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5.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6.xml" ContentType="application/vnd.openxmlformats-officedocument.themeOverride+xml"/>
  <Override PartName="/xl/drawings/drawing6.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tables/table1.xml" ContentType="application/vnd.openxmlformats-officedocument.spreadsheetml.table+xml"/>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8.xml" ContentType="application/vnd.openxmlformats-officedocument.drawing+xml"/>
  <Override PartName="/xl/tables/table4.xml" ContentType="application/vnd.openxmlformats-officedocument.spreadsheetml.table+xml"/>
  <Override PartName="/xl/slicers/slicer4.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7.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1.xml" ContentType="application/vnd.openxmlformats-officedocument.drawing+xml"/>
  <Override PartName="/xl/slicers/slicer5.xml" ContentType="application/vnd.ms-excel.slicer+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12.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5.xml" ContentType="application/vnd.openxmlformats-officedocument.spreadsheetml.pivotTable+xml"/>
  <Override PartName="/xl/drawings/drawing13.xml" ContentType="application/vnd.openxmlformats-officedocument.drawing+xml"/>
  <Override PartName="/xl/tables/table14.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14.xml" ContentType="application/vnd.openxmlformats-officedocument.drawing+xml"/>
  <Override PartName="/xl/tables/table15.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29.xml" ContentType="application/vnd.openxmlformats-officedocument.spreadsheetml.pivotTable+xml"/>
  <Override PartName="/xl/drawings/drawing15.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16.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slicers/slicer6.xml" ContentType="application/vnd.ms-excel.slicer+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garlay\Desktop\DA\Projects\RPC12_Input_For_Participants\"/>
    </mc:Choice>
  </mc:AlternateContent>
  <xr:revisionPtr revIDLastSave="0" documentId="13_ncr:1_{9489087B-D107-4141-9FF9-C216349FB9E9}" xr6:coauthVersionLast="47" xr6:coauthVersionMax="47" xr10:uidLastSave="{00000000-0000-0000-0000-000000000000}"/>
  <bookViews>
    <workbookView xWindow="-108" yWindow="-108" windowWidth="23256" windowHeight="12456" tabRatio="767" firstSheet="1" activeTab="1" xr2:uid="{90596B9C-6B64-401C-A55A-1AB8E286FB6F}"/>
  </bookViews>
  <sheets>
    <sheet name="Dashboard_Home" sheetId="56" r:id="rId1"/>
    <sheet name="Dashboard_state" sheetId="8" r:id="rId2"/>
    <sheet name="state_1_pivot (2)" sheetId="13" state="hidden" r:id="rId3"/>
    <sheet name="EV_state" sheetId="24" state="hidden" r:id="rId4"/>
    <sheet name="Dashboard_maker" sheetId="7" r:id="rId5"/>
    <sheet name="Dashboard_Recomendations" sheetId="79" r:id="rId6"/>
    <sheet name="9th_ques" sheetId="57" state="hidden" r:id="rId7"/>
    <sheet name="Detail1" sheetId="80" state="hidden" r:id="rId8"/>
    <sheet name="Detail2" sheetId="81" state="hidden" r:id="rId9"/>
    <sheet name="Cards_state" sheetId="60" state="hidden" r:id="rId10"/>
    <sheet name="state_1_pivot" sheetId="4" state="hidden" r:id="rId11"/>
    <sheet name="EV_STATE_DIM" sheetId="77" state="hidden" r:id="rId12"/>
    <sheet name="dim_date" sheetId="3" state="hidden" r:id="rId13"/>
    <sheet name="Ques 10" sheetId="55" state="hidden" r:id="rId14"/>
    <sheet name="electric_vehicle_sales_by_m (qu" sheetId="54" state="hidden" r:id="rId15"/>
    <sheet name="Cards_Maker" sheetId="65" state="hidden" r:id="rId16"/>
    <sheet name="EV_DIMM_MAKER" sheetId="74" state="hidden" r:id="rId17"/>
    <sheet name="EV_MAKER" sheetId="73" state="hidden" r:id="rId18"/>
    <sheet name="electric_vehicle_sales_by_state" sheetId="1" state="hidden" r:id="rId19"/>
    <sheet name="electric_vehicle_sales_by_maker" sheetId="2" state="hidden" r:id="rId20"/>
    <sheet name="CAGR_10_states" sheetId="21" state="hidden" r:id="rId21"/>
    <sheet name="maker_1_pivot" sheetId="5" state="hidden" r:id="rId22"/>
    <sheet name="maker_1_pivot (2)" sheetId="6" state="hidden" r:id="rId23"/>
    <sheet name="Quartrly Trend" sheetId="14" state="hidden" r:id="rId24"/>
    <sheet name="CGAR_5-maker" sheetId="23" state="hidden" r:id="rId25"/>
  </sheets>
  <definedNames>
    <definedName name="_xlcn.WorksheetConnection_electric_vehicle_sales_by_stateRecovered.xlsxelectric_vehicle_sales_by_state1" hidden="1">electric_vehicle_sales_by_state[]</definedName>
    <definedName name="ExternalData_1" localSheetId="14" hidden="1">'electric_vehicle_sales_by_m (qu'!$A$1:$G$817</definedName>
    <definedName name="ExternalData_1" localSheetId="16" hidden="1">EV_DIMM_MAKER!$A$1:$H$817</definedName>
    <definedName name="ExternalData_1" localSheetId="17" hidden="1">EV_MAKER!$A$1:$F$817</definedName>
    <definedName name="ExternalData_1" localSheetId="11" hidden="1">EV_STATE_DIM!$A$1:$L$2446</definedName>
    <definedName name="Scrool" localSheetId="20">OFFSET(CAGR_10_states!$G$48,CAGR_10_states!$G$48,CAGR_10_states!$O$47,0,5)</definedName>
    <definedName name="Slicer_fiscal_year">#N/A</definedName>
    <definedName name="Slicer_Months__date">#N/A</definedName>
    <definedName name="Slicer_Quarters__date">#N/A</definedName>
    <definedName name="Slicer_state1">#N/A</definedName>
    <definedName name="Slicer_Table11.maker">#N/A</definedName>
    <definedName name="Slicer_Table11.maker1">#N/A</definedName>
    <definedName name="Slicer_Table11.vehicle_category">#N/A</definedName>
    <definedName name="Slicer_vehicle_category">#N/A</definedName>
    <definedName name="Slicer_vehicle_category1">#N/A</definedName>
    <definedName name="Slicer_vehicle_category2">#N/A</definedName>
    <definedName name="Slicer_Years__date">#N/A</definedName>
  </definedNames>
  <calcPr calcId="191029"/>
  <pivotCaches>
    <pivotCache cacheId="0" r:id="rId26"/>
    <pivotCache cacheId="1" r:id="rId27"/>
    <pivotCache cacheId="2" r:id="rId28"/>
    <pivotCache cacheId="3" r:id="rId29"/>
    <pivotCache cacheId="4" r:id="rId30"/>
    <pivotCache cacheId="5" r:id="rId31"/>
    <pivotCache cacheId="6" r:id="rId32"/>
    <pivotCache cacheId="7" r:id="rId33"/>
    <pivotCache cacheId="8" r:id="rId34"/>
    <pivotCache cacheId="9" r:id="rId35"/>
    <pivotCache cacheId="10" r:id="rId36"/>
    <pivotCache cacheId="11" r:id="rId37"/>
  </pivotCaches>
  <extLst>
    <ext xmlns:x14="http://schemas.microsoft.com/office/spreadsheetml/2009/9/main" uri="{BBE1A952-AA13-448e-AADC-164F8A28A991}">
      <x14:slicerCaches>
        <x14:slicerCache r:id="rId38"/>
        <x14:slicerCache r:id="rId39"/>
        <x14:slicerCache r:id="rId40"/>
        <x14:slicerCache r:id="rId41"/>
        <x14:slicerCache r:id="rId42"/>
        <x14:slicerCache r:id="rId43"/>
        <x14:slicerCache r:id="rId44"/>
        <x14:slicerCache r:id="rId45"/>
        <x14:slicerCache r:id="rId46"/>
        <x14:slicerCache r:id="rId47"/>
        <x14:slicerCache r:id="rId4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electric_vehicle_sales_by_state" name="electric_vehicle_sales_by_state" connection="WorksheetConnection_electric_vehicle_sales_by_state (Recovered).xlsx!electric_vehicle_sales_by_stat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8" i="23" l="1"/>
  <c r="B164" i="23"/>
  <c r="B176" i="23"/>
  <c r="B159" i="23"/>
  <c r="B161" i="23"/>
  <c r="B175" i="23"/>
  <c r="B165" i="23"/>
  <c r="B177" i="23"/>
  <c r="B167" i="23"/>
  <c r="B166" i="23"/>
  <c r="B169" i="23"/>
  <c r="B174" i="23"/>
  <c r="B162" i="23"/>
  <c r="B171" i="23"/>
  <c r="B178" i="23"/>
  <c r="B173" i="23"/>
  <c r="B170" i="23"/>
  <c r="B163" i="23"/>
  <c r="B160" i="23"/>
  <c r="B172" i="23"/>
  <c r="A168" i="23"/>
  <c r="A164" i="23"/>
  <c r="A176" i="23"/>
  <c r="A159" i="23"/>
  <c r="A161" i="23"/>
  <c r="A175" i="23"/>
  <c r="A165" i="23"/>
  <c r="A177" i="23"/>
  <c r="A167" i="23"/>
  <c r="A166" i="23"/>
  <c r="A169" i="23"/>
  <c r="A174" i="23"/>
  <c r="A162" i="23"/>
  <c r="A171" i="23"/>
  <c r="A178" i="23"/>
  <c r="A173" i="23"/>
  <c r="A170" i="23"/>
  <c r="A163" i="23"/>
  <c r="A160" i="23"/>
  <c r="A172" i="23"/>
  <c r="F130" i="23"/>
  <c r="F131" i="23"/>
  <c r="F132" i="23"/>
  <c r="F133" i="23"/>
  <c r="F134" i="23"/>
  <c r="F135" i="23"/>
  <c r="F136" i="23"/>
  <c r="F137" i="23"/>
  <c r="F138" i="23"/>
  <c r="F139" i="23"/>
  <c r="F140" i="23"/>
  <c r="F141" i="23"/>
  <c r="F142" i="23"/>
  <c r="F143" i="23"/>
  <c r="F144" i="23"/>
  <c r="F145" i="23"/>
  <c r="F146" i="23"/>
  <c r="F147" i="23"/>
  <c r="F148" i="23"/>
  <c r="F129" i="23"/>
  <c r="G5" i="65"/>
  <c r="H23" i="5"/>
  <c r="H24" i="5"/>
  <c r="H25" i="5"/>
  <c r="H26" i="5"/>
  <c r="H27" i="5"/>
  <c r="D69" i="6"/>
  <c r="D70" i="6"/>
  <c r="D71" i="6"/>
  <c r="D72" i="6"/>
  <c r="D68" i="6"/>
  <c r="C69" i="6"/>
  <c r="C70" i="6"/>
  <c r="C71" i="6"/>
  <c r="C72" i="6"/>
  <c r="C68" i="6"/>
  <c r="G23" i="5"/>
  <c r="G24" i="5"/>
  <c r="G25" i="5"/>
  <c r="G26" i="5"/>
  <c r="G27" i="5"/>
  <c r="F99" i="23"/>
  <c r="F100" i="23"/>
  <c r="F101" i="23"/>
  <c r="F102" i="23"/>
  <c r="F103" i="23"/>
  <c r="F104" i="23"/>
  <c r="F105" i="23"/>
  <c r="F106" i="23"/>
  <c r="F107" i="23"/>
  <c r="F108" i="23"/>
  <c r="F109" i="23"/>
  <c r="F110" i="23"/>
  <c r="F111" i="23"/>
  <c r="F112" i="23"/>
  <c r="F113" i="23"/>
  <c r="F114" i="23"/>
  <c r="F115" i="23"/>
  <c r="F116" i="23"/>
  <c r="F117" i="23"/>
  <c r="F98" i="23"/>
  <c r="C214" i="57"/>
  <c r="D214" i="57" s="1"/>
  <c r="J173" i="57"/>
  <c r="K173" i="57" s="1"/>
  <c r="T9" i="8" s="1"/>
  <c r="I173" i="57"/>
  <c r="R9" i="8" s="1"/>
  <c r="H173" i="57"/>
  <c r="Q9" i="8" s="1"/>
  <c r="F17" i="1"/>
  <c r="C52" i="60"/>
  <c r="B52" i="60"/>
  <c r="C84" i="60"/>
  <c r="C83" i="60"/>
  <c r="C82" i="60"/>
  <c r="C81" i="60"/>
  <c r="C80" i="60"/>
  <c r="C78" i="60"/>
  <c r="C77" i="60"/>
  <c r="C76" i="60"/>
  <c r="C75" i="60"/>
  <c r="C74" i="60"/>
  <c r="C72" i="60"/>
  <c r="C71" i="60"/>
  <c r="C70" i="60"/>
  <c r="C69" i="60"/>
  <c r="C68" i="60"/>
  <c r="C67" i="60"/>
  <c r="C66" i="60"/>
  <c r="C65" i="60"/>
  <c r="C64" i="60"/>
  <c r="C63" i="60"/>
  <c r="C62" i="60"/>
  <c r="C61" i="60"/>
  <c r="C60" i="60"/>
  <c r="C59" i="60"/>
  <c r="C58" i="60"/>
  <c r="C57" i="60"/>
  <c r="C56" i="60"/>
  <c r="C55" i="60"/>
  <c r="B54" i="60"/>
  <c r="C50" i="60"/>
  <c r="C51" i="60"/>
  <c r="C53" i="60"/>
  <c r="C54" i="60"/>
  <c r="C73" i="60"/>
  <c r="C79" i="60"/>
  <c r="B50" i="60"/>
  <c r="B51" i="60"/>
  <c r="B53" i="60"/>
  <c r="B55" i="60"/>
  <c r="B56" i="60"/>
  <c r="B57" i="60"/>
  <c r="B58" i="60"/>
  <c r="B59" i="60"/>
  <c r="B60" i="60"/>
  <c r="B61" i="60"/>
  <c r="D61" i="60" s="1"/>
  <c r="B62" i="60"/>
  <c r="B63" i="60"/>
  <c r="B64" i="60"/>
  <c r="B65" i="60"/>
  <c r="B66" i="60"/>
  <c r="B67" i="60"/>
  <c r="B68" i="60"/>
  <c r="B69" i="60"/>
  <c r="B70" i="60"/>
  <c r="B71" i="60"/>
  <c r="B72" i="60"/>
  <c r="B73" i="60"/>
  <c r="B74" i="60"/>
  <c r="B75" i="60"/>
  <c r="B76" i="60"/>
  <c r="B77" i="60"/>
  <c r="B78" i="60"/>
  <c r="B79" i="60"/>
  <c r="B80" i="60"/>
  <c r="B81" i="60"/>
  <c r="B82" i="60"/>
  <c r="B83" i="60"/>
  <c r="B84" i="60"/>
  <c r="A54" i="60"/>
  <c r="A60" i="60"/>
  <c r="A77" i="60"/>
  <c r="A78" i="60"/>
  <c r="A68" i="60"/>
  <c r="A75" i="60"/>
  <c r="A73" i="60"/>
  <c r="A62" i="60"/>
  <c r="A59" i="60"/>
  <c r="A81" i="60"/>
  <c r="A64" i="60"/>
  <c r="A52" i="60"/>
  <c r="A79" i="60"/>
  <c r="A67" i="60"/>
  <c r="A80" i="60"/>
  <c r="A83" i="60"/>
  <c r="A69" i="60"/>
  <c r="A82" i="60"/>
  <c r="A72" i="60"/>
  <c r="A57" i="60"/>
  <c r="A51" i="60"/>
  <c r="A63" i="60"/>
  <c r="A53" i="60"/>
  <c r="A58" i="60"/>
  <c r="A76" i="60"/>
  <c r="A84" i="60"/>
  <c r="A74" i="60"/>
  <c r="A61" i="60"/>
  <c r="A71" i="60"/>
  <c r="A56" i="60"/>
  <c r="A55" i="60"/>
  <c r="A65" i="60"/>
  <c r="A70" i="60"/>
  <c r="A66" i="60"/>
  <c r="A50" i="60"/>
  <c r="O49" i="21" a="1"/>
  <c r="O49" i="21" s="1"/>
  <c r="O6" i="21" a="1"/>
  <c r="O6" i="21" s="1"/>
  <c r="O7" i="21" a="1"/>
  <c r="O7" i="21" s="1"/>
  <c r="I183" i="57"/>
  <c r="J183" i="57"/>
  <c r="K183" i="57" s="1"/>
  <c r="I174" i="57"/>
  <c r="R10" i="8" s="1"/>
  <c r="I180" i="57"/>
  <c r="R16" i="8" s="1"/>
  <c r="I176" i="57"/>
  <c r="R12" i="8" s="1"/>
  <c r="I178" i="57"/>
  <c r="R14" i="8" s="1"/>
  <c r="I179" i="57"/>
  <c r="R15" i="8" s="1"/>
  <c r="I181" i="57"/>
  <c r="R17" i="8" s="1"/>
  <c r="I175" i="57"/>
  <c r="R11" i="8" s="1"/>
  <c r="I182" i="57"/>
  <c r="R18" i="8" s="1"/>
  <c r="I177" i="57"/>
  <c r="R13" i="8" s="1"/>
  <c r="J177" i="57"/>
  <c r="K177" i="57" s="1"/>
  <c r="T13" i="8" s="1"/>
  <c r="J174" i="57"/>
  <c r="K174" i="57" s="1"/>
  <c r="T10" i="8" s="1"/>
  <c r="J180" i="57"/>
  <c r="K180" i="57" s="1"/>
  <c r="T16" i="8" s="1"/>
  <c r="J176" i="57"/>
  <c r="K176" i="57" s="1"/>
  <c r="T12" i="8" s="1"/>
  <c r="J178" i="57"/>
  <c r="K178" i="57" s="1"/>
  <c r="T14" i="8" s="1"/>
  <c r="J179" i="57"/>
  <c r="K179" i="57" s="1"/>
  <c r="T15" i="8" s="1"/>
  <c r="J181" i="57"/>
  <c r="K181" i="57" s="1"/>
  <c r="T17" i="8" s="1"/>
  <c r="J175" i="57"/>
  <c r="K175" i="57" s="1"/>
  <c r="T11" i="8" s="1"/>
  <c r="J182" i="57"/>
  <c r="K182" i="57" s="1"/>
  <c r="T18" i="8" s="1"/>
  <c r="H174" i="57"/>
  <c r="Q10" i="8" s="1"/>
  <c r="H180" i="57"/>
  <c r="Q16" i="8" s="1"/>
  <c r="H176" i="57"/>
  <c r="Q12" i="8" s="1"/>
  <c r="H178" i="57"/>
  <c r="Q14" i="8" s="1"/>
  <c r="H179" i="57"/>
  <c r="Q15" i="8" s="1"/>
  <c r="H181" i="57"/>
  <c r="Q17" i="8" s="1"/>
  <c r="H175" i="57"/>
  <c r="Q11" i="8" s="1"/>
  <c r="H182" i="57"/>
  <c r="Q18" i="8" s="1"/>
  <c r="H177" i="57"/>
  <c r="Q13" i="8" s="1"/>
  <c r="Y61" i="57"/>
  <c r="T11" i="57"/>
  <c r="U11" i="57" s="1"/>
  <c r="T35" i="57"/>
  <c r="U35" i="57" s="1"/>
  <c r="T9" i="57"/>
  <c r="U9" i="57" s="1"/>
  <c r="T8" i="57"/>
  <c r="U8" i="57" s="1"/>
  <c r="T28" i="57"/>
  <c r="U28" i="57" s="1"/>
  <c r="T44" i="57"/>
  <c r="U44" i="57" s="1"/>
  <c r="T45" i="57"/>
  <c r="U45" i="57" s="1"/>
  <c r="T46" i="57"/>
  <c r="U46" i="57" s="1"/>
  <c r="T47" i="57"/>
  <c r="U47" i="57" s="1"/>
  <c r="T48" i="57"/>
  <c r="U48" i="57" s="1"/>
  <c r="T49" i="57"/>
  <c r="U49" i="57" s="1"/>
  <c r="T50" i="57"/>
  <c r="U50" i="57" s="1"/>
  <c r="T51" i="57"/>
  <c r="U51" i="57" s="1"/>
  <c r="T52" i="57"/>
  <c r="U52" i="57" s="1"/>
  <c r="T53" i="57"/>
  <c r="U53" i="57" s="1"/>
  <c r="T54" i="57"/>
  <c r="U54" i="57" s="1"/>
  <c r="T55" i="57"/>
  <c r="U55" i="57" s="1"/>
  <c r="T56" i="57"/>
  <c r="U56" i="57" s="1"/>
  <c r="T57" i="57"/>
  <c r="U57" i="57" s="1"/>
  <c r="T58" i="57"/>
  <c r="U58" i="57" s="1"/>
  <c r="T59" i="57"/>
  <c r="U59" i="57" s="1"/>
  <c r="T60" i="57"/>
  <c r="U60" i="57" s="1"/>
  <c r="T61" i="57"/>
  <c r="U61" i="57" s="1"/>
  <c r="T62" i="57"/>
  <c r="U62" i="57" s="1"/>
  <c r="T63" i="57"/>
  <c r="U63" i="57" s="1"/>
  <c r="T64" i="57"/>
  <c r="U64" i="57" s="1"/>
  <c r="T65" i="57"/>
  <c r="U65" i="57" s="1"/>
  <c r="T66" i="57"/>
  <c r="U66" i="57" s="1"/>
  <c r="T67" i="57"/>
  <c r="U67" i="57" s="1"/>
  <c r="T68" i="57"/>
  <c r="U68" i="57" s="1"/>
  <c r="T69" i="57"/>
  <c r="U69" i="57" s="1"/>
  <c r="T70" i="57"/>
  <c r="U70" i="57" s="1"/>
  <c r="T71" i="57"/>
  <c r="U71" i="57" s="1"/>
  <c r="T72" i="57"/>
  <c r="U72" i="57" s="1"/>
  <c r="T73" i="57"/>
  <c r="U73" i="57" s="1"/>
  <c r="T74" i="57"/>
  <c r="U74" i="57" s="1"/>
  <c r="T75" i="57"/>
  <c r="U75" i="57" s="1"/>
  <c r="T76" i="57"/>
  <c r="U76" i="57" s="1"/>
  <c r="T77" i="57"/>
  <c r="U77" i="57" s="1"/>
  <c r="T43" i="57"/>
  <c r="U43" i="57" s="1"/>
  <c r="T42" i="57"/>
  <c r="U42" i="57" s="1"/>
  <c r="S44" i="57"/>
  <c r="S45" i="57"/>
  <c r="S46" i="57"/>
  <c r="S47" i="57"/>
  <c r="S48" i="57"/>
  <c r="S49" i="57"/>
  <c r="S50" i="57"/>
  <c r="S51" i="57"/>
  <c r="S52" i="57"/>
  <c r="S53" i="57"/>
  <c r="S54" i="57"/>
  <c r="S55" i="57"/>
  <c r="S56" i="57"/>
  <c r="S57" i="57"/>
  <c r="S58" i="57"/>
  <c r="S59" i="57"/>
  <c r="S60" i="57"/>
  <c r="S61" i="57"/>
  <c r="S62" i="57"/>
  <c r="S63" i="57"/>
  <c r="S64" i="57"/>
  <c r="S65" i="57"/>
  <c r="S66" i="57"/>
  <c r="S67" i="57"/>
  <c r="S68" i="57"/>
  <c r="S69" i="57"/>
  <c r="S70" i="57"/>
  <c r="S71" i="57"/>
  <c r="S72" i="57"/>
  <c r="S73" i="57"/>
  <c r="S74" i="57"/>
  <c r="S75" i="57"/>
  <c r="S76" i="57"/>
  <c r="S77" i="57"/>
  <c r="S43" i="57"/>
  <c r="T10" i="57"/>
  <c r="U10" i="57" s="1"/>
  <c r="T12" i="57"/>
  <c r="U12" i="57" s="1"/>
  <c r="T13" i="57"/>
  <c r="U13" i="57" s="1"/>
  <c r="T14" i="57"/>
  <c r="U14" i="57" s="1"/>
  <c r="T15" i="57"/>
  <c r="U15" i="57" s="1"/>
  <c r="T16" i="57"/>
  <c r="U16" i="57" s="1"/>
  <c r="T17" i="57"/>
  <c r="U17" i="57" s="1"/>
  <c r="T18" i="57"/>
  <c r="U18" i="57" s="1"/>
  <c r="T19" i="57"/>
  <c r="U19" i="57" s="1"/>
  <c r="T20" i="57"/>
  <c r="U20" i="57" s="1"/>
  <c r="T21" i="57"/>
  <c r="U21" i="57" s="1"/>
  <c r="T22" i="57"/>
  <c r="U22" i="57" s="1"/>
  <c r="T23" i="57"/>
  <c r="U23" i="57" s="1"/>
  <c r="T24" i="57"/>
  <c r="U24" i="57" s="1"/>
  <c r="T25" i="57"/>
  <c r="U25" i="57" s="1"/>
  <c r="T26" i="57"/>
  <c r="U26" i="57" s="1"/>
  <c r="T27" i="57"/>
  <c r="U27" i="57" s="1"/>
  <c r="T29" i="57"/>
  <c r="U29" i="57" s="1"/>
  <c r="T30" i="57"/>
  <c r="U30" i="57" s="1"/>
  <c r="T31" i="57"/>
  <c r="U31" i="57" s="1"/>
  <c r="T32" i="57"/>
  <c r="U32" i="57" s="1"/>
  <c r="T33" i="57"/>
  <c r="U33" i="57" s="1"/>
  <c r="T34" i="57"/>
  <c r="U34" i="57" s="1"/>
  <c r="T36" i="57"/>
  <c r="U36" i="57" s="1"/>
  <c r="T37" i="57"/>
  <c r="U37" i="57" s="1"/>
  <c r="T38" i="57"/>
  <c r="U38" i="57" s="1"/>
  <c r="T39" i="57"/>
  <c r="U39" i="57" s="1"/>
  <c r="T40" i="57"/>
  <c r="U40" i="57" s="1"/>
  <c r="T41" i="57"/>
  <c r="U41" i="57" s="1"/>
  <c r="S9" i="57"/>
  <c r="S10" i="57"/>
  <c r="S11" i="57"/>
  <c r="S12" i="57"/>
  <c r="S13" i="57"/>
  <c r="S14" i="57"/>
  <c r="S15" i="57"/>
  <c r="S16" i="57"/>
  <c r="S17" i="57"/>
  <c r="S18" i="57"/>
  <c r="S19" i="57"/>
  <c r="S20" i="57"/>
  <c r="S21" i="57"/>
  <c r="S22" i="57"/>
  <c r="S23" i="57"/>
  <c r="S24" i="57"/>
  <c r="S25" i="57"/>
  <c r="S26" i="57"/>
  <c r="S27" i="57"/>
  <c r="S28" i="57"/>
  <c r="S29" i="57"/>
  <c r="S30" i="57"/>
  <c r="S31" i="57"/>
  <c r="S32" i="57"/>
  <c r="S33" i="57"/>
  <c r="S34" i="57"/>
  <c r="S35" i="57"/>
  <c r="S36" i="57"/>
  <c r="S37" i="57"/>
  <c r="S38" i="57"/>
  <c r="S39" i="57"/>
  <c r="S40" i="57"/>
  <c r="S41" i="57"/>
  <c r="S42" i="57"/>
  <c r="S8" i="57"/>
  <c r="AD9" i="57"/>
  <c r="AD10" i="57"/>
  <c r="AD11" i="57"/>
  <c r="AD12" i="57"/>
  <c r="AD13" i="57"/>
  <c r="AD14" i="57"/>
  <c r="AD15" i="57"/>
  <c r="AD16" i="57"/>
  <c r="AD17" i="57"/>
  <c r="AD18" i="57"/>
  <c r="AD19" i="57"/>
  <c r="AD20" i="57"/>
  <c r="AD21" i="57"/>
  <c r="AD22" i="57"/>
  <c r="AD23" i="57"/>
  <c r="AD24" i="57"/>
  <c r="AD25" i="57"/>
  <c r="AD26" i="57"/>
  <c r="AD27" i="57"/>
  <c r="AD28" i="57"/>
  <c r="AD29" i="57"/>
  <c r="AD30" i="57"/>
  <c r="AD31" i="57"/>
  <c r="AD32" i="57"/>
  <c r="AD33" i="57"/>
  <c r="AD34" i="57"/>
  <c r="AD35" i="57"/>
  <c r="AD36" i="57"/>
  <c r="AD37" i="57"/>
  <c r="AD38" i="57"/>
  <c r="AD39" i="57"/>
  <c r="AD40" i="57"/>
  <c r="AD41" i="57"/>
  <c r="AD42" i="57"/>
  <c r="AD8" i="57"/>
  <c r="F5" i="1"/>
  <c r="F4" i="1"/>
  <c r="F3" i="1"/>
  <c r="F2" i="1"/>
  <c r="F6" i="1"/>
  <c r="F7" i="1"/>
  <c r="F8" i="1"/>
  <c r="F9" i="1"/>
  <c r="F10" i="1"/>
  <c r="F11" i="1"/>
  <c r="F12" i="1"/>
  <c r="F13" i="1"/>
  <c r="F14" i="1"/>
  <c r="F15" i="1"/>
  <c r="F16"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M2444"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5" i="1"/>
  <c r="M2446" i="1"/>
  <c r="M2" i="1"/>
  <c r="O32" i="21" a="1"/>
  <c r="O32" i="21" s="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O8" i="23"/>
  <c r="O9" i="23"/>
  <c r="O10" i="23"/>
  <c r="O11" i="23"/>
  <c r="O12" i="23"/>
  <c r="O13" i="23"/>
  <c r="O14" i="23"/>
  <c r="O15" i="23"/>
  <c r="O16" i="23"/>
  <c r="O17" i="23"/>
  <c r="O7" i="23"/>
  <c r="O42" i="21" a="1"/>
  <c r="O42" i="21" s="1"/>
  <c r="O41" i="21" a="1"/>
  <c r="O41" i="21" s="1"/>
  <c r="O40" i="21" a="1"/>
  <c r="O40" i="21" s="1"/>
  <c r="O39" i="21" a="1"/>
  <c r="O39" i="21" s="1"/>
  <c r="O38" i="21" a="1"/>
  <c r="O38" i="21" s="1"/>
  <c r="O37" i="21" a="1"/>
  <c r="O37" i="21" s="1"/>
  <c r="O36" i="21" a="1"/>
  <c r="O36" i="21" s="1"/>
  <c r="O35" i="21" a="1"/>
  <c r="O35" i="21" s="1"/>
  <c r="O34" i="21" a="1"/>
  <c r="O34" i="21" s="1"/>
  <c r="O33" i="21" a="1"/>
  <c r="O33" i="21" s="1"/>
  <c r="O31" i="21" a="1"/>
  <c r="O31" i="21" s="1"/>
  <c r="O30" i="21" a="1"/>
  <c r="O30" i="21" s="1"/>
  <c r="O29" i="21" a="1"/>
  <c r="O29" i="21" s="1"/>
  <c r="O28" i="21" a="1"/>
  <c r="O28" i="21" s="1"/>
  <c r="O27" i="21" a="1"/>
  <c r="O27" i="21" s="1"/>
  <c r="O26" i="21" a="1"/>
  <c r="O26" i="21" s="1"/>
  <c r="O25" i="21" a="1"/>
  <c r="O25" i="21" s="1"/>
  <c r="O24" i="21" a="1"/>
  <c r="O24" i="21" s="1"/>
  <c r="O23" i="21" a="1"/>
  <c r="O23" i="21" s="1"/>
  <c r="O22" i="21" a="1"/>
  <c r="O22" i="21" s="1"/>
  <c r="O21" i="21" a="1"/>
  <c r="O21" i="21" s="1"/>
  <c r="O20" i="21" a="1"/>
  <c r="O20" i="21" s="1"/>
  <c r="O19" i="21" a="1"/>
  <c r="O19" i="21" s="1"/>
  <c r="O18" i="21" a="1"/>
  <c r="O18" i="21" s="1"/>
  <c r="O17" i="21" a="1"/>
  <c r="O17" i="21" s="1"/>
  <c r="O16" i="21" a="1"/>
  <c r="O16" i="21" s="1"/>
  <c r="O15" i="21" a="1"/>
  <c r="O15" i="21" s="1"/>
  <c r="O14" i="21" a="1"/>
  <c r="O14" i="21" s="1"/>
  <c r="O13" i="21" a="1"/>
  <c r="O13" i="21" s="1"/>
  <c r="O12" i="21" a="1"/>
  <c r="O12" i="21" s="1"/>
  <c r="O11" i="21" a="1"/>
  <c r="O11" i="21" s="1"/>
  <c r="O10" i="21" a="1"/>
  <c r="O10" i="21" s="1"/>
  <c r="O9" i="21" a="1"/>
  <c r="O9" i="21" s="1"/>
  <c r="O8" i="21" a="1"/>
  <c r="O8" i="21" s="1"/>
  <c r="I49" i="55"/>
  <c r="B214" i="57"/>
  <c r="D62" i="60" l="1"/>
  <c r="D51" i="60"/>
  <c r="D50" i="60"/>
  <c r="D64" i="60"/>
  <c r="D60" i="60"/>
  <c r="D63" i="60"/>
  <c r="D76" i="60"/>
  <c r="D77" i="60"/>
  <c r="D66" i="60"/>
  <c r="D72" i="60"/>
  <c r="D65" i="60"/>
  <c r="D78" i="60"/>
  <c r="D80" i="60"/>
  <c r="D55" i="60"/>
  <c r="D67" i="60"/>
  <c r="D81" i="60"/>
  <c r="D56" i="60"/>
  <c r="D68" i="60"/>
  <c r="D82" i="60"/>
  <c r="D57" i="60"/>
  <c r="D69" i="60"/>
  <c r="D83" i="60"/>
  <c r="D58" i="60"/>
  <c r="D70" i="60"/>
  <c r="D84" i="60"/>
  <c r="D59" i="60"/>
  <c r="D71" i="60"/>
  <c r="D74" i="60"/>
  <c r="D54" i="60"/>
  <c r="D75" i="60"/>
  <c r="D52" i="60"/>
  <c r="D79" i="60"/>
  <c r="D53" i="60"/>
  <c r="D73" i="60"/>
  <c r="S13" i="8"/>
  <c r="S17" i="8"/>
  <c r="S14" i="8"/>
  <c r="S11" i="8"/>
  <c r="S10" i="8"/>
  <c r="S16" i="8"/>
  <c r="S18" i="8"/>
  <c r="S15" i="8"/>
  <c r="S12" i="8"/>
  <c r="S9"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12D6B21-8D35-4A01-8BD0-147CD9C5B6F8}" keepAlive="1" name="Query - dim_date" description="Connection to the 'dim_date' query in the workbook." type="5" refreshedVersion="8" background="1" saveData="1">
    <dbPr connection="Provider=Microsoft.Mashup.OleDb.1;Data Source=$Workbook$;Location=dim_date;Extended Properties=&quot;&quot;" command="SELECT * FROM [dim_date]"/>
  </connection>
  <connection id="2" xr16:uid="{4D63739C-B43A-4400-8762-450FFADA7808}" keepAlive="1" name="Query - dim_date (2)" description="Connection to the 'dim_date (2)' query in the workbook." type="5" refreshedVersion="8" background="1" saveData="1">
    <dbPr connection="Provider=Microsoft.Mashup.OleDb.1;Data Source=$Workbook$;Location=&quot;dim_date (2)&quot;;Extended Properties=&quot;&quot;" command="SELECT * FROM [dim_date (2)]"/>
  </connection>
  <connection id="3" xr16:uid="{D13BBFEF-82EE-4685-89AD-F5262D1A62B0}" keepAlive="1" name="Query - electric_vehicle_sales_by_state" description="Connection to the 'electric_vehicle_sales_by_state' query in the workbook." type="5" refreshedVersion="0" background="1">
    <dbPr connection="Provider=Microsoft.Mashup.OleDb.1;Data Source=$Workbook$;Location=electric_vehicle_sales_by_state;Extended Properties=&quot;&quot;" command="SELECT * FROM [electric_vehicle_sales_by_state]"/>
  </connection>
  <connection id="4" xr16:uid="{5ABB16A9-257D-41BA-844F-49083E1151A5}" keepAlive="1" name="Query - EV_DIMM_MAKER" description="Connection to the 'EV_DIMM_MAKER' query in the workbook." type="5" refreshedVersion="8" background="1" saveData="1">
    <dbPr connection="Provider=Microsoft.Mashup.OleDb.1;Data Source=$Workbook$;Location=EV_DIMM_MAKER;Extended Properties=&quot;&quot;" command="SELECT * FROM [EV_DIMM_MAKER]"/>
  </connection>
  <connection id="5" xr16:uid="{253E703C-79EB-41D2-824E-AAE95D083B09}"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6" xr16:uid="{3A6D2C29-76DB-4840-9440-4C020014CC8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1151700E-7FBE-4225-84B9-C9CCF32E2250}" name="WorksheetConnection_electric_vehicle_sales_by_state (Recovered).xlsx!electric_vehicle_sales_by_state" type="102" refreshedVersion="8" minRefreshableVersion="5">
    <extLst>
      <ext xmlns:x15="http://schemas.microsoft.com/office/spreadsheetml/2010/11/main" uri="{DE250136-89BD-433C-8126-D09CA5730AF9}">
        <x15:connection id="electric_vehicle_sales_by_state">
          <x15:rangePr sourceName="_xlcn.WorksheetConnection_electric_vehicle_sales_by_stateRecovered.xlsxelectric_vehicle_sales_by_stat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<sst xmlns="http://schemas.openxmlformats.org/spreadsheetml/2006/main" count="30287" uniqueCount="161">
  <si>
    <t>date</t>
  </si>
  <si>
    <t>state</t>
  </si>
  <si>
    <t>vehicle_category</t>
  </si>
  <si>
    <t>electric_vehicles_sold</t>
  </si>
  <si>
    <t>total_vehicles_sold</t>
  </si>
  <si>
    <t>Sikkim</t>
  </si>
  <si>
    <t>2-Wheelers</t>
  </si>
  <si>
    <t>4-Wheelers</t>
  </si>
  <si>
    <t>Andaman &amp; Nicobar Island</t>
  </si>
  <si>
    <t>Arunachal Pradesh</t>
  </si>
  <si>
    <t>Assam</t>
  </si>
  <si>
    <t>Chhattisgarh</t>
  </si>
  <si>
    <t>DNH and DD</t>
  </si>
  <si>
    <t>Jammu and Kashmir</t>
  </si>
  <si>
    <t>Ladakh</t>
  </si>
  <si>
    <t>Manipur</t>
  </si>
  <si>
    <t>Meghalaya</t>
  </si>
  <si>
    <t>Mizoram</t>
  </si>
  <si>
    <t>Nagaland</t>
  </si>
  <si>
    <t>Puducherry</t>
  </si>
  <si>
    <t>Tripura</t>
  </si>
  <si>
    <t>Bihar</t>
  </si>
  <si>
    <t>Chandigarh</t>
  </si>
  <si>
    <t>Delhi</t>
  </si>
  <si>
    <t>Madhya Pradesh</t>
  </si>
  <si>
    <t>Odisha</t>
  </si>
  <si>
    <t>Punjab</t>
  </si>
  <si>
    <t>Uttarakhand</t>
  </si>
  <si>
    <t>Himachal Pradesh</t>
  </si>
  <si>
    <t>Andaman &amp; Nicobar</t>
  </si>
  <si>
    <t>Haryana</t>
  </si>
  <si>
    <t>Jharkhand</t>
  </si>
  <si>
    <t>Andhra Pradesh</t>
  </si>
  <si>
    <t>Goa</t>
  </si>
  <si>
    <t>Gujarat</t>
  </si>
  <si>
    <t>Karnataka</t>
  </si>
  <si>
    <t>Kerala</t>
  </si>
  <si>
    <t>Maharashtra</t>
  </si>
  <si>
    <t>Rajasthan</t>
  </si>
  <si>
    <t>Tamil Nadu</t>
  </si>
  <si>
    <t>Uttar Pradesh</t>
  </si>
  <si>
    <t>West Bengal</t>
  </si>
  <si>
    <t>OTHERS</t>
  </si>
  <si>
    <t>REVOLT</t>
  </si>
  <si>
    <t>KINETIC GREEN</t>
  </si>
  <si>
    <t>BATTRE ELECTRIC</t>
  </si>
  <si>
    <t>BGAUSS</t>
  </si>
  <si>
    <t>OKAYA EV</t>
  </si>
  <si>
    <t>HERO ELECTRIC</t>
  </si>
  <si>
    <t>OKINAWA</t>
  </si>
  <si>
    <t>AMPERE</t>
  </si>
  <si>
    <t>BAJAJ</t>
  </si>
  <si>
    <t>ATHER</t>
  </si>
  <si>
    <t>TVS</t>
  </si>
  <si>
    <t>OLA ELECTRIC</t>
  </si>
  <si>
    <t>JITENDRA</t>
  </si>
  <si>
    <t>BEING</t>
  </si>
  <si>
    <t>PURE EV</t>
  </si>
  <si>
    <t>KIA Motors</t>
  </si>
  <si>
    <t>Volvo Auto India</t>
  </si>
  <si>
    <t>Mercedes -Benz AG</t>
  </si>
  <si>
    <t>BMW India</t>
  </si>
  <si>
    <t>PCA Automobiles</t>
  </si>
  <si>
    <t>Hyundai Motor</t>
  </si>
  <si>
    <t>BYD India</t>
  </si>
  <si>
    <t>Mahindra &amp; Mahindra</t>
  </si>
  <si>
    <t>MG Motor</t>
  </si>
  <si>
    <t>Tata Motors</t>
  </si>
  <si>
    <t>maker</t>
  </si>
  <si>
    <t>Q4</t>
  </si>
  <si>
    <t>Q3</t>
  </si>
  <si>
    <t>Q2</t>
  </si>
  <si>
    <t>Q1</t>
  </si>
  <si>
    <t>quarter</t>
  </si>
  <si>
    <t>fiscal_year</t>
  </si>
  <si>
    <t>Grand Total</t>
  </si>
  <si>
    <t>Row Labels</t>
  </si>
  <si>
    <t>Sum of electric_vehicles_sold</t>
  </si>
  <si>
    <t>Sum of PR_total</t>
  </si>
  <si>
    <t>2022</t>
  </si>
  <si>
    <t>Qtr1</t>
  </si>
  <si>
    <t>Qtr2</t>
  </si>
  <si>
    <t>Qtr3</t>
  </si>
  <si>
    <t>Qtr4</t>
  </si>
  <si>
    <t>Column Labels</t>
  </si>
  <si>
    <t>2021</t>
  </si>
  <si>
    <t>2023</t>
  </si>
  <si>
    <t>2024</t>
  </si>
  <si>
    <t>CAGR_22-24</t>
  </si>
  <si>
    <t>CAGR_21-23</t>
  </si>
  <si>
    <t>Sum of CAGR_21-23</t>
  </si>
  <si>
    <t>CAGR_22</t>
  </si>
  <si>
    <t>Total</t>
  </si>
  <si>
    <t>Sum of CAGR_22-24</t>
  </si>
  <si>
    <t>Jan</t>
  </si>
  <si>
    <t>Feb</t>
  </si>
  <si>
    <t>Mar</t>
  </si>
  <si>
    <t>Apr</t>
  </si>
  <si>
    <t>May</t>
  </si>
  <si>
    <t>Jun</t>
  </si>
  <si>
    <t>Jul</t>
  </si>
  <si>
    <t>Aug</t>
  </si>
  <si>
    <t>Sep</t>
  </si>
  <si>
    <t>Oct</t>
  </si>
  <si>
    <t>Nov</t>
  </si>
  <si>
    <t>Dec</t>
  </si>
  <si>
    <t>State</t>
  </si>
  <si>
    <t>Vehicle_Type</t>
  </si>
  <si>
    <t>Sum of total_vehicles_sold</t>
  </si>
  <si>
    <t>EV_sold_2030</t>
  </si>
  <si>
    <t>Prices</t>
  </si>
  <si>
    <t>Year</t>
  </si>
  <si>
    <t>2022 Total</t>
  </si>
  <si>
    <t>2023 Total</t>
  </si>
  <si>
    <t>2024 Total</t>
  </si>
  <si>
    <t>2021 Total</t>
  </si>
  <si>
    <t>Revenue</t>
  </si>
  <si>
    <t>Sum of Revenue</t>
  </si>
  <si>
    <t>Total_Rev</t>
  </si>
  <si>
    <t>Sum of Total_Rev</t>
  </si>
  <si>
    <t>CAGR_23-24</t>
  </si>
  <si>
    <t>PR_total</t>
  </si>
  <si>
    <t>Total Sum of electric_vehicles_sold</t>
  </si>
  <si>
    <t>Total Sum of PR_total</t>
  </si>
  <si>
    <t>CAGR</t>
  </si>
  <si>
    <t>EV_2030</t>
  </si>
  <si>
    <t>CAGR_2030</t>
  </si>
  <si>
    <t>States</t>
  </si>
  <si>
    <t>EV_sale_2030</t>
  </si>
  <si>
    <t>CAGR_21-22</t>
  </si>
  <si>
    <t>CAGR_22-23</t>
  </si>
  <si>
    <t>CAGR_change</t>
  </si>
  <si>
    <t>Sum of CAGR_21-22</t>
  </si>
  <si>
    <t>Sum of CAGR_22-23</t>
  </si>
  <si>
    <t>Sum of CAGR_change</t>
  </si>
  <si>
    <t>ABC</t>
  </si>
  <si>
    <t>PR_TOTAL</t>
  </si>
  <si>
    <t>Price</t>
  </si>
  <si>
    <t>Table11.vehicle_category</t>
  </si>
  <si>
    <t>Table11.maker</t>
  </si>
  <si>
    <t>Table11.electric_vehicles_sold</t>
  </si>
  <si>
    <t>Table11.Price</t>
  </si>
  <si>
    <t>Table11.Revenue</t>
  </si>
  <si>
    <t>Sum of Table11.electric_vehicles_sold</t>
  </si>
  <si>
    <t>Market Share</t>
  </si>
  <si>
    <t>Sum of Table11.Revenue</t>
  </si>
  <si>
    <t>CAGR (21-23)</t>
  </si>
  <si>
    <t>Maker</t>
  </si>
  <si>
    <t>CGR_21-23</t>
  </si>
  <si>
    <t>Sum of CGR_21-23</t>
  </si>
  <si>
    <t>electric_vehicle_sales_by_state.state</t>
  </si>
  <si>
    <t>electric_vehicle_sales_by_state.vehicle_category</t>
  </si>
  <si>
    <t>electric_vehicle_sales_by_state.electric_vehicles_sold</t>
  </si>
  <si>
    <t>electric_vehicle_sales_by_state.total_vehicles_sold</t>
  </si>
  <si>
    <t>electric_vehicle_sales_by_state.Year</t>
  </si>
  <si>
    <t>electric_vehicle_sales_by_state.Price</t>
  </si>
  <si>
    <t>electric_vehicle_sales_by_state.Revenue_Total</t>
  </si>
  <si>
    <t>electric_vehicle_sales_by_state.Prices</t>
  </si>
  <si>
    <t>electric_vehicle_sales_by_state.EV_Revenue</t>
  </si>
  <si>
    <t>Sum of PR_TOTAL</t>
  </si>
  <si>
    <t>Details for Sum of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</si>
</sst>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4009]\ * #,##0_ ;_ [$₹-4009]\ * \-#,##0_ ;_ [$₹-4009]\ * &quot;-&quot;??_ ;_ @_ "/>
    <numFmt numFmtId="166" formatCode="[$-409]d\-mmm\-yyyy;@"/>
    <numFmt numFmtId="167" formatCode="_(* #,##0_);_(* \(#,##0\);_(* &quot;-&quot;??_);_(@_)"/>
    <numFmt numFmtId="168" formatCode="#,##0.00,,\ &quot;M&quot;"/>
    <numFmt numFmtId="169" formatCode="#,##0.00,,\ &quot;M&quot;\ "/>
    <numFmt numFmtId="170" formatCode="&quot;₹&quot;\ #,##0.0,,\ &quot;M&quot;"/>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sz val="10"/>
      <color theme="1"/>
      <name val="Calibri"/>
      <family val="2"/>
      <scheme val="minor"/>
    </font>
    <font>
      <u/>
      <sz val="11"/>
      <color theme="1"/>
      <name val="Calibri"/>
      <family val="2"/>
      <scheme val="minor"/>
    </font>
    <font>
      <b/>
      <i/>
      <u/>
      <sz val="11"/>
      <color theme="3"/>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bgColor theme="4"/>
      </patternFill>
    </fill>
    <fill>
      <patternFill patternType="solid">
        <fgColor theme="2"/>
        <bgColor indexed="64"/>
      </patternFill>
    </fill>
    <fill>
      <patternFill patternType="solid">
        <fgColor theme="3"/>
        <bgColor indexed="64"/>
      </patternFill>
    </fill>
    <fill>
      <patternFill patternType="solid">
        <fgColor theme="0"/>
        <bgColor indexed="64"/>
      </patternFill>
    </fill>
    <fill>
      <patternFill patternType="solid">
        <fgColor theme="7"/>
        <bgColor indexed="64"/>
      </patternFill>
    </fill>
  </fills>
  <borders count="3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100">
    <xf numFmtId="0" fontId="0" fillId="0" borderId="0" xfId="0"/>
    <xf numFmtId="15" fontId="0" fillId="0" borderId="0" xfId="0" applyNumberFormat="1"/>
    <xf numFmtId="1"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18" fillId="0" borderId="0" xfId="0" applyFont="1"/>
    <xf numFmtId="0" fontId="16" fillId="33" borderId="0" xfId="0" applyFont="1" applyFill="1"/>
    <xf numFmtId="0" fontId="16" fillId="33" borderId="10"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16" fillId="33" borderId="11" xfId="0" applyFont="1" applyFill="1" applyBorder="1" applyAlignment="1">
      <alignment horizontal="left"/>
    </xf>
    <xf numFmtId="1" fontId="16" fillId="33" borderId="11" xfId="0" applyNumberFormat="1" applyFont="1" applyFill="1" applyBorder="1"/>
    <xf numFmtId="0" fontId="0" fillId="33" borderId="21" xfId="0" applyFill="1" applyBorder="1"/>
    <xf numFmtId="0" fontId="0" fillId="0" borderId="21" xfId="0" applyBorder="1"/>
    <xf numFmtId="0" fontId="0" fillId="33" borderId="21" xfId="0" applyFill="1" applyBorder="1" applyAlignment="1">
      <alignment horizontal="left"/>
    </xf>
    <xf numFmtId="0" fontId="0" fillId="0" borderId="21" xfId="0" applyBorder="1" applyAlignment="1">
      <alignment horizontal="left"/>
    </xf>
    <xf numFmtId="0" fontId="13" fillId="33" borderId="10" xfId="0" applyFont="1" applyFill="1" applyBorder="1"/>
    <xf numFmtId="0" fontId="13" fillId="34" borderId="10" xfId="0" applyFont="1" applyFill="1" applyBorder="1"/>
    <xf numFmtId="0" fontId="0" fillId="33" borderId="11" xfId="0" applyFill="1" applyBorder="1"/>
    <xf numFmtId="0" fontId="16" fillId="0" borderId="0" xfId="0" applyFont="1"/>
    <xf numFmtId="0" fontId="19" fillId="0" borderId="0" xfId="0" applyFont="1"/>
    <xf numFmtId="165" fontId="0" fillId="0" borderId="0" xfId="0" applyNumberFormat="1"/>
    <xf numFmtId="0" fontId="13" fillId="34" borderId="22" xfId="0" applyFont="1" applyFill="1" applyBorder="1"/>
    <xf numFmtId="166" fontId="0" fillId="0" borderId="0" xfId="0" applyNumberFormat="1"/>
    <xf numFmtId="22" fontId="0" fillId="0" borderId="0" xfId="0" applyNumberFormat="1"/>
    <xf numFmtId="9" fontId="0" fillId="0" borderId="0" xfId="43" applyFont="1"/>
    <xf numFmtId="165" fontId="0" fillId="33" borderId="21" xfId="0" applyNumberFormat="1" applyFill="1"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9" fontId="0" fillId="0" borderId="29" xfId="43" applyFont="1" applyBorder="1"/>
    <xf numFmtId="0" fontId="0" fillId="0" borderId="30" xfId="0" applyBorder="1"/>
    <xf numFmtId="9" fontId="0" fillId="0" borderId="31" xfId="43" applyFont="1" applyBorder="1"/>
    <xf numFmtId="2" fontId="0" fillId="0" borderId="0" xfId="0" applyNumberFormat="1"/>
    <xf numFmtId="0" fontId="0" fillId="36" borderId="0" xfId="0" applyFill="1" applyAlignment="1">
      <alignment horizontal="center"/>
    </xf>
    <xf numFmtId="0" fontId="0" fillId="36" borderId="0" xfId="0" applyFill="1"/>
    <xf numFmtId="164" fontId="0" fillId="0" borderId="0" xfId="42" applyFont="1"/>
    <xf numFmtId="167" fontId="0" fillId="0" borderId="0" xfId="42" applyNumberFormat="1" applyFont="1"/>
    <xf numFmtId="0" fontId="0" fillId="37" borderId="23" xfId="0" applyFill="1" applyBorder="1" applyAlignment="1">
      <alignment horizontal="center"/>
    </xf>
    <xf numFmtId="9" fontId="0" fillId="37" borderId="23" xfId="0" applyNumberFormat="1" applyFill="1" applyBorder="1" applyAlignment="1">
      <alignment horizontal="center"/>
    </xf>
    <xf numFmtId="0" fontId="16" fillId="37" borderId="23" xfId="0" applyFont="1" applyFill="1" applyBorder="1" applyAlignment="1">
      <alignment horizontal="center"/>
    </xf>
    <xf numFmtId="0" fontId="0" fillId="0" borderId="11" xfId="0" applyBorder="1"/>
    <xf numFmtId="9" fontId="0" fillId="33" borderId="11" xfId="43" applyFont="1" applyFill="1" applyBorder="1"/>
    <xf numFmtId="9" fontId="0" fillId="0" borderId="11" xfId="43" applyFont="1" applyBorder="1"/>
    <xf numFmtId="0" fontId="13" fillId="34" borderId="0" xfId="0" applyFont="1" applyFill="1"/>
    <xf numFmtId="0" fontId="0" fillId="0" borderId="32" xfId="0" applyBorder="1"/>
    <xf numFmtId="0" fontId="0" fillId="0" borderId="10" xfId="0" applyBorder="1"/>
    <xf numFmtId="9" fontId="0" fillId="0" borderId="33" xfId="43" applyFont="1" applyBorder="1"/>
    <xf numFmtId="168" fontId="0" fillId="37" borderId="23" xfId="0" applyNumberFormat="1" applyFill="1" applyBorder="1" applyAlignment="1">
      <alignment horizontal="center"/>
    </xf>
    <xf numFmtId="0" fontId="16" fillId="38" borderId="0" xfId="0" applyFont="1" applyFill="1" applyAlignment="1">
      <alignment horizontal="center"/>
    </xf>
    <xf numFmtId="9" fontId="16" fillId="38" borderId="0" xfId="0" applyNumberFormat="1" applyFont="1" applyFill="1" applyAlignment="1">
      <alignment horizontal="center"/>
    </xf>
    <xf numFmtId="169" fontId="16" fillId="38" borderId="0" xfId="0" applyNumberFormat="1" applyFont="1" applyFill="1" applyAlignment="1">
      <alignment horizontal="center"/>
    </xf>
    <xf numFmtId="167" fontId="0" fillId="0" borderId="0" xfId="0" applyNumberFormat="1"/>
    <xf numFmtId="0" fontId="17" fillId="0" borderId="0" xfId="0" applyFont="1"/>
    <xf numFmtId="0" fontId="0" fillId="0" borderId="0" xfId="0" applyAlignment="1">
      <alignment horizontal="center"/>
    </xf>
    <xf numFmtId="0" fontId="13" fillId="34" borderId="11" xfId="0" applyFont="1" applyFill="1" applyBorder="1"/>
    <xf numFmtId="14" fontId="13" fillId="34" borderId="11" xfId="0" applyNumberFormat="1" applyFont="1" applyFill="1" applyBorder="1"/>
    <xf numFmtId="14" fontId="13" fillId="34" borderId="35" xfId="0" applyNumberFormat="1" applyFont="1" applyFill="1" applyBorder="1"/>
    <xf numFmtId="1" fontId="0" fillId="33" borderId="11" xfId="0" applyNumberFormat="1" applyFill="1" applyBorder="1"/>
    <xf numFmtId="165" fontId="0" fillId="33" borderId="11" xfId="0" applyNumberFormat="1" applyFill="1" applyBorder="1"/>
    <xf numFmtId="165" fontId="0" fillId="33" borderId="35" xfId="0" applyNumberFormat="1" applyFill="1" applyBorder="1"/>
    <xf numFmtId="1" fontId="0" fillId="0" borderId="11" xfId="0" applyNumberFormat="1" applyBorder="1"/>
    <xf numFmtId="165" fontId="0" fillId="0" borderId="11" xfId="0" applyNumberFormat="1" applyBorder="1"/>
    <xf numFmtId="165" fontId="0" fillId="0" borderId="35" xfId="0" applyNumberFormat="1" applyBorder="1"/>
    <xf numFmtId="165" fontId="0" fillId="0" borderId="21" xfId="0" applyNumberFormat="1" applyBorder="1"/>
    <xf numFmtId="165" fontId="0" fillId="0" borderId="34" xfId="0" applyNumberFormat="1" applyBorder="1"/>
    <xf numFmtId="166" fontId="0" fillId="33" borderId="11" xfId="0" applyNumberFormat="1" applyFill="1" applyBorder="1"/>
    <xf numFmtId="166" fontId="0" fillId="0" borderId="11" xfId="0" applyNumberFormat="1" applyBorder="1"/>
    <xf numFmtId="166" fontId="13" fillId="34" borderId="0" xfId="0" applyNumberFormat="1" applyFont="1" applyFill="1"/>
    <xf numFmtId="1" fontId="13" fillId="34" borderId="0" xfId="0" applyNumberFormat="1" applyFont="1" applyFill="1"/>
    <xf numFmtId="9" fontId="0" fillId="0" borderId="0" xfId="0" applyNumberFormat="1"/>
    <xf numFmtId="10" fontId="0" fillId="0" borderId="0" xfId="43" applyNumberFormat="1" applyFont="1"/>
    <xf numFmtId="0" fontId="20" fillId="36" borderId="0" xfId="0" applyFont="1" applyFill="1"/>
    <xf numFmtId="10" fontId="0" fillId="0" borderId="0" xfId="0" applyNumberFormat="1"/>
    <xf numFmtId="168" fontId="0" fillId="0" borderId="0" xfId="42" applyNumberFormat="1" applyFont="1"/>
    <xf numFmtId="0" fontId="16" fillId="36" borderId="36" xfId="0" applyFont="1" applyFill="1" applyBorder="1" applyAlignment="1">
      <alignment horizontal="center"/>
    </xf>
    <xf numFmtId="0" fontId="16" fillId="36" borderId="37" xfId="0" applyFont="1" applyFill="1" applyBorder="1" applyAlignment="1">
      <alignment horizontal="center"/>
    </xf>
    <xf numFmtId="0" fontId="16" fillId="36" borderId="38" xfId="0" applyFont="1" applyFill="1" applyBorder="1"/>
    <xf numFmtId="0" fontId="21" fillId="36" borderId="0" xfId="0" applyFont="1" applyFill="1" applyAlignment="1">
      <alignment horizontal="center"/>
    </xf>
    <xf numFmtId="170" fontId="0" fillId="0" borderId="0" xfId="0" applyNumberFormat="1"/>
    <xf numFmtId="0" fontId="17" fillId="35" borderId="24" xfId="0" applyFont="1" applyFill="1" applyBorder="1" applyAlignment="1">
      <alignment horizontal="center" vertical="center"/>
    </xf>
    <xf numFmtId="0" fontId="17" fillId="35" borderId="25" xfId="0" applyFont="1" applyFill="1" applyBorder="1" applyAlignment="1">
      <alignment horizontal="center" vertical="center"/>
    </xf>
    <xf numFmtId="0" fontId="17" fillId="35" borderId="26" xfId="0" applyFont="1" applyFill="1" applyBorder="1" applyAlignment="1">
      <alignment horizontal="center" vertical="center"/>
    </xf>
    <xf numFmtId="0" fontId="17" fillId="35" borderId="27" xfId="0" applyFont="1" applyFill="1" applyBorder="1" applyAlignment="1">
      <alignment horizontal="center" vertical="center"/>
    </xf>
    <xf numFmtId="0" fontId="17" fillId="35" borderId="0" xfId="0" applyFont="1" applyFill="1" applyAlignment="1">
      <alignment horizontal="center" vertical="center"/>
    </xf>
    <xf numFmtId="0" fontId="17" fillId="35" borderId="28" xfId="0" applyFont="1" applyFill="1" applyBorder="1" applyAlignment="1">
      <alignment horizontal="center" vertical="center"/>
    </xf>
    <xf numFmtId="0" fontId="17" fillId="35" borderId="29" xfId="0" applyFont="1" applyFill="1" applyBorder="1" applyAlignment="1">
      <alignment horizontal="center" vertical="center"/>
    </xf>
    <xf numFmtId="0" fontId="17" fillId="35" borderId="30" xfId="0" applyFont="1" applyFill="1" applyBorder="1" applyAlignment="1">
      <alignment horizontal="center" vertical="center"/>
    </xf>
    <xf numFmtId="0" fontId="17" fillId="35" borderId="31" xfId="0" applyFont="1" applyFill="1" applyBorder="1" applyAlignment="1">
      <alignment horizontal="center" vertical="center"/>
    </xf>
    <xf numFmtId="0" fontId="0" fillId="0" borderId="0" xfId="0" applyNumberForma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54">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3" formatCode="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alignment horizontal="left" vertical="bottom" textRotation="0" wrapText="0" indent="0" justifyLastLine="0" shrinkToFit="0" readingOrder="0"/>
    </dxf>
    <dxf>
      <numFmt numFmtId="1" formatCode="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dxf>
    <dxf>
      <numFmt numFmtId="14" formatCode="0.00%"/>
    </dxf>
    <dxf>
      <numFmt numFmtId="0" formatCode="General"/>
    </dxf>
    <dxf>
      <alignment horizontal="cent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409]d\-mmm\-yyyy;@"/>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numFmt numFmtId="0" formatCode="General"/>
    </dxf>
    <dxf>
      <numFmt numFmtId="165" formatCode="_ [$₹-4009]\ * #,##0_ ;_ [$₹-4009]\ * \-#,##0_ ;_ [$₹-4009]\ * &quot;-&quot;??_ ;_ @_ "/>
    </dxf>
    <dxf>
      <numFmt numFmtId="171" formatCode="d\-mmm\-yy"/>
    </dxf>
    <dxf>
      <numFmt numFmtId="0" formatCode="General"/>
    </dxf>
    <dxf>
      <numFmt numFmtId="0" formatCode="General"/>
    </dxf>
    <dxf>
      <numFmt numFmtId="172" formatCode="m/d/yyyy\ h:mm"/>
    </dxf>
    <dxf>
      <numFmt numFmtId="0" formatCode="General"/>
    </dxf>
    <dxf>
      <numFmt numFmtId="0" formatCode="General"/>
    </dxf>
    <dxf>
      <numFmt numFmtId="0" formatCode="General"/>
    </dxf>
    <dxf>
      <numFmt numFmtId="172" formatCode="m/d/yyyy\ h:mm"/>
    </dxf>
    <dxf>
      <numFmt numFmtId="0" formatCode="General"/>
    </dxf>
    <dxf>
      <numFmt numFmtId="0" formatCode="General"/>
    </dxf>
    <dxf>
      <numFmt numFmtId="172" formatCode="m/d/yyyy\ h:mm"/>
    </dxf>
    <dxf>
      <numFmt numFmtId="173" formatCode="m/d/yyyy"/>
    </dxf>
    <dxf>
      <numFmt numFmtId="0" formatCode="General"/>
    </dxf>
    <dxf>
      <numFmt numFmtId="0" formatCode="General"/>
    </dxf>
    <dxf>
      <numFmt numFmtId="0" formatCode="General"/>
    </dxf>
    <dxf>
      <numFmt numFmtId="172" formatCode="m/d/yyyy\ h:mm"/>
    </dxf>
    <dxf>
      <numFmt numFmtId="14" formatCode="0.00%"/>
    </dxf>
    <dxf>
      <numFmt numFmtId="14" formatCode="0.00%"/>
    </dxf>
    <dxf>
      <numFmt numFmtId="2" formatCode="0.00"/>
    </dxf>
    <dxf>
      <numFmt numFmtId="2" formatCode="0.00"/>
    </dxf>
    <dxf>
      <numFmt numFmtId="167" formatCode="_(* #,##0_);_(* \(#,##0\);_(* &quot;-&quot;??_);_(@_)"/>
    </dxf>
    <dxf>
      <numFmt numFmtId="19" formatCode="dd/mm/yyyy"/>
    </dxf>
    <dxf>
      <numFmt numFmtId="19" formatCode="dd/mm/yyyy"/>
    </dxf>
    <dxf>
      <font>
        <b val="0"/>
        <i val="0"/>
        <strike val="0"/>
        <condense val="0"/>
        <extend val="0"/>
        <outline val="0"/>
        <shadow val="0"/>
        <u val="none"/>
        <vertAlign val="baseline"/>
        <sz val="11"/>
        <color theme="1"/>
        <name val="Calibri"/>
        <family val="2"/>
        <scheme val="minor"/>
      </font>
      <numFmt numFmtId="167" formatCode="_(* #,##0_);_(* \(#,##0\);_(* &quot;-&quot;??_);_(@_)"/>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xml"/><Relationship Id="rId21" Type="http://schemas.openxmlformats.org/officeDocument/2006/relationships/worksheet" Target="worksheets/sheet21.xml"/><Relationship Id="rId42" Type="http://schemas.microsoft.com/office/2007/relationships/slicerCache" Target="slicerCaches/slicerCache5.xml"/><Relationship Id="rId47" Type="http://schemas.microsoft.com/office/2007/relationships/slicerCache" Target="slicerCaches/slicerCache10.xml"/><Relationship Id="rId63" Type="http://schemas.openxmlformats.org/officeDocument/2006/relationships/customXml" Target="../customXml/item8.xml"/><Relationship Id="rId68"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4.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openxmlformats.org/officeDocument/2006/relationships/pivotCacheDefinition" Target="pivotCache/pivotCacheDefinition12.xml"/><Relationship Id="rId40" Type="http://schemas.microsoft.com/office/2007/relationships/slicerCache" Target="slicerCaches/slicerCache3.xml"/><Relationship Id="rId45" Type="http://schemas.microsoft.com/office/2007/relationships/slicerCache" Target="slicerCaches/slicerCache8.xml"/><Relationship Id="rId53" Type="http://schemas.openxmlformats.org/officeDocument/2006/relationships/sheetMetadata" Target="metadata.xml"/><Relationship Id="rId58" Type="http://schemas.openxmlformats.org/officeDocument/2006/relationships/customXml" Target="../customXml/item3.xml"/><Relationship Id="rId66" Type="http://schemas.openxmlformats.org/officeDocument/2006/relationships/customXml" Target="../customXml/item11.xml"/><Relationship Id="rId74" Type="http://schemas.openxmlformats.org/officeDocument/2006/relationships/customXml" Target="../customXml/item19.xml"/><Relationship Id="rId5" Type="http://schemas.openxmlformats.org/officeDocument/2006/relationships/worksheet" Target="worksheets/sheet5.xml"/><Relationship Id="rId61" Type="http://schemas.openxmlformats.org/officeDocument/2006/relationships/customXml" Target="../customXml/item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microsoft.com/office/2007/relationships/slicerCache" Target="slicerCaches/slicerCache6.xml"/><Relationship Id="rId48" Type="http://schemas.microsoft.com/office/2007/relationships/slicerCache" Target="slicerCaches/slicerCache11.xml"/><Relationship Id="rId56" Type="http://schemas.openxmlformats.org/officeDocument/2006/relationships/customXml" Target="../customXml/item1.xml"/><Relationship Id="rId64" Type="http://schemas.openxmlformats.org/officeDocument/2006/relationships/customXml" Target="../customXml/item9.xml"/><Relationship Id="rId69" Type="http://schemas.openxmlformats.org/officeDocument/2006/relationships/customXml" Target="../customXml/item14.xml"/><Relationship Id="rId8" Type="http://schemas.openxmlformats.org/officeDocument/2006/relationships/worksheet" Target="worksheets/sheet8.xml"/><Relationship Id="rId51" Type="http://schemas.openxmlformats.org/officeDocument/2006/relationships/styles" Target="styles.xml"/><Relationship Id="rId72"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1.xml"/><Relationship Id="rId46" Type="http://schemas.microsoft.com/office/2007/relationships/slicerCache" Target="slicerCaches/slicerCache9.xml"/><Relationship Id="rId59" Type="http://schemas.openxmlformats.org/officeDocument/2006/relationships/customXml" Target="../customXml/item4.xml"/><Relationship Id="rId67" Type="http://schemas.openxmlformats.org/officeDocument/2006/relationships/customXml" Target="../customXml/item12.xml"/><Relationship Id="rId20" Type="http://schemas.openxmlformats.org/officeDocument/2006/relationships/worksheet" Target="worksheets/sheet20.xml"/><Relationship Id="rId41" Type="http://schemas.microsoft.com/office/2007/relationships/slicerCache" Target="slicerCaches/slicerCache4.xml"/><Relationship Id="rId54" Type="http://schemas.openxmlformats.org/officeDocument/2006/relationships/powerPivotData" Target="model/item.data"/><Relationship Id="rId62" Type="http://schemas.openxmlformats.org/officeDocument/2006/relationships/customXml" Target="../customXml/item7.xml"/><Relationship Id="rId70" Type="http://schemas.openxmlformats.org/officeDocument/2006/relationships/customXml" Target="../customXml/item15.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pivotCacheDefinition" Target="pivotCache/pivotCacheDefinition11.xml"/><Relationship Id="rId49" Type="http://schemas.openxmlformats.org/officeDocument/2006/relationships/theme" Target="theme/theme1.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pivotCacheDefinition" Target="pivotCache/pivotCacheDefinition6.xml"/><Relationship Id="rId44" Type="http://schemas.microsoft.com/office/2007/relationships/slicerCache" Target="slicerCaches/slicerCache7.xml"/><Relationship Id="rId52" Type="http://schemas.openxmlformats.org/officeDocument/2006/relationships/sharedStrings" Target="sharedStrings.xml"/><Relationship Id="rId60" Type="http://schemas.openxmlformats.org/officeDocument/2006/relationships/customXml" Target="../customXml/item5.xml"/><Relationship Id="rId65" Type="http://schemas.openxmlformats.org/officeDocument/2006/relationships/customXml" Target="../customXml/item10.xml"/><Relationship Id="rId73"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2.xml"/><Relationship Id="rId34" Type="http://schemas.openxmlformats.org/officeDocument/2006/relationships/pivotCacheDefinition" Target="pivotCache/pivotCacheDefinition9.xml"/><Relationship Id="rId50" Type="http://schemas.openxmlformats.org/officeDocument/2006/relationships/connections" Target="connections.xml"/><Relationship Id="rId55"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complete.xlsm]CAGR_10_states!PivotTable3</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846644424778992"/>
          <c:y val="3.6326578712660519E-2"/>
          <c:w val="0.67341432373117494"/>
          <c:h val="0.92606082425687408"/>
        </c:manualLayout>
      </c:layout>
      <c:barChart>
        <c:barDir val="bar"/>
        <c:grouping val="clustered"/>
        <c:varyColors val="0"/>
        <c:ser>
          <c:idx val="0"/>
          <c:order val="0"/>
          <c:tx>
            <c:strRef>
              <c:f>CAGR_10_states!$Y$48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CAGR_10_states!$X$49:$X$59</c:f>
              <c:strCache>
                <c:ptCount val="10"/>
                <c:pt idx="0">
                  <c:v>Haryana</c:v>
                </c:pt>
                <c:pt idx="1">
                  <c:v>Arunachal Pradesh</c:v>
                </c:pt>
                <c:pt idx="2">
                  <c:v>Mizoram</c:v>
                </c:pt>
                <c:pt idx="3">
                  <c:v>Assam</c:v>
                </c:pt>
                <c:pt idx="4">
                  <c:v>Gujarat</c:v>
                </c:pt>
                <c:pt idx="5">
                  <c:v>Rajasthan</c:v>
                </c:pt>
                <c:pt idx="6">
                  <c:v>Delhi</c:v>
                </c:pt>
                <c:pt idx="7">
                  <c:v>Karnataka</c:v>
                </c:pt>
                <c:pt idx="8">
                  <c:v>Goa</c:v>
                </c:pt>
                <c:pt idx="9">
                  <c:v>Meghalaya</c:v>
                </c:pt>
              </c:strCache>
            </c:strRef>
          </c:cat>
          <c:val>
            <c:numRef>
              <c:f>CAGR_10_states!$Y$49:$Y$59</c:f>
              <c:numCache>
                <c:formatCode>General</c:formatCode>
                <c:ptCount val="10"/>
                <c:pt idx="0">
                  <c:v>17.68</c:v>
                </c:pt>
                <c:pt idx="1">
                  <c:v>18.3</c:v>
                </c:pt>
                <c:pt idx="2">
                  <c:v>18.77</c:v>
                </c:pt>
                <c:pt idx="3">
                  <c:v>20.13</c:v>
                </c:pt>
                <c:pt idx="4">
                  <c:v>20.55</c:v>
                </c:pt>
                <c:pt idx="5">
                  <c:v>21.5</c:v>
                </c:pt>
                <c:pt idx="6">
                  <c:v>22.88</c:v>
                </c:pt>
                <c:pt idx="7">
                  <c:v>25.28</c:v>
                </c:pt>
                <c:pt idx="8">
                  <c:v>27.41</c:v>
                </c:pt>
                <c:pt idx="9">
                  <c:v>28.47</c:v>
                </c:pt>
              </c:numCache>
            </c:numRef>
          </c:val>
          <c:extLst>
            <c:ext xmlns:c16="http://schemas.microsoft.com/office/drawing/2014/chart" uri="{C3380CC4-5D6E-409C-BE32-E72D297353CC}">
              <c16:uniqueId val="{00000000-7CB1-4F06-85DD-8DD8500223D0}"/>
            </c:ext>
          </c:extLst>
        </c:ser>
        <c:dLbls>
          <c:dLblPos val="outEnd"/>
          <c:showLegendKey val="0"/>
          <c:showVal val="1"/>
          <c:showCatName val="0"/>
          <c:showSerName val="0"/>
          <c:showPercent val="0"/>
          <c:showBubbleSize val="0"/>
        </c:dLbls>
        <c:gapWidth val="182"/>
        <c:axId val="1359086351"/>
        <c:axId val="1359111311"/>
      </c:barChart>
      <c:catAx>
        <c:axId val="1359086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111311"/>
        <c:crosses val="autoZero"/>
        <c:auto val="1"/>
        <c:lblAlgn val="ctr"/>
        <c:lblOffset val="100"/>
        <c:noMultiLvlLbl val="0"/>
      </c:catAx>
      <c:valAx>
        <c:axId val="1359111311"/>
        <c:scaling>
          <c:orientation val="minMax"/>
        </c:scaling>
        <c:delete val="1"/>
        <c:axPos val="b"/>
        <c:numFmt formatCode="General" sourceLinked="1"/>
        <c:majorTickMark val="none"/>
        <c:minorTickMark val="none"/>
        <c:tickLblPos val="nextTo"/>
        <c:crossAx val="1359086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 (2)!PivotTable1</c:name>
    <c:fmtId val="2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58781780902298"/>
          <c:y val="9.0827421851412626E-2"/>
          <c:w val="0.75510337313089204"/>
          <c:h val="0.80862676835110225"/>
        </c:manualLayout>
      </c:layout>
      <c:barChart>
        <c:barDir val="bar"/>
        <c:grouping val="clustered"/>
        <c:varyColors val="0"/>
        <c:ser>
          <c:idx val="0"/>
          <c:order val="0"/>
          <c:tx>
            <c:strRef>
              <c:f>'state_1_pivot (2)'!$B$3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 (2)'!$A$4:$A$9</c:f>
              <c:strCache>
                <c:ptCount val="5"/>
                <c:pt idx="0">
                  <c:v>Sikkim</c:v>
                </c:pt>
                <c:pt idx="1">
                  <c:v>Nagaland</c:v>
                </c:pt>
                <c:pt idx="2">
                  <c:v>Arunachal Pradesh</c:v>
                </c:pt>
                <c:pt idx="3">
                  <c:v>Meghalaya</c:v>
                </c:pt>
                <c:pt idx="4">
                  <c:v>Manipur</c:v>
                </c:pt>
              </c:strCache>
            </c:strRef>
          </c:cat>
          <c:val>
            <c:numRef>
              <c:f>'state_1_pivot (2)'!$B$4:$B$9</c:f>
              <c:numCache>
                <c:formatCode>General</c:formatCode>
                <c:ptCount val="5"/>
                <c:pt idx="0">
                  <c:v>0</c:v>
                </c:pt>
                <c:pt idx="1">
                  <c:v>0.03</c:v>
                </c:pt>
                <c:pt idx="2">
                  <c:v>0.05</c:v>
                </c:pt>
                <c:pt idx="3">
                  <c:v>0.2</c:v>
                </c:pt>
                <c:pt idx="4">
                  <c:v>0.28999999999999998</c:v>
                </c:pt>
              </c:numCache>
            </c:numRef>
          </c:val>
          <c:extLst>
            <c:ext xmlns:c16="http://schemas.microsoft.com/office/drawing/2014/chart" uri="{C3380CC4-5D6E-409C-BE32-E72D297353CC}">
              <c16:uniqueId val="{00000000-A870-4CA3-881E-7AB22A4C489D}"/>
            </c:ext>
          </c:extLst>
        </c:ser>
        <c:dLbls>
          <c:dLblPos val="outEnd"/>
          <c:showLegendKey val="0"/>
          <c:showVal val="1"/>
          <c:showCatName val="0"/>
          <c:showSerName val="0"/>
          <c:showPercent val="0"/>
          <c:showBubbleSize val="0"/>
        </c:dLbls>
        <c:gapWidth val="150"/>
        <c:overlap val="-40"/>
        <c:axId val="1602414767"/>
        <c:axId val="1602424847"/>
      </c:barChart>
      <c:catAx>
        <c:axId val="160241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02424847"/>
        <c:crosses val="autoZero"/>
        <c:auto val="1"/>
        <c:lblAlgn val="ctr"/>
        <c:lblOffset val="100"/>
        <c:noMultiLvlLbl val="0"/>
      </c:catAx>
      <c:valAx>
        <c:axId val="1602424847"/>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414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complete.xlsm]state_1_pivot (2)!PivotTable1</c:name>
    <c:fmtId val="1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91955943589177"/>
          <c:y val="1.9233102714209686E-2"/>
          <c:w val="0.77361483791158181"/>
          <c:h val="0.97489143161255987"/>
        </c:manualLayout>
      </c:layout>
      <c:barChart>
        <c:barDir val="bar"/>
        <c:grouping val="clustered"/>
        <c:varyColors val="0"/>
        <c:ser>
          <c:idx val="0"/>
          <c:order val="0"/>
          <c:tx>
            <c:strRef>
              <c:f>'state_1_pivot (2)'!$B$3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 (2)'!$A$4:$A$9</c:f>
              <c:strCache>
                <c:ptCount val="5"/>
                <c:pt idx="0">
                  <c:v>Sikkim</c:v>
                </c:pt>
                <c:pt idx="1">
                  <c:v>Nagaland</c:v>
                </c:pt>
                <c:pt idx="2">
                  <c:v>Arunachal Pradesh</c:v>
                </c:pt>
                <c:pt idx="3">
                  <c:v>Meghalaya</c:v>
                </c:pt>
                <c:pt idx="4">
                  <c:v>Manipur</c:v>
                </c:pt>
              </c:strCache>
            </c:strRef>
          </c:cat>
          <c:val>
            <c:numRef>
              <c:f>'state_1_pivot (2)'!$B$4:$B$9</c:f>
              <c:numCache>
                <c:formatCode>General</c:formatCode>
                <c:ptCount val="5"/>
                <c:pt idx="0">
                  <c:v>0</c:v>
                </c:pt>
                <c:pt idx="1">
                  <c:v>0.03</c:v>
                </c:pt>
                <c:pt idx="2">
                  <c:v>0.05</c:v>
                </c:pt>
                <c:pt idx="3">
                  <c:v>0.2</c:v>
                </c:pt>
                <c:pt idx="4">
                  <c:v>0.28999999999999998</c:v>
                </c:pt>
              </c:numCache>
            </c:numRef>
          </c:val>
          <c:extLst>
            <c:ext xmlns:c16="http://schemas.microsoft.com/office/drawing/2014/chart" uri="{C3380CC4-5D6E-409C-BE32-E72D297353CC}">
              <c16:uniqueId val="{00000000-BEE4-41C9-83B4-E883A61E4F08}"/>
            </c:ext>
          </c:extLst>
        </c:ser>
        <c:dLbls>
          <c:dLblPos val="outEnd"/>
          <c:showLegendKey val="0"/>
          <c:showVal val="1"/>
          <c:showCatName val="0"/>
          <c:showSerName val="0"/>
          <c:showPercent val="0"/>
          <c:showBubbleSize val="0"/>
        </c:dLbls>
        <c:gapWidth val="150"/>
        <c:overlap val="-40"/>
        <c:axId val="1602414767"/>
        <c:axId val="1602424847"/>
      </c:barChart>
      <c:catAx>
        <c:axId val="160241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02424847"/>
        <c:crosses val="autoZero"/>
        <c:auto val="1"/>
        <c:lblAlgn val="ctr"/>
        <c:lblOffset val="100"/>
        <c:noMultiLvlLbl val="0"/>
      </c:catAx>
      <c:valAx>
        <c:axId val="1602424847"/>
        <c:scaling>
          <c:orientation val="minMax"/>
        </c:scaling>
        <c:delete val="1"/>
        <c:axPos val="b"/>
        <c:numFmt formatCode="General" sourceLinked="1"/>
        <c:majorTickMark val="out"/>
        <c:minorTickMark val="none"/>
        <c:tickLblPos val="nextTo"/>
        <c:crossAx val="1602414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complete.xlsm]state_1_pivot!PivotTable17</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state_1_pivot!$C$47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state_1_pivot!$B$48:$B$53</c:f>
              <c:strCache>
                <c:ptCount val="5"/>
                <c:pt idx="0">
                  <c:v>Maharashtra</c:v>
                </c:pt>
                <c:pt idx="1">
                  <c:v>Kerala</c:v>
                </c:pt>
                <c:pt idx="2">
                  <c:v>Delhi</c:v>
                </c:pt>
                <c:pt idx="3">
                  <c:v>Karnataka</c:v>
                </c:pt>
                <c:pt idx="4">
                  <c:v>Goa</c:v>
                </c:pt>
              </c:strCache>
            </c:strRef>
          </c:cat>
          <c:val>
            <c:numRef>
              <c:f>state_1_pivot!$C$48:$C$53</c:f>
              <c:numCache>
                <c:formatCode>0.00%</c:formatCode>
                <c:ptCount val="5"/>
                <c:pt idx="0">
                  <c:v>6.4910203822743817E-2</c:v>
                </c:pt>
                <c:pt idx="1">
                  <c:v>6.6383264791538818E-2</c:v>
                </c:pt>
                <c:pt idx="2">
                  <c:v>6.7558277450271834E-2</c:v>
                </c:pt>
                <c:pt idx="3">
                  <c:v>7.8359844669780576E-2</c:v>
                </c:pt>
                <c:pt idx="4">
                  <c:v>9.8434765214782213E-2</c:v>
                </c:pt>
              </c:numCache>
            </c:numRef>
          </c:val>
          <c:extLst>
            <c:ext xmlns:c16="http://schemas.microsoft.com/office/drawing/2014/chart" uri="{C3380CC4-5D6E-409C-BE32-E72D297353CC}">
              <c16:uniqueId val="{00000000-BC39-4359-9B77-49BF21B4030E}"/>
            </c:ext>
          </c:extLst>
        </c:ser>
        <c:dLbls>
          <c:dLblPos val="inEnd"/>
          <c:showLegendKey val="0"/>
          <c:showVal val="1"/>
          <c:showCatName val="0"/>
          <c:showSerName val="0"/>
          <c:showPercent val="0"/>
          <c:showBubbleSize val="0"/>
        </c:dLbls>
        <c:gapWidth val="182"/>
        <c:axId val="965679535"/>
        <c:axId val="965662255"/>
      </c:barChart>
      <c:catAx>
        <c:axId val="965679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5662255"/>
        <c:crosses val="autoZero"/>
        <c:auto val="1"/>
        <c:lblAlgn val="ctr"/>
        <c:lblOffset val="100"/>
        <c:noMultiLvlLbl val="0"/>
      </c:catAx>
      <c:valAx>
        <c:axId val="965662255"/>
        <c:scaling>
          <c:orientation val="minMax"/>
        </c:scaling>
        <c:delete val="1"/>
        <c:axPos val="b"/>
        <c:numFmt formatCode="0.00%" sourceLinked="1"/>
        <c:majorTickMark val="none"/>
        <c:minorTickMark val="none"/>
        <c:tickLblPos val="nextTo"/>
        <c:crossAx val="96567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complete.xlsm]Cards_state!PivotTable37</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51329723787572E-2"/>
          <c:y val="0.1906458951948013"/>
          <c:w val="0.84555026874387318"/>
          <c:h val="0.80239502324015577"/>
        </c:manualLayout>
      </c:layout>
      <c:barChart>
        <c:barDir val="bar"/>
        <c:grouping val="stacked"/>
        <c:varyColors val="0"/>
        <c:ser>
          <c:idx val="0"/>
          <c:order val="0"/>
          <c:tx>
            <c:strRef>
              <c:f>Cards_state!$G$9:$G$10</c:f>
              <c:strCache>
                <c:ptCount val="1"/>
                <c:pt idx="0">
                  <c:v>2-Wheelers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Cards_state!$G$11</c:f>
              <c:numCache>
                <c:formatCode>0.00%</c:formatCode>
                <c:ptCount val="1"/>
                <c:pt idx="0">
                  <c:v>0.9259754195200548</c:v>
                </c:pt>
              </c:numCache>
            </c:numRef>
          </c:val>
          <c:extLst>
            <c:ext xmlns:c16="http://schemas.microsoft.com/office/drawing/2014/chart" uri="{C3380CC4-5D6E-409C-BE32-E72D297353CC}">
              <c16:uniqueId val="{00000000-AC85-44E1-992B-15DEC0E3F5AB}"/>
            </c:ext>
          </c:extLst>
        </c:ser>
        <c:ser>
          <c:idx val="1"/>
          <c:order val="1"/>
          <c:tx>
            <c:strRef>
              <c:f>Cards_state!$H$9:$H$10</c:f>
              <c:strCache>
                <c:ptCount val="1"/>
                <c:pt idx="0">
                  <c:v>4-Wheelers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Cards_state!$H$11</c:f>
              <c:numCache>
                <c:formatCode>0.00%</c:formatCode>
                <c:ptCount val="1"/>
                <c:pt idx="0">
                  <c:v>7.4024580479945173E-2</c:v>
                </c:pt>
              </c:numCache>
            </c:numRef>
          </c:val>
          <c:extLst>
            <c:ext xmlns:c16="http://schemas.microsoft.com/office/drawing/2014/chart" uri="{C3380CC4-5D6E-409C-BE32-E72D297353CC}">
              <c16:uniqueId val="{00000003-AC85-44E1-992B-15DEC0E3F5AB}"/>
            </c:ext>
          </c:extLst>
        </c:ser>
        <c:dLbls>
          <c:dLblPos val="inEnd"/>
          <c:showLegendKey val="0"/>
          <c:showVal val="1"/>
          <c:showCatName val="0"/>
          <c:showSerName val="0"/>
          <c:showPercent val="0"/>
          <c:showBubbleSize val="0"/>
        </c:dLbls>
        <c:gapWidth val="150"/>
        <c:overlap val="100"/>
        <c:axId val="1153946719"/>
        <c:axId val="1153948639"/>
      </c:barChart>
      <c:catAx>
        <c:axId val="1153946719"/>
        <c:scaling>
          <c:orientation val="minMax"/>
        </c:scaling>
        <c:delete val="1"/>
        <c:axPos val="l"/>
        <c:numFmt formatCode="General" sourceLinked="1"/>
        <c:majorTickMark val="out"/>
        <c:minorTickMark val="none"/>
        <c:tickLblPos val="nextTo"/>
        <c:crossAx val="1153948639"/>
        <c:crosses val="autoZero"/>
        <c:auto val="1"/>
        <c:lblAlgn val="ctr"/>
        <c:lblOffset val="100"/>
        <c:noMultiLvlLbl val="0"/>
      </c:catAx>
      <c:valAx>
        <c:axId val="1153948639"/>
        <c:scaling>
          <c:orientation val="minMax"/>
          <c:max val="1"/>
          <c:min val="0"/>
        </c:scaling>
        <c:delete val="1"/>
        <c:axPos val="b"/>
        <c:numFmt formatCode="0.00%" sourceLinked="1"/>
        <c:majorTickMark val="out"/>
        <c:minorTickMark val="none"/>
        <c:tickLblPos val="nextTo"/>
        <c:crossAx val="1153946719"/>
        <c:crosses val="autoZero"/>
        <c:crossBetween val="between"/>
      </c:valAx>
      <c:spPr>
        <a:noFill/>
        <a:ln>
          <a:noFill/>
        </a:ln>
        <a:effectLst/>
      </c:spPr>
    </c:plotArea>
    <c:legend>
      <c:legendPos val="r"/>
      <c:layout>
        <c:manualLayout>
          <c:xMode val="edge"/>
          <c:yMode val="edge"/>
          <c:x val="0.87548522120766337"/>
          <c:y val="0.16320121806156918"/>
          <c:w val="0.11327308947715983"/>
          <c:h val="0.83679878193843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 (2)!PivotTable1</c:name>
    <c:fmtId val="1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FDDD4B5-EAC0-4CB5-AB46-C85AF701986B}" type="VALUE">
                  <a:rPr lang="en-US" b="1"/>
                  <a:pPr>
                    <a:defRPr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FDDD4B5-EAC0-4CB5-AB46-C85AF701986B}" type="VALUE">
                  <a:rPr lang="en-US" b="1"/>
                  <a:pPr>
                    <a:defRPr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4829202236464695"/>
          <c:y val="0.13857888218859798"/>
          <c:w val="0.70688287812468842"/>
          <c:h val="0.84696889829224098"/>
        </c:manualLayout>
      </c:layout>
      <c:barChart>
        <c:barDir val="bar"/>
        <c:grouping val="clustered"/>
        <c:varyColors val="0"/>
        <c:ser>
          <c:idx val="0"/>
          <c:order val="0"/>
          <c:tx>
            <c:strRef>
              <c:f>'state_1_pivot (2)'!$B$3</c:f>
              <c:strCache>
                <c:ptCount val="1"/>
                <c:pt idx="0">
                  <c:v>Total</c:v>
                </c:pt>
              </c:strCache>
            </c:strRef>
          </c:tx>
          <c:spPr>
            <a:solidFill>
              <a:schemeClr val="accent1"/>
            </a:solidFill>
            <a:ln>
              <a:noFill/>
            </a:ln>
            <a:effectLst/>
          </c:spPr>
          <c:invertIfNegative val="0"/>
          <c:dPt>
            <c:idx val="4"/>
            <c:invertIfNegative val="0"/>
            <c:bubble3D val="0"/>
            <c:extLst>
              <c:ext xmlns:c16="http://schemas.microsoft.com/office/drawing/2014/chart" uri="{C3380CC4-5D6E-409C-BE32-E72D297353CC}">
                <c16:uniqueId val="{00000009-2B58-47AB-BC44-12E4CABCB68E}"/>
              </c:ext>
            </c:extLst>
          </c:dPt>
          <c:dLbls>
            <c:dLbl>
              <c:idx val="4"/>
              <c:tx>
                <c:rich>
                  <a:bodyPr/>
                  <a:lstStyle/>
                  <a:p>
                    <a:fld id="{CFDDD4B5-EAC0-4CB5-AB46-C85AF701986B}" type="VALUE">
                      <a:rPr lang="en-US" b="1"/>
                      <a:pPr/>
                      <a:t>[VALUE]</a:t>
                    </a:fld>
                    <a:endParaRPr lang="en-US"/>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2B58-47AB-BC44-12E4CABCB68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 (2)'!$A$4:$A$9</c:f>
              <c:strCache>
                <c:ptCount val="5"/>
                <c:pt idx="0">
                  <c:v>Sikkim</c:v>
                </c:pt>
                <c:pt idx="1">
                  <c:v>Nagaland</c:v>
                </c:pt>
                <c:pt idx="2">
                  <c:v>Arunachal Pradesh</c:v>
                </c:pt>
                <c:pt idx="3">
                  <c:v>Meghalaya</c:v>
                </c:pt>
                <c:pt idx="4">
                  <c:v>Manipur</c:v>
                </c:pt>
              </c:strCache>
            </c:strRef>
          </c:cat>
          <c:val>
            <c:numRef>
              <c:f>'state_1_pivot (2)'!$B$4:$B$9</c:f>
              <c:numCache>
                <c:formatCode>General</c:formatCode>
                <c:ptCount val="5"/>
                <c:pt idx="0">
                  <c:v>0</c:v>
                </c:pt>
                <c:pt idx="1">
                  <c:v>0.03</c:v>
                </c:pt>
                <c:pt idx="2">
                  <c:v>0.05</c:v>
                </c:pt>
                <c:pt idx="3">
                  <c:v>0.2</c:v>
                </c:pt>
                <c:pt idx="4">
                  <c:v>0.28999999999999998</c:v>
                </c:pt>
              </c:numCache>
            </c:numRef>
          </c:val>
          <c:extLst>
            <c:ext xmlns:c16="http://schemas.microsoft.com/office/drawing/2014/chart" uri="{C3380CC4-5D6E-409C-BE32-E72D297353CC}">
              <c16:uniqueId val="{00000000-E5AD-4689-BC6D-F68CAEEC82C8}"/>
            </c:ext>
          </c:extLst>
        </c:ser>
        <c:dLbls>
          <c:showLegendKey val="0"/>
          <c:showVal val="0"/>
          <c:showCatName val="0"/>
          <c:showSerName val="0"/>
          <c:showPercent val="0"/>
          <c:showBubbleSize val="0"/>
        </c:dLbls>
        <c:gapWidth val="150"/>
        <c:axId val="1602414767"/>
        <c:axId val="1602424847"/>
      </c:barChart>
      <c:valAx>
        <c:axId val="16024248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414767"/>
        <c:crosses val="autoZero"/>
        <c:crossBetween val="between"/>
      </c:valAx>
      <c:catAx>
        <c:axId val="160241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42484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complete.xlsm]EV_state!PivotTable5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EVs</a:t>
            </a:r>
            <a:r>
              <a:rPr lang="en-US" baseline="0"/>
              <a:t> selling trend per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EV_state!$B$3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EV_state!$A$4:$A$16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EV_state!$B$4:$B$16</c:f>
              <c:numCache>
                <c:formatCode>General</c:formatCode>
                <c:ptCount val="12"/>
                <c:pt idx="0">
                  <c:v>189099</c:v>
                </c:pt>
                <c:pt idx="1">
                  <c:v>198049</c:v>
                </c:pt>
                <c:pt idx="2">
                  <c:v>291587</c:v>
                </c:pt>
                <c:pt idx="3">
                  <c:v>134657</c:v>
                </c:pt>
                <c:pt idx="4">
                  <c:v>159869</c:v>
                </c:pt>
                <c:pt idx="5">
                  <c:v>106709</c:v>
                </c:pt>
                <c:pt idx="6">
                  <c:v>127426</c:v>
                </c:pt>
                <c:pt idx="7">
                  <c:v>141961</c:v>
                </c:pt>
                <c:pt idx="8">
                  <c:v>145972</c:v>
                </c:pt>
                <c:pt idx="9">
                  <c:v>185185</c:v>
                </c:pt>
                <c:pt idx="10">
                  <c:v>205196</c:v>
                </c:pt>
                <c:pt idx="11">
                  <c:v>180401</c:v>
                </c:pt>
              </c:numCache>
            </c:numRef>
          </c:val>
          <c:smooth val="0"/>
          <c:extLst>
            <c:ext xmlns:c16="http://schemas.microsoft.com/office/drawing/2014/chart" uri="{C3380CC4-5D6E-409C-BE32-E72D297353CC}">
              <c16:uniqueId val="{00000000-9C3C-46A0-8123-8115BF0E29F2}"/>
            </c:ext>
          </c:extLst>
        </c:ser>
        <c:dLbls>
          <c:dLblPos val="t"/>
          <c:showLegendKey val="0"/>
          <c:showVal val="1"/>
          <c:showCatName val="0"/>
          <c:showSerName val="0"/>
          <c:showPercent val="0"/>
          <c:showBubbleSize val="0"/>
        </c:dLbls>
        <c:smooth val="0"/>
        <c:axId val="81885680"/>
        <c:axId val="81886160"/>
      </c:lineChart>
      <c:catAx>
        <c:axId val="81885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86160"/>
        <c:crosses val="autoZero"/>
        <c:auto val="1"/>
        <c:lblAlgn val="ctr"/>
        <c:lblOffset val="100"/>
        <c:noMultiLvlLbl val="0"/>
      </c:catAx>
      <c:valAx>
        <c:axId val="8188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8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complete.xlsm]maker_1_pivot (2)!PivotTable1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386839563630998"/>
          <c:y val="3.4585051434969661E-5"/>
          <c:w val="0.7203119201105983"/>
          <c:h val="0.88490472302572876"/>
        </c:manualLayout>
      </c:layout>
      <c:barChart>
        <c:barDir val="bar"/>
        <c:grouping val="clustered"/>
        <c:varyColors val="0"/>
        <c:ser>
          <c:idx val="0"/>
          <c:order val="0"/>
          <c:tx>
            <c:strRef>
              <c:f>'maker_1_pivot (2)'!$B$3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'maker_1_pivot (2)'!$A$4:$A$7</c:f>
              <c:strCache>
                <c:ptCount val="3"/>
                <c:pt idx="0">
                  <c:v>Volvo Auto India</c:v>
                </c:pt>
                <c:pt idx="1">
                  <c:v>KIA Motors</c:v>
                </c:pt>
                <c:pt idx="2">
                  <c:v>Mercedes -Benz AG</c:v>
                </c:pt>
              </c:strCache>
            </c:strRef>
          </c:cat>
          <c:val>
            <c:numRef>
              <c:f>'maker_1_pivot (2)'!$B$4:$B$7</c:f>
              <c:numCache>
                <c:formatCode>0</c:formatCode>
                <c:ptCount val="3"/>
                <c:pt idx="0">
                  <c:v>568</c:v>
                </c:pt>
                <c:pt idx="1">
                  <c:v>557</c:v>
                </c:pt>
                <c:pt idx="2">
                  <c:v>388</c:v>
                </c:pt>
              </c:numCache>
            </c:numRef>
          </c:val>
          <c:extLst>
            <c:ext xmlns:c16="http://schemas.microsoft.com/office/drawing/2014/chart" uri="{C3380CC4-5D6E-409C-BE32-E72D297353CC}">
              <c16:uniqueId val="{00000000-4BCE-4CD9-9558-4FEA1F51F91C}"/>
            </c:ext>
          </c:extLst>
        </c:ser>
        <c:dLbls>
          <c:dLblPos val="inEnd"/>
          <c:showLegendKey val="0"/>
          <c:showVal val="1"/>
          <c:showCatName val="0"/>
          <c:showSerName val="0"/>
          <c:showPercent val="0"/>
          <c:showBubbleSize val="0"/>
        </c:dLbls>
        <c:gapWidth val="182"/>
        <c:axId val="1819106607"/>
        <c:axId val="1819104207"/>
      </c:barChart>
      <c:catAx>
        <c:axId val="181910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104207"/>
        <c:crosses val="autoZero"/>
        <c:auto val="1"/>
        <c:lblAlgn val="ctr"/>
        <c:lblOffset val="100"/>
        <c:noMultiLvlLbl val="0"/>
      </c:catAx>
      <c:valAx>
        <c:axId val="1819104207"/>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81910660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complete.xlsm]Cards_Maker!PivotTable9</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41999098399076E-2"/>
          <c:y val="0.11851082445836358"/>
          <c:w val="0.89700856252010897"/>
          <c:h val="0.80059291275749489"/>
        </c:manualLayout>
      </c:layout>
      <c:areaChart>
        <c:grouping val="stacked"/>
        <c:varyColors val="0"/>
        <c:ser>
          <c:idx val="0"/>
          <c:order val="0"/>
          <c:tx>
            <c:strRef>
              <c:f>Cards_Maker!$B$40:$B$41</c:f>
              <c:strCache>
                <c:ptCount val="1"/>
                <c:pt idx="0">
                  <c:v>2022</c:v>
                </c:pt>
              </c:strCache>
            </c:strRef>
          </c:tx>
          <c:spPr>
            <a:solidFill>
              <a:schemeClr val="accent1"/>
            </a:solidFill>
            <a:ln>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Cards_Maker!$B$42:$B$54</c:f>
              <c:numCache>
                <c:formatCode>General</c:formatCode>
                <c:ptCount val="12"/>
                <c:pt idx="0">
                  <c:v>31672</c:v>
                </c:pt>
                <c:pt idx="1">
                  <c:v>38171</c:v>
                </c:pt>
                <c:pt idx="2">
                  <c:v>58118</c:v>
                </c:pt>
                <c:pt idx="3">
                  <c:v>6315</c:v>
                </c:pt>
                <c:pt idx="4">
                  <c:v>1499</c:v>
                </c:pt>
                <c:pt idx="5">
                  <c:v>5487</c:v>
                </c:pt>
                <c:pt idx="6">
                  <c:v>15794</c:v>
                </c:pt>
                <c:pt idx="7">
                  <c:v>17153</c:v>
                </c:pt>
                <c:pt idx="8">
                  <c:v>19351</c:v>
                </c:pt>
                <c:pt idx="9">
                  <c:v>22190</c:v>
                </c:pt>
                <c:pt idx="10">
                  <c:v>26159</c:v>
                </c:pt>
                <c:pt idx="11">
                  <c:v>29241</c:v>
                </c:pt>
              </c:numCache>
            </c:numRef>
          </c:val>
          <c:extLst>
            <c:ext xmlns:c16="http://schemas.microsoft.com/office/drawing/2014/chart" uri="{C3380CC4-5D6E-409C-BE32-E72D297353CC}">
              <c16:uniqueId val="{00000000-C32A-4AB5-B0A2-8F2E9FE9DE2A}"/>
            </c:ext>
          </c:extLst>
        </c:ser>
        <c:ser>
          <c:idx val="1"/>
          <c:order val="1"/>
          <c:tx>
            <c:strRef>
              <c:f>Cards_Maker!$C$40:$C$41</c:f>
              <c:strCache>
                <c:ptCount val="1"/>
                <c:pt idx="0">
                  <c:v>2023</c:v>
                </c:pt>
              </c:strCache>
            </c:strRef>
          </c:tx>
          <c:spPr>
            <a:solidFill>
              <a:schemeClr val="accent2"/>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Cards_Maker!$C$42:$C$54</c:f>
              <c:numCache>
                <c:formatCode>General</c:formatCode>
                <c:ptCount val="12"/>
                <c:pt idx="0">
                  <c:v>68116</c:v>
                </c:pt>
                <c:pt idx="1">
                  <c:v>70827</c:v>
                </c:pt>
                <c:pt idx="2">
                  <c:v>95126</c:v>
                </c:pt>
                <c:pt idx="3">
                  <c:v>55524</c:v>
                </c:pt>
                <c:pt idx="4">
                  <c:v>45373</c:v>
                </c:pt>
                <c:pt idx="5">
                  <c:v>47591</c:v>
                </c:pt>
                <c:pt idx="6">
                  <c:v>50010</c:v>
                </c:pt>
                <c:pt idx="7">
                  <c:v>55584</c:v>
                </c:pt>
                <c:pt idx="8">
                  <c:v>56828</c:v>
                </c:pt>
                <c:pt idx="9">
                  <c:v>81162</c:v>
                </c:pt>
                <c:pt idx="10">
                  <c:v>80752</c:v>
                </c:pt>
                <c:pt idx="11">
                  <c:v>68475</c:v>
                </c:pt>
              </c:numCache>
            </c:numRef>
          </c:val>
          <c:extLst>
            <c:ext xmlns:c16="http://schemas.microsoft.com/office/drawing/2014/chart" uri="{C3380CC4-5D6E-409C-BE32-E72D297353CC}">
              <c16:uniqueId val="{00000001-DA6B-4DAA-A71E-F222F0E78D46}"/>
            </c:ext>
          </c:extLst>
        </c:ser>
        <c:ser>
          <c:idx val="2"/>
          <c:order val="2"/>
          <c:tx>
            <c:strRef>
              <c:f>Cards_Maker!$D$40:$D$41</c:f>
              <c:strCache>
                <c:ptCount val="1"/>
                <c:pt idx="0">
                  <c:v>2024</c:v>
                </c:pt>
              </c:strCache>
            </c:strRef>
          </c:tx>
          <c:spPr>
            <a:solidFill>
              <a:schemeClr val="accent3"/>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Cards_Maker!$D$42:$D$54</c:f>
              <c:numCache>
                <c:formatCode>General</c:formatCode>
                <c:ptCount val="12"/>
                <c:pt idx="0">
                  <c:v>89311</c:v>
                </c:pt>
                <c:pt idx="1">
                  <c:v>89051</c:v>
                </c:pt>
                <c:pt idx="2">
                  <c:v>138343</c:v>
                </c:pt>
                <c:pt idx="3">
                  <c:v>72818</c:v>
                </c:pt>
                <c:pt idx="4">
                  <c:v>112997</c:v>
                </c:pt>
                <c:pt idx="5">
                  <c:v>53631</c:v>
                </c:pt>
                <c:pt idx="6">
                  <c:v>61622</c:v>
                </c:pt>
                <c:pt idx="7">
                  <c:v>69224</c:v>
                </c:pt>
                <c:pt idx="8">
                  <c:v>69793</c:v>
                </c:pt>
                <c:pt idx="9">
                  <c:v>81833</c:v>
                </c:pt>
                <c:pt idx="10">
                  <c:v>98285</c:v>
                </c:pt>
                <c:pt idx="11">
                  <c:v>82685</c:v>
                </c:pt>
              </c:numCache>
            </c:numRef>
          </c:val>
          <c:extLst>
            <c:ext xmlns:c16="http://schemas.microsoft.com/office/drawing/2014/chart" uri="{C3380CC4-5D6E-409C-BE32-E72D297353CC}">
              <c16:uniqueId val="{00000002-DA6B-4DAA-A71E-F222F0E78D46}"/>
            </c:ext>
          </c:extLst>
        </c:ser>
        <c:dLbls>
          <c:showLegendKey val="0"/>
          <c:showVal val="1"/>
          <c:showCatName val="0"/>
          <c:showSerName val="0"/>
          <c:showPercent val="0"/>
          <c:showBubbleSize val="0"/>
        </c:dLbls>
        <c:axId val="935176799"/>
        <c:axId val="935174879"/>
      </c:areaChart>
      <c:catAx>
        <c:axId val="935176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4879"/>
        <c:crosses val="autoZero"/>
        <c:auto val="1"/>
        <c:lblAlgn val="ctr"/>
        <c:lblOffset val="100"/>
        <c:noMultiLvlLbl val="0"/>
      </c:catAx>
      <c:valAx>
        <c:axId val="935174879"/>
        <c:scaling>
          <c:orientation val="minMax"/>
          <c:max val="30000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6799"/>
        <c:crossesAt val="1"/>
        <c:crossBetween val="midCat"/>
        <c:majorUnit val="100000"/>
      </c:valAx>
      <c:spPr>
        <a:noFill/>
        <a:ln>
          <a:noFill/>
        </a:ln>
        <a:effectLst/>
      </c:spPr>
    </c:plotArea>
    <c:legend>
      <c:legendPos val="r"/>
      <c:layout>
        <c:manualLayout>
          <c:xMode val="edge"/>
          <c:yMode val="edge"/>
          <c:x val="0.92838954093002524"/>
          <c:y val="1.8766404199475069E-2"/>
          <c:w val="7.1174907292649761E-2"/>
          <c:h val="0.296537394524863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80060705750803"/>
          <c:y val="3.3419953724008654E-2"/>
          <c:w val="0.44640882018187517"/>
          <c:h val="0.9488199741874028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A7-4E67-B05B-F86F31023FB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A7-4E67-B05B-F86F31023FB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A7-4E67-B05B-F86F31023FB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A7-4E67-B05B-F86F31023FB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A7-4E67-B05B-F86F31023FB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maker_1_pivot!$G$23:$G$27</c:f>
              <c:strCache>
                <c:ptCount val="5"/>
                <c:pt idx="0">
                  <c:v>AMPERE</c:v>
                </c:pt>
                <c:pt idx="1">
                  <c:v>HERO ELECTRIC</c:v>
                </c:pt>
                <c:pt idx="2">
                  <c:v>ATHER</c:v>
                </c:pt>
                <c:pt idx="3">
                  <c:v>TVS</c:v>
                </c:pt>
                <c:pt idx="4">
                  <c:v>OLA ELECTRIC</c:v>
                </c:pt>
              </c:strCache>
            </c:strRef>
          </c:cat>
          <c:val>
            <c:numRef>
              <c:f>maker_1_pivot!$H$23:$H$27</c:f>
              <c:numCache>
                <c:formatCode>0.00%</c:formatCode>
                <c:ptCount val="5"/>
                <c:pt idx="0">
                  <c:v>8.0960800266781402E-2</c:v>
                </c:pt>
                <c:pt idx="1">
                  <c:v>8.2470883703731304E-2</c:v>
                </c:pt>
                <c:pt idx="2">
                  <c:v>9.8953541218259819E-2</c:v>
                </c:pt>
                <c:pt idx="3">
                  <c:v>0.13192660026494221</c:v>
                </c:pt>
                <c:pt idx="4">
                  <c:v>0.23690547119685246</c:v>
                </c:pt>
              </c:numCache>
            </c:numRef>
          </c:val>
          <c:extLst>
            <c:ext xmlns:c16="http://schemas.microsoft.com/office/drawing/2014/chart" uri="{C3380CC4-5D6E-409C-BE32-E72D297353CC}">
              <c16:uniqueId val="{0000000A-7AA7-4E67-B05B-F86F31023FBB}"/>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170489558370405E-2"/>
          <c:y val="3.8268919008503537E-2"/>
          <c:w val="0.45304062535661299"/>
          <c:h val="0.95702309996323764"/>
        </c:manualLayout>
      </c:layout>
      <c:pieChart>
        <c:varyColors val="1"/>
        <c:ser>
          <c:idx val="0"/>
          <c:order val="0"/>
          <c:tx>
            <c:strRef>
              <c:f>'maker_1_pivot (2)'!$D$67</c:f>
              <c:strCache>
                <c:ptCount val="1"/>
                <c:pt idx="0">
                  <c:v>Market Share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25-40D5-931A-0D333A6940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25-40D5-931A-0D333A6940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25-40D5-931A-0D333A6940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25-40D5-931A-0D333A6940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25-40D5-931A-0D333A6940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'maker_1_pivot (2)'!$C$68:$C$72</c:f>
              <c:strCache>
                <c:ptCount val="5"/>
                <c:pt idx="0">
                  <c:v>Mercedes -Benz AG</c:v>
                </c:pt>
                <c:pt idx="1">
                  <c:v>KIA Motors</c:v>
                </c:pt>
                <c:pt idx="2">
                  <c:v>Volvo Auto India</c:v>
                </c:pt>
                <c:pt idx="3">
                  <c:v>BMW India</c:v>
                </c:pt>
                <c:pt idx="4">
                  <c:v>PCA Automobiles</c:v>
                </c:pt>
              </c:strCache>
            </c:strRef>
          </c:cat>
          <c:val>
            <c:numRef>
              <c:f>'maker_1_pivot (2)'!$D$68:$D$72</c:f>
              <c:numCache>
                <c:formatCode>0.00%</c:formatCode>
                <c:ptCount val="5"/>
                <c:pt idx="0">
                  <c:v>1.8779242741556479E-4</c:v>
                </c:pt>
                <c:pt idx="1">
                  <c:v>2.6958861358368453E-4</c:v>
                </c:pt>
                <c:pt idx="2">
                  <c:v>2.7491262570113607E-4</c:v>
                </c:pt>
                <c:pt idx="3">
                  <c:v>6.6308150917351492E-4</c:v>
                </c:pt>
                <c:pt idx="4">
                  <c:v>8.1505785507167818E-4</c:v>
                </c:pt>
              </c:numCache>
            </c:numRef>
          </c:val>
          <c:extLst>
            <c:ext xmlns:c16="http://schemas.microsoft.com/office/drawing/2014/chart" uri="{C3380CC4-5D6E-409C-BE32-E72D297353CC}">
              <c16:uniqueId val="{0000000A-0725-40D5-931A-0D333A69403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5078249341017036"/>
          <c:y val="0.29978184859484369"/>
          <c:w val="0.31736163414355817"/>
          <c:h val="0.645792528219561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complete.xlsm]CGAR_5-maker!PivotTable14</c:name>
    <c:fmtId val="34"/>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dLbl>
          <c:idx val="0"/>
          <c:layout>
            <c:manualLayout>
              <c:x val="-6.0272718254725261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a:sp3d/>
        </c:spPr>
      </c:pivotFmt>
      <c:pivotFmt>
        <c:idx val="5"/>
        <c:spPr>
          <a:solidFill>
            <a:schemeClr val="accent6">
              <a:lumMod val="75000"/>
            </a:schemeClr>
          </a:solidFill>
          <a:ln>
            <a:noFill/>
          </a:ln>
          <a:effectLst/>
          <a:sp3d/>
        </c:spPr>
      </c:pivotFmt>
      <c:pivotFmt>
        <c:idx val="6"/>
        <c:spPr>
          <a:solidFill>
            <a:srgbClr val="FF0066"/>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9246903877116542"/>
          <c:y val="5.2275482974892477E-2"/>
          <c:w val="0.66489107294106875"/>
          <c:h val="0.92532073860729647"/>
        </c:manualLayout>
      </c:layout>
      <c:bar3DChart>
        <c:barDir val="bar"/>
        <c:grouping val="clustered"/>
        <c:varyColors val="0"/>
        <c:ser>
          <c:idx val="0"/>
          <c:order val="0"/>
          <c:tx>
            <c:strRef>
              <c:f>'CGAR_5-maker'!$J$159</c:f>
              <c:strCache>
                <c:ptCount val="1"/>
                <c:pt idx="0">
                  <c:v>Total</c:v>
                </c:pt>
              </c:strCache>
            </c:strRef>
          </c:tx>
          <c:spPr>
            <a:solidFill>
              <a:schemeClr val="accent1"/>
            </a:solidFill>
            <a:ln>
              <a:noFill/>
            </a:ln>
            <a:effectLst/>
            <a:sp3d/>
          </c:spPr>
          <c:invertIfNegative val="0"/>
          <c:dPt>
            <c:idx val="0"/>
            <c:invertIfNegative val="0"/>
            <c:bubble3D val="0"/>
            <c:spPr>
              <a:solidFill>
                <a:schemeClr val="accent2"/>
              </a:solidFill>
              <a:ln>
                <a:noFill/>
              </a:ln>
              <a:effectLst/>
              <a:sp3d/>
            </c:spPr>
            <c:extLst>
              <c:ext xmlns:c16="http://schemas.microsoft.com/office/drawing/2014/chart" uri="{C3380CC4-5D6E-409C-BE32-E72D297353CC}">
                <c16:uniqueId val="{00000001-CC3A-46F5-AD27-9112363BBE61}"/>
              </c:ext>
            </c:extLst>
          </c:dPt>
          <c:dPt>
            <c:idx val="1"/>
            <c:invertIfNegative val="0"/>
            <c:bubble3D val="0"/>
            <c:spPr>
              <a:solidFill>
                <a:schemeClr val="accent4">
                  <a:lumMod val="75000"/>
                </a:schemeClr>
              </a:solidFill>
              <a:ln>
                <a:noFill/>
              </a:ln>
              <a:effectLst/>
              <a:sp3d/>
            </c:spPr>
            <c:extLst>
              <c:ext xmlns:c16="http://schemas.microsoft.com/office/drawing/2014/chart" uri="{C3380CC4-5D6E-409C-BE32-E72D297353CC}">
                <c16:uniqueId val="{00000002-CC3A-46F5-AD27-9112363BBE61}"/>
              </c:ext>
            </c:extLst>
          </c:dPt>
          <c:dPt>
            <c:idx val="2"/>
            <c:invertIfNegative val="0"/>
            <c:bubble3D val="0"/>
            <c:spPr>
              <a:solidFill>
                <a:srgbClr val="FF0066"/>
              </a:solidFill>
              <a:ln>
                <a:noFill/>
              </a:ln>
              <a:effectLst/>
              <a:sp3d/>
            </c:spPr>
            <c:extLst>
              <c:ext xmlns:c16="http://schemas.microsoft.com/office/drawing/2014/chart" uri="{C3380CC4-5D6E-409C-BE32-E72D297353CC}">
                <c16:uniqueId val="{00000006-CC3A-46F5-AD27-9112363BBE61}"/>
              </c:ext>
            </c:extLst>
          </c:dPt>
          <c:dPt>
            <c:idx val="3"/>
            <c:invertIfNegative val="0"/>
            <c:bubble3D val="0"/>
            <c:spPr>
              <a:solidFill>
                <a:schemeClr val="accent6">
                  <a:lumMod val="75000"/>
                </a:schemeClr>
              </a:solidFill>
              <a:ln>
                <a:noFill/>
              </a:ln>
              <a:effectLst/>
              <a:sp3d/>
            </c:spPr>
            <c:extLst>
              <c:ext xmlns:c16="http://schemas.microsoft.com/office/drawing/2014/chart" uri="{C3380CC4-5D6E-409C-BE32-E72D297353CC}">
                <c16:uniqueId val="{00000003-CC3A-46F5-AD27-9112363BBE61}"/>
              </c:ext>
            </c:extLst>
          </c:dPt>
          <c:dPt>
            <c:idx val="4"/>
            <c:invertIfNegative val="0"/>
            <c:bubble3D val="0"/>
            <c:spPr>
              <a:solidFill>
                <a:schemeClr val="accent2"/>
              </a:solidFill>
              <a:ln>
                <a:noFill/>
              </a:ln>
              <a:effectLst/>
              <a:sp3d/>
            </c:spPr>
            <c:extLst>
              <c:ext xmlns:c16="http://schemas.microsoft.com/office/drawing/2014/chart" uri="{C3380CC4-5D6E-409C-BE32-E72D297353CC}">
                <c16:uniqueId val="{00000007-CC3A-46F5-AD27-9112363BBE61}"/>
              </c:ext>
            </c:extLst>
          </c:dPt>
          <c:dLbls>
            <c:dLbl>
              <c:idx val="0"/>
              <c:layout>
                <c:manualLayout>
                  <c:x val="-6.0272718254725261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C3A-46F5-AD27-9112363BBE61}"/>
                </c:ext>
              </c:extLst>
            </c:dLbl>
            <c:dLbl>
              <c:idx val="4"/>
              <c:layout>
                <c:manualLayout>
                  <c:x val="-6.0272718254725261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C3A-46F5-AD27-9112363BBE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'CGAR_5-maker'!$I$160:$I$165</c:f>
              <c:strCache>
                <c:ptCount val="5"/>
                <c:pt idx="0">
                  <c:v>BMW India</c:v>
                </c:pt>
                <c:pt idx="1">
                  <c:v>BYD India</c:v>
                </c:pt>
                <c:pt idx="2">
                  <c:v>OLA ELECTRIC</c:v>
                </c:pt>
                <c:pt idx="3">
                  <c:v>TVS</c:v>
                </c:pt>
                <c:pt idx="4">
                  <c:v>Volvo Auto India</c:v>
                </c:pt>
              </c:strCache>
            </c:strRef>
          </c:cat>
          <c:val>
            <c:numRef>
              <c:f>'CGAR_5-maker'!$J$160:$J$165</c:f>
              <c:numCache>
                <c:formatCode>0%</c:formatCode>
                <c:ptCount val="5"/>
                <c:pt idx="0">
                  <c:v>11.409673645990857</c:v>
                </c:pt>
                <c:pt idx="1">
                  <c:v>5.6651513429360643</c:v>
                </c:pt>
                <c:pt idx="2">
                  <c:v>3.7321786039077178</c:v>
                </c:pt>
                <c:pt idx="3">
                  <c:v>3.3079788288112066</c:v>
                </c:pt>
                <c:pt idx="4">
                  <c:v>9.7121426428142748</c:v>
                </c:pt>
              </c:numCache>
            </c:numRef>
          </c:val>
          <c:extLst>
            <c:ext xmlns:c16="http://schemas.microsoft.com/office/drawing/2014/chart" uri="{C3380CC4-5D6E-409C-BE32-E72D297353CC}">
              <c16:uniqueId val="{00000000-CC3A-46F5-AD27-9112363BBE61}"/>
            </c:ext>
          </c:extLst>
        </c:ser>
        <c:dLbls>
          <c:showLegendKey val="0"/>
          <c:showVal val="1"/>
          <c:showCatName val="0"/>
          <c:showSerName val="0"/>
          <c:showPercent val="0"/>
          <c:showBubbleSize val="0"/>
        </c:dLbls>
        <c:gapWidth val="150"/>
        <c:shape val="box"/>
        <c:axId val="854870319"/>
        <c:axId val="854869839"/>
        <c:axId val="0"/>
      </c:bar3DChart>
      <c:catAx>
        <c:axId val="85487031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869839"/>
        <c:crosses val="autoZero"/>
        <c:auto val="1"/>
        <c:lblAlgn val="ctr"/>
        <c:lblOffset val="100"/>
        <c:noMultiLvlLbl val="0"/>
      </c:catAx>
      <c:valAx>
        <c:axId val="854869839"/>
        <c:scaling>
          <c:orientation val="minMax"/>
        </c:scaling>
        <c:delete val="1"/>
        <c:axPos val="b"/>
        <c:numFmt formatCode="0%" sourceLinked="1"/>
        <c:majorTickMark val="out"/>
        <c:minorTickMark val="none"/>
        <c:tickLblPos val="nextTo"/>
        <c:crossAx val="854870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complete.xlsm]Quartrly Trend!PivotTable1</c:name>
    <c:fmtId val="35"/>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manualLayout>
          <c:layoutTarget val="inner"/>
          <c:xMode val="edge"/>
          <c:yMode val="edge"/>
          <c:x val="0.12192124164722044"/>
          <c:y val="3.5073578842519104E-2"/>
          <c:w val="0.67995105464503247"/>
          <c:h val="0.84871775661837501"/>
        </c:manualLayout>
      </c:layout>
      <c:barChart>
        <c:barDir val="col"/>
        <c:grouping val="clustered"/>
        <c:varyColors val="0"/>
        <c:ser>
          <c:idx val="0"/>
          <c:order val="0"/>
          <c:tx>
            <c:strRef>
              <c:f>'Quartrly Trend'!$B$3:$B$4</c:f>
              <c:strCache>
                <c:ptCount val="1"/>
                <c:pt idx="0">
                  <c:v>OLA ELECTRIC</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3-7D63-4DAF-B257-4E56458BFBD0}"/>
              </c:ext>
            </c:extLst>
          </c:dPt>
          <c:dLbls>
            <c:dLbl>
              <c:idx val="0"/>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7D63-4DAF-B257-4E56458BFBD0}"/>
                </c:ext>
              </c:extLst>
            </c:dLbl>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'Quartrly Trend'!$A$5:$A$9</c:f>
              <c:strCache>
                <c:ptCount val="4"/>
                <c:pt idx="0">
                  <c:v>Qtr1</c:v>
                </c:pt>
                <c:pt idx="1">
                  <c:v>Qtr2</c:v>
                </c:pt>
                <c:pt idx="2">
                  <c:v>Qtr3</c:v>
                </c:pt>
                <c:pt idx="3">
                  <c:v>Qtr4</c:v>
                </c:pt>
              </c:strCache>
            </c:strRef>
          </c:cat>
          <c:val>
            <c:numRef>
              <c:f>'Quartrly Trend'!$B$5:$B$9</c:f>
              <c:numCache>
                <c:formatCode>0</c:formatCode>
                <c:ptCount val="4"/>
                <c:pt idx="0">
                  <c:v>185341</c:v>
                </c:pt>
                <c:pt idx="1">
                  <c:v>98527</c:v>
                </c:pt>
                <c:pt idx="2">
                  <c:v>72722</c:v>
                </c:pt>
                <c:pt idx="3">
                  <c:v>132883</c:v>
                </c:pt>
              </c:numCache>
            </c:numRef>
          </c:val>
          <c:extLst>
            <c:ext xmlns:c16="http://schemas.microsoft.com/office/drawing/2014/chart" uri="{C3380CC4-5D6E-409C-BE32-E72D297353CC}">
              <c16:uniqueId val="{00000000-7D63-4DAF-B257-4E56458BFBD0}"/>
            </c:ext>
          </c:extLst>
        </c:ser>
        <c:ser>
          <c:idx val="1"/>
          <c:order val="1"/>
          <c:tx>
            <c:strRef>
              <c:f>'Quartrly Trend'!$C$3:$C$4</c:f>
              <c:strCache>
                <c:ptCount val="1"/>
                <c:pt idx="0">
                  <c:v>TVS</c:v>
                </c:pt>
              </c:strCache>
            </c:strRef>
          </c:tx>
          <c:spPr>
            <a:solidFill>
              <a:schemeClr val="accent2"/>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'Quartrly Trend'!$A$5:$A$9</c:f>
              <c:strCache>
                <c:ptCount val="4"/>
                <c:pt idx="0">
                  <c:v>Qtr1</c:v>
                </c:pt>
                <c:pt idx="1">
                  <c:v>Qtr2</c:v>
                </c:pt>
                <c:pt idx="2">
                  <c:v>Qtr3</c:v>
                </c:pt>
                <c:pt idx="3">
                  <c:v>Qtr4</c:v>
                </c:pt>
              </c:strCache>
            </c:strRef>
          </c:cat>
          <c:val>
            <c:numRef>
              <c:f>'Quartrly Trend'!$C$5:$C$9</c:f>
              <c:numCache>
                <c:formatCode>0</c:formatCode>
                <c:ptCount val="4"/>
                <c:pt idx="0">
                  <c:v>100877</c:v>
                </c:pt>
                <c:pt idx="1">
                  <c:v>41092</c:v>
                </c:pt>
                <c:pt idx="2">
                  <c:v>57755</c:v>
                </c:pt>
                <c:pt idx="3">
                  <c:v>72851</c:v>
                </c:pt>
              </c:numCache>
            </c:numRef>
          </c:val>
          <c:extLst>
            <c:ext xmlns:c16="http://schemas.microsoft.com/office/drawing/2014/chart" uri="{C3380CC4-5D6E-409C-BE32-E72D297353CC}">
              <c16:uniqueId val="{00000001-7D63-4DAF-B257-4E56458BFBD0}"/>
            </c:ext>
          </c:extLst>
        </c:ser>
        <c:ser>
          <c:idx val="2"/>
          <c:order val="2"/>
          <c:tx>
            <c:strRef>
              <c:f>'Quartrly Trend'!$D$3:$D$4</c:f>
              <c:strCache>
                <c:ptCount val="1"/>
                <c:pt idx="0">
                  <c:v>ATHER</c:v>
                </c:pt>
              </c:strCache>
            </c:strRef>
          </c:tx>
          <c:spPr>
            <a:solidFill>
              <a:schemeClr val="accent3"/>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'Quartrly Trend'!$A$5:$A$9</c:f>
              <c:strCache>
                <c:ptCount val="4"/>
                <c:pt idx="0">
                  <c:v>Qtr1</c:v>
                </c:pt>
                <c:pt idx="1">
                  <c:v>Qtr2</c:v>
                </c:pt>
                <c:pt idx="2">
                  <c:v>Qtr3</c:v>
                </c:pt>
                <c:pt idx="3">
                  <c:v>Qtr4</c:v>
                </c:pt>
              </c:strCache>
            </c:strRef>
          </c:cat>
          <c:val>
            <c:numRef>
              <c:f>'Quartrly Trend'!$D$5:$D$9</c:f>
              <c:numCache>
                <c:formatCode>0</c:formatCode>
                <c:ptCount val="4"/>
                <c:pt idx="0">
                  <c:v>73031</c:v>
                </c:pt>
                <c:pt idx="1">
                  <c:v>38497</c:v>
                </c:pt>
                <c:pt idx="2">
                  <c:v>39307</c:v>
                </c:pt>
                <c:pt idx="3">
                  <c:v>53614</c:v>
                </c:pt>
              </c:numCache>
            </c:numRef>
          </c:val>
          <c:extLst>
            <c:ext xmlns:c16="http://schemas.microsoft.com/office/drawing/2014/chart" uri="{C3380CC4-5D6E-409C-BE32-E72D297353CC}">
              <c16:uniqueId val="{00000002-7D63-4DAF-B257-4E56458BFBD0}"/>
            </c:ext>
          </c:extLst>
        </c:ser>
        <c:dLbls>
          <c:dLblPos val="outEnd"/>
          <c:showLegendKey val="0"/>
          <c:showVal val="1"/>
          <c:showCatName val="0"/>
          <c:showSerName val="0"/>
          <c:showPercent val="0"/>
          <c:showBubbleSize val="0"/>
        </c:dLbls>
        <c:gapWidth val="150"/>
        <c:axId val="1654614335"/>
        <c:axId val="1654603295"/>
      </c:barChart>
      <c:catAx>
        <c:axId val="165461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03295"/>
        <c:crosses val="autoZero"/>
        <c:auto val="1"/>
        <c:lblAlgn val="ctr"/>
        <c:lblOffset val="100"/>
        <c:noMultiLvlLbl val="0"/>
      </c:catAx>
      <c:valAx>
        <c:axId val="165460329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14335"/>
        <c:crosses val="autoZero"/>
        <c:crossBetween val="between"/>
        <c:majorUnit val="50000"/>
        <c:minorUnit val="5000"/>
      </c:valAx>
      <c:spPr>
        <a:noFill/>
        <a:ln>
          <a:noFill/>
        </a:ln>
        <a:effectLst/>
      </c:spPr>
    </c:plotArea>
    <c:legend>
      <c:legendPos val="r"/>
      <c:layout>
        <c:manualLayout>
          <c:xMode val="edge"/>
          <c:yMode val="edge"/>
          <c:x val="0.80764930380236266"/>
          <c:y val="0.33836060496204029"/>
          <c:w val="0.19235069619763734"/>
          <c:h val="0.323278287264954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complete.xlsm]Ques 10!PivotTable16</c:name>
    <c:fmtId val="13"/>
  </c:pivotSource>
  <c:chart>
    <c:autoTitleDeleted val="1"/>
    <c:pivotFmts>
      <c:pivotFmt>
        <c:idx val="0"/>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0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manualLayout>
          <c:layoutTarget val="inner"/>
          <c:xMode val="edge"/>
          <c:yMode val="edge"/>
          <c:x val="7.169869441560961E-2"/>
          <c:y val="7.6702278955218681E-2"/>
          <c:w val="0.6179334295431721"/>
          <c:h val="0.84659602021113001"/>
        </c:manualLayout>
      </c:layout>
      <c:doughnutChart>
        <c:varyColors val="1"/>
        <c:ser>
          <c:idx val="0"/>
          <c:order val="0"/>
          <c:tx>
            <c:strRef>
              <c:f>'Ques 10'!$B$93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4D5-4881-9D49-956D0AED1C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4D5-4881-9D49-956D0AED1CF0}"/>
              </c:ext>
            </c:extLst>
          </c:dPt>
          <c:dLbls>
            <c:numFmt formatCode="##0.00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'Ques 10'!$A$94:$A$96</c:f>
              <c:strCache>
                <c:ptCount val="2"/>
                <c:pt idx="0">
                  <c:v>2-Wheelers</c:v>
                </c:pt>
                <c:pt idx="1">
                  <c:v>4-Wheelers</c:v>
                </c:pt>
              </c:strCache>
            </c:strRef>
          </c:cat>
          <c:val>
            <c:numRef>
              <c:f>'Ques 10'!$B$94:$B$96</c:f>
              <c:numCache>
                <c:formatCode>General</c:formatCode>
                <c:ptCount val="2"/>
                <c:pt idx="0">
                  <c:v>1913168</c:v>
                </c:pt>
                <c:pt idx="1">
                  <c:v>152943</c:v>
                </c:pt>
              </c:numCache>
            </c:numRef>
          </c:val>
          <c:extLst>
            <c:ext xmlns:c16="http://schemas.microsoft.com/office/drawing/2014/chart" uri="{C3380CC4-5D6E-409C-BE32-E72D297353CC}">
              <c16:uniqueId val="{00000004-34D5-4881-9D49-956D0AED1CF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2078427897477448"/>
          <c:y val="0.376100454403552"/>
          <c:w val="0.24706138018921267"/>
          <c:h val="0.3652733936892249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complete.xlsm]9th_ques!PivotTable4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EV_sales_2030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'9th_ques'!$B$99</c:f>
              <c:strCache>
                <c:ptCount val="1"/>
                <c:pt idx="0">
                  <c:v>Total</c:v>
                </c:pt>
              </c:strCache>
            </c:strRef>
          </c:tx>
          <c:spPr>
            <a:solidFill>
              <a:schemeClr val="accent1"/>
            </a:solidFill>
            <a:ln>
              <a:noFill/>
            </a:ln>
            <a:effectLst/>
          </c:spPr>
          <c:invertIfNegative val="0"/>
          <c:cat>
            <c:strRef>
              <c:f>'9th_ques'!$A$100:$A$110</c:f>
              <c:strCache>
                <c:ptCount val="10"/>
                <c:pt idx="0">
                  <c:v>Odisha</c:v>
                </c:pt>
                <c:pt idx="1">
                  <c:v>Madhya Pradesh</c:v>
                </c:pt>
                <c:pt idx="2">
                  <c:v>Uttar Pradesh</c:v>
                </c:pt>
                <c:pt idx="3">
                  <c:v>Delhi</c:v>
                </c:pt>
                <c:pt idx="4">
                  <c:v>Kerala</c:v>
                </c:pt>
                <c:pt idx="5">
                  <c:v>Rajasthan</c:v>
                </c:pt>
                <c:pt idx="6">
                  <c:v>Gujarat</c:v>
                </c:pt>
                <c:pt idx="7">
                  <c:v>Tamil Nadu</c:v>
                </c:pt>
                <c:pt idx="8">
                  <c:v>Karnataka</c:v>
                </c:pt>
                <c:pt idx="9">
                  <c:v>Maharashtra</c:v>
                </c:pt>
              </c:strCache>
            </c:strRef>
          </c:cat>
          <c:val>
            <c:numRef>
              <c:f>'9th_ques'!$B$100:$B$110</c:f>
              <c:numCache>
                <c:formatCode>General</c:formatCode>
                <c:ptCount val="10"/>
                <c:pt idx="0">
                  <c:v>78302</c:v>
                </c:pt>
                <c:pt idx="1">
                  <c:v>78997</c:v>
                </c:pt>
                <c:pt idx="2">
                  <c:v>96273</c:v>
                </c:pt>
                <c:pt idx="3">
                  <c:v>107314</c:v>
                </c:pt>
                <c:pt idx="4">
                  <c:v>137074</c:v>
                </c:pt>
                <c:pt idx="5">
                  <c:v>150382</c:v>
                </c:pt>
                <c:pt idx="6">
                  <c:v>181400</c:v>
                </c:pt>
                <c:pt idx="7">
                  <c:v>200082</c:v>
                </c:pt>
                <c:pt idx="8">
                  <c:v>313017</c:v>
                </c:pt>
                <c:pt idx="9">
                  <c:v>396049</c:v>
                </c:pt>
              </c:numCache>
            </c:numRef>
          </c:val>
          <c:extLst>
            <c:ext xmlns:c16="http://schemas.microsoft.com/office/drawing/2014/chart" uri="{C3380CC4-5D6E-409C-BE32-E72D297353CC}">
              <c16:uniqueId val="{00000000-3B9E-4535-A168-76AED485BE03}"/>
            </c:ext>
          </c:extLst>
        </c:ser>
        <c:dLbls>
          <c:showLegendKey val="0"/>
          <c:showVal val="0"/>
          <c:showCatName val="0"/>
          <c:showSerName val="0"/>
          <c:showPercent val="0"/>
          <c:showBubbleSize val="0"/>
        </c:dLbls>
        <c:gapWidth val="182"/>
        <c:axId val="1120976368"/>
        <c:axId val="1120973008"/>
      </c:barChart>
      <c:catAx>
        <c:axId val="1120976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973008"/>
        <c:crosses val="autoZero"/>
        <c:auto val="1"/>
        <c:lblAlgn val="ctr"/>
        <c:lblOffset val="100"/>
        <c:noMultiLvlLbl val="0"/>
      </c:catAx>
      <c:valAx>
        <c:axId val="1120973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976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complete.xlsm]Cards_state!PivotTable37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513266581503133E-2"/>
          <c:y val="9.8802488379922088E-2"/>
          <c:w val="0.84555026874387318"/>
          <c:h val="0.80239502324015577"/>
        </c:manualLayout>
      </c:layout>
      <c:barChart>
        <c:barDir val="bar"/>
        <c:grouping val="stacked"/>
        <c:varyColors val="0"/>
        <c:ser>
          <c:idx val="0"/>
          <c:order val="0"/>
          <c:tx>
            <c:strRef>
              <c:f>Cards_state!$G$9:$G$10</c:f>
              <c:strCache>
                <c:ptCount val="1"/>
                <c:pt idx="0">
                  <c:v>2-Wheelers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Cards_state!$G$11</c:f>
              <c:numCache>
                <c:formatCode>0.00%</c:formatCode>
                <c:ptCount val="1"/>
                <c:pt idx="0">
                  <c:v>0.9259754195200548</c:v>
                </c:pt>
              </c:numCache>
            </c:numRef>
          </c:val>
          <c:extLst>
            <c:ext xmlns:c16="http://schemas.microsoft.com/office/drawing/2014/chart" uri="{C3380CC4-5D6E-409C-BE32-E72D297353CC}">
              <c16:uniqueId val="{00000000-1164-4F59-8115-E3A6E94DDB03}"/>
            </c:ext>
          </c:extLst>
        </c:ser>
        <c:ser>
          <c:idx val="1"/>
          <c:order val="1"/>
          <c:tx>
            <c:strRef>
              <c:f>Cards_state!$H$9:$H$10</c:f>
              <c:strCache>
                <c:ptCount val="1"/>
                <c:pt idx="0">
                  <c:v>4-Wheelers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Cards_state!$H$11</c:f>
              <c:numCache>
                <c:formatCode>0.00%</c:formatCode>
                <c:ptCount val="1"/>
                <c:pt idx="0">
                  <c:v>7.4024580479945173E-2</c:v>
                </c:pt>
              </c:numCache>
            </c:numRef>
          </c:val>
          <c:extLst>
            <c:ext xmlns:c16="http://schemas.microsoft.com/office/drawing/2014/chart" uri="{C3380CC4-5D6E-409C-BE32-E72D297353CC}">
              <c16:uniqueId val="{00000000-8B1D-456F-AC83-4CC3B584C118}"/>
            </c:ext>
          </c:extLst>
        </c:ser>
        <c:dLbls>
          <c:dLblPos val="inEnd"/>
          <c:showLegendKey val="0"/>
          <c:showVal val="1"/>
          <c:showCatName val="0"/>
          <c:showSerName val="0"/>
          <c:showPercent val="0"/>
          <c:showBubbleSize val="0"/>
        </c:dLbls>
        <c:gapWidth val="150"/>
        <c:overlap val="100"/>
        <c:axId val="1153946719"/>
        <c:axId val="1153948639"/>
      </c:barChart>
      <c:catAx>
        <c:axId val="1153946719"/>
        <c:scaling>
          <c:orientation val="minMax"/>
        </c:scaling>
        <c:delete val="1"/>
        <c:axPos val="l"/>
        <c:numFmt formatCode="General" sourceLinked="1"/>
        <c:majorTickMark val="out"/>
        <c:minorTickMark val="none"/>
        <c:tickLblPos val="nextTo"/>
        <c:crossAx val="1153948639"/>
        <c:crosses val="autoZero"/>
        <c:auto val="1"/>
        <c:lblAlgn val="ctr"/>
        <c:lblOffset val="100"/>
        <c:noMultiLvlLbl val="0"/>
      </c:catAx>
      <c:valAx>
        <c:axId val="1153948639"/>
        <c:scaling>
          <c:orientation val="minMax"/>
          <c:max val="1"/>
          <c:min val="0"/>
        </c:scaling>
        <c:delete val="1"/>
        <c:axPos val="b"/>
        <c:numFmt formatCode="0.00%" sourceLinked="1"/>
        <c:majorTickMark val="out"/>
        <c:minorTickMark val="none"/>
        <c:tickLblPos val="nextTo"/>
        <c:crossAx val="1153946719"/>
        <c:crosses val="autoZero"/>
        <c:crossBetween val="between"/>
      </c:valAx>
      <c:spPr>
        <a:noFill/>
        <a:ln>
          <a:noFill/>
        </a:ln>
        <a:effectLst/>
      </c:spPr>
    </c:plotArea>
    <c:legend>
      <c:legendPos val="r"/>
      <c:layout>
        <c:manualLayout>
          <c:xMode val="edge"/>
          <c:yMode val="edge"/>
          <c:x val="0.88947969453493114"/>
          <c:y val="0.35743240991474884"/>
          <c:w val="9.5127931159489421E-2"/>
          <c:h val="0.30392617756609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5</a:t>
            </a:r>
            <a:r>
              <a:rPr lang="en-US" b="1" baseline="0"/>
              <a:t> states by PR (2021-24)</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2225">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dLblPos val="outEnd"/>
          <c:showLegendKey val="0"/>
          <c:showVal val="1"/>
          <c:showCatName val="0"/>
          <c:showSerName val="0"/>
          <c:showPercent val="0"/>
          <c:showBubbleSize val="0"/>
        </c:dLbls>
        <c:gapWidth val="107"/>
        <c:axId val="914658591"/>
        <c:axId val="914675871"/>
      </c:barChart>
      <c:catAx>
        <c:axId val="914658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14675871"/>
        <c:crosses val="autoZero"/>
        <c:auto val="1"/>
        <c:lblAlgn val="ctr"/>
        <c:lblOffset val="100"/>
        <c:noMultiLvlLbl val="0"/>
      </c:catAx>
      <c:valAx>
        <c:axId val="9146758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4658591"/>
        <c:crosses val="autoZero"/>
        <c:crossBetween val="between"/>
      </c:valAx>
      <c:spPr>
        <a:noFill/>
        <a:ln w="0">
          <a:solidFill>
            <a:schemeClr val="accent1"/>
          </a:solidFill>
        </a:ln>
        <a:effectLst>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complete.xlsm]state_1_pivot!PivotTable17</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state_1_pivot!$C$47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state_1_pivot!$B$48:$B$53</c:f>
              <c:strCache>
                <c:ptCount val="5"/>
                <c:pt idx="0">
                  <c:v>Maharashtra</c:v>
                </c:pt>
                <c:pt idx="1">
                  <c:v>Kerala</c:v>
                </c:pt>
                <c:pt idx="2">
                  <c:v>Delhi</c:v>
                </c:pt>
                <c:pt idx="3">
                  <c:v>Karnataka</c:v>
                </c:pt>
                <c:pt idx="4">
                  <c:v>Goa</c:v>
                </c:pt>
              </c:strCache>
            </c:strRef>
          </c:cat>
          <c:val>
            <c:numRef>
              <c:f>state_1_pivot!$C$48:$C$53</c:f>
              <c:numCache>
                <c:formatCode>0.00%</c:formatCode>
                <c:ptCount val="5"/>
                <c:pt idx="0">
                  <c:v>6.4910203822743817E-2</c:v>
                </c:pt>
                <c:pt idx="1">
                  <c:v>6.6383264791538818E-2</c:v>
                </c:pt>
                <c:pt idx="2">
                  <c:v>6.7558277450271834E-2</c:v>
                </c:pt>
                <c:pt idx="3">
                  <c:v>7.8359844669780576E-2</c:v>
                </c:pt>
                <c:pt idx="4">
                  <c:v>9.8434765214782213E-2</c:v>
                </c:pt>
              </c:numCache>
            </c:numRef>
          </c:val>
          <c:extLst>
            <c:ext xmlns:c16="http://schemas.microsoft.com/office/drawing/2014/chart" uri="{C3380CC4-5D6E-409C-BE32-E72D297353CC}">
              <c16:uniqueId val="{00000000-374C-4EF8-8ACF-4E0B2F7D23D5}"/>
            </c:ext>
          </c:extLst>
        </c:ser>
        <c:dLbls>
          <c:dLblPos val="inEnd"/>
          <c:showLegendKey val="0"/>
          <c:showVal val="1"/>
          <c:showCatName val="0"/>
          <c:showSerName val="0"/>
          <c:showPercent val="0"/>
          <c:showBubbleSize val="0"/>
        </c:dLbls>
        <c:gapWidth val="182"/>
        <c:axId val="965679535"/>
        <c:axId val="965662255"/>
      </c:barChart>
      <c:catAx>
        <c:axId val="965679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5662255"/>
        <c:crosses val="autoZero"/>
        <c:auto val="1"/>
        <c:lblAlgn val="ctr"/>
        <c:lblOffset val="100"/>
        <c:noMultiLvlLbl val="0"/>
      </c:catAx>
      <c:valAx>
        <c:axId val="965662255"/>
        <c:scaling>
          <c:orientation val="minMax"/>
        </c:scaling>
        <c:delete val="1"/>
        <c:axPos val="b"/>
        <c:numFmt formatCode="0.00%" sourceLinked="1"/>
        <c:majorTickMark val="none"/>
        <c:minorTickMark val="none"/>
        <c:tickLblPos val="nextTo"/>
        <c:crossAx val="96567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state_1_pivot!$C$72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state_1_pivot!$B$73:$B$78</c:f>
              <c:strCache>
                <c:ptCount val="5"/>
                <c:pt idx="0">
                  <c:v>Sikkim</c:v>
                </c:pt>
                <c:pt idx="1">
                  <c:v>Nagaland</c:v>
                </c:pt>
                <c:pt idx="2">
                  <c:v>Arunachal Pradesh</c:v>
                </c:pt>
                <c:pt idx="3">
                  <c:v>Meghalaya</c:v>
                </c:pt>
                <c:pt idx="4">
                  <c:v>Manipur</c:v>
                </c:pt>
              </c:strCache>
            </c:strRef>
          </c:cat>
          <c:val>
            <c:numRef>
              <c:f>state_1_pivot!$C$73:$C$78</c:f>
              <c:numCache>
                <c:formatCode>0.00%</c:formatCode>
                <c:ptCount val="5"/>
                <c:pt idx="0">
                  <c:v>0</c:v>
                </c:pt>
                <c:pt idx="1">
                  <c:v>2.9483806586228797E-4</c:v>
                </c:pt>
                <c:pt idx="2">
                  <c:v>4.6123527191915803E-4</c:v>
                </c:pt>
                <c:pt idx="3">
                  <c:v>1.962675892352217E-3</c:v>
                </c:pt>
                <c:pt idx="4">
                  <c:v>2.860888119181346E-3</c:v>
                </c:pt>
              </c:numCache>
            </c:numRef>
          </c:val>
          <c:extLst>
            <c:ext xmlns:c16="http://schemas.microsoft.com/office/drawing/2014/chart" uri="{C3380CC4-5D6E-409C-BE32-E72D297353CC}">
              <c16:uniqueId val="{00000000-78EA-45D9-B9DB-4D0E7CB20067}"/>
            </c:ext>
          </c:extLst>
        </c:ser>
        <c:dLbls>
          <c:dLblPos val="inEnd"/>
          <c:showLegendKey val="0"/>
          <c:showVal val="1"/>
          <c:showCatName val="0"/>
          <c:showSerName val="0"/>
          <c:showPercent val="0"/>
          <c:showBubbleSize val="0"/>
        </c:dLbls>
        <c:gapWidth val="182"/>
        <c:axId val="1745858992"/>
        <c:axId val="1745861872"/>
      </c:barChart>
      <c:catAx>
        <c:axId val="1745858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45861872"/>
        <c:crosses val="autoZero"/>
        <c:auto val="1"/>
        <c:lblAlgn val="ctr"/>
        <c:lblOffset val="100"/>
        <c:noMultiLvlLbl val="0"/>
      </c:catAx>
      <c:valAx>
        <c:axId val="1745861872"/>
        <c:scaling>
          <c:orientation val="minMax"/>
        </c:scaling>
        <c:delete val="1"/>
        <c:axPos val="b"/>
        <c:numFmt formatCode="0.00%" sourceLinked="1"/>
        <c:majorTickMark val="none"/>
        <c:minorTickMark val="none"/>
        <c:tickLblPos val="nextTo"/>
        <c:crossAx val="1745858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complete.xlsm]Ques 10!PivotTable16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'Ques 10'!$B$93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2E-4F81-8A6F-BEE31BFE6F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42E-4F81-8A6F-BEE31BFE6F1F}"/>
              </c:ext>
            </c:extLst>
          </c:dPt>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'Ques 10'!$A$94:$A$96</c:f>
              <c:strCache>
                <c:ptCount val="2"/>
                <c:pt idx="0">
                  <c:v>2-Wheelers</c:v>
                </c:pt>
                <c:pt idx="1">
                  <c:v>4-Wheelers</c:v>
                </c:pt>
              </c:strCache>
            </c:strRef>
          </c:cat>
          <c:val>
            <c:numRef>
              <c:f>'Ques 10'!$B$94:$B$96</c:f>
              <c:numCache>
                <c:formatCode>General</c:formatCode>
                <c:ptCount val="2"/>
                <c:pt idx="0">
                  <c:v>1913168</c:v>
                </c:pt>
                <c:pt idx="1">
                  <c:v>152943</c:v>
                </c:pt>
              </c:numCache>
            </c:numRef>
          </c:val>
          <c:extLst>
            <c:ext xmlns:c16="http://schemas.microsoft.com/office/drawing/2014/chart" uri="{C3380CC4-5D6E-409C-BE32-E72D297353CC}">
              <c16:uniqueId val="{00000000-128B-445A-BC7A-54949A5DB35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complete.xlsm]Cards_Maker!PivotTable9</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EV Sold Monthly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18048803706438"/>
          <c:y val="0.12267741545667253"/>
          <c:w val="0.80310676028363592"/>
          <c:h val="0.80059291275749489"/>
        </c:manualLayout>
      </c:layout>
      <c:areaChart>
        <c:grouping val="stacked"/>
        <c:varyColors val="0"/>
        <c:ser>
          <c:idx val="0"/>
          <c:order val="0"/>
          <c:tx>
            <c:strRef>
              <c:f>Cards_Maker!$B$40:$B$41</c:f>
              <c:strCache>
                <c:ptCount val="1"/>
                <c:pt idx="0">
                  <c:v>2022</c:v>
                </c:pt>
              </c:strCache>
            </c:strRef>
          </c:tx>
          <c:spPr>
            <a:solidFill>
              <a:schemeClr val="accent1"/>
            </a:solidFill>
            <a:ln>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Cards_Maker!$B$42:$B$54</c:f>
              <c:numCache>
                <c:formatCode>General</c:formatCode>
                <c:ptCount val="12"/>
                <c:pt idx="0">
                  <c:v>31672</c:v>
                </c:pt>
                <c:pt idx="1">
                  <c:v>38171</c:v>
                </c:pt>
                <c:pt idx="2">
                  <c:v>58118</c:v>
                </c:pt>
                <c:pt idx="3">
                  <c:v>6315</c:v>
                </c:pt>
                <c:pt idx="4">
                  <c:v>1499</c:v>
                </c:pt>
                <c:pt idx="5">
                  <c:v>5487</c:v>
                </c:pt>
                <c:pt idx="6">
                  <c:v>15794</c:v>
                </c:pt>
                <c:pt idx="7">
                  <c:v>17153</c:v>
                </c:pt>
                <c:pt idx="8">
                  <c:v>19351</c:v>
                </c:pt>
                <c:pt idx="9">
                  <c:v>22190</c:v>
                </c:pt>
                <c:pt idx="10">
                  <c:v>26159</c:v>
                </c:pt>
                <c:pt idx="11">
                  <c:v>29241</c:v>
                </c:pt>
              </c:numCache>
            </c:numRef>
          </c:val>
          <c:extLst>
            <c:ext xmlns:c16="http://schemas.microsoft.com/office/drawing/2014/chart" uri="{C3380CC4-5D6E-409C-BE32-E72D297353CC}">
              <c16:uniqueId val="{00000000-B55A-42B0-938F-90D9927B5C59}"/>
            </c:ext>
          </c:extLst>
        </c:ser>
        <c:ser>
          <c:idx val="1"/>
          <c:order val="1"/>
          <c:tx>
            <c:strRef>
              <c:f>Cards_Maker!$C$40:$C$41</c:f>
              <c:strCache>
                <c:ptCount val="1"/>
                <c:pt idx="0">
                  <c:v>2023</c:v>
                </c:pt>
              </c:strCache>
            </c:strRef>
          </c:tx>
          <c:spPr>
            <a:solidFill>
              <a:schemeClr val="accent2"/>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Cards_Maker!$C$42:$C$54</c:f>
              <c:numCache>
                <c:formatCode>General</c:formatCode>
                <c:ptCount val="12"/>
                <c:pt idx="0">
                  <c:v>68116</c:v>
                </c:pt>
                <c:pt idx="1">
                  <c:v>70827</c:v>
                </c:pt>
                <c:pt idx="2">
                  <c:v>95126</c:v>
                </c:pt>
                <c:pt idx="3">
                  <c:v>55524</c:v>
                </c:pt>
                <c:pt idx="4">
                  <c:v>45373</c:v>
                </c:pt>
                <c:pt idx="5">
                  <c:v>47591</c:v>
                </c:pt>
                <c:pt idx="6">
                  <c:v>50010</c:v>
                </c:pt>
                <c:pt idx="7">
                  <c:v>55584</c:v>
                </c:pt>
                <c:pt idx="8">
                  <c:v>56828</c:v>
                </c:pt>
                <c:pt idx="9">
                  <c:v>81162</c:v>
                </c:pt>
                <c:pt idx="10">
                  <c:v>80752</c:v>
                </c:pt>
                <c:pt idx="11">
                  <c:v>68475</c:v>
                </c:pt>
              </c:numCache>
            </c:numRef>
          </c:val>
          <c:extLst>
            <c:ext xmlns:c16="http://schemas.microsoft.com/office/drawing/2014/chart" uri="{C3380CC4-5D6E-409C-BE32-E72D297353CC}">
              <c16:uniqueId val="{00000000-6ABE-4068-A421-6EA5A0A39A0B}"/>
            </c:ext>
          </c:extLst>
        </c:ser>
        <c:ser>
          <c:idx val="2"/>
          <c:order val="2"/>
          <c:tx>
            <c:strRef>
              <c:f>Cards_Maker!$D$40:$D$41</c:f>
              <c:strCache>
                <c:ptCount val="1"/>
                <c:pt idx="0">
                  <c:v>2024</c:v>
                </c:pt>
              </c:strCache>
            </c:strRef>
          </c:tx>
          <c:spPr>
            <a:solidFill>
              <a:schemeClr val="accent3"/>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Cards_Maker!$D$42:$D$54</c:f>
              <c:numCache>
                <c:formatCode>General</c:formatCode>
                <c:ptCount val="12"/>
                <c:pt idx="0">
                  <c:v>89311</c:v>
                </c:pt>
                <c:pt idx="1">
                  <c:v>89051</c:v>
                </c:pt>
                <c:pt idx="2">
                  <c:v>138343</c:v>
                </c:pt>
                <c:pt idx="3">
                  <c:v>72818</c:v>
                </c:pt>
                <c:pt idx="4">
                  <c:v>112997</c:v>
                </c:pt>
                <c:pt idx="5">
                  <c:v>53631</c:v>
                </c:pt>
                <c:pt idx="6">
                  <c:v>61622</c:v>
                </c:pt>
                <c:pt idx="7">
                  <c:v>69224</c:v>
                </c:pt>
                <c:pt idx="8">
                  <c:v>69793</c:v>
                </c:pt>
                <c:pt idx="9">
                  <c:v>81833</c:v>
                </c:pt>
                <c:pt idx="10">
                  <c:v>98285</c:v>
                </c:pt>
                <c:pt idx="11">
                  <c:v>82685</c:v>
                </c:pt>
              </c:numCache>
            </c:numRef>
          </c:val>
          <c:extLst>
            <c:ext xmlns:c16="http://schemas.microsoft.com/office/drawing/2014/chart" uri="{C3380CC4-5D6E-409C-BE32-E72D297353CC}">
              <c16:uniqueId val="{00000001-6ABE-4068-A421-6EA5A0A39A0B}"/>
            </c:ext>
          </c:extLst>
        </c:ser>
        <c:dLbls>
          <c:showLegendKey val="0"/>
          <c:showVal val="1"/>
          <c:showCatName val="0"/>
          <c:showSerName val="0"/>
          <c:showPercent val="0"/>
          <c:showBubbleSize val="0"/>
        </c:dLbls>
        <c:axId val="935176799"/>
        <c:axId val="935174879"/>
      </c:areaChart>
      <c:catAx>
        <c:axId val="935176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4879"/>
        <c:crosses val="autoZero"/>
        <c:auto val="1"/>
        <c:lblAlgn val="ctr"/>
        <c:lblOffset val="100"/>
        <c:tickLblSkip val="2"/>
        <c:noMultiLvlLbl val="0"/>
      </c:catAx>
      <c:valAx>
        <c:axId val="935174879"/>
        <c:scaling>
          <c:orientation val="minMax"/>
          <c:max val="30000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6799"/>
        <c:crossesAt val="1"/>
        <c:crossBetween val="midCat"/>
        <c:majorUnit val="100000"/>
      </c:valAx>
      <c:spPr>
        <a:noFill/>
        <a:ln>
          <a:noFill/>
        </a:ln>
        <a:effectLst/>
      </c:spPr>
    </c:plotArea>
    <c:legend>
      <c:legendPos val="r"/>
      <c:layout>
        <c:manualLayout>
          <c:xMode val="edge"/>
          <c:yMode val="edge"/>
          <c:x val="0.91954411097126043"/>
          <c:y val="6.9131658613929003E-2"/>
          <c:w val="6.3069842246449209E-2"/>
          <c:h val="0.16726711351567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complete.xlsm]CAGR_10_states!PivotTable3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10 states by CAGR 2021-23</a:t>
            </a:r>
            <a:r>
              <a:rPr lang="en-US" b="1" baseline="0"/>
              <a:t> Fascal-Year</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CAGR_10_states!$Y$48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CAGR_10_states!$X$49:$X$59</c:f>
              <c:strCache>
                <c:ptCount val="10"/>
                <c:pt idx="0">
                  <c:v>Haryana</c:v>
                </c:pt>
                <c:pt idx="1">
                  <c:v>Arunachal Pradesh</c:v>
                </c:pt>
                <c:pt idx="2">
                  <c:v>Mizoram</c:v>
                </c:pt>
                <c:pt idx="3">
                  <c:v>Assam</c:v>
                </c:pt>
                <c:pt idx="4">
                  <c:v>Gujarat</c:v>
                </c:pt>
                <c:pt idx="5">
                  <c:v>Rajasthan</c:v>
                </c:pt>
                <c:pt idx="6">
                  <c:v>Delhi</c:v>
                </c:pt>
                <c:pt idx="7">
                  <c:v>Karnataka</c:v>
                </c:pt>
                <c:pt idx="8">
                  <c:v>Goa</c:v>
                </c:pt>
                <c:pt idx="9">
                  <c:v>Meghalaya</c:v>
                </c:pt>
              </c:strCache>
            </c:strRef>
          </c:cat>
          <c:val>
            <c:numRef>
              <c:f>CAGR_10_states!$Y$49:$Y$59</c:f>
              <c:numCache>
                <c:formatCode>General</c:formatCode>
                <c:ptCount val="10"/>
                <c:pt idx="0">
                  <c:v>17.68</c:v>
                </c:pt>
                <c:pt idx="1">
                  <c:v>18.3</c:v>
                </c:pt>
                <c:pt idx="2">
                  <c:v>18.77</c:v>
                </c:pt>
                <c:pt idx="3">
                  <c:v>20.13</c:v>
                </c:pt>
                <c:pt idx="4">
                  <c:v>20.55</c:v>
                </c:pt>
                <c:pt idx="5">
                  <c:v>21.5</c:v>
                </c:pt>
                <c:pt idx="6">
                  <c:v>22.88</c:v>
                </c:pt>
                <c:pt idx="7">
                  <c:v>25.28</c:v>
                </c:pt>
                <c:pt idx="8">
                  <c:v>27.41</c:v>
                </c:pt>
                <c:pt idx="9">
                  <c:v>28.47</c:v>
                </c:pt>
              </c:numCache>
            </c:numRef>
          </c:val>
          <c:extLst>
            <c:ext xmlns:c16="http://schemas.microsoft.com/office/drawing/2014/chart" uri="{C3380CC4-5D6E-409C-BE32-E72D297353CC}">
              <c16:uniqueId val="{00000000-625F-4EF2-A340-6B7EE2B30574}"/>
            </c:ext>
          </c:extLst>
        </c:ser>
        <c:dLbls>
          <c:dLblPos val="outEnd"/>
          <c:showLegendKey val="0"/>
          <c:showVal val="1"/>
          <c:showCatName val="0"/>
          <c:showSerName val="0"/>
          <c:showPercent val="0"/>
          <c:showBubbleSize val="0"/>
        </c:dLbls>
        <c:gapWidth val="182"/>
        <c:axId val="1359086351"/>
        <c:axId val="1359111311"/>
      </c:barChart>
      <c:catAx>
        <c:axId val="1359086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111311"/>
        <c:crosses val="autoZero"/>
        <c:auto val="1"/>
        <c:lblAlgn val="ctr"/>
        <c:lblOffset val="100"/>
        <c:noMultiLvlLbl val="0"/>
      </c:catAx>
      <c:valAx>
        <c:axId val="13591113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086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complete.xlsm]maker_1_pivot!PivotTable1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3</a:t>
            </a:r>
            <a:r>
              <a:rPr lang="en-US" b="1" baseline="0"/>
              <a:t> Sellers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maker_1_pivot!$B$3</c:f>
              <c:strCache>
                <c:ptCount val="1"/>
                <c:pt idx="0">
                  <c:v>Total</c:v>
                </c:pt>
              </c:strCache>
            </c:strRef>
          </c:tx>
          <c:spPr>
            <a:solidFill>
              <a:schemeClr val="accent1"/>
            </a:solidFill>
            <a:ln>
              <a:noFill/>
            </a:ln>
            <a:effectLst/>
          </c:spPr>
          <c:invertIfNegative val="0"/>
          <c:cat>
            <c:strRef>
              <c:f>maker_1_pivot!$A$4:$A$9</c:f>
              <c:strCache>
                <c:ptCount val="5"/>
                <c:pt idx="0">
                  <c:v>AMPERE</c:v>
                </c:pt>
                <c:pt idx="1">
                  <c:v>HERO ELECTRIC</c:v>
                </c:pt>
                <c:pt idx="2">
                  <c:v>ATHER</c:v>
                </c:pt>
                <c:pt idx="3">
                  <c:v>TVS</c:v>
                </c:pt>
                <c:pt idx="4">
                  <c:v>OLA ELECTRIC</c:v>
                </c:pt>
              </c:strCache>
            </c:strRef>
          </c:cat>
          <c:val>
            <c:numRef>
              <c:f>maker_1_pivot!$B$4:$B$9</c:f>
              <c:numCache>
                <c:formatCode>0</c:formatCode>
                <c:ptCount val="5"/>
                <c:pt idx="0">
                  <c:v>167274</c:v>
                </c:pt>
                <c:pt idx="1">
                  <c:v>170394</c:v>
                </c:pt>
                <c:pt idx="2">
                  <c:v>204449</c:v>
                </c:pt>
                <c:pt idx="3">
                  <c:v>272575</c:v>
                </c:pt>
                <c:pt idx="4">
                  <c:v>489473</c:v>
                </c:pt>
              </c:numCache>
            </c:numRef>
          </c:val>
          <c:extLst>
            <c:ext xmlns:c16="http://schemas.microsoft.com/office/drawing/2014/chart" uri="{C3380CC4-5D6E-409C-BE32-E72D297353CC}">
              <c16:uniqueId val="{00000000-14CA-4CE3-8C27-E4AAF0381366}"/>
            </c:ext>
          </c:extLst>
        </c:ser>
        <c:dLbls>
          <c:showLegendKey val="0"/>
          <c:showVal val="0"/>
          <c:showCatName val="0"/>
          <c:showSerName val="0"/>
          <c:showPercent val="0"/>
          <c:showBubbleSize val="0"/>
        </c:dLbls>
        <c:gapWidth val="182"/>
        <c:axId val="1819106607"/>
        <c:axId val="1819104207"/>
      </c:barChart>
      <c:catAx>
        <c:axId val="181910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104207"/>
        <c:crosses val="autoZero"/>
        <c:auto val="1"/>
        <c:lblAlgn val="ctr"/>
        <c:lblOffset val="100"/>
        <c:noMultiLvlLbl val="0"/>
      </c:catAx>
      <c:valAx>
        <c:axId val="181910420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10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2F-4EDB-ABC8-6A4378B539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A306-4487-B6F1-228D831AB1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2F-4EDB-ABC8-6A4378B539A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2F-4EDB-ABC8-6A4378B539A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2F-4EDB-ABC8-6A4378B539A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maker_1_pivot!$G$23:$G$27</c:f>
              <c:strCache>
                <c:ptCount val="5"/>
                <c:pt idx="0">
                  <c:v>AMPERE</c:v>
                </c:pt>
                <c:pt idx="1">
                  <c:v>HERO ELECTRIC</c:v>
                </c:pt>
                <c:pt idx="2">
                  <c:v>ATHER</c:v>
                </c:pt>
                <c:pt idx="3">
                  <c:v>TVS</c:v>
                </c:pt>
                <c:pt idx="4">
                  <c:v>OLA ELECTRIC</c:v>
                </c:pt>
              </c:strCache>
            </c:strRef>
          </c:cat>
          <c:val>
            <c:numRef>
              <c:f>maker_1_pivot!$H$23:$H$27</c:f>
              <c:numCache>
                <c:formatCode>0.00%</c:formatCode>
                <c:ptCount val="5"/>
                <c:pt idx="0">
                  <c:v>8.0960800266781402E-2</c:v>
                </c:pt>
                <c:pt idx="1">
                  <c:v>8.2470883703731304E-2</c:v>
                </c:pt>
                <c:pt idx="2">
                  <c:v>9.8953541218259819E-2</c:v>
                </c:pt>
                <c:pt idx="3">
                  <c:v>0.13192660026494221</c:v>
                </c:pt>
                <c:pt idx="4">
                  <c:v>0.23690547119685246</c:v>
                </c:pt>
              </c:numCache>
            </c:numRef>
          </c:val>
          <c:extLst>
            <c:ext xmlns:c16="http://schemas.microsoft.com/office/drawing/2014/chart" uri="{C3380CC4-5D6E-409C-BE32-E72D297353CC}">
              <c16:uniqueId val="{00000000-A306-4487-B6F1-228D831AB1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complete.xlsm]maker_1_pivot (2)!PivotTable7</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'maker_1_pivot (2)'!$B$14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'maker_1_pivot (2)'!$A$15:$A$20</c:f>
              <c:strCache>
                <c:ptCount val="5"/>
                <c:pt idx="0">
                  <c:v>Mercedes -Benz AG</c:v>
                </c:pt>
                <c:pt idx="1">
                  <c:v>KIA Motors</c:v>
                </c:pt>
                <c:pt idx="2">
                  <c:v>Volvo Auto India</c:v>
                </c:pt>
                <c:pt idx="3">
                  <c:v>BMW India</c:v>
                </c:pt>
                <c:pt idx="4">
                  <c:v>PCA Automobiles</c:v>
                </c:pt>
              </c:strCache>
            </c:strRef>
          </c:cat>
          <c:val>
            <c:numRef>
              <c:f>'maker_1_pivot (2)'!$B$15:$B$20</c:f>
              <c:numCache>
                <c:formatCode>General</c:formatCode>
                <c:ptCount val="5"/>
                <c:pt idx="0">
                  <c:v>388</c:v>
                </c:pt>
                <c:pt idx="1">
                  <c:v>557</c:v>
                </c:pt>
                <c:pt idx="2">
                  <c:v>568</c:v>
                </c:pt>
                <c:pt idx="3">
                  <c:v>1370</c:v>
                </c:pt>
                <c:pt idx="4">
                  <c:v>1684</c:v>
                </c:pt>
              </c:numCache>
            </c:numRef>
          </c:val>
          <c:extLst>
            <c:ext xmlns:c16="http://schemas.microsoft.com/office/drawing/2014/chart" uri="{C3380CC4-5D6E-409C-BE32-E72D297353CC}">
              <c16:uniqueId val="{00000000-6091-4C97-9721-3ED4F5632E48}"/>
            </c:ext>
          </c:extLst>
        </c:ser>
        <c:dLbls>
          <c:dLblPos val="inEnd"/>
          <c:showLegendKey val="0"/>
          <c:showVal val="1"/>
          <c:showCatName val="0"/>
          <c:showSerName val="0"/>
          <c:showPercent val="0"/>
          <c:showBubbleSize val="0"/>
        </c:dLbls>
        <c:gapWidth val="182"/>
        <c:axId val="488600208"/>
        <c:axId val="488598768"/>
      </c:barChart>
      <c:catAx>
        <c:axId val="48860020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88598768"/>
        <c:crosses val="autoZero"/>
        <c:auto val="1"/>
        <c:lblAlgn val="ctr"/>
        <c:lblOffset val="100"/>
        <c:noMultiLvlLbl val="0"/>
      </c:catAx>
      <c:valAx>
        <c:axId val="4885987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88600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'maker_1_pivot (2)'!$D$67</c:f>
              <c:strCache>
                <c:ptCount val="1"/>
                <c:pt idx="0">
                  <c:v>Market Share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860-4051-B469-277E4E3A47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60-4051-B469-277E4E3A47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860-4051-B469-277E4E3A47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860-4051-B469-277E4E3A47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860-4051-B469-277E4E3A47E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'maker_1_pivot (2)'!$C$68:$C$72</c:f>
              <c:strCache>
                <c:ptCount val="5"/>
                <c:pt idx="0">
                  <c:v>Mercedes -Benz AG</c:v>
                </c:pt>
                <c:pt idx="1">
                  <c:v>KIA Motors</c:v>
                </c:pt>
                <c:pt idx="2">
                  <c:v>Volvo Auto India</c:v>
                </c:pt>
                <c:pt idx="3">
                  <c:v>BMW India</c:v>
                </c:pt>
                <c:pt idx="4">
                  <c:v>PCA Automobiles</c:v>
                </c:pt>
              </c:strCache>
            </c:strRef>
          </c:cat>
          <c:val>
            <c:numRef>
              <c:f>'maker_1_pivot (2)'!$D$68:$D$72</c:f>
              <c:numCache>
                <c:formatCode>0.00%</c:formatCode>
                <c:ptCount val="5"/>
                <c:pt idx="0">
                  <c:v>1.8779242741556479E-4</c:v>
                </c:pt>
                <c:pt idx="1">
                  <c:v>2.6958861358368453E-4</c:v>
                </c:pt>
                <c:pt idx="2">
                  <c:v>2.7491262570113607E-4</c:v>
                </c:pt>
                <c:pt idx="3">
                  <c:v>6.6308150917351492E-4</c:v>
                </c:pt>
                <c:pt idx="4">
                  <c:v>8.1505785507167818E-4</c:v>
                </c:pt>
              </c:numCache>
            </c:numRef>
          </c:val>
          <c:extLst>
            <c:ext xmlns:c16="http://schemas.microsoft.com/office/drawing/2014/chart" uri="{C3380CC4-5D6E-409C-BE32-E72D297353CC}">
              <c16:uniqueId val="{00000000-933C-48AA-B261-F647AD654E2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complete.xlsm]Quartrly Trend!PivotTable1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Quarterly Trend for Top</a:t>
            </a:r>
            <a:r>
              <a:rPr lang="en-US" b="1" baseline="0"/>
              <a:t> 5 Sellers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lineChart>
        <c:grouping val="stacked"/>
        <c:varyColors val="0"/>
        <c:ser>
          <c:idx val="0"/>
          <c:order val="0"/>
          <c:tx>
            <c:strRef>
              <c:f>'Quartrly Trend'!$B$3:$B$4</c:f>
              <c:strCache>
                <c:ptCount val="1"/>
                <c:pt idx="0">
                  <c:v>OLA ELECTRIC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'Quartrly Trend'!$A$5:$A$9</c:f>
              <c:strCache>
                <c:ptCount val="4"/>
                <c:pt idx="0">
                  <c:v>Qtr1</c:v>
                </c:pt>
                <c:pt idx="1">
                  <c:v>Qtr2</c:v>
                </c:pt>
                <c:pt idx="2">
                  <c:v>Qtr3</c:v>
                </c:pt>
                <c:pt idx="3">
                  <c:v>Qtr4</c:v>
                </c:pt>
              </c:strCache>
            </c:strRef>
          </c:cat>
          <c:val>
            <c:numRef>
              <c:f>'Quartrly Trend'!$B$5:$B$9</c:f>
              <c:numCache>
                <c:formatCode>0</c:formatCode>
                <c:ptCount val="4"/>
                <c:pt idx="0">
                  <c:v>185341</c:v>
                </c:pt>
                <c:pt idx="1">
                  <c:v>98527</c:v>
                </c:pt>
                <c:pt idx="2">
                  <c:v>72722</c:v>
                </c:pt>
                <c:pt idx="3">
                  <c:v>132883</c:v>
                </c:pt>
              </c:numCache>
            </c:numRef>
          </c:val>
          <c:smooth val="0"/>
          <c:extLst>
            <c:ext xmlns:c16="http://schemas.microsoft.com/office/drawing/2014/chart" uri="{C3380CC4-5D6E-409C-BE32-E72D297353CC}">
              <c16:uniqueId val="{00000000-5030-4249-BD66-EC45598F9F28}"/>
            </c:ext>
          </c:extLst>
        </c:ser>
        <c:ser>
          <c:idx val="1"/>
          <c:order val="1"/>
          <c:tx>
            <c:strRef>
              <c:f>'Quartrly Trend'!$C$3:$C$4</c:f>
              <c:strCache>
                <c:ptCount val="1"/>
                <c:pt idx="0">
                  <c:v>TVS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'Quartrly Trend'!$A$5:$A$9</c:f>
              <c:strCache>
                <c:ptCount val="4"/>
                <c:pt idx="0">
                  <c:v>Qtr1</c:v>
                </c:pt>
                <c:pt idx="1">
                  <c:v>Qtr2</c:v>
                </c:pt>
                <c:pt idx="2">
                  <c:v>Qtr3</c:v>
                </c:pt>
                <c:pt idx="3">
                  <c:v>Qtr4</c:v>
                </c:pt>
              </c:strCache>
            </c:strRef>
          </c:cat>
          <c:val>
            <c:numRef>
              <c:f>'Quartrly Trend'!$C$5:$C$9</c:f>
              <c:numCache>
                <c:formatCode>0</c:formatCode>
                <c:ptCount val="4"/>
                <c:pt idx="0">
                  <c:v>100877</c:v>
                </c:pt>
                <c:pt idx="1">
                  <c:v>41092</c:v>
                </c:pt>
                <c:pt idx="2">
                  <c:v>57755</c:v>
                </c:pt>
                <c:pt idx="3">
                  <c:v>72851</c:v>
                </c:pt>
              </c:numCache>
            </c:numRef>
          </c:val>
          <c:smooth val="0"/>
          <c:extLst>
            <c:ext xmlns:c16="http://schemas.microsoft.com/office/drawing/2014/chart" uri="{C3380CC4-5D6E-409C-BE32-E72D297353CC}">
              <c16:uniqueId val="{00000001-5030-4249-BD66-EC45598F9F28}"/>
            </c:ext>
          </c:extLst>
        </c:ser>
        <c:ser>
          <c:idx val="2"/>
          <c:order val="2"/>
          <c:tx>
            <c:strRef>
              <c:f>'Quartrly Trend'!$D$3:$D$4</c:f>
              <c:strCache>
                <c:ptCount val="1"/>
                <c:pt idx="0">
                  <c:v>ATHER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'Quartrly Trend'!$A$5:$A$9</c:f>
              <c:strCache>
                <c:ptCount val="4"/>
                <c:pt idx="0">
                  <c:v>Qtr1</c:v>
                </c:pt>
                <c:pt idx="1">
                  <c:v>Qtr2</c:v>
                </c:pt>
                <c:pt idx="2">
                  <c:v>Qtr3</c:v>
                </c:pt>
                <c:pt idx="3">
                  <c:v>Qtr4</c:v>
                </c:pt>
              </c:strCache>
            </c:strRef>
          </c:cat>
          <c:val>
            <c:numRef>
              <c:f>'Quartrly Trend'!$D$5:$D$9</c:f>
              <c:numCache>
                <c:formatCode>0</c:formatCode>
                <c:ptCount val="4"/>
                <c:pt idx="0">
                  <c:v>73031</c:v>
                </c:pt>
                <c:pt idx="1">
                  <c:v>38497</c:v>
                </c:pt>
                <c:pt idx="2">
                  <c:v>39307</c:v>
                </c:pt>
                <c:pt idx="3">
                  <c:v>53614</c:v>
                </c:pt>
              </c:numCache>
            </c:numRef>
          </c:val>
          <c:smooth val="0"/>
          <c:extLst>
            <c:ext xmlns:c16="http://schemas.microsoft.com/office/drawing/2014/chart" uri="{C3380CC4-5D6E-409C-BE32-E72D297353CC}">
              <c16:uniqueId val="{00000002-5030-4249-BD66-EC45598F9F28}"/>
            </c:ext>
          </c:extLst>
        </c:ser>
        <c:dLbls>
          <c:showLegendKey val="0"/>
          <c:showVal val="0"/>
          <c:showCatName val="0"/>
          <c:showSerName val="0"/>
          <c:showPercent val="0"/>
          <c:showBubbleSize val="0"/>
        </c:dLbls>
        <c:marker val="1"/>
        <c:smooth val="0"/>
        <c:axId val="1654614335"/>
        <c:axId val="1654603295"/>
      </c:lineChart>
      <c:catAx>
        <c:axId val="165461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03295"/>
        <c:crosses val="autoZero"/>
        <c:auto val="1"/>
        <c:lblAlgn val="ctr"/>
        <c:lblOffset val="100"/>
        <c:noMultiLvlLbl val="0"/>
      </c:catAx>
      <c:valAx>
        <c:axId val="16546032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14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complete.xlsm]CGAR_5-maker!PivotTable4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5 Maker CAGR (21-23 Fiscal years)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'CGAR_5-maker'!$O$61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'CGAR_5-maker'!$N$62:$N$67</c:f>
              <c:strCache>
                <c:ptCount val="5"/>
                <c:pt idx="0">
                  <c:v>Mercedes -Benz AG</c:v>
                </c:pt>
                <c:pt idx="1">
                  <c:v>Hyundai Motor</c:v>
                </c:pt>
                <c:pt idx="2">
                  <c:v>BYD India</c:v>
                </c:pt>
                <c:pt idx="3">
                  <c:v>BMW India</c:v>
                </c:pt>
                <c:pt idx="4">
                  <c:v>Volvo Auto India</c:v>
                </c:pt>
              </c:strCache>
            </c:strRef>
          </c:cat>
          <c:val>
            <c:numRef>
              <c:f>'CGAR_5-maker'!$O$62:$O$67</c:f>
              <c:numCache>
                <c:formatCode>General</c:formatCode>
                <c:ptCount val="5"/>
                <c:pt idx="0">
                  <c:v>169.72</c:v>
                </c:pt>
                <c:pt idx="1">
                  <c:v>174.11</c:v>
                </c:pt>
                <c:pt idx="2">
                  <c:v>258.60000000000002</c:v>
                </c:pt>
                <c:pt idx="3">
                  <c:v>509.69</c:v>
                </c:pt>
                <c:pt idx="4">
                  <c:v>971.21</c:v>
                </c:pt>
              </c:numCache>
            </c:numRef>
          </c:val>
          <c:extLst>
            <c:ext xmlns:c16="http://schemas.microsoft.com/office/drawing/2014/chart" uri="{C3380CC4-5D6E-409C-BE32-E72D297353CC}">
              <c16:uniqueId val="{00000000-F27D-4568-89AB-16A86F192836}"/>
            </c:ext>
          </c:extLst>
        </c:ser>
        <c:dLbls>
          <c:showLegendKey val="0"/>
          <c:showVal val="0"/>
          <c:showCatName val="0"/>
          <c:showSerName val="0"/>
          <c:showPercent val="0"/>
          <c:showBubbleSize val="0"/>
        </c:dLbls>
        <c:gapWidth val="182"/>
        <c:axId val="1454863136"/>
        <c:axId val="1454872736"/>
      </c:barChart>
      <c:valAx>
        <c:axId val="14548727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863136"/>
        <c:crosses val="autoZero"/>
        <c:crossBetween val="between"/>
      </c:valAx>
      <c:catAx>
        <c:axId val="1454863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8727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complete.xlsm]CGAR_5-maker!PivotTable14</c:name>
    <c:fmtId val="3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'CGAR_5-maker'!$J$159</c:f>
              <c:strCache>
                <c:ptCount val="1"/>
                <c:pt idx="0">
                  <c:v>Total</c:v>
                </c:pt>
              </c:strCache>
            </c:strRef>
          </c:tx>
          <c:spPr>
            <a:solidFill>
              <a:schemeClr val="accent1"/>
            </a:solidFill>
            <a:ln>
              <a:noFill/>
            </a:ln>
            <a:effectLst/>
            <a:sp3d/>
          </c:spPr>
          <c:invertIfNegative val="0"/>
          <c:cat>
            <c:strRef>
              <c:f>'CGAR_5-maker'!$I$160:$I$165</c:f>
              <c:strCache>
                <c:ptCount val="5"/>
                <c:pt idx="0">
                  <c:v>BMW India</c:v>
                </c:pt>
                <c:pt idx="1">
                  <c:v>BYD India</c:v>
                </c:pt>
                <c:pt idx="2">
                  <c:v>OLA ELECTRIC</c:v>
                </c:pt>
                <c:pt idx="3">
                  <c:v>TVS</c:v>
                </c:pt>
                <c:pt idx="4">
                  <c:v>Volvo Auto India</c:v>
                </c:pt>
              </c:strCache>
            </c:strRef>
          </c:cat>
          <c:val>
            <c:numRef>
              <c:f>'CGAR_5-maker'!$J$160:$J$165</c:f>
              <c:numCache>
                <c:formatCode>0%</c:formatCode>
                <c:ptCount val="5"/>
                <c:pt idx="0">
                  <c:v>11.409673645990857</c:v>
                </c:pt>
                <c:pt idx="1">
                  <c:v>5.6651513429360643</c:v>
                </c:pt>
                <c:pt idx="2">
                  <c:v>3.7321786039077178</c:v>
                </c:pt>
                <c:pt idx="3">
                  <c:v>3.3079788288112066</c:v>
                </c:pt>
                <c:pt idx="4">
                  <c:v>9.7121426428142748</c:v>
                </c:pt>
              </c:numCache>
            </c:numRef>
          </c:val>
          <c:extLst>
            <c:ext xmlns:c16="http://schemas.microsoft.com/office/drawing/2014/chart" uri="{C3380CC4-5D6E-409C-BE32-E72D297353CC}">
              <c16:uniqueId val="{00000000-27C6-4C33-BA9A-6822E2CAD2D4}"/>
            </c:ext>
          </c:extLst>
        </c:ser>
        <c:dLbls>
          <c:showLegendKey val="0"/>
          <c:showVal val="0"/>
          <c:showCatName val="0"/>
          <c:showSerName val="0"/>
          <c:showPercent val="0"/>
          <c:showBubbleSize val="0"/>
        </c:dLbls>
        <c:gapWidth val="150"/>
        <c:shape val="box"/>
        <c:axId val="854870319"/>
        <c:axId val="854869839"/>
        <c:axId val="0"/>
      </c:bar3DChart>
      <c:catAx>
        <c:axId val="8548703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869839"/>
        <c:crosses val="autoZero"/>
        <c:auto val="1"/>
        <c:lblAlgn val="ctr"/>
        <c:lblOffset val="100"/>
        <c:noMultiLvlLbl val="0"/>
      </c:catAx>
      <c:valAx>
        <c:axId val="8548698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870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_maker!A1"/><Relationship Id="rId1" Type="http://schemas.openxmlformats.org/officeDocument/2006/relationships/hyperlink" Target="#Dashboard_state!A1"/><Relationship Id="rId5" Type="http://schemas.openxmlformats.org/officeDocument/2006/relationships/hyperlink" Target="#Dashboard_Reccomendations!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4.xml"/><Relationship Id="rId3" Type="http://schemas.openxmlformats.org/officeDocument/2006/relationships/hyperlink" Target="#Dashboard_Home!A1"/><Relationship Id="rId7" Type="http://schemas.openxmlformats.org/officeDocument/2006/relationships/image" Target="../media/image5.png"/><Relationship Id="rId12"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shboard_state!A1"/><Relationship Id="rId11" Type="http://schemas.openxmlformats.org/officeDocument/2006/relationships/image" Target="../media/image8.svg"/><Relationship Id="rId5" Type="http://schemas.openxmlformats.org/officeDocument/2006/relationships/image" Target="../media/image4.svg"/><Relationship Id="rId10" Type="http://schemas.openxmlformats.org/officeDocument/2006/relationships/image" Target="../media/image7.png"/><Relationship Id="rId4" Type="http://schemas.openxmlformats.org/officeDocument/2006/relationships/image" Target="../media/image3.png"/><Relationship Id="rId9" Type="http://schemas.openxmlformats.org/officeDocument/2006/relationships/hyperlink" Target="#Dashboard_maker!A1"/><Relationship Id="rId1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3.png"/><Relationship Id="rId3" Type="http://schemas.openxmlformats.org/officeDocument/2006/relationships/chart" Target="../charts/chart10.xml"/><Relationship Id="rId7" Type="http://schemas.openxmlformats.org/officeDocument/2006/relationships/image" Target="../media/image7.png"/><Relationship Id="rId12" Type="http://schemas.openxmlformats.org/officeDocument/2006/relationships/hyperlink" Target="#Dashboard_Home!A1"/><Relationship Id="rId2" Type="http://schemas.openxmlformats.org/officeDocument/2006/relationships/chart" Target="../charts/chart9.xml"/><Relationship Id="rId16" Type="http://schemas.openxmlformats.org/officeDocument/2006/relationships/chart" Target="../charts/chart14.xml"/><Relationship Id="rId1" Type="http://schemas.openxmlformats.org/officeDocument/2006/relationships/chart" Target="../charts/chart8.xml"/><Relationship Id="rId6" Type="http://schemas.openxmlformats.org/officeDocument/2006/relationships/hyperlink" Target="#Dashboard_maker!A1"/><Relationship Id="rId11" Type="http://schemas.openxmlformats.org/officeDocument/2006/relationships/image" Target="../media/image6.svg"/><Relationship Id="rId5" Type="http://schemas.openxmlformats.org/officeDocument/2006/relationships/chart" Target="../charts/chart12.xml"/><Relationship Id="rId15" Type="http://schemas.openxmlformats.org/officeDocument/2006/relationships/chart" Target="../charts/chart13.xml"/><Relationship Id="rId10" Type="http://schemas.openxmlformats.org/officeDocument/2006/relationships/image" Target="../media/image5.png"/><Relationship Id="rId4" Type="http://schemas.openxmlformats.org/officeDocument/2006/relationships/chart" Target="../charts/chart11.xml"/><Relationship Id="rId9" Type="http://schemas.openxmlformats.org/officeDocument/2006/relationships/hyperlink" Target="#Dashboard_state!A1"/><Relationship Id="rId14" Type="http://schemas.openxmlformats.org/officeDocument/2006/relationships/image" Target="../media/image4.sv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xdr:from>
      <xdr:col>14</xdr:col>
      <xdr:colOff>52560</xdr:colOff>
      <xdr:row>8</xdr:row>
      <xdr:rowOff>56300</xdr:rowOff>
    </xdr:from>
    <xdr:to>
      <xdr:col>18</xdr:col>
      <xdr:colOff>85216</xdr:colOff>
      <xdr:row>22</xdr:row>
      <xdr:rowOff>78071</xdr:rowOff>
    </xdr:to>
    <xdr:sp macro="" textlink="">
      <xdr:nvSpPr>
        <xdr:cNvPr id="26" name="Rectangle: Top Corners Rounded 25">
          <a:extLst>
            <a:ext uri="{FF2B5EF4-FFF2-40B4-BE49-F238E27FC236}">
              <a16:creationId xmlns:a16="http://schemas.microsoft.com/office/drawing/2014/main" id="{C960AAAB-44CA-452E-860F-6B005504D168}"/>
            </a:ext>
          </a:extLst>
        </xdr:cNvPr>
        <xdr:cNvSpPr/>
      </xdr:nvSpPr>
      <xdr:spPr>
        <a:xfrm>
          <a:off x="8565408" y="1534118"/>
          <a:ext cx="2464899" cy="2607953"/>
        </a:xfrm>
        <a:prstGeom prst="round2Same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459180</xdr:colOff>
      <xdr:row>8</xdr:row>
      <xdr:rowOff>57618</xdr:rowOff>
    </xdr:from>
    <xdr:to>
      <xdr:col>13</xdr:col>
      <xdr:colOff>491836</xdr:colOff>
      <xdr:row>22</xdr:row>
      <xdr:rowOff>79389</xdr:rowOff>
    </xdr:to>
    <xdr:sp macro="" textlink="">
      <xdr:nvSpPr>
        <xdr:cNvPr id="25" name="Rectangle: Top Corners Rounded 24">
          <a:extLst>
            <a:ext uri="{FF2B5EF4-FFF2-40B4-BE49-F238E27FC236}">
              <a16:creationId xmlns:a16="http://schemas.microsoft.com/office/drawing/2014/main" id="{D820E0BD-86EE-3C4E-A457-7A0ACF534849}"/>
            </a:ext>
          </a:extLst>
        </xdr:cNvPr>
        <xdr:cNvSpPr/>
      </xdr:nvSpPr>
      <xdr:spPr>
        <a:xfrm>
          <a:off x="5931725" y="1535436"/>
          <a:ext cx="2464899" cy="2607953"/>
        </a:xfrm>
        <a:prstGeom prst="round2Same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17595</xdr:colOff>
      <xdr:row>9</xdr:row>
      <xdr:rowOff>85768</xdr:rowOff>
    </xdr:from>
    <xdr:to>
      <xdr:col>13</xdr:col>
      <xdr:colOff>289736</xdr:colOff>
      <xdr:row>12</xdr:row>
      <xdr:rowOff>31340</xdr:rowOff>
    </xdr:to>
    <xdr:sp macro="" textlink="">
      <xdr:nvSpPr>
        <xdr:cNvPr id="20" name="Rectangle 19">
          <a:extLst>
            <a:ext uri="{FF2B5EF4-FFF2-40B4-BE49-F238E27FC236}">
              <a16:creationId xmlns:a16="http://schemas.microsoft.com/office/drawing/2014/main" id="{8A3E0D00-CB33-4D32-9C27-7D85F5C22907}"/>
            </a:ext>
          </a:extLst>
        </xdr:cNvPr>
        <xdr:cNvSpPr/>
      </xdr:nvSpPr>
      <xdr:spPr>
        <a:xfrm>
          <a:off x="6098201" y="1748313"/>
          <a:ext cx="2096323" cy="499754"/>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14</xdr:col>
      <xdr:colOff>212656</xdr:colOff>
      <xdr:row>9</xdr:row>
      <xdr:rowOff>71692</xdr:rowOff>
    </xdr:from>
    <xdr:to>
      <xdr:col>17</xdr:col>
      <xdr:colOff>517457</xdr:colOff>
      <xdr:row>12</xdr:row>
      <xdr:rowOff>28150</xdr:rowOff>
    </xdr:to>
    <xdr:sp macro="" textlink="">
      <xdr:nvSpPr>
        <xdr:cNvPr id="19" name="Rectangle 18">
          <a:extLst>
            <a:ext uri="{FF2B5EF4-FFF2-40B4-BE49-F238E27FC236}">
              <a16:creationId xmlns:a16="http://schemas.microsoft.com/office/drawing/2014/main" id="{058C603D-AB47-4FD4-A6FC-1F31AB2AAFD8}"/>
            </a:ext>
          </a:extLst>
        </xdr:cNvPr>
        <xdr:cNvSpPr/>
      </xdr:nvSpPr>
      <xdr:spPr>
        <a:xfrm>
          <a:off x="8725504" y="1734237"/>
          <a:ext cx="2128983" cy="51064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42335</xdr:colOff>
      <xdr:row>0</xdr:row>
      <xdr:rowOff>38101</xdr:rowOff>
    </xdr:from>
    <xdr:to>
      <xdr:col>23</xdr:col>
      <xdr:colOff>129540</xdr:colOff>
      <xdr:row>2</xdr:row>
      <xdr:rowOff>160868</xdr:rowOff>
    </xdr:to>
    <xdr:sp macro="" textlink="">
      <xdr:nvSpPr>
        <xdr:cNvPr id="5" name="Rectangle: Rounded Corners 4">
          <a:extLst>
            <a:ext uri="{FF2B5EF4-FFF2-40B4-BE49-F238E27FC236}">
              <a16:creationId xmlns:a16="http://schemas.microsoft.com/office/drawing/2014/main" id="{106AC547-24DE-9E4F-5917-0BC8EC2148F9}"/>
            </a:ext>
          </a:extLst>
        </xdr:cNvPr>
        <xdr:cNvSpPr/>
      </xdr:nvSpPr>
      <xdr:spPr>
        <a:xfrm>
          <a:off x="42335" y="38101"/>
          <a:ext cx="14108005" cy="488527"/>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563880</xdr:colOff>
      <xdr:row>0</xdr:row>
      <xdr:rowOff>68580</xdr:rowOff>
    </xdr:from>
    <xdr:to>
      <xdr:col>16</xdr:col>
      <xdr:colOff>0</xdr:colOff>
      <xdr:row>3</xdr:row>
      <xdr:rowOff>0</xdr:rowOff>
    </xdr:to>
    <xdr:sp macro="" textlink="">
      <xdr:nvSpPr>
        <xdr:cNvPr id="6" name="TextBox 5">
          <a:extLst>
            <a:ext uri="{FF2B5EF4-FFF2-40B4-BE49-F238E27FC236}">
              <a16:creationId xmlns:a16="http://schemas.microsoft.com/office/drawing/2014/main" id="{028C8B2F-55A9-5AA4-C464-6A5FCF587E34}"/>
            </a:ext>
          </a:extLst>
        </xdr:cNvPr>
        <xdr:cNvSpPr txBox="1"/>
      </xdr:nvSpPr>
      <xdr:spPr>
        <a:xfrm>
          <a:off x="4831080" y="68580"/>
          <a:ext cx="49225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Electric</a:t>
          </a:r>
          <a:r>
            <a:rPr lang="en-US" sz="2400" b="1" baseline="0">
              <a:solidFill>
                <a:schemeClr val="bg1"/>
              </a:solidFill>
            </a:rPr>
            <a:t> Vehicle</a:t>
          </a:r>
          <a:r>
            <a:rPr lang="en-US" sz="2400" b="1">
              <a:solidFill>
                <a:schemeClr val="bg1"/>
              </a:solidFill>
            </a:rPr>
            <a:t> Launch In India</a:t>
          </a:r>
        </a:p>
      </xdr:txBody>
    </xdr:sp>
    <xdr:clientData/>
  </xdr:twoCellAnchor>
  <xdr:twoCellAnchor>
    <xdr:from>
      <xdr:col>10</xdr:col>
      <xdr:colOff>63080</xdr:colOff>
      <xdr:row>9</xdr:row>
      <xdr:rowOff>150368</xdr:rowOff>
    </xdr:from>
    <xdr:to>
      <xdr:col>13</xdr:col>
      <xdr:colOff>221233</xdr:colOff>
      <xdr:row>11</xdr:row>
      <xdr:rowOff>165279</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8C2BFC5C-18DA-577F-5FF9-6C54C1C6180E}"/>
            </a:ext>
          </a:extLst>
        </xdr:cNvPr>
        <xdr:cNvSpPr/>
      </xdr:nvSpPr>
      <xdr:spPr>
        <a:xfrm>
          <a:off x="6143686" y="1812913"/>
          <a:ext cx="1982335" cy="384366"/>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a:t>State</a:t>
          </a:r>
          <a:r>
            <a:rPr lang="en-US" sz="1600" baseline="0"/>
            <a:t> Analysis</a:t>
          </a:r>
          <a:endParaRPr lang="en-US" sz="1600"/>
        </a:p>
      </xdr:txBody>
    </xdr:sp>
    <xdr:clientData/>
  </xdr:twoCellAnchor>
  <xdr:twoCellAnchor>
    <xdr:from>
      <xdr:col>14</xdr:col>
      <xdr:colOff>302722</xdr:colOff>
      <xdr:row>9</xdr:row>
      <xdr:rowOff>120674</xdr:rowOff>
    </xdr:from>
    <xdr:to>
      <xdr:col>17</xdr:col>
      <xdr:colOff>485602</xdr:colOff>
      <xdr:row>11</xdr:row>
      <xdr:rowOff>135915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1E12ADCF-C28A-40BE-B445-892D30370628}"/>
            </a:ext>
          </a:extLst>
        </xdr:cNvPr>
        <xdr:cNvSpPr/>
      </xdr:nvSpPr>
      <xdr:spPr>
        <a:xfrm>
          <a:off x="8815570" y="1783219"/>
          <a:ext cx="2007062" cy="384696"/>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a:t>Maker</a:t>
          </a:r>
          <a:r>
            <a:rPr lang="en-US" sz="1600" baseline="0"/>
            <a:t> Analysis</a:t>
          </a:r>
          <a:endParaRPr lang="en-US" sz="1600"/>
        </a:p>
      </xdr:txBody>
    </xdr:sp>
    <xdr:clientData/>
  </xdr:twoCellAnchor>
  <xdr:twoCellAnchor editAs="oneCell">
    <xdr:from>
      <xdr:col>0</xdr:col>
      <xdr:colOff>0</xdr:colOff>
      <xdr:row>0</xdr:row>
      <xdr:rowOff>0</xdr:rowOff>
    </xdr:from>
    <xdr:to>
      <xdr:col>1</xdr:col>
      <xdr:colOff>240561</xdr:colOff>
      <xdr:row>3</xdr:row>
      <xdr:rowOff>0</xdr:rowOff>
    </xdr:to>
    <xdr:pic>
      <xdr:nvPicPr>
        <xdr:cNvPr id="9" name="Picture 8">
          <a:extLst>
            <a:ext uri="{FF2B5EF4-FFF2-40B4-BE49-F238E27FC236}">
              <a16:creationId xmlns:a16="http://schemas.microsoft.com/office/drawing/2014/main" id="{099BD134-E661-40BB-7335-4FC75620BE6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50161" cy="548640"/>
        </a:xfrm>
        <a:prstGeom prst="rect">
          <a:avLst/>
        </a:prstGeom>
      </xdr:spPr>
    </xdr:pic>
    <xdr:clientData/>
  </xdr:twoCellAnchor>
  <xdr:twoCellAnchor editAs="oneCell">
    <xdr:from>
      <xdr:col>0</xdr:col>
      <xdr:colOff>293914</xdr:colOff>
      <xdr:row>0</xdr:row>
      <xdr:rowOff>21772</xdr:rowOff>
    </xdr:from>
    <xdr:to>
      <xdr:col>9</xdr:col>
      <xdr:colOff>107758</xdr:colOff>
      <xdr:row>28</xdr:row>
      <xdr:rowOff>139162</xdr:rowOff>
    </xdr:to>
    <xdr:pic>
      <xdr:nvPicPr>
        <xdr:cNvPr id="16" name="Picture 15">
          <a:extLst>
            <a:ext uri="{FF2B5EF4-FFF2-40B4-BE49-F238E27FC236}">
              <a16:creationId xmlns:a16="http://schemas.microsoft.com/office/drawing/2014/main" id="{663843C8-AB79-830C-C295-8EFD5BC6EF9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93914" y="21772"/>
          <a:ext cx="5286389" cy="5289754"/>
        </a:xfrm>
        <a:prstGeom prst="rect">
          <a:avLst/>
        </a:prstGeom>
      </xdr:spPr>
    </xdr:pic>
    <xdr:clientData/>
  </xdr:twoCellAnchor>
  <xdr:twoCellAnchor>
    <xdr:from>
      <xdr:col>3</xdr:col>
      <xdr:colOff>132828</xdr:colOff>
      <xdr:row>26</xdr:row>
      <xdr:rowOff>44093</xdr:rowOff>
    </xdr:from>
    <xdr:to>
      <xdr:col>7</xdr:col>
      <xdr:colOff>34857</xdr:colOff>
      <xdr:row>28</xdr:row>
      <xdr:rowOff>33206</xdr:rowOff>
    </xdr:to>
    <xdr:sp macro="" textlink="">
      <xdr:nvSpPr>
        <xdr:cNvPr id="18" name="Rectangle: Rounded Corners 17">
          <a:extLst>
            <a:ext uri="{FF2B5EF4-FFF2-40B4-BE49-F238E27FC236}">
              <a16:creationId xmlns:a16="http://schemas.microsoft.com/office/drawing/2014/main" id="{F19DE3BA-8CDA-DD2F-D89E-41A3BB2B37BB}"/>
            </a:ext>
          </a:extLst>
        </xdr:cNvPr>
        <xdr:cNvSpPr/>
      </xdr:nvSpPr>
      <xdr:spPr>
        <a:xfrm>
          <a:off x="1957010" y="4847002"/>
          <a:ext cx="2334271" cy="358568"/>
        </a:xfrm>
        <a:prstGeom prst="roundRect">
          <a:avLst/>
        </a:prstGeom>
        <a:solidFill>
          <a:schemeClr val="bg2"/>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493172</xdr:colOff>
      <xdr:row>12</xdr:row>
      <xdr:rowOff>50788</xdr:rowOff>
    </xdr:from>
    <xdr:ext cx="184731" cy="311496"/>
    <xdr:sp macro="" textlink="">
      <xdr:nvSpPr>
        <xdr:cNvPr id="22" name="TextBox 21">
          <a:extLst>
            <a:ext uri="{FF2B5EF4-FFF2-40B4-BE49-F238E27FC236}">
              <a16:creationId xmlns:a16="http://schemas.microsoft.com/office/drawing/2014/main" id="{A7BBEBC8-601B-DB78-86DD-E92C56C74C9D}"/>
            </a:ext>
          </a:extLst>
        </xdr:cNvPr>
        <xdr:cNvSpPr txBox="1"/>
      </xdr:nvSpPr>
      <xdr:spPr>
        <a:xfrm>
          <a:off x="7198772" y="2271474"/>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endParaRPr lang="en-US" sz="1400"/>
        </a:p>
      </xdr:txBody>
    </xdr:sp>
    <xdr:clientData/>
  </xdr:oneCellAnchor>
  <xdr:twoCellAnchor>
    <xdr:from>
      <xdr:col>9</xdr:col>
      <xdr:colOff>566168</xdr:colOff>
      <xdr:row>13</xdr:row>
      <xdr:rowOff>152621</xdr:rowOff>
    </xdr:from>
    <xdr:to>
      <xdr:col>13</xdr:col>
      <xdr:colOff>457310</xdr:colOff>
      <xdr:row>21</xdr:row>
      <xdr:rowOff>141734</xdr:rowOff>
    </xdr:to>
    <xdr:sp macro="" textlink="">
      <xdr:nvSpPr>
        <xdr:cNvPr id="27" name="TextBox 26">
          <a:extLst>
            <a:ext uri="{FF2B5EF4-FFF2-40B4-BE49-F238E27FC236}">
              <a16:creationId xmlns:a16="http://schemas.microsoft.com/office/drawing/2014/main" id="{7CD0E03B-D9DA-C877-666E-815E3A83DBA9}"/>
            </a:ext>
          </a:extLst>
        </xdr:cNvPr>
        <xdr:cNvSpPr txBox="1"/>
      </xdr:nvSpPr>
      <xdr:spPr>
        <a:xfrm>
          <a:off x="6038713" y="2554076"/>
          <a:ext cx="2323385" cy="146693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All</a:t>
          </a:r>
          <a:r>
            <a:rPr lang="en-US" sz="1400" baseline="0"/>
            <a:t> indian States analysis, Penetration Rate (PR), Current Annual Growth Rate(CAGR) Insights, Projected EV sales infuture.</a:t>
          </a:r>
          <a:endParaRPr lang="en-US" sz="1400"/>
        </a:p>
      </xdr:txBody>
    </xdr:sp>
    <xdr:clientData/>
  </xdr:twoCellAnchor>
  <xdr:twoCellAnchor>
    <xdr:from>
      <xdr:col>14</xdr:col>
      <xdr:colOff>99292</xdr:colOff>
      <xdr:row>13</xdr:row>
      <xdr:rowOff>175711</xdr:rowOff>
    </xdr:from>
    <xdr:to>
      <xdr:col>17</xdr:col>
      <xdr:colOff>600035</xdr:colOff>
      <xdr:row>21</xdr:row>
      <xdr:rowOff>164824</xdr:rowOff>
    </xdr:to>
    <xdr:sp macro="" textlink="">
      <xdr:nvSpPr>
        <xdr:cNvPr id="29" name="TextBox 28">
          <a:extLst>
            <a:ext uri="{FF2B5EF4-FFF2-40B4-BE49-F238E27FC236}">
              <a16:creationId xmlns:a16="http://schemas.microsoft.com/office/drawing/2014/main" id="{D91B90C1-6F1E-4417-918C-7222F050B26B}"/>
            </a:ext>
          </a:extLst>
        </xdr:cNvPr>
        <xdr:cNvSpPr txBox="1"/>
      </xdr:nvSpPr>
      <xdr:spPr>
        <a:xfrm>
          <a:off x="8612140" y="2577166"/>
          <a:ext cx="2324925" cy="146693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All</a:t>
          </a:r>
          <a:r>
            <a:rPr lang="en-US" sz="1400" baseline="0"/>
            <a:t> Electric Vehicle Manufacturars, CAGR insights, popularity, Revenue generated and temporal trends.</a:t>
          </a:r>
          <a:endParaRPr lang="en-US" sz="1400"/>
        </a:p>
      </xdr:txBody>
    </xdr:sp>
    <xdr:clientData/>
  </xdr:twoCellAnchor>
  <xdr:twoCellAnchor>
    <xdr:from>
      <xdr:col>18</xdr:col>
      <xdr:colOff>405080</xdr:colOff>
      <xdr:row>8</xdr:row>
      <xdr:rowOff>54761</xdr:rowOff>
    </xdr:from>
    <xdr:to>
      <xdr:col>22</xdr:col>
      <xdr:colOff>437737</xdr:colOff>
      <xdr:row>22</xdr:row>
      <xdr:rowOff>76532</xdr:rowOff>
    </xdr:to>
    <xdr:sp macro="" textlink="">
      <xdr:nvSpPr>
        <xdr:cNvPr id="2" name="Rectangle: Top Corners Rounded 1">
          <a:extLst>
            <a:ext uri="{FF2B5EF4-FFF2-40B4-BE49-F238E27FC236}">
              <a16:creationId xmlns:a16="http://schemas.microsoft.com/office/drawing/2014/main" id="{DDFBF80B-CAD4-494E-ACDF-EA8588F68CF7}"/>
            </a:ext>
          </a:extLst>
        </xdr:cNvPr>
        <xdr:cNvSpPr/>
      </xdr:nvSpPr>
      <xdr:spPr>
        <a:xfrm>
          <a:off x="11350171" y="1532579"/>
          <a:ext cx="2464899" cy="2607953"/>
        </a:xfrm>
        <a:prstGeom prst="round2Same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18</xdr:col>
      <xdr:colOff>572874</xdr:colOff>
      <xdr:row>9</xdr:row>
      <xdr:rowOff>116334</xdr:rowOff>
    </xdr:from>
    <xdr:to>
      <xdr:col>22</xdr:col>
      <xdr:colOff>269615</xdr:colOff>
      <xdr:row>12</xdr:row>
      <xdr:rowOff>72792</xdr:rowOff>
    </xdr:to>
    <xdr:sp macro="" textlink="">
      <xdr:nvSpPr>
        <xdr:cNvPr id="4" name="Rectangle 3">
          <a:extLst>
            <a:ext uri="{FF2B5EF4-FFF2-40B4-BE49-F238E27FC236}">
              <a16:creationId xmlns:a16="http://schemas.microsoft.com/office/drawing/2014/main" id="{71D666E6-7277-40DF-AB2A-C4AFF896DC4B}"/>
            </a:ext>
          </a:extLst>
        </xdr:cNvPr>
        <xdr:cNvSpPr/>
      </xdr:nvSpPr>
      <xdr:spPr>
        <a:xfrm>
          <a:off x="11517965" y="1778879"/>
          <a:ext cx="2128983" cy="51064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19</xdr:col>
      <xdr:colOff>51019</xdr:colOff>
      <xdr:row>10</xdr:row>
      <xdr:rowOff>8578</xdr:rowOff>
    </xdr:from>
    <xdr:to>
      <xdr:col>22</xdr:col>
      <xdr:colOff>233900</xdr:colOff>
      <xdr:row>12</xdr:row>
      <xdr:rowOff>23820</xdr:rowOff>
    </xdr:to>
    <xdr:sp macro="" textlink="">
      <xdr:nvSpPr>
        <xdr:cNvPr id="3" name="Rectangle: Rounded Corners 2">
          <a:hlinkClick xmlns:r="http://schemas.openxmlformats.org/officeDocument/2006/relationships" r:id="rId5"/>
          <a:extLst>
            <a:ext uri="{FF2B5EF4-FFF2-40B4-BE49-F238E27FC236}">
              <a16:creationId xmlns:a16="http://schemas.microsoft.com/office/drawing/2014/main" id="{3F45BCC8-4B0B-4188-8385-99AF19DF38AE}"/>
            </a:ext>
          </a:extLst>
        </xdr:cNvPr>
        <xdr:cNvSpPr/>
      </xdr:nvSpPr>
      <xdr:spPr>
        <a:xfrm>
          <a:off x="11604171" y="1855851"/>
          <a:ext cx="2007062" cy="384696"/>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a:t>Recommendations</a:t>
          </a:r>
        </a:p>
      </xdr:txBody>
    </xdr:sp>
    <xdr:clientData/>
  </xdr:twoCellAnchor>
  <xdr:twoCellAnchor>
    <xdr:from>
      <xdr:col>18</xdr:col>
      <xdr:colOff>497994</xdr:colOff>
      <xdr:row>13</xdr:row>
      <xdr:rowOff>151081</xdr:rowOff>
    </xdr:from>
    <xdr:to>
      <xdr:col>22</xdr:col>
      <xdr:colOff>390677</xdr:colOff>
      <xdr:row>21</xdr:row>
      <xdr:rowOff>140194</xdr:rowOff>
    </xdr:to>
    <xdr:sp macro="" textlink="">
      <xdr:nvSpPr>
        <xdr:cNvPr id="10" name="TextBox 9">
          <a:extLst>
            <a:ext uri="{FF2B5EF4-FFF2-40B4-BE49-F238E27FC236}">
              <a16:creationId xmlns:a16="http://schemas.microsoft.com/office/drawing/2014/main" id="{03A8E2D5-A8E3-4A0F-9062-3EDB9FE3C32C}"/>
            </a:ext>
          </a:extLst>
        </xdr:cNvPr>
        <xdr:cNvSpPr txBox="1"/>
      </xdr:nvSpPr>
      <xdr:spPr>
        <a:xfrm>
          <a:off x="11443085" y="2552536"/>
          <a:ext cx="2324925" cy="146693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Suggestions</a:t>
          </a:r>
          <a:r>
            <a:rPr lang="en-US" sz="1400" baseline="0"/>
            <a:t> and Data Driven Recommendations to AtilQ for an effective launch and campaigning to maximise increasing outreach and gainind customers.</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279075</xdr:colOff>
      <xdr:row>18</xdr:row>
      <xdr:rowOff>29838</xdr:rowOff>
    </xdr:from>
    <xdr:to>
      <xdr:col>13</xdr:col>
      <xdr:colOff>328159</xdr:colOff>
      <xdr:row>23</xdr:row>
      <xdr:rowOff>10466</xdr:rowOff>
    </xdr:to>
    <xdr:sp macro="" textlink="">
      <xdr:nvSpPr>
        <xdr:cNvPr id="20" name="Rectangle 19">
          <a:extLst>
            <a:ext uri="{FF2B5EF4-FFF2-40B4-BE49-F238E27FC236}">
              <a16:creationId xmlns:a16="http://schemas.microsoft.com/office/drawing/2014/main" id="{1B38124D-7434-435C-ACB6-3B96AFF28AB0}"/>
            </a:ext>
          </a:extLst>
        </xdr:cNvPr>
        <xdr:cNvSpPr/>
      </xdr:nvSpPr>
      <xdr:spPr>
        <a:xfrm>
          <a:off x="2116421" y="3362698"/>
          <a:ext cx="6543888" cy="90642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404941</xdr:colOff>
      <xdr:row>16</xdr:row>
      <xdr:rowOff>89276</xdr:rowOff>
    </xdr:from>
    <xdr:to>
      <xdr:col>3</xdr:col>
      <xdr:colOff>182880</xdr:colOff>
      <xdr:row>21</xdr:row>
      <xdr:rowOff>76978</xdr:rowOff>
    </xdr:to>
    <xdr:sp macro="" textlink="">
      <xdr:nvSpPr>
        <xdr:cNvPr id="51" name="Rectangle 50">
          <a:extLst>
            <a:ext uri="{FF2B5EF4-FFF2-40B4-BE49-F238E27FC236}">
              <a16:creationId xmlns:a16="http://schemas.microsoft.com/office/drawing/2014/main" id="{E0297166-B3E0-4509-B129-6A40E611965F}"/>
            </a:ext>
          </a:extLst>
        </xdr:cNvPr>
        <xdr:cNvSpPr/>
      </xdr:nvSpPr>
      <xdr:spPr>
        <a:xfrm>
          <a:off x="404941" y="3015356"/>
          <a:ext cx="1606739" cy="90210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426721</xdr:colOff>
      <xdr:row>10</xdr:row>
      <xdr:rowOff>133684</xdr:rowOff>
    </xdr:from>
    <xdr:to>
      <xdr:col>3</xdr:col>
      <xdr:colOff>167640</xdr:colOff>
      <xdr:row>16</xdr:row>
      <xdr:rowOff>22860</xdr:rowOff>
    </xdr:to>
    <xdr:sp macro="" textlink="">
      <xdr:nvSpPr>
        <xdr:cNvPr id="19" name="Rectangle 18">
          <a:extLst>
            <a:ext uri="{FF2B5EF4-FFF2-40B4-BE49-F238E27FC236}">
              <a16:creationId xmlns:a16="http://schemas.microsoft.com/office/drawing/2014/main" id="{EEA0AB5B-1867-0B2C-33BC-BE85653D68D0}"/>
            </a:ext>
          </a:extLst>
        </xdr:cNvPr>
        <xdr:cNvSpPr/>
      </xdr:nvSpPr>
      <xdr:spPr>
        <a:xfrm>
          <a:off x="426721" y="1962484"/>
          <a:ext cx="1569719" cy="98645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426481</xdr:colOff>
      <xdr:row>5</xdr:row>
      <xdr:rowOff>64871</xdr:rowOff>
    </xdr:from>
    <xdr:to>
      <xdr:col>3</xdr:col>
      <xdr:colOff>175260</xdr:colOff>
      <xdr:row>10</xdr:row>
      <xdr:rowOff>106680</xdr:rowOff>
    </xdr:to>
    <xdr:sp macro="" textlink="">
      <xdr:nvSpPr>
        <xdr:cNvPr id="21" name="Rectangle 20">
          <a:extLst>
            <a:ext uri="{FF2B5EF4-FFF2-40B4-BE49-F238E27FC236}">
              <a16:creationId xmlns:a16="http://schemas.microsoft.com/office/drawing/2014/main" id="{2EEF80BC-C97C-4495-92D1-906293D97494}"/>
            </a:ext>
          </a:extLst>
        </xdr:cNvPr>
        <xdr:cNvSpPr/>
      </xdr:nvSpPr>
      <xdr:spPr>
        <a:xfrm>
          <a:off x="426481" y="979271"/>
          <a:ext cx="1577579" cy="956209"/>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10</xdr:col>
      <xdr:colOff>50854</xdr:colOff>
      <xdr:row>0</xdr:row>
      <xdr:rowOff>50690</xdr:rowOff>
    </xdr:from>
    <xdr:to>
      <xdr:col>11</xdr:col>
      <xdr:colOff>716280</xdr:colOff>
      <xdr:row>5</xdr:row>
      <xdr:rowOff>30480</xdr:rowOff>
    </xdr:to>
    <xdr:sp macro="" textlink="">
      <xdr:nvSpPr>
        <xdr:cNvPr id="25" name="Rectangle 24">
          <a:extLst>
            <a:ext uri="{FF2B5EF4-FFF2-40B4-BE49-F238E27FC236}">
              <a16:creationId xmlns:a16="http://schemas.microsoft.com/office/drawing/2014/main" id="{E10B2A71-E5CF-40C2-8BA5-EE42BF9A15AF}"/>
            </a:ext>
          </a:extLst>
        </xdr:cNvPr>
        <xdr:cNvSpPr/>
      </xdr:nvSpPr>
      <xdr:spPr>
        <a:xfrm>
          <a:off x="6146854" y="50690"/>
          <a:ext cx="1480766" cy="89419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3</xdr:col>
      <xdr:colOff>214295</xdr:colOff>
      <xdr:row>5</xdr:row>
      <xdr:rowOff>79538</xdr:rowOff>
    </xdr:from>
    <xdr:to>
      <xdr:col>8</xdr:col>
      <xdr:colOff>586741</xdr:colOff>
      <xdr:row>17</xdr:row>
      <xdr:rowOff>99060</xdr:rowOff>
    </xdr:to>
    <xdr:sp macro="" textlink="">
      <xdr:nvSpPr>
        <xdr:cNvPr id="26" name="Rectangle 25">
          <a:extLst>
            <a:ext uri="{FF2B5EF4-FFF2-40B4-BE49-F238E27FC236}">
              <a16:creationId xmlns:a16="http://schemas.microsoft.com/office/drawing/2014/main" id="{09579A3C-D055-45F5-930D-F1C528A1CC13}"/>
            </a:ext>
          </a:extLst>
        </xdr:cNvPr>
        <xdr:cNvSpPr/>
      </xdr:nvSpPr>
      <xdr:spPr>
        <a:xfrm>
          <a:off x="2043095" y="993938"/>
          <a:ext cx="3420446" cy="221408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11</xdr:col>
      <xdr:colOff>762925</xdr:colOff>
      <xdr:row>0</xdr:row>
      <xdr:rowOff>50242</xdr:rowOff>
    </xdr:from>
    <xdr:to>
      <xdr:col>14</xdr:col>
      <xdr:colOff>213361</xdr:colOff>
      <xdr:row>5</xdr:row>
      <xdr:rowOff>30480</xdr:rowOff>
    </xdr:to>
    <xdr:sp macro="" textlink="">
      <xdr:nvSpPr>
        <xdr:cNvPr id="27" name="Rectangle 26">
          <a:extLst>
            <a:ext uri="{FF2B5EF4-FFF2-40B4-BE49-F238E27FC236}">
              <a16:creationId xmlns:a16="http://schemas.microsoft.com/office/drawing/2014/main" id="{2E002519-3460-468F-AF87-40DE8F741204}"/>
            </a:ext>
          </a:extLst>
        </xdr:cNvPr>
        <xdr:cNvSpPr/>
      </xdr:nvSpPr>
      <xdr:spPr>
        <a:xfrm>
          <a:off x="7674265" y="50242"/>
          <a:ext cx="1454496" cy="894638"/>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editAs="oneCell">
    <xdr:from>
      <xdr:col>0</xdr:col>
      <xdr:colOff>399960</xdr:colOff>
      <xdr:row>16</xdr:row>
      <xdr:rowOff>139406</xdr:rowOff>
    </xdr:from>
    <xdr:to>
      <xdr:col>3</xdr:col>
      <xdr:colOff>133738</xdr:colOff>
      <xdr:row>21</xdr:row>
      <xdr:rowOff>45720</xdr:rowOff>
    </xdr:to>
    <mc:AlternateContent xmlns:mc="http://schemas.openxmlformats.org/markup-compatibility/2006" xmlns:a14="http://schemas.microsoft.com/office/drawing/2010/main">
      <mc:Choice Requires="a14">
        <xdr:graphicFrame macro="">
          <xdr:nvGraphicFramePr>
            <xdr:cNvPr id="8" name="Quarters">
              <a:extLst>
                <a:ext uri="{FF2B5EF4-FFF2-40B4-BE49-F238E27FC236}">
                  <a16:creationId xmlns:a16="http://schemas.microsoft.com/office/drawing/2014/main" id="{22023616-9BB5-9991-5142-B26B3ECB6021}"/>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399960" y="3018073"/>
              <a:ext cx="1575278" cy="8058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83820</xdr:colOff>
      <xdr:row>0</xdr:row>
      <xdr:rowOff>102537</xdr:rowOff>
    </xdr:from>
    <xdr:to>
      <xdr:col>11</xdr:col>
      <xdr:colOff>675216</xdr:colOff>
      <xdr:row>4</xdr:row>
      <xdr:rowOff>175260</xdr:rowOff>
    </xdr:to>
    <mc:AlternateContent xmlns:mc="http://schemas.openxmlformats.org/markup-compatibility/2006" xmlns:a14="http://schemas.microsoft.com/office/drawing/2010/main">
      <mc:Choice Requires="a14">
        <xdr:graphicFrame macro="">
          <xdr:nvGraphicFramePr>
            <xdr:cNvPr id="9" name="Years (date)">
              <a:extLst>
                <a:ext uri="{FF2B5EF4-FFF2-40B4-BE49-F238E27FC236}">
                  <a16:creationId xmlns:a16="http://schemas.microsoft.com/office/drawing/2014/main" id="{B4F63A50-2D84-5144-7F0C-E2142F612CD4}"/>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6222153" y="102537"/>
              <a:ext cx="1406313" cy="7923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194429</xdr:colOff>
      <xdr:row>5</xdr:row>
      <xdr:rowOff>64292</xdr:rowOff>
    </xdr:from>
    <xdr:to>
      <xdr:col>5</xdr:col>
      <xdr:colOff>62605</xdr:colOff>
      <xdr:row>6</xdr:row>
      <xdr:rowOff>152579</xdr:rowOff>
    </xdr:to>
    <xdr:sp macro="" textlink="">
      <xdr:nvSpPr>
        <xdr:cNvPr id="28" name="TextBox 27">
          <a:extLst>
            <a:ext uri="{FF2B5EF4-FFF2-40B4-BE49-F238E27FC236}">
              <a16:creationId xmlns:a16="http://schemas.microsoft.com/office/drawing/2014/main" id="{62DD068D-C15A-A495-25BD-CDFBFEDF4541}"/>
            </a:ext>
          </a:extLst>
        </xdr:cNvPr>
        <xdr:cNvSpPr txBox="1"/>
      </xdr:nvSpPr>
      <xdr:spPr>
        <a:xfrm>
          <a:off x="2023229" y="978692"/>
          <a:ext cx="1087376" cy="27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5</a:t>
          </a:r>
          <a:r>
            <a:rPr lang="en-US" sz="1200" b="1" baseline="0"/>
            <a:t> states by PR </a:t>
          </a:r>
        </a:p>
      </xdr:txBody>
    </xdr:sp>
    <xdr:clientData/>
  </xdr:twoCellAnchor>
  <xdr:twoCellAnchor>
    <xdr:from>
      <xdr:col>9</xdr:col>
      <xdr:colOff>27116</xdr:colOff>
      <xdr:row>5</xdr:row>
      <xdr:rowOff>79833</xdr:rowOff>
    </xdr:from>
    <xdr:to>
      <xdr:col>15</xdr:col>
      <xdr:colOff>15240</xdr:colOff>
      <xdr:row>17</xdr:row>
      <xdr:rowOff>137160</xdr:rowOff>
    </xdr:to>
    <xdr:sp macro="" textlink="">
      <xdr:nvSpPr>
        <xdr:cNvPr id="33" name="Rectangle 32">
          <a:extLst>
            <a:ext uri="{FF2B5EF4-FFF2-40B4-BE49-F238E27FC236}">
              <a16:creationId xmlns:a16="http://schemas.microsoft.com/office/drawing/2014/main" id="{707764AD-E46C-4FDF-95BB-4CB2A1C76F54}"/>
            </a:ext>
          </a:extLst>
        </xdr:cNvPr>
        <xdr:cNvSpPr/>
      </xdr:nvSpPr>
      <xdr:spPr>
        <a:xfrm>
          <a:off x="5513516" y="994233"/>
          <a:ext cx="4026724" cy="2251887"/>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9</xdr:col>
      <xdr:colOff>83141</xdr:colOff>
      <xdr:row>6</xdr:row>
      <xdr:rowOff>90941</xdr:rowOff>
    </xdr:from>
    <xdr:to>
      <xdr:col>14</xdr:col>
      <xdr:colOff>518160</xdr:colOff>
      <xdr:row>17</xdr:row>
      <xdr:rowOff>68580</xdr:rowOff>
    </xdr:to>
    <xdr:graphicFrame macro="">
      <xdr:nvGraphicFramePr>
        <xdr:cNvPr id="6" name="Chart 5">
          <a:extLst>
            <a:ext uri="{FF2B5EF4-FFF2-40B4-BE49-F238E27FC236}">
              <a16:creationId xmlns:a16="http://schemas.microsoft.com/office/drawing/2014/main" id="{182FA9AD-9444-43EB-9778-3201126A4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41564</xdr:colOff>
      <xdr:row>13</xdr:row>
      <xdr:rowOff>60448</xdr:rowOff>
    </xdr:from>
    <xdr:to>
      <xdr:col>24</xdr:col>
      <xdr:colOff>15489</xdr:colOff>
      <xdr:row>26</xdr:row>
      <xdr:rowOff>8506</xdr:rowOff>
    </xdr:to>
    <xdr:graphicFrame macro="">
      <xdr:nvGraphicFramePr>
        <xdr:cNvPr id="42" name="Chart 41" hidden="1">
          <a:extLst>
            <a:ext uri="{FF2B5EF4-FFF2-40B4-BE49-F238E27FC236}">
              <a16:creationId xmlns:a16="http://schemas.microsoft.com/office/drawing/2014/main" id="{9AC39D06-E29C-4743-9DAC-DB4972F868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472441</xdr:colOff>
      <xdr:row>5</xdr:row>
      <xdr:rowOff>121629</xdr:rowOff>
    </xdr:from>
    <xdr:to>
      <xdr:col>7</xdr:col>
      <xdr:colOff>1</xdr:colOff>
      <xdr:row>7</xdr:row>
      <xdr:rowOff>0</xdr:rowOff>
    </xdr:to>
    <xdr:sp macro="[0]!top5states" textlink="">
      <xdr:nvSpPr>
        <xdr:cNvPr id="43" name="Rectangle: Rounded Corners 42">
          <a:extLst>
            <a:ext uri="{FF2B5EF4-FFF2-40B4-BE49-F238E27FC236}">
              <a16:creationId xmlns:a16="http://schemas.microsoft.com/office/drawing/2014/main" id="{8BA8D71B-4196-918A-35EE-227D416265F7}"/>
            </a:ext>
          </a:extLst>
        </xdr:cNvPr>
        <xdr:cNvSpPr/>
      </xdr:nvSpPr>
      <xdr:spPr>
        <a:xfrm>
          <a:off x="3520441" y="1036029"/>
          <a:ext cx="746760" cy="244131"/>
        </a:xfrm>
        <a:prstGeom prst="roundRect">
          <a:avLst/>
        </a:prstGeom>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Top 5</a:t>
          </a:r>
        </a:p>
      </xdr:txBody>
    </xdr:sp>
    <xdr:clientData/>
  </xdr:twoCellAnchor>
  <xdr:twoCellAnchor>
    <xdr:from>
      <xdr:col>7</xdr:col>
      <xdr:colOff>91119</xdr:colOff>
      <xdr:row>5</xdr:row>
      <xdr:rowOff>109558</xdr:rowOff>
    </xdr:from>
    <xdr:to>
      <xdr:col>8</xdr:col>
      <xdr:colOff>251460</xdr:colOff>
      <xdr:row>7</xdr:row>
      <xdr:rowOff>7620</xdr:rowOff>
    </xdr:to>
    <xdr:sp macro="[0]!bottom5states" textlink="">
      <xdr:nvSpPr>
        <xdr:cNvPr id="44" name="Rectangle: Rounded Corners 43">
          <a:extLst>
            <a:ext uri="{FF2B5EF4-FFF2-40B4-BE49-F238E27FC236}">
              <a16:creationId xmlns:a16="http://schemas.microsoft.com/office/drawing/2014/main" id="{34AB1ACC-2A3E-4FCB-8EA1-999A3B5E4E39}"/>
            </a:ext>
          </a:extLst>
        </xdr:cNvPr>
        <xdr:cNvSpPr/>
      </xdr:nvSpPr>
      <xdr:spPr>
        <a:xfrm>
          <a:off x="4358319" y="1023958"/>
          <a:ext cx="769941" cy="263822"/>
        </a:xfrm>
        <a:prstGeom prst="roundRect">
          <a:avLst/>
        </a:prstGeom>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Bottom 5</a:t>
          </a:r>
        </a:p>
      </xdr:txBody>
    </xdr:sp>
    <xdr:clientData/>
  </xdr:twoCellAnchor>
  <xdr:twoCellAnchor>
    <xdr:from>
      <xdr:col>0</xdr:col>
      <xdr:colOff>428149</xdr:colOff>
      <xdr:row>0</xdr:row>
      <xdr:rowOff>42130</xdr:rowOff>
    </xdr:from>
    <xdr:to>
      <xdr:col>2</xdr:col>
      <xdr:colOff>601980</xdr:colOff>
      <xdr:row>5</xdr:row>
      <xdr:rowOff>7620</xdr:rowOff>
    </xdr:to>
    <xdr:sp macro="" textlink="">
      <xdr:nvSpPr>
        <xdr:cNvPr id="45" name="Rectangle 44">
          <a:extLst>
            <a:ext uri="{FF2B5EF4-FFF2-40B4-BE49-F238E27FC236}">
              <a16:creationId xmlns:a16="http://schemas.microsoft.com/office/drawing/2014/main" id="{97621921-88D0-4CB2-9F73-E7D32DFEE094}"/>
            </a:ext>
          </a:extLst>
        </xdr:cNvPr>
        <xdr:cNvSpPr/>
      </xdr:nvSpPr>
      <xdr:spPr>
        <a:xfrm>
          <a:off x="428149" y="42130"/>
          <a:ext cx="1393031" cy="87989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0</xdr:col>
      <xdr:colOff>419401</xdr:colOff>
      <xdr:row>0</xdr:row>
      <xdr:rowOff>47359</xdr:rowOff>
    </xdr:from>
    <xdr:to>
      <xdr:col>3</xdr:col>
      <xdr:colOff>11906</xdr:colOff>
      <xdr:row>2</xdr:row>
      <xdr:rowOff>83343</xdr:rowOff>
    </xdr:to>
    <xdr:sp macro="" textlink="">
      <xdr:nvSpPr>
        <xdr:cNvPr id="46" name="TextBox 45">
          <a:extLst>
            <a:ext uri="{FF2B5EF4-FFF2-40B4-BE49-F238E27FC236}">
              <a16:creationId xmlns:a16="http://schemas.microsoft.com/office/drawing/2014/main" id="{1D33FAE3-35F8-4157-6210-9D141253B6CE}"/>
            </a:ext>
          </a:extLst>
        </xdr:cNvPr>
        <xdr:cNvSpPr txBox="1"/>
      </xdr:nvSpPr>
      <xdr:spPr>
        <a:xfrm>
          <a:off x="419401" y="47359"/>
          <a:ext cx="1421305" cy="40174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wrap="square" rtlCol="0" anchor="t"/>
        <a:lstStyle/>
        <a:p>
          <a:r>
            <a:rPr lang="en-US" sz="1600" b="1">
              <a:solidFill>
                <a:schemeClr val="accent6">
                  <a:lumMod val="50000"/>
                </a:schemeClr>
              </a:solidFill>
            </a:rPr>
            <a:t>Total Revenue</a:t>
          </a:r>
        </a:p>
      </xdr:txBody>
    </xdr:sp>
    <xdr:clientData/>
  </xdr:twoCellAnchor>
  <xdr:twoCellAnchor>
    <xdr:from>
      <xdr:col>0</xdr:col>
      <xdr:colOff>430297</xdr:colOff>
      <xdr:row>2</xdr:row>
      <xdr:rowOff>43834</xdr:rowOff>
    </xdr:from>
    <xdr:to>
      <xdr:col>3</xdr:col>
      <xdr:colOff>140369</xdr:colOff>
      <xdr:row>4</xdr:row>
      <xdr:rowOff>58775</xdr:rowOff>
    </xdr:to>
    <xdr:sp macro="" textlink="Cards_state!A4">
      <xdr:nvSpPr>
        <xdr:cNvPr id="49" name="TextBox 48">
          <a:extLst>
            <a:ext uri="{FF2B5EF4-FFF2-40B4-BE49-F238E27FC236}">
              <a16:creationId xmlns:a16="http://schemas.microsoft.com/office/drawing/2014/main" id="{B1F294C5-7813-5732-B7BD-041C91D6B8F2}"/>
            </a:ext>
          </a:extLst>
        </xdr:cNvPr>
        <xdr:cNvSpPr txBox="1"/>
      </xdr:nvSpPr>
      <xdr:spPr>
        <a:xfrm>
          <a:off x="430297" y="404781"/>
          <a:ext cx="1544888" cy="375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EA265E9-8743-408D-9AAE-C4E3EFF86857}" type="TxLink">
            <a:rPr lang="en-US" sz="1400" b="1" i="0" u="none" strike="noStrike">
              <a:solidFill>
                <a:srgbClr val="000000"/>
              </a:solidFill>
              <a:latin typeface="Calibri"/>
              <a:ea typeface="Calibri"/>
              <a:cs typeface="Calibri"/>
            </a:rPr>
            <a:pPr/>
            <a:t>₹ 28,82,752.2 M</a:t>
          </a:fld>
          <a:endParaRPr lang="en-US" sz="2400" b="1"/>
        </a:p>
      </xdr:txBody>
    </xdr:sp>
    <xdr:clientData/>
  </xdr:twoCellAnchor>
  <xdr:twoCellAnchor editAs="oneCell">
    <xdr:from>
      <xdr:col>0</xdr:col>
      <xdr:colOff>457563</xdr:colOff>
      <xdr:row>10</xdr:row>
      <xdr:rowOff>175545</xdr:rowOff>
    </xdr:from>
    <xdr:to>
      <xdr:col>3</xdr:col>
      <xdr:colOff>137160</xdr:colOff>
      <xdr:row>15</xdr:row>
      <xdr:rowOff>160020</xdr:rowOff>
    </xdr:to>
    <mc:AlternateContent xmlns:mc="http://schemas.openxmlformats.org/markup-compatibility/2006" xmlns:a14="http://schemas.microsoft.com/office/drawing/2010/main">
      <mc:Choice Requires="a14">
        <xdr:graphicFrame macro="">
          <xdr:nvGraphicFramePr>
            <xdr:cNvPr id="53" name="state 2">
              <a:extLst>
                <a:ext uri="{FF2B5EF4-FFF2-40B4-BE49-F238E27FC236}">
                  <a16:creationId xmlns:a16="http://schemas.microsoft.com/office/drawing/2014/main" id="{B09B8D6E-2D10-4693-A945-D192487ABE5E}"/>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457563" y="1974712"/>
              <a:ext cx="1521097" cy="8840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42677</xdr:colOff>
      <xdr:row>0</xdr:row>
      <xdr:rowOff>45464</xdr:rowOff>
    </xdr:from>
    <xdr:to>
      <xdr:col>5</xdr:col>
      <xdr:colOff>152400</xdr:colOff>
      <xdr:row>5</xdr:row>
      <xdr:rowOff>22860</xdr:rowOff>
    </xdr:to>
    <xdr:sp macro="" textlink="">
      <xdr:nvSpPr>
        <xdr:cNvPr id="54" name="Rectangle 53">
          <a:extLst>
            <a:ext uri="{FF2B5EF4-FFF2-40B4-BE49-F238E27FC236}">
              <a16:creationId xmlns:a16="http://schemas.microsoft.com/office/drawing/2014/main" id="{3125A44D-519E-4077-BA31-76B8275482B9}"/>
            </a:ext>
          </a:extLst>
        </xdr:cNvPr>
        <xdr:cNvSpPr/>
      </xdr:nvSpPr>
      <xdr:spPr>
        <a:xfrm>
          <a:off x="1871477" y="45464"/>
          <a:ext cx="1328923" cy="89179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3</xdr:col>
      <xdr:colOff>71350</xdr:colOff>
      <xdr:row>0</xdr:row>
      <xdr:rowOff>42299</xdr:rowOff>
    </xdr:from>
    <xdr:to>
      <xdr:col>5</xdr:col>
      <xdr:colOff>139212</xdr:colOff>
      <xdr:row>1</xdr:row>
      <xdr:rowOff>139515</xdr:rowOff>
    </xdr:to>
    <xdr:sp macro="" textlink="">
      <xdr:nvSpPr>
        <xdr:cNvPr id="55" name="TextBox 54">
          <a:extLst>
            <a:ext uri="{FF2B5EF4-FFF2-40B4-BE49-F238E27FC236}">
              <a16:creationId xmlns:a16="http://schemas.microsoft.com/office/drawing/2014/main" id="{58514FF1-9B25-4424-82DB-7DE5B356DE25}"/>
            </a:ext>
          </a:extLst>
        </xdr:cNvPr>
        <xdr:cNvSpPr txBox="1"/>
      </xdr:nvSpPr>
      <xdr:spPr>
        <a:xfrm>
          <a:off x="1900150" y="42299"/>
          <a:ext cx="1287062" cy="28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6">
                  <a:lumMod val="50000"/>
                </a:schemeClr>
              </a:solidFill>
            </a:rPr>
            <a:t>Total EV sold</a:t>
          </a:r>
        </a:p>
      </xdr:txBody>
    </xdr:sp>
    <xdr:clientData/>
  </xdr:twoCellAnchor>
  <xdr:twoCellAnchor>
    <xdr:from>
      <xdr:col>3</xdr:col>
      <xdr:colOff>208239</xdr:colOff>
      <xdr:row>2</xdr:row>
      <xdr:rowOff>59751</xdr:rowOff>
    </xdr:from>
    <xdr:to>
      <xdr:col>4</xdr:col>
      <xdr:colOff>556260</xdr:colOff>
      <xdr:row>4</xdr:row>
      <xdr:rowOff>45720</xdr:rowOff>
    </xdr:to>
    <xdr:sp macro="" textlink="Cards_state!F2">
      <xdr:nvSpPr>
        <xdr:cNvPr id="56" name="TextBox 55">
          <a:extLst>
            <a:ext uri="{FF2B5EF4-FFF2-40B4-BE49-F238E27FC236}">
              <a16:creationId xmlns:a16="http://schemas.microsoft.com/office/drawing/2014/main" id="{40A7CF31-B6A0-404D-AAB5-4EACF7718DF8}"/>
            </a:ext>
          </a:extLst>
        </xdr:cNvPr>
        <xdr:cNvSpPr txBox="1"/>
      </xdr:nvSpPr>
      <xdr:spPr>
        <a:xfrm>
          <a:off x="2037039" y="425511"/>
          <a:ext cx="957621" cy="35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E5AB79D-7038-48A7-A551-10432441631A}" type="TxLink">
            <a:rPr lang="en-US" sz="1400" b="1" i="0" u="none" strike="noStrike">
              <a:solidFill>
                <a:srgbClr val="000000"/>
              </a:solidFill>
              <a:latin typeface="Calibri"/>
              <a:ea typeface="Calibri"/>
              <a:cs typeface="Calibri"/>
            </a:rPr>
            <a:pPr/>
            <a:t> 20,66,111 </a:t>
          </a:fld>
          <a:endParaRPr lang="en-US" sz="1800" b="1"/>
        </a:p>
      </xdr:txBody>
    </xdr:sp>
    <xdr:clientData/>
  </xdr:twoCellAnchor>
  <xdr:twoCellAnchor>
    <xdr:from>
      <xdr:col>5</xdr:col>
      <xdr:colOff>211745</xdr:colOff>
      <xdr:row>0</xdr:row>
      <xdr:rowOff>50703</xdr:rowOff>
    </xdr:from>
    <xdr:to>
      <xdr:col>7</xdr:col>
      <xdr:colOff>320040</xdr:colOff>
      <xdr:row>5</xdr:row>
      <xdr:rowOff>22860</xdr:rowOff>
    </xdr:to>
    <xdr:sp macro="" textlink="">
      <xdr:nvSpPr>
        <xdr:cNvPr id="57" name="Rectangle 56">
          <a:extLst>
            <a:ext uri="{FF2B5EF4-FFF2-40B4-BE49-F238E27FC236}">
              <a16:creationId xmlns:a16="http://schemas.microsoft.com/office/drawing/2014/main" id="{75E426D5-DC74-46BB-BF3F-61C812434F1B}"/>
            </a:ext>
          </a:extLst>
        </xdr:cNvPr>
        <xdr:cNvSpPr/>
      </xdr:nvSpPr>
      <xdr:spPr>
        <a:xfrm>
          <a:off x="3259745" y="50703"/>
          <a:ext cx="1327495" cy="886557"/>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5</xdr:col>
      <xdr:colOff>225555</xdr:colOff>
      <xdr:row>0</xdr:row>
      <xdr:rowOff>50226</xdr:rowOff>
    </xdr:from>
    <xdr:to>
      <xdr:col>7</xdr:col>
      <xdr:colOff>274320</xdr:colOff>
      <xdr:row>1</xdr:row>
      <xdr:rowOff>134302</xdr:rowOff>
    </xdr:to>
    <xdr:sp macro="" textlink="">
      <xdr:nvSpPr>
        <xdr:cNvPr id="58" name="TextBox 57">
          <a:extLst>
            <a:ext uri="{FF2B5EF4-FFF2-40B4-BE49-F238E27FC236}">
              <a16:creationId xmlns:a16="http://schemas.microsoft.com/office/drawing/2014/main" id="{4D241BF5-D96F-4495-B01B-58A8CE6084F9}"/>
            </a:ext>
          </a:extLst>
        </xdr:cNvPr>
        <xdr:cNvSpPr txBox="1"/>
      </xdr:nvSpPr>
      <xdr:spPr>
        <a:xfrm>
          <a:off x="3273555" y="50226"/>
          <a:ext cx="1267965" cy="266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6">
                  <a:lumMod val="50000"/>
                </a:schemeClr>
              </a:solidFill>
            </a:rPr>
            <a:t>Penetration</a:t>
          </a:r>
          <a:r>
            <a:rPr lang="en-US" sz="1200" b="1" baseline="0">
              <a:solidFill>
                <a:schemeClr val="accent6">
                  <a:lumMod val="50000"/>
                </a:schemeClr>
              </a:solidFill>
            </a:rPr>
            <a:t> Rate</a:t>
          </a:r>
          <a:endParaRPr lang="en-US" sz="1200" b="1">
            <a:solidFill>
              <a:schemeClr val="accent6">
                <a:lumMod val="50000"/>
              </a:schemeClr>
            </a:solidFill>
          </a:endParaRPr>
        </a:p>
      </xdr:txBody>
    </xdr:sp>
    <xdr:clientData/>
  </xdr:twoCellAnchor>
  <xdr:twoCellAnchor>
    <xdr:from>
      <xdr:col>5</xdr:col>
      <xdr:colOff>486541</xdr:colOff>
      <xdr:row>2</xdr:row>
      <xdr:rowOff>7363</xdr:rowOff>
    </xdr:from>
    <xdr:to>
      <xdr:col>7</xdr:col>
      <xdr:colOff>22860</xdr:colOff>
      <xdr:row>4</xdr:row>
      <xdr:rowOff>91440</xdr:rowOff>
    </xdr:to>
    <xdr:sp macro="" textlink="Cards_state!N2">
      <xdr:nvSpPr>
        <xdr:cNvPr id="59" name="TextBox 58">
          <a:extLst>
            <a:ext uri="{FF2B5EF4-FFF2-40B4-BE49-F238E27FC236}">
              <a16:creationId xmlns:a16="http://schemas.microsoft.com/office/drawing/2014/main" id="{E4148BE7-6033-41AA-B9FD-B2D29FB28633}"/>
            </a:ext>
          </a:extLst>
        </xdr:cNvPr>
        <xdr:cNvSpPr txBox="1"/>
      </xdr:nvSpPr>
      <xdr:spPr>
        <a:xfrm>
          <a:off x="3534541" y="373123"/>
          <a:ext cx="755519" cy="449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9ECF1E-D32A-489B-A16A-6EC372B71A6B}" type="TxLink">
            <a:rPr lang="en-US" sz="1400" b="1" i="0" u="none" strike="noStrike">
              <a:solidFill>
                <a:srgbClr val="000000"/>
              </a:solidFill>
              <a:latin typeface="Calibri"/>
              <a:ea typeface="Calibri"/>
              <a:cs typeface="Calibri"/>
            </a:rPr>
            <a:pPr algn="ctr"/>
            <a:t>3.61</a:t>
          </a:fld>
          <a:endParaRPr lang="en-US" sz="3200" b="1"/>
        </a:p>
      </xdr:txBody>
    </xdr:sp>
    <xdr:clientData/>
  </xdr:twoCellAnchor>
  <xdr:twoCellAnchor>
    <xdr:from>
      <xdr:col>7</xdr:col>
      <xdr:colOff>358437</xdr:colOff>
      <xdr:row>0</xdr:row>
      <xdr:rowOff>54456</xdr:rowOff>
    </xdr:from>
    <xdr:to>
      <xdr:col>10</xdr:col>
      <xdr:colOff>0</xdr:colOff>
      <xdr:row>5</xdr:row>
      <xdr:rowOff>15240</xdr:rowOff>
    </xdr:to>
    <xdr:sp macro="" textlink="">
      <xdr:nvSpPr>
        <xdr:cNvPr id="60" name="Rectangle 59">
          <a:extLst>
            <a:ext uri="{FF2B5EF4-FFF2-40B4-BE49-F238E27FC236}">
              <a16:creationId xmlns:a16="http://schemas.microsoft.com/office/drawing/2014/main" id="{E1BCB670-5B66-484F-8C1E-13BD0C1F419D}"/>
            </a:ext>
          </a:extLst>
        </xdr:cNvPr>
        <xdr:cNvSpPr/>
      </xdr:nvSpPr>
      <xdr:spPr>
        <a:xfrm>
          <a:off x="4625637" y="54456"/>
          <a:ext cx="1470363" cy="875184"/>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8</xdr:col>
      <xdr:colOff>117939</xdr:colOff>
      <xdr:row>2</xdr:row>
      <xdr:rowOff>46745</xdr:rowOff>
    </xdr:from>
    <xdr:to>
      <xdr:col>10</xdr:col>
      <xdr:colOff>128258</xdr:colOff>
      <xdr:row>4</xdr:row>
      <xdr:rowOff>18689</xdr:rowOff>
    </xdr:to>
    <xdr:sp macro="" textlink="'9th_ques'!D214">
      <xdr:nvSpPr>
        <xdr:cNvPr id="61" name="TextBox 60">
          <a:extLst>
            <a:ext uri="{FF2B5EF4-FFF2-40B4-BE49-F238E27FC236}">
              <a16:creationId xmlns:a16="http://schemas.microsoft.com/office/drawing/2014/main" id="{1D84D943-5160-4454-A021-A4C2D71D2435}"/>
            </a:ext>
          </a:extLst>
        </xdr:cNvPr>
        <xdr:cNvSpPr txBox="1"/>
      </xdr:nvSpPr>
      <xdr:spPr>
        <a:xfrm>
          <a:off x="5006810" y="408884"/>
          <a:ext cx="1232537" cy="334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0AFF1D-BC1F-43DF-BA82-C2EB36DBE065}" type="TxLink">
            <a:rPr lang="en-US" sz="1400" b="1" i="0" u="none" strike="noStrike">
              <a:solidFill>
                <a:srgbClr val="000000"/>
              </a:solidFill>
              <a:latin typeface="Calibri"/>
              <a:ea typeface="Calibri"/>
              <a:cs typeface="Calibri"/>
            </a:rPr>
            <a:pPr/>
            <a:t>85.18 M</a:t>
          </a:fld>
          <a:endParaRPr lang="en-US" sz="4800" b="1"/>
        </a:p>
      </xdr:txBody>
    </xdr:sp>
    <xdr:clientData/>
  </xdr:twoCellAnchor>
  <xdr:twoCellAnchor>
    <xdr:from>
      <xdr:col>7</xdr:col>
      <xdr:colOff>389876</xdr:colOff>
      <xdr:row>0</xdr:row>
      <xdr:rowOff>50716</xdr:rowOff>
    </xdr:from>
    <xdr:to>
      <xdr:col>9</xdr:col>
      <xdr:colOff>564903</xdr:colOff>
      <xdr:row>1</xdr:row>
      <xdr:rowOff>178331</xdr:rowOff>
    </xdr:to>
    <xdr:sp macro="" textlink="">
      <xdr:nvSpPr>
        <xdr:cNvPr id="62" name="TextBox 61">
          <a:extLst>
            <a:ext uri="{FF2B5EF4-FFF2-40B4-BE49-F238E27FC236}">
              <a16:creationId xmlns:a16="http://schemas.microsoft.com/office/drawing/2014/main" id="{C41B7DD1-BA24-4947-B532-1A70CAE3946A}"/>
            </a:ext>
          </a:extLst>
        </xdr:cNvPr>
        <xdr:cNvSpPr txBox="1"/>
      </xdr:nvSpPr>
      <xdr:spPr>
        <a:xfrm>
          <a:off x="4657076" y="50716"/>
          <a:ext cx="1394227" cy="310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accent6">
                  <a:lumMod val="50000"/>
                </a:schemeClr>
              </a:solidFill>
            </a:rPr>
            <a:t>EV</a:t>
          </a:r>
          <a:r>
            <a:rPr lang="en-US" sz="1200" b="1" baseline="0">
              <a:solidFill>
                <a:schemeClr val="accent6">
                  <a:lumMod val="50000"/>
                </a:schemeClr>
              </a:solidFill>
            </a:rPr>
            <a:t> Sales 2030</a:t>
          </a:r>
        </a:p>
      </xdr:txBody>
    </xdr:sp>
    <xdr:clientData/>
  </xdr:twoCellAnchor>
  <xdr:twoCellAnchor editAs="oneCell">
    <xdr:from>
      <xdr:col>12</xdr:col>
      <xdr:colOff>14466</xdr:colOff>
      <xdr:row>0</xdr:row>
      <xdr:rowOff>90633</xdr:rowOff>
    </xdr:from>
    <xdr:to>
      <xdr:col>14</xdr:col>
      <xdr:colOff>175260</xdr:colOff>
      <xdr:row>5</xdr:row>
      <xdr:rowOff>7620</xdr:rowOff>
    </xdr:to>
    <mc:AlternateContent xmlns:mc="http://schemas.openxmlformats.org/markup-compatibility/2006" xmlns:a14="http://schemas.microsoft.com/office/drawing/2010/main">
      <mc:Choice Requires="a14">
        <xdr:graphicFrame macro="">
          <xdr:nvGraphicFramePr>
            <xdr:cNvPr id="7" name="Months ">
              <a:extLst>
                <a:ext uri="{FF2B5EF4-FFF2-40B4-BE49-F238E27FC236}">
                  <a16:creationId xmlns:a16="http://schemas.microsoft.com/office/drawing/2014/main" id="{460046C9-1F67-30D4-982D-0B8BA1BA4A7C}"/>
                </a:ext>
              </a:extLst>
            </xdr:cNvPr>
            <xdr:cNvGraphicFramePr/>
          </xdr:nvGraphicFramePr>
          <xdr:xfrm>
            <a:off x="0" y="0"/>
            <a:ext cx="0" cy="0"/>
          </xdr:xfrm>
          <a:graphic>
            <a:graphicData uri="http://schemas.microsoft.com/office/drawing/2010/slicer">
              <sle:slicer xmlns:sle="http://schemas.microsoft.com/office/drawing/2010/slicer" name="Months "/>
            </a:graphicData>
          </a:graphic>
        </xdr:graphicFrame>
      </mc:Choice>
      <mc:Fallback xmlns="">
        <xdr:sp macro="" textlink="">
          <xdr:nvSpPr>
            <xdr:cNvPr id="0" name=""/>
            <xdr:cNvSpPr>
              <a:spLocks noTextEdit="1"/>
            </xdr:cNvSpPr>
          </xdr:nvSpPr>
          <xdr:spPr>
            <a:xfrm>
              <a:off x="7750883" y="90633"/>
              <a:ext cx="1388460" cy="8165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454716</xdr:colOff>
      <xdr:row>5</xdr:row>
      <xdr:rowOff>107087</xdr:rowOff>
    </xdr:from>
    <xdr:to>
      <xdr:col>3</xdr:col>
      <xdr:colOff>160020</xdr:colOff>
      <xdr:row>10</xdr:row>
      <xdr:rowOff>53340</xdr:rowOff>
    </xdr:to>
    <mc:AlternateContent xmlns:mc="http://schemas.openxmlformats.org/markup-compatibility/2006" xmlns:a14="http://schemas.microsoft.com/office/drawing/2010/main">
      <mc:Choice Requires="a14">
        <xdr:graphicFrame macro="">
          <xdr:nvGraphicFramePr>
            <xdr:cNvPr id="10" name="Vehicle Category">
              <a:extLst>
                <a:ext uri="{FF2B5EF4-FFF2-40B4-BE49-F238E27FC236}">
                  <a16:creationId xmlns:a16="http://schemas.microsoft.com/office/drawing/2014/main" id="{6F6FDECF-4FDC-5EF8-42F7-1A6A12299C6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ehicle Category"/>
            </a:graphicData>
          </a:graphic>
        </xdr:graphicFrame>
      </mc:Choice>
      <mc:Fallback xmlns="">
        <xdr:sp macro="" textlink="">
          <xdr:nvSpPr>
            <xdr:cNvPr id="0" name=""/>
            <xdr:cNvSpPr>
              <a:spLocks noTextEdit="1"/>
            </xdr:cNvSpPr>
          </xdr:nvSpPr>
          <xdr:spPr>
            <a:xfrm>
              <a:off x="454716" y="1006670"/>
              <a:ext cx="1546804" cy="8458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597131</xdr:colOff>
      <xdr:row>5</xdr:row>
      <xdr:rowOff>28401</xdr:rowOff>
    </xdr:from>
    <xdr:to>
      <xdr:col>12</xdr:col>
      <xdr:colOff>393225</xdr:colOff>
      <xdr:row>6</xdr:row>
      <xdr:rowOff>140580</xdr:rowOff>
    </xdr:to>
    <xdr:sp macro="" textlink="">
      <xdr:nvSpPr>
        <xdr:cNvPr id="2" name="TextBox 1">
          <a:extLst>
            <a:ext uri="{FF2B5EF4-FFF2-40B4-BE49-F238E27FC236}">
              <a16:creationId xmlns:a16="http://schemas.microsoft.com/office/drawing/2014/main" id="{63C3B508-648B-4BDD-A22B-97F8C93E4CED}"/>
            </a:ext>
          </a:extLst>
        </xdr:cNvPr>
        <xdr:cNvSpPr txBox="1"/>
      </xdr:nvSpPr>
      <xdr:spPr>
        <a:xfrm>
          <a:off x="5473931" y="942801"/>
          <a:ext cx="2615494" cy="295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dk1"/>
              </a:solidFill>
              <a:effectLst/>
              <a:latin typeface="+mn-lt"/>
              <a:ea typeface="+mn-ea"/>
              <a:cs typeface="+mn-cs"/>
            </a:rPr>
            <a:t>Top 10 states by CGAR 21-23</a:t>
          </a:r>
          <a:endParaRPr lang="en-US" sz="1200"/>
        </a:p>
      </xdr:txBody>
    </xdr:sp>
    <xdr:clientData/>
  </xdr:twoCellAnchor>
  <xdr:twoCellAnchor>
    <xdr:from>
      <xdr:col>0</xdr:col>
      <xdr:colOff>30480</xdr:colOff>
      <xdr:row>0</xdr:row>
      <xdr:rowOff>22860</xdr:rowOff>
    </xdr:from>
    <xdr:to>
      <xdr:col>0</xdr:col>
      <xdr:colOff>388620</xdr:colOff>
      <xdr:row>21</xdr:row>
      <xdr:rowOff>92363</xdr:rowOff>
    </xdr:to>
    <xdr:sp macro="" textlink="">
      <xdr:nvSpPr>
        <xdr:cNvPr id="11" name="Rectangle: Rounded Corners 10">
          <a:extLst>
            <a:ext uri="{FF2B5EF4-FFF2-40B4-BE49-F238E27FC236}">
              <a16:creationId xmlns:a16="http://schemas.microsoft.com/office/drawing/2014/main" id="{EC14269D-6455-4722-88D8-EF551EE6080A}"/>
            </a:ext>
          </a:extLst>
        </xdr:cNvPr>
        <xdr:cNvSpPr/>
      </xdr:nvSpPr>
      <xdr:spPr>
        <a:xfrm>
          <a:off x="30480" y="22860"/>
          <a:ext cx="358140" cy="39487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53340</xdr:colOff>
      <xdr:row>0</xdr:row>
      <xdr:rowOff>7620</xdr:rowOff>
    </xdr:from>
    <xdr:to>
      <xdr:col>0</xdr:col>
      <xdr:colOff>364512</xdr:colOff>
      <xdr:row>1</xdr:row>
      <xdr:rowOff>129111</xdr:rowOff>
    </xdr:to>
    <xdr:pic>
      <xdr:nvPicPr>
        <xdr:cNvPr id="12" name="Graphic 11" descr="Home with solid fill">
          <a:hlinkClick xmlns:r="http://schemas.openxmlformats.org/officeDocument/2006/relationships" r:id="rId3"/>
          <a:extLst>
            <a:ext uri="{FF2B5EF4-FFF2-40B4-BE49-F238E27FC236}">
              <a16:creationId xmlns:a16="http://schemas.microsoft.com/office/drawing/2014/main" id="{046585CE-4D18-4F64-9C08-8F0D3302029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340" y="7620"/>
          <a:ext cx="311172" cy="304371"/>
        </a:xfrm>
        <a:prstGeom prst="rect">
          <a:avLst/>
        </a:prstGeom>
      </xdr:spPr>
    </xdr:pic>
    <xdr:clientData/>
  </xdr:twoCellAnchor>
  <xdr:twoCellAnchor editAs="oneCell">
    <xdr:from>
      <xdr:col>0</xdr:col>
      <xdr:colOff>38100</xdr:colOff>
      <xdr:row>2</xdr:row>
      <xdr:rowOff>114300</xdr:rowOff>
    </xdr:from>
    <xdr:to>
      <xdr:col>0</xdr:col>
      <xdr:colOff>374349</xdr:colOff>
      <xdr:row>4</xdr:row>
      <xdr:rowOff>86943</xdr:rowOff>
    </xdr:to>
    <xdr:pic>
      <xdr:nvPicPr>
        <xdr:cNvPr id="13" name="Graphic 12" descr="Map with pin with solid fill">
          <a:hlinkClick xmlns:r="http://schemas.openxmlformats.org/officeDocument/2006/relationships" r:id="rId6"/>
          <a:extLst>
            <a:ext uri="{FF2B5EF4-FFF2-40B4-BE49-F238E27FC236}">
              <a16:creationId xmlns:a16="http://schemas.microsoft.com/office/drawing/2014/main" id="{F64A1AA5-3904-42F0-8C31-55539A848AB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8100" y="480060"/>
          <a:ext cx="336249" cy="338403"/>
        </a:xfrm>
        <a:prstGeom prst="rect">
          <a:avLst/>
        </a:prstGeom>
      </xdr:spPr>
    </xdr:pic>
    <xdr:clientData/>
  </xdr:twoCellAnchor>
  <xdr:twoCellAnchor editAs="oneCell">
    <xdr:from>
      <xdr:col>0</xdr:col>
      <xdr:colOff>30480</xdr:colOff>
      <xdr:row>5</xdr:row>
      <xdr:rowOff>99060</xdr:rowOff>
    </xdr:from>
    <xdr:to>
      <xdr:col>0</xdr:col>
      <xdr:colOff>385217</xdr:colOff>
      <xdr:row>7</xdr:row>
      <xdr:rowOff>80821</xdr:rowOff>
    </xdr:to>
    <xdr:pic>
      <xdr:nvPicPr>
        <xdr:cNvPr id="14" name="Graphic 13" descr="City with solid fill">
          <a:hlinkClick xmlns:r="http://schemas.openxmlformats.org/officeDocument/2006/relationships" r:id="rId9"/>
          <a:extLst>
            <a:ext uri="{FF2B5EF4-FFF2-40B4-BE49-F238E27FC236}">
              <a16:creationId xmlns:a16="http://schemas.microsoft.com/office/drawing/2014/main" id="{06D21811-53E0-4CEA-A8EF-1EE8B33ABA0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480" y="1013460"/>
          <a:ext cx="354737" cy="347521"/>
        </a:xfrm>
        <a:prstGeom prst="rect">
          <a:avLst/>
        </a:prstGeom>
      </xdr:spPr>
    </xdr:pic>
    <xdr:clientData/>
  </xdr:twoCellAnchor>
  <xdr:twoCellAnchor>
    <xdr:from>
      <xdr:col>15</xdr:col>
      <xdr:colOff>522416</xdr:colOff>
      <xdr:row>5</xdr:row>
      <xdr:rowOff>38100</xdr:rowOff>
    </xdr:from>
    <xdr:to>
      <xdr:col>20</xdr:col>
      <xdr:colOff>15240</xdr:colOff>
      <xdr:row>6</xdr:row>
      <xdr:rowOff>160020</xdr:rowOff>
    </xdr:to>
    <xdr:sp macro="" textlink="">
      <xdr:nvSpPr>
        <xdr:cNvPr id="22" name="Rectangle 21">
          <a:extLst>
            <a:ext uri="{FF2B5EF4-FFF2-40B4-BE49-F238E27FC236}">
              <a16:creationId xmlns:a16="http://schemas.microsoft.com/office/drawing/2014/main" id="{679FFE0E-3F09-49BF-93A8-FDD105873FF0}"/>
            </a:ext>
          </a:extLst>
        </xdr:cNvPr>
        <xdr:cNvSpPr/>
      </xdr:nvSpPr>
      <xdr:spPr>
        <a:xfrm>
          <a:off x="10047416" y="952500"/>
          <a:ext cx="3036124" cy="30480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15</xdr:col>
      <xdr:colOff>522416</xdr:colOff>
      <xdr:row>5</xdr:row>
      <xdr:rowOff>38100</xdr:rowOff>
    </xdr:from>
    <xdr:to>
      <xdr:col>20</xdr:col>
      <xdr:colOff>22860</xdr:colOff>
      <xdr:row>6</xdr:row>
      <xdr:rowOff>126387</xdr:rowOff>
    </xdr:to>
    <xdr:sp macro="" textlink="">
      <xdr:nvSpPr>
        <xdr:cNvPr id="23" name="TextBox 22">
          <a:extLst>
            <a:ext uri="{FF2B5EF4-FFF2-40B4-BE49-F238E27FC236}">
              <a16:creationId xmlns:a16="http://schemas.microsoft.com/office/drawing/2014/main" id="{CB1E0935-E424-4151-9BE3-F20918786BA7}"/>
            </a:ext>
          </a:extLst>
        </xdr:cNvPr>
        <xdr:cNvSpPr txBox="1"/>
      </xdr:nvSpPr>
      <xdr:spPr>
        <a:xfrm>
          <a:off x="10047416" y="952500"/>
          <a:ext cx="3043744" cy="27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EV Sales at (fiscal 2030 ) of top 10 PR states.</a:t>
          </a:r>
        </a:p>
      </xdr:txBody>
    </xdr:sp>
    <xdr:clientData/>
  </xdr:twoCellAnchor>
  <xdr:twoCellAnchor>
    <xdr:from>
      <xdr:col>3</xdr:col>
      <xdr:colOff>263008</xdr:colOff>
      <xdr:row>18</xdr:row>
      <xdr:rowOff>8816</xdr:rowOff>
    </xdr:from>
    <xdr:to>
      <xdr:col>5</xdr:col>
      <xdr:colOff>380999</xdr:colOff>
      <xdr:row>19</xdr:row>
      <xdr:rowOff>97103</xdr:rowOff>
    </xdr:to>
    <xdr:sp macro="" textlink="">
      <xdr:nvSpPr>
        <xdr:cNvPr id="24" name="TextBox 23">
          <a:extLst>
            <a:ext uri="{FF2B5EF4-FFF2-40B4-BE49-F238E27FC236}">
              <a16:creationId xmlns:a16="http://schemas.microsoft.com/office/drawing/2014/main" id="{B4CFEFB3-71C6-4355-8525-23BD6C9AABF4}"/>
            </a:ext>
          </a:extLst>
        </xdr:cNvPr>
        <xdr:cNvSpPr txBox="1"/>
      </xdr:nvSpPr>
      <xdr:spPr>
        <a:xfrm>
          <a:off x="2100354" y="3341676"/>
          <a:ext cx="1342888" cy="273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Vehicle Category</a:t>
          </a:r>
          <a:endParaRPr lang="en-US" sz="1200" b="1" baseline="0"/>
        </a:p>
      </xdr:txBody>
    </xdr:sp>
    <xdr:clientData/>
  </xdr:twoCellAnchor>
  <xdr:twoCellAnchor>
    <xdr:from>
      <xdr:col>3</xdr:col>
      <xdr:colOff>256752</xdr:colOff>
      <xdr:row>7</xdr:row>
      <xdr:rowOff>77164</xdr:rowOff>
    </xdr:from>
    <xdr:to>
      <xdr:col>8</xdr:col>
      <xdr:colOff>589092</xdr:colOff>
      <xdr:row>17</xdr:row>
      <xdr:rowOff>64834</xdr:rowOff>
    </xdr:to>
    <xdr:graphicFrame macro="">
      <xdr:nvGraphicFramePr>
        <xdr:cNvPr id="3" name="Chart 2" hidden="1">
          <a:extLst>
            <a:ext uri="{FF2B5EF4-FFF2-40B4-BE49-F238E27FC236}">
              <a16:creationId xmlns:a16="http://schemas.microsoft.com/office/drawing/2014/main" id="{CC70BD68-E602-4DC3-841C-F2A66A359E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290438</xdr:colOff>
      <xdr:row>7</xdr:row>
      <xdr:rowOff>57873</xdr:rowOff>
    </xdr:from>
    <xdr:to>
      <xdr:col>8</xdr:col>
      <xdr:colOff>578734</xdr:colOff>
      <xdr:row>17</xdr:row>
      <xdr:rowOff>57873</xdr:rowOff>
    </xdr:to>
    <xdr:graphicFrame macro="">
      <xdr:nvGraphicFramePr>
        <xdr:cNvPr id="29" name="Chart 28">
          <a:extLst>
            <a:ext uri="{FF2B5EF4-FFF2-40B4-BE49-F238E27FC236}">
              <a16:creationId xmlns:a16="http://schemas.microsoft.com/office/drawing/2014/main" id="{FA821FC7-0FB1-4F06-BF78-0C68F9625B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369683</xdr:colOff>
      <xdr:row>19</xdr:row>
      <xdr:rowOff>82990</xdr:rowOff>
    </xdr:from>
    <xdr:to>
      <xdr:col>13</xdr:col>
      <xdr:colOff>233881</xdr:colOff>
      <xdr:row>22</xdr:row>
      <xdr:rowOff>128258</xdr:rowOff>
    </xdr:to>
    <xdr:graphicFrame macro="">
      <xdr:nvGraphicFramePr>
        <xdr:cNvPr id="4" name="Chart 3">
          <a:extLst>
            <a:ext uri="{FF2B5EF4-FFF2-40B4-BE49-F238E27FC236}">
              <a16:creationId xmlns:a16="http://schemas.microsoft.com/office/drawing/2014/main" id="{9D30983F-8E36-4CFE-9549-2445AF5391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135038</xdr:colOff>
      <xdr:row>11</xdr:row>
      <xdr:rowOff>154330</xdr:rowOff>
    </xdr:from>
    <xdr:to>
      <xdr:col>11</xdr:col>
      <xdr:colOff>1080304</xdr:colOff>
      <xdr:row>29</xdr:row>
      <xdr:rowOff>157443</xdr:rowOff>
    </xdr:to>
    <xdr:graphicFrame macro="">
      <xdr:nvGraphicFramePr>
        <xdr:cNvPr id="4" name="Chart 3">
          <a:extLst>
            <a:ext uri="{FF2B5EF4-FFF2-40B4-BE49-F238E27FC236}">
              <a16:creationId xmlns:a16="http://schemas.microsoft.com/office/drawing/2014/main" id="{124579D2-CA7A-83DF-1653-B8BB15DD50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365760</xdr:colOff>
      <xdr:row>4</xdr:row>
      <xdr:rowOff>19050</xdr:rowOff>
    </xdr:from>
    <xdr:to>
      <xdr:col>12</xdr:col>
      <xdr:colOff>274320</xdr:colOff>
      <xdr:row>19</xdr:row>
      <xdr:rowOff>19050</xdr:rowOff>
    </xdr:to>
    <xdr:graphicFrame macro="">
      <xdr:nvGraphicFramePr>
        <xdr:cNvPr id="2" name="Chart 1">
          <a:extLst>
            <a:ext uri="{FF2B5EF4-FFF2-40B4-BE49-F238E27FC236}">
              <a16:creationId xmlns:a16="http://schemas.microsoft.com/office/drawing/2014/main" id="{575C286F-4607-E00C-B1A4-898BAA043C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151985</xdr:colOff>
      <xdr:row>4</xdr:row>
      <xdr:rowOff>65285</xdr:rowOff>
    </xdr:from>
    <xdr:to>
      <xdr:col>14</xdr:col>
      <xdr:colOff>160020</xdr:colOff>
      <xdr:row>14</xdr:row>
      <xdr:rowOff>152400</xdr:rowOff>
    </xdr:to>
    <xdr:sp macro="" textlink="">
      <xdr:nvSpPr>
        <xdr:cNvPr id="16" name="Rectangle 15">
          <a:extLst>
            <a:ext uri="{FF2B5EF4-FFF2-40B4-BE49-F238E27FC236}">
              <a16:creationId xmlns:a16="http://schemas.microsoft.com/office/drawing/2014/main" id="{B6DC368E-5A22-4E9F-A94F-4D0304054F3E}"/>
            </a:ext>
          </a:extLst>
        </xdr:cNvPr>
        <xdr:cNvSpPr/>
      </xdr:nvSpPr>
      <xdr:spPr>
        <a:xfrm>
          <a:off x="5028785" y="796805"/>
          <a:ext cx="3665635" cy="191591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15</xdr:col>
      <xdr:colOff>284400</xdr:colOff>
      <xdr:row>15</xdr:row>
      <xdr:rowOff>71718</xdr:rowOff>
    </xdr:from>
    <xdr:to>
      <xdr:col>22</xdr:col>
      <xdr:colOff>304800</xdr:colOff>
      <xdr:row>30</xdr:row>
      <xdr:rowOff>11270</xdr:rowOff>
    </xdr:to>
    <xdr:graphicFrame macro="">
      <xdr:nvGraphicFramePr>
        <xdr:cNvPr id="4" name="Chart 3" hidden="1">
          <a:extLst>
            <a:ext uri="{FF2B5EF4-FFF2-40B4-BE49-F238E27FC236}">
              <a16:creationId xmlns:a16="http://schemas.microsoft.com/office/drawing/2014/main" id="{AABD9206-C09C-408D-A8EA-5349A11AC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428973</xdr:colOff>
      <xdr:row>4</xdr:row>
      <xdr:rowOff>92679</xdr:rowOff>
    </xdr:from>
    <xdr:to>
      <xdr:col>8</xdr:col>
      <xdr:colOff>68580</xdr:colOff>
      <xdr:row>14</xdr:row>
      <xdr:rowOff>167640</xdr:rowOff>
    </xdr:to>
    <xdr:sp macro="" textlink="">
      <xdr:nvSpPr>
        <xdr:cNvPr id="14" name="Rectangle 13">
          <a:extLst>
            <a:ext uri="{FF2B5EF4-FFF2-40B4-BE49-F238E27FC236}">
              <a16:creationId xmlns:a16="http://schemas.microsoft.com/office/drawing/2014/main" id="{57C7DD91-FA35-4B0D-87F1-746E664C880C}"/>
            </a:ext>
          </a:extLst>
        </xdr:cNvPr>
        <xdr:cNvSpPr/>
      </xdr:nvSpPr>
      <xdr:spPr>
        <a:xfrm>
          <a:off x="428973" y="824199"/>
          <a:ext cx="4516407" cy="1903761"/>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363935</xdr:colOff>
      <xdr:row>4</xdr:row>
      <xdr:rowOff>52453</xdr:rowOff>
    </xdr:from>
    <xdr:to>
      <xdr:col>3</xdr:col>
      <xdr:colOff>323416</xdr:colOff>
      <xdr:row>5</xdr:row>
      <xdr:rowOff>114301</xdr:rowOff>
    </xdr:to>
    <xdr:sp macro="" textlink="">
      <xdr:nvSpPr>
        <xdr:cNvPr id="18" name="TextBox 17">
          <a:extLst>
            <a:ext uri="{FF2B5EF4-FFF2-40B4-BE49-F238E27FC236}">
              <a16:creationId xmlns:a16="http://schemas.microsoft.com/office/drawing/2014/main" id="{A02C3191-2D88-4F6A-A889-CFD5A2BE3112}"/>
            </a:ext>
          </a:extLst>
        </xdr:cNvPr>
        <xdr:cNvSpPr txBox="1"/>
      </xdr:nvSpPr>
      <xdr:spPr>
        <a:xfrm>
          <a:off x="363935" y="783973"/>
          <a:ext cx="1788281" cy="244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EV maker Market Share</a:t>
          </a:r>
        </a:p>
      </xdr:txBody>
    </xdr:sp>
    <xdr:clientData/>
  </xdr:twoCellAnchor>
  <xdr:twoCellAnchor>
    <xdr:from>
      <xdr:col>0</xdr:col>
      <xdr:colOff>522372</xdr:colOff>
      <xdr:row>7</xdr:row>
      <xdr:rowOff>48058</xdr:rowOff>
    </xdr:from>
    <xdr:to>
      <xdr:col>2</xdr:col>
      <xdr:colOff>45720</xdr:colOff>
      <xdr:row>8</xdr:row>
      <xdr:rowOff>53339</xdr:rowOff>
    </xdr:to>
    <xdr:sp macro="[0]!top5com" textlink="">
      <xdr:nvSpPr>
        <xdr:cNvPr id="19" name="Rectangle: Rounded Corners 18">
          <a:extLst>
            <a:ext uri="{FF2B5EF4-FFF2-40B4-BE49-F238E27FC236}">
              <a16:creationId xmlns:a16="http://schemas.microsoft.com/office/drawing/2014/main" id="{2C253354-B8BC-9D87-4306-5947A8264E2F}"/>
            </a:ext>
          </a:extLst>
        </xdr:cNvPr>
        <xdr:cNvSpPr/>
      </xdr:nvSpPr>
      <xdr:spPr>
        <a:xfrm>
          <a:off x="522372" y="1328218"/>
          <a:ext cx="742548" cy="188161"/>
        </a:xfrm>
        <a:prstGeom prst="roundRec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Top 5</a:t>
          </a:r>
        </a:p>
      </xdr:txBody>
    </xdr:sp>
    <xdr:clientData/>
  </xdr:twoCellAnchor>
  <xdr:twoCellAnchor>
    <xdr:from>
      <xdr:col>0</xdr:col>
      <xdr:colOff>526324</xdr:colOff>
      <xdr:row>8</xdr:row>
      <xdr:rowOff>126125</xdr:rowOff>
    </xdr:from>
    <xdr:to>
      <xdr:col>2</xdr:col>
      <xdr:colOff>60959</xdr:colOff>
      <xdr:row>9</xdr:row>
      <xdr:rowOff>114301</xdr:rowOff>
    </xdr:to>
    <xdr:sp macro="[0]!bottom5companies" textlink="">
      <xdr:nvSpPr>
        <xdr:cNvPr id="20" name="Rectangle: Rounded Corners 19">
          <a:extLst>
            <a:ext uri="{FF2B5EF4-FFF2-40B4-BE49-F238E27FC236}">
              <a16:creationId xmlns:a16="http://schemas.microsoft.com/office/drawing/2014/main" id="{52F03A6E-7EF2-44EC-9E01-DACA98C153FA}"/>
            </a:ext>
          </a:extLst>
        </xdr:cNvPr>
        <xdr:cNvSpPr/>
      </xdr:nvSpPr>
      <xdr:spPr>
        <a:xfrm>
          <a:off x="526324" y="1589165"/>
          <a:ext cx="753835" cy="171056"/>
        </a:xfrm>
        <a:prstGeom prst="roundRec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Bottom 5</a:t>
          </a:r>
        </a:p>
      </xdr:txBody>
    </xdr:sp>
    <xdr:clientData/>
  </xdr:twoCellAnchor>
  <xdr:twoCellAnchor>
    <xdr:from>
      <xdr:col>5</xdr:col>
      <xdr:colOff>168066</xdr:colOff>
      <xdr:row>0</xdr:row>
      <xdr:rowOff>57038</xdr:rowOff>
    </xdr:from>
    <xdr:to>
      <xdr:col>8</xdr:col>
      <xdr:colOff>15240</xdr:colOff>
      <xdr:row>4</xdr:row>
      <xdr:rowOff>53340</xdr:rowOff>
    </xdr:to>
    <xdr:sp macro="" textlink="">
      <xdr:nvSpPr>
        <xdr:cNvPr id="21" name="Rectangle 20">
          <a:extLst>
            <a:ext uri="{FF2B5EF4-FFF2-40B4-BE49-F238E27FC236}">
              <a16:creationId xmlns:a16="http://schemas.microsoft.com/office/drawing/2014/main" id="{C2E57193-610D-40D7-AAF8-5A3C49A40CE2}"/>
            </a:ext>
          </a:extLst>
        </xdr:cNvPr>
        <xdr:cNvSpPr/>
      </xdr:nvSpPr>
      <xdr:spPr>
        <a:xfrm>
          <a:off x="3216066" y="57038"/>
          <a:ext cx="1675974" cy="72782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8</xdr:col>
      <xdr:colOff>117266</xdr:colOff>
      <xdr:row>15</xdr:row>
      <xdr:rowOff>15240</xdr:rowOff>
    </xdr:from>
    <xdr:to>
      <xdr:col>18</xdr:col>
      <xdr:colOff>236220</xdr:colOff>
      <xdr:row>27</xdr:row>
      <xdr:rowOff>122703</xdr:rowOff>
    </xdr:to>
    <xdr:sp macro="" textlink="">
      <xdr:nvSpPr>
        <xdr:cNvPr id="32" name="Rectangle 31">
          <a:extLst>
            <a:ext uri="{FF2B5EF4-FFF2-40B4-BE49-F238E27FC236}">
              <a16:creationId xmlns:a16="http://schemas.microsoft.com/office/drawing/2014/main" id="{9EF7D774-778F-4550-9921-809F9780E495}"/>
            </a:ext>
          </a:extLst>
        </xdr:cNvPr>
        <xdr:cNvSpPr/>
      </xdr:nvSpPr>
      <xdr:spPr>
        <a:xfrm>
          <a:off x="4994066" y="2758440"/>
          <a:ext cx="6214954" cy="2302023"/>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8</xdr:col>
      <xdr:colOff>190500</xdr:colOff>
      <xdr:row>15</xdr:row>
      <xdr:rowOff>106680</xdr:rowOff>
    </xdr:from>
    <xdr:to>
      <xdr:col>18</xdr:col>
      <xdr:colOff>152400</xdr:colOff>
      <xdr:row>27</xdr:row>
      <xdr:rowOff>106680</xdr:rowOff>
    </xdr:to>
    <xdr:graphicFrame macro="">
      <xdr:nvGraphicFramePr>
        <xdr:cNvPr id="31" name="Chart 30">
          <a:extLst>
            <a:ext uri="{FF2B5EF4-FFF2-40B4-BE49-F238E27FC236}">
              <a16:creationId xmlns:a16="http://schemas.microsoft.com/office/drawing/2014/main" id="{87BAAAC0-D0A3-4E4B-997A-89E1FEDF4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74754</xdr:colOff>
      <xdr:row>15</xdr:row>
      <xdr:rowOff>21323</xdr:rowOff>
    </xdr:from>
    <xdr:to>
      <xdr:col>11</xdr:col>
      <xdr:colOff>34234</xdr:colOff>
      <xdr:row>16</xdr:row>
      <xdr:rowOff>156419</xdr:rowOff>
    </xdr:to>
    <xdr:sp macro="" textlink="">
      <xdr:nvSpPr>
        <xdr:cNvPr id="33" name="TextBox 32">
          <a:extLst>
            <a:ext uri="{FF2B5EF4-FFF2-40B4-BE49-F238E27FC236}">
              <a16:creationId xmlns:a16="http://schemas.microsoft.com/office/drawing/2014/main" id="{E2716369-8C5D-4790-B0CD-29AAC6A17EA3}"/>
            </a:ext>
          </a:extLst>
        </xdr:cNvPr>
        <xdr:cNvSpPr txBox="1"/>
      </xdr:nvSpPr>
      <xdr:spPr>
        <a:xfrm>
          <a:off x="4951554" y="2764523"/>
          <a:ext cx="1788280" cy="317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EV Monthly Sale Trend</a:t>
          </a:r>
        </a:p>
      </xdr:txBody>
    </xdr:sp>
    <xdr:clientData/>
  </xdr:twoCellAnchor>
  <xdr:twoCellAnchor>
    <xdr:from>
      <xdr:col>2</xdr:col>
      <xdr:colOff>97763</xdr:colOff>
      <xdr:row>5</xdr:row>
      <xdr:rowOff>81323</xdr:rowOff>
    </xdr:from>
    <xdr:to>
      <xdr:col>7</xdr:col>
      <xdr:colOff>601980</xdr:colOff>
      <xdr:row>14</xdr:row>
      <xdr:rowOff>106680</xdr:rowOff>
    </xdr:to>
    <xdr:graphicFrame macro="">
      <xdr:nvGraphicFramePr>
        <xdr:cNvPr id="35" name="Chart 34" hidden="1">
          <a:extLst>
            <a:ext uri="{FF2B5EF4-FFF2-40B4-BE49-F238E27FC236}">
              <a16:creationId xmlns:a16="http://schemas.microsoft.com/office/drawing/2014/main" id="{6893F5F0-F866-43A5-B71A-0D6817A92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122157</xdr:colOff>
      <xdr:row>5</xdr:row>
      <xdr:rowOff>85435</xdr:rowOff>
    </xdr:from>
    <xdr:to>
      <xdr:col>7</xdr:col>
      <xdr:colOff>579357</xdr:colOff>
      <xdr:row>14</xdr:row>
      <xdr:rowOff>98825</xdr:rowOff>
    </xdr:to>
    <xdr:graphicFrame macro="">
      <xdr:nvGraphicFramePr>
        <xdr:cNvPr id="36" name="Chart 35">
          <a:extLst>
            <a:ext uri="{FF2B5EF4-FFF2-40B4-BE49-F238E27FC236}">
              <a16:creationId xmlns:a16="http://schemas.microsoft.com/office/drawing/2014/main" id="{EAC608A7-9756-4708-8AF9-8F3D6705F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223681</xdr:colOff>
      <xdr:row>0</xdr:row>
      <xdr:rowOff>117928</xdr:rowOff>
    </xdr:from>
    <xdr:to>
      <xdr:col>7</xdr:col>
      <xdr:colOff>556260</xdr:colOff>
      <xdr:row>4</xdr:row>
      <xdr:rowOff>7620</xdr:rowOff>
    </xdr:to>
    <mc:AlternateContent xmlns:mc="http://schemas.openxmlformats.org/markup-compatibility/2006" xmlns:a14="http://schemas.microsoft.com/office/drawing/2010/main">
      <mc:Choice Requires="a14">
        <xdr:graphicFrame macro="">
          <xdr:nvGraphicFramePr>
            <xdr:cNvPr id="37" name="Table11.vehicle_category">
              <a:extLst>
                <a:ext uri="{FF2B5EF4-FFF2-40B4-BE49-F238E27FC236}">
                  <a16:creationId xmlns:a16="http://schemas.microsoft.com/office/drawing/2014/main" id="{379BE9E6-41E7-809F-0B35-6EB8970E3BEF}"/>
                </a:ext>
              </a:extLst>
            </xdr:cNvPr>
            <xdr:cNvGraphicFramePr/>
          </xdr:nvGraphicFramePr>
          <xdr:xfrm>
            <a:off x="0" y="0"/>
            <a:ext cx="0" cy="0"/>
          </xdr:xfrm>
          <a:graphic>
            <a:graphicData uri="http://schemas.microsoft.com/office/drawing/2010/slicer">
              <sle:slicer xmlns:sle="http://schemas.microsoft.com/office/drawing/2010/slicer" name="Table11.vehicle_category"/>
            </a:graphicData>
          </a:graphic>
        </xdr:graphicFrame>
      </mc:Choice>
      <mc:Fallback xmlns="">
        <xdr:sp macro="" textlink="">
          <xdr:nvSpPr>
            <xdr:cNvPr id="0" name=""/>
            <xdr:cNvSpPr>
              <a:spLocks noTextEdit="1"/>
            </xdr:cNvSpPr>
          </xdr:nvSpPr>
          <xdr:spPr>
            <a:xfrm>
              <a:off x="3271681" y="117928"/>
              <a:ext cx="1551779" cy="6212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84893</xdr:colOff>
      <xdr:row>4</xdr:row>
      <xdr:rowOff>22606</xdr:rowOff>
    </xdr:from>
    <xdr:to>
      <xdr:col>12</xdr:col>
      <xdr:colOff>107641</xdr:colOff>
      <xdr:row>5</xdr:row>
      <xdr:rowOff>101676</xdr:rowOff>
    </xdr:to>
    <xdr:sp macro="" textlink="">
      <xdr:nvSpPr>
        <xdr:cNvPr id="41" name="TextBox 40">
          <a:extLst>
            <a:ext uri="{FF2B5EF4-FFF2-40B4-BE49-F238E27FC236}">
              <a16:creationId xmlns:a16="http://schemas.microsoft.com/office/drawing/2014/main" id="{F8FEDC08-6E11-189A-D05F-EA03E119CE69}"/>
            </a:ext>
          </a:extLst>
        </xdr:cNvPr>
        <xdr:cNvSpPr txBox="1"/>
      </xdr:nvSpPr>
      <xdr:spPr>
        <a:xfrm>
          <a:off x="4961693" y="754126"/>
          <a:ext cx="2461148" cy="2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Top 5 Maker CAGR (21-23 Fiscal years)</a:t>
          </a:r>
          <a:endParaRPr lang="en-US">
            <a:effectLst/>
          </a:endParaRPr>
        </a:p>
        <a:p>
          <a:r>
            <a:rPr lang="en-US" sz="1100"/>
            <a:t>c</a:t>
          </a:r>
        </a:p>
      </xdr:txBody>
    </xdr:sp>
    <xdr:clientData/>
  </xdr:twoCellAnchor>
  <xdr:twoCellAnchor>
    <xdr:from>
      <xdr:col>8</xdr:col>
      <xdr:colOff>194952</xdr:colOff>
      <xdr:row>5</xdr:row>
      <xdr:rowOff>48185</xdr:rowOff>
    </xdr:from>
    <xdr:to>
      <xdr:col>14</xdr:col>
      <xdr:colOff>105728</xdr:colOff>
      <xdr:row>14</xdr:row>
      <xdr:rowOff>105729</xdr:rowOff>
    </xdr:to>
    <xdr:graphicFrame macro="">
      <xdr:nvGraphicFramePr>
        <xdr:cNvPr id="43" name="Chart 42">
          <a:extLst>
            <a:ext uri="{FF2B5EF4-FFF2-40B4-BE49-F238E27FC236}">
              <a16:creationId xmlns:a16="http://schemas.microsoft.com/office/drawing/2014/main" id="{60C10F0B-3B85-4A96-A430-E6F9E1A5E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53340</xdr:rowOff>
    </xdr:from>
    <xdr:to>
      <xdr:col>0</xdr:col>
      <xdr:colOff>358140</xdr:colOff>
      <xdr:row>27</xdr:row>
      <xdr:rowOff>15240</xdr:rowOff>
    </xdr:to>
    <xdr:sp macro="" textlink="">
      <xdr:nvSpPr>
        <xdr:cNvPr id="44" name="Rectangle: Rounded Corners 43">
          <a:extLst>
            <a:ext uri="{FF2B5EF4-FFF2-40B4-BE49-F238E27FC236}">
              <a16:creationId xmlns:a16="http://schemas.microsoft.com/office/drawing/2014/main" id="{AE3E6265-440A-4917-926C-4EC7F1DD3E1F}"/>
            </a:ext>
          </a:extLst>
        </xdr:cNvPr>
        <xdr:cNvSpPr/>
      </xdr:nvSpPr>
      <xdr:spPr>
        <a:xfrm>
          <a:off x="0" y="53340"/>
          <a:ext cx="358140" cy="4899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5</xdr:row>
      <xdr:rowOff>167640</xdr:rowOff>
    </xdr:from>
    <xdr:to>
      <xdr:col>0</xdr:col>
      <xdr:colOff>354737</xdr:colOff>
      <xdr:row>7</xdr:row>
      <xdr:rowOff>149401</xdr:rowOff>
    </xdr:to>
    <xdr:pic>
      <xdr:nvPicPr>
        <xdr:cNvPr id="46" name="Graphic 45" descr="City with solid fill">
          <a:hlinkClick xmlns:r="http://schemas.openxmlformats.org/officeDocument/2006/relationships" r:id="rId6"/>
          <a:extLst>
            <a:ext uri="{FF2B5EF4-FFF2-40B4-BE49-F238E27FC236}">
              <a16:creationId xmlns:a16="http://schemas.microsoft.com/office/drawing/2014/main" id="{51300FC6-FC5A-41A3-A835-5587C89D2F1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1082040"/>
          <a:ext cx="354737" cy="347521"/>
        </a:xfrm>
        <a:prstGeom prst="rect">
          <a:avLst/>
        </a:prstGeom>
      </xdr:spPr>
    </xdr:pic>
    <xdr:clientData/>
  </xdr:twoCellAnchor>
  <xdr:twoCellAnchor editAs="oneCell">
    <xdr:from>
      <xdr:col>0</xdr:col>
      <xdr:colOff>15240</xdr:colOff>
      <xdr:row>2</xdr:row>
      <xdr:rowOff>167640</xdr:rowOff>
    </xdr:from>
    <xdr:to>
      <xdr:col>0</xdr:col>
      <xdr:colOff>351489</xdr:colOff>
      <xdr:row>4</xdr:row>
      <xdr:rowOff>140283</xdr:rowOff>
    </xdr:to>
    <xdr:pic>
      <xdr:nvPicPr>
        <xdr:cNvPr id="47" name="Graphic 46" descr="Map with pin with solid fill">
          <a:hlinkClick xmlns:r="http://schemas.openxmlformats.org/officeDocument/2006/relationships" r:id="rId9"/>
          <a:extLst>
            <a:ext uri="{FF2B5EF4-FFF2-40B4-BE49-F238E27FC236}">
              <a16:creationId xmlns:a16="http://schemas.microsoft.com/office/drawing/2014/main" id="{FAF55570-E58A-42AB-B632-C24D20EC9E8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5240" y="533400"/>
          <a:ext cx="336249" cy="338403"/>
        </a:xfrm>
        <a:prstGeom prst="rect">
          <a:avLst/>
        </a:prstGeom>
      </xdr:spPr>
    </xdr:pic>
    <xdr:clientData/>
  </xdr:twoCellAnchor>
  <xdr:twoCellAnchor editAs="oneCell">
    <xdr:from>
      <xdr:col>0</xdr:col>
      <xdr:colOff>15240</xdr:colOff>
      <xdr:row>0</xdr:row>
      <xdr:rowOff>45720</xdr:rowOff>
    </xdr:from>
    <xdr:to>
      <xdr:col>0</xdr:col>
      <xdr:colOff>326412</xdr:colOff>
      <xdr:row>1</xdr:row>
      <xdr:rowOff>167211</xdr:rowOff>
    </xdr:to>
    <xdr:pic>
      <xdr:nvPicPr>
        <xdr:cNvPr id="48" name="Graphic 47" descr="Home with solid fill">
          <a:hlinkClick xmlns:r="http://schemas.openxmlformats.org/officeDocument/2006/relationships" r:id="rId12"/>
          <a:extLst>
            <a:ext uri="{FF2B5EF4-FFF2-40B4-BE49-F238E27FC236}">
              <a16:creationId xmlns:a16="http://schemas.microsoft.com/office/drawing/2014/main" id="{08FE20B3-0AB4-489B-BF34-030FA1E1400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240" y="45720"/>
          <a:ext cx="311172" cy="304371"/>
        </a:xfrm>
        <a:prstGeom prst="rect">
          <a:avLst/>
        </a:prstGeom>
      </xdr:spPr>
    </xdr:pic>
    <xdr:clientData/>
  </xdr:twoCellAnchor>
  <xdr:twoCellAnchor>
    <xdr:from>
      <xdr:col>0</xdr:col>
      <xdr:colOff>419100</xdr:colOff>
      <xdr:row>0</xdr:row>
      <xdr:rowOff>53340</xdr:rowOff>
    </xdr:from>
    <xdr:to>
      <xdr:col>2</xdr:col>
      <xdr:colOff>499944</xdr:colOff>
      <xdr:row>4</xdr:row>
      <xdr:rowOff>19469</xdr:rowOff>
    </xdr:to>
    <xdr:sp macro="" textlink="">
      <xdr:nvSpPr>
        <xdr:cNvPr id="49" name="Rectangle 48">
          <a:extLst>
            <a:ext uri="{FF2B5EF4-FFF2-40B4-BE49-F238E27FC236}">
              <a16:creationId xmlns:a16="http://schemas.microsoft.com/office/drawing/2014/main" id="{67296E5D-23EC-4CA7-9E41-CC56AE04B981}"/>
            </a:ext>
          </a:extLst>
        </xdr:cNvPr>
        <xdr:cNvSpPr/>
      </xdr:nvSpPr>
      <xdr:spPr>
        <a:xfrm>
          <a:off x="419100" y="53340"/>
          <a:ext cx="1300044" cy="697649"/>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570085</xdr:colOff>
      <xdr:row>1</xdr:row>
      <xdr:rowOff>142592</xdr:rowOff>
    </xdr:from>
    <xdr:to>
      <xdr:col>2</xdr:col>
      <xdr:colOff>365762</xdr:colOff>
      <xdr:row>3</xdr:row>
      <xdr:rowOff>130473</xdr:rowOff>
    </xdr:to>
    <xdr:sp macro="" textlink="Cards_Maker!A73">
      <xdr:nvSpPr>
        <xdr:cNvPr id="29" name="TextBox 28">
          <a:extLst>
            <a:ext uri="{FF2B5EF4-FFF2-40B4-BE49-F238E27FC236}">
              <a16:creationId xmlns:a16="http://schemas.microsoft.com/office/drawing/2014/main" id="{076D5067-4D49-EDFD-D7F0-FEFBDDEE02DD}"/>
            </a:ext>
          </a:extLst>
        </xdr:cNvPr>
        <xdr:cNvSpPr txBox="1"/>
      </xdr:nvSpPr>
      <xdr:spPr>
        <a:xfrm>
          <a:off x="570085" y="325472"/>
          <a:ext cx="1014877" cy="35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6619B9-4E56-456B-AAD2-C78A77E93C56}" type="TxLink">
            <a:rPr lang="en-US" sz="1800" b="1" i="0" u="none" strike="noStrike">
              <a:solidFill>
                <a:srgbClr val="000000"/>
              </a:solidFill>
              <a:latin typeface="Calibri"/>
              <a:ea typeface="Calibri"/>
              <a:cs typeface="Calibri"/>
            </a:rPr>
            <a:pPr algn="ctr"/>
            <a:t>2066111</a:t>
          </a:fld>
          <a:endParaRPr lang="en-US" sz="3600" b="1"/>
        </a:p>
      </xdr:txBody>
    </xdr:sp>
    <xdr:clientData/>
  </xdr:twoCellAnchor>
  <xdr:twoCellAnchor>
    <xdr:from>
      <xdr:col>0</xdr:col>
      <xdr:colOff>593363</xdr:colOff>
      <xdr:row>0</xdr:row>
      <xdr:rowOff>67205</xdr:rowOff>
    </xdr:from>
    <xdr:to>
      <xdr:col>2</xdr:col>
      <xdr:colOff>411947</xdr:colOff>
      <xdr:row>1</xdr:row>
      <xdr:rowOff>169040</xdr:rowOff>
    </xdr:to>
    <xdr:sp macro="" textlink="">
      <xdr:nvSpPr>
        <xdr:cNvPr id="24" name="TextBox 23">
          <a:extLst>
            <a:ext uri="{FF2B5EF4-FFF2-40B4-BE49-F238E27FC236}">
              <a16:creationId xmlns:a16="http://schemas.microsoft.com/office/drawing/2014/main" id="{5C43AA7E-2AC0-48E2-9CA1-F8639190B8B6}"/>
            </a:ext>
          </a:extLst>
        </xdr:cNvPr>
        <xdr:cNvSpPr txBox="1"/>
      </xdr:nvSpPr>
      <xdr:spPr>
        <a:xfrm>
          <a:off x="593363" y="67205"/>
          <a:ext cx="1037784" cy="28471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wrap="square" rtlCol="0" anchor="t"/>
        <a:lstStyle/>
        <a:p>
          <a:r>
            <a:rPr lang="en-US" sz="1200" b="1">
              <a:solidFill>
                <a:schemeClr val="accent6">
                  <a:lumMod val="50000"/>
                </a:schemeClr>
              </a:solidFill>
            </a:rPr>
            <a:t>Total EV Sold</a:t>
          </a:r>
        </a:p>
      </xdr:txBody>
    </xdr:sp>
    <xdr:clientData/>
  </xdr:twoCellAnchor>
  <xdr:twoCellAnchor>
    <xdr:from>
      <xdr:col>3</xdr:col>
      <xdr:colOff>6623</xdr:colOff>
      <xdr:row>0</xdr:row>
      <xdr:rowOff>51965</xdr:rowOff>
    </xdr:from>
    <xdr:to>
      <xdr:col>5</xdr:col>
      <xdr:colOff>85433</xdr:colOff>
      <xdr:row>4</xdr:row>
      <xdr:rowOff>30480</xdr:rowOff>
    </xdr:to>
    <xdr:sp macro="" textlink="">
      <xdr:nvSpPr>
        <xdr:cNvPr id="50" name="Rectangle 49">
          <a:extLst>
            <a:ext uri="{FF2B5EF4-FFF2-40B4-BE49-F238E27FC236}">
              <a16:creationId xmlns:a16="http://schemas.microsoft.com/office/drawing/2014/main" id="{3DA1ABC0-3405-426C-B431-628C4B135017}"/>
            </a:ext>
          </a:extLst>
        </xdr:cNvPr>
        <xdr:cNvSpPr/>
      </xdr:nvSpPr>
      <xdr:spPr>
        <a:xfrm>
          <a:off x="1835423" y="51965"/>
          <a:ext cx="1298010" cy="71003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3</xdr:col>
      <xdr:colOff>182099</xdr:colOff>
      <xdr:row>0</xdr:row>
      <xdr:rowOff>55271</xdr:rowOff>
    </xdr:from>
    <xdr:to>
      <xdr:col>5</xdr:col>
      <xdr:colOff>8087</xdr:colOff>
      <xdr:row>2</xdr:row>
      <xdr:rowOff>3091</xdr:rowOff>
    </xdr:to>
    <xdr:sp macro="" textlink="">
      <xdr:nvSpPr>
        <xdr:cNvPr id="42" name="TextBox 41">
          <a:extLst>
            <a:ext uri="{FF2B5EF4-FFF2-40B4-BE49-F238E27FC236}">
              <a16:creationId xmlns:a16="http://schemas.microsoft.com/office/drawing/2014/main" id="{E9C46B6A-0533-43E9-93DA-6E63400645F4}"/>
            </a:ext>
          </a:extLst>
        </xdr:cNvPr>
        <xdr:cNvSpPr txBox="1"/>
      </xdr:nvSpPr>
      <xdr:spPr>
        <a:xfrm>
          <a:off x="2010899" y="55271"/>
          <a:ext cx="1045188" cy="31358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wrap="square" rtlCol="0" anchor="t"/>
        <a:lstStyle/>
        <a:p>
          <a:r>
            <a:rPr lang="en-US" sz="1200" b="1">
              <a:solidFill>
                <a:schemeClr val="accent6">
                  <a:lumMod val="50000"/>
                </a:schemeClr>
              </a:solidFill>
            </a:rPr>
            <a:t>CAGR (22-23)</a:t>
          </a:r>
        </a:p>
      </xdr:txBody>
    </xdr:sp>
    <xdr:clientData/>
  </xdr:twoCellAnchor>
  <xdr:twoCellAnchor>
    <xdr:from>
      <xdr:col>3</xdr:col>
      <xdr:colOff>264859</xdr:colOff>
      <xdr:row>2</xdr:row>
      <xdr:rowOff>5821</xdr:rowOff>
    </xdr:from>
    <xdr:to>
      <xdr:col>4</xdr:col>
      <xdr:colOff>544440</xdr:colOff>
      <xdr:row>3</xdr:row>
      <xdr:rowOff>160175</xdr:rowOff>
    </xdr:to>
    <xdr:sp macro="" textlink="Cards_Maker!G5">
      <xdr:nvSpPr>
        <xdr:cNvPr id="5" name="TextBox 4">
          <a:extLst>
            <a:ext uri="{FF2B5EF4-FFF2-40B4-BE49-F238E27FC236}">
              <a16:creationId xmlns:a16="http://schemas.microsoft.com/office/drawing/2014/main" id="{1D8517D8-16D9-497B-984B-5ECF30D12DD3}"/>
            </a:ext>
          </a:extLst>
        </xdr:cNvPr>
        <xdr:cNvSpPr txBox="1"/>
      </xdr:nvSpPr>
      <xdr:spPr>
        <a:xfrm>
          <a:off x="2093659" y="371581"/>
          <a:ext cx="889181" cy="337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066945-1494-459A-ADDB-C3924DBBFC27}" type="TxLink">
            <a:rPr lang="en-US" sz="1400" b="1" i="0" u="none" strike="noStrike">
              <a:solidFill>
                <a:srgbClr val="000000"/>
              </a:solidFill>
              <a:latin typeface="Calibri"/>
              <a:ea typeface="Calibri"/>
              <a:cs typeface="Calibri"/>
            </a:rPr>
            <a:pPr algn="ctr"/>
            <a:t>31.50%</a:t>
          </a:fld>
          <a:endParaRPr lang="en-US" sz="4800" b="1"/>
        </a:p>
      </xdr:txBody>
    </xdr:sp>
    <xdr:clientData/>
  </xdr:twoCellAnchor>
  <xdr:twoCellAnchor>
    <xdr:from>
      <xdr:col>8</xdr:col>
      <xdr:colOff>84535</xdr:colOff>
      <xdr:row>0</xdr:row>
      <xdr:rowOff>45325</xdr:rowOff>
    </xdr:from>
    <xdr:to>
      <xdr:col>11</xdr:col>
      <xdr:colOff>139888</xdr:colOff>
      <xdr:row>4</xdr:row>
      <xdr:rowOff>22861</xdr:rowOff>
    </xdr:to>
    <xdr:sp macro="" textlink="">
      <xdr:nvSpPr>
        <xdr:cNvPr id="51" name="Rectangle 50">
          <a:extLst>
            <a:ext uri="{FF2B5EF4-FFF2-40B4-BE49-F238E27FC236}">
              <a16:creationId xmlns:a16="http://schemas.microsoft.com/office/drawing/2014/main" id="{340ECEFD-9CF5-46C3-B4C8-9DB202CF0E8F}"/>
            </a:ext>
          </a:extLst>
        </xdr:cNvPr>
        <xdr:cNvSpPr/>
      </xdr:nvSpPr>
      <xdr:spPr>
        <a:xfrm>
          <a:off x="4961335" y="45325"/>
          <a:ext cx="1884153" cy="70905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editAs="oneCell">
    <xdr:from>
      <xdr:col>8</xdr:col>
      <xdr:colOff>122635</xdr:colOff>
      <xdr:row>0</xdr:row>
      <xdr:rowOff>75804</xdr:rowOff>
    </xdr:from>
    <xdr:to>
      <xdr:col>11</xdr:col>
      <xdr:colOff>106680</xdr:colOff>
      <xdr:row>3</xdr:row>
      <xdr:rowOff>160020</xdr:rowOff>
    </xdr:to>
    <mc:AlternateContent xmlns:mc="http://schemas.openxmlformats.org/markup-compatibility/2006" xmlns:a14="http://schemas.microsoft.com/office/drawing/2010/main">
      <mc:Choice Requires="a14">
        <xdr:graphicFrame macro="">
          <xdr:nvGraphicFramePr>
            <xdr:cNvPr id="40" name="Table11.maker 2">
              <a:extLst>
                <a:ext uri="{FF2B5EF4-FFF2-40B4-BE49-F238E27FC236}">
                  <a16:creationId xmlns:a16="http://schemas.microsoft.com/office/drawing/2014/main" id="{13D112E2-DD90-4FF0-A890-36297851A397}"/>
                </a:ext>
              </a:extLst>
            </xdr:cNvPr>
            <xdr:cNvGraphicFramePr/>
          </xdr:nvGraphicFramePr>
          <xdr:xfrm>
            <a:off x="0" y="0"/>
            <a:ext cx="0" cy="0"/>
          </xdr:xfrm>
          <a:graphic>
            <a:graphicData uri="http://schemas.microsoft.com/office/drawing/2010/slicer">
              <sle:slicer xmlns:sle="http://schemas.microsoft.com/office/drawing/2010/slicer" name="Table11.maker 2"/>
            </a:graphicData>
          </a:graphic>
        </xdr:graphicFrame>
      </mc:Choice>
      <mc:Fallback xmlns="">
        <xdr:sp macro="" textlink="">
          <xdr:nvSpPr>
            <xdr:cNvPr id="0" name=""/>
            <xdr:cNvSpPr>
              <a:spLocks noTextEdit="1"/>
            </xdr:cNvSpPr>
          </xdr:nvSpPr>
          <xdr:spPr>
            <a:xfrm>
              <a:off x="4999435" y="75804"/>
              <a:ext cx="1812845" cy="6328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426305</xdr:colOff>
      <xdr:row>15</xdr:row>
      <xdr:rowOff>34805</xdr:rowOff>
    </xdr:from>
    <xdr:to>
      <xdr:col>8</xdr:col>
      <xdr:colOff>68580</xdr:colOff>
      <xdr:row>27</xdr:row>
      <xdr:rowOff>76200</xdr:rowOff>
    </xdr:to>
    <xdr:sp macro="" textlink="">
      <xdr:nvSpPr>
        <xdr:cNvPr id="53" name="Rectangle 52">
          <a:extLst>
            <a:ext uri="{FF2B5EF4-FFF2-40B4-BE49-F238E27FC236}">
              <a16:creationId xmlns:a16="http://schemas.microsoft.com/office/drawing/2014/main" id="{8B97378C-7D95-418B-BA0D-45EC1D19A603}"/>
            </a:ext>
          </a:extLst>
        </xdr:cNvPr>
        <xdr:cNvSpPr/>
      </xdr:nvSpPr>
      <xdr:spPr>
        <a:xfrm>
          <a:off x="426305" y="2778005"/>
          <a:ext cx="4519075" cy="223595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472440</xdr:colOff>
      <xdr:row>16</xdr:row>
      <xdr:rowOff>53340</xdr:rowOff>
    </xdr:from>
    <xdr:to>
      <xdr:col>7</xdr:col>
      <xdr:colOff>601980</xdr:colOff>
      <xdr:row>27</xdr:row>
      <xdr:rowOff>30479</xdr:rowOff>
    </xdr:to>
    <xdr:graphicFrame macro="">
      <xdr:nvGraphicFramePr>
        <xdr:cNvPr id="52" name="Chart 51">
          <a:extLst>
            <a:ext uri="{FF2B5EF4-FFF2-40B4-BE49-F238E27FC236}">
              <a16:creationId xmlns:a16="http://schemas.microsoft.com/office/drawing/2014/main" id="{5394B8F3-8E73-4B2C-AAA8-E2D0076F26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365760</xdr:colOff>
      <xdr:row>14</xdr:row>
      <xdr:rowOff>175260</xdr:rowOff>
    </xdr:from>
    <xdr:to>
      <xdr:col>4</xdr:col>
      <xdr:colOff>259080</xdr:colOff>
      <xdr:row>16</xdr:row>
      <xdr:rowOff>38100</xdr:rowOff>
    </xdr:to>
    <xdr:sp macro="" textlink="">
      <xdr:nvSpPr>
        <xdr:cNvPr id="54" name="TextBox 53">
          <a:extLst>
            <a:ext uri="{FF2B5EF4-FFF2-40B4-BE49-F238E27FC236}">
              <a16:creationId xmlns:a16="http://schemas.microsoft.com/office/drawing/2014/main" id="{74C36677-3D25-1FDD-EAD2-76BE7E22FA4F}"/>
            </a:ext>
          </a:extLst>
        </xdr:cNvPr>
        <xdr:cNvSpPr txBox="1"/>
      </xdr:nvSpPr>
      <xdr:spPr>
        <a:xfrm>
          <a:off x="365760" y="2735580"/>
          <a:ext cx="233172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Quarterly Trend for Top 3 Sellers</a:t>
          </a:r>
          <a:endParaRPr lang="en-US">
            <a:effectLst/>
          </a:endParaRPr>
        </a:p>
        <a:p>
          <a:endParaRPr lang="en-US" sz="1100"/>
        </a:p>
      </xdr:txBody>
    </xdr:sp>
    <xdr:clientData/>
  </xdr:twoCellAnchor>
  <xdr:twoCellAnchor>
    <xdr:from>
      <xdr:col>14</xdr:col>
      <xdr:colOff>197705</xdr:colOff>
      <xdr:row>4</xdr:row>
      <xdr:rowOff>57665</xdr:rowOff>
    </xdr:from>
    <xdr:to>
      <xdr:col>18</xdr:col>
      <xdr:colOff>243840</xdr:colOff>
      <xdr:row>14</xdr:row>
      <xdr:rowOff>160020</xdr:rowOff>
    </xdr:to>
    <xdr:sp macro="" textlink="">
      <xdr:nvSpPr>
        <xdr:cNvPr id="56" name="Rectangle 55">
          <a:extLst>
            <a:ext uri="{FF2B5EF4-FFF2-40B4-BE49-F238E27FC236}">
              <a16:creationId xmlns:a16="http://schemas.microsoft.com/office/drawing/2014/main" id="{2006CD6D-030C-4EF7-9181-0FAB21C9913A}"/>
            </a:ext>
          </a:extLst>
        </xdr:cNvPr>
        <xdr:cNvSpPr/>
      </xdr:nvSpPr>
      <xdr:spPr>
        <a:xfrm>
          <a:off x="8732105" y="789185"/>
          <a:ext cx="2484535" cy="193115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14</xdr:col>
      <xdr:colOff>220980</xdr:colOff>
      <xdr:row>5</xdr:row>
      <xdr:rowOff>53340</xdr:rowOff>
    </xdr:from>
    <xdr:to>
      <xdr:col>18</xdr:col>
      <xdr:colOff>152400</xdr:colOff>
      <xdr:row>14</xdr:row>
      <xdr:rowOff>137160</xdr:rowOff>
    </xdr:to>
    <xdr:graphicFrame macro="">
      <xdr:nvGraphicFramePr>
        <xdr:cNvPr id="55" name="Chart 54">
          <a:extLst>
            <a:ext uri="{FF2B5EF4-FFF2-40B4-BE49-F238E27FC236}">
              <a16:creationId xmlns:a16="http://schemas.microsoft.com/office/drawing/2014/main" id="{7247A4BB-D24D-46D5-9D69-800017B7D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142955</xdr:colOff>
      <xdr:row>3</xdr:row>
      <xdr:rowOff>181993</xdr:rowOff>
    </xdr:from>
    <xdr:to>
      <xdr:col>17</xdr:col>
      <xdr:colOff>102436</xdr:colOff>
      <xdr:row>5</xdr:row>
      <xdr:rowOff>60961</xdr:rowOff>
    </xdr:to>
    <xdr:sp macro="" textlink="">
      <xdr:nvSpPr>
        <xdr:cNvPr id="59" name="TextBox 58">
          <a:extLst>
            <a:ext uri="{FF2B5EF4-FFF2-40B4-BE49-F238E27FC236}">
              <a16:creationId xmlns:a16="http://schemas.microsoft.com/office/drawing/2014/main" id="{6DE59483-9D21-4AC3-AC83-A172C44AE01A}"/>
            </a:ext>
          </a:extLst>
        </xdr:cNvPr>
        <xdr:cNvSpPr txBox="1"/>
      </xdr:nvSpPr>
      <xdr:spPr>
        <a:xfrm>
          <a:off x="8677355" y="730633"/>
          <a:ext cx="1788281" cy="244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Vehicle Type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14</xdr:col>
      <xdr:colOff>556259</xdr:colOff>
      <xdr:row>7</xdr:row>
      <xdr:rowOff>165869</xdr:rowOff>
    </xdr:from>
    <xdr:to>
      <xdr:col>20</xdr:col>
      <xdr:colOff>220980</xdr:colOff>
      <xdr:row>22</xdr:row>
      <xdr:rowOff>38100</xdr:rowOff>
    </xdr:to>
    <xdr:sp macro="" textlink="">
      <xdr:nvSpPr>
        <xdr:cNvPr id="26" name="Rectangle_1">
          <a:extLst>
            <a:ext uri="{FF2B5EF4-FFF2-40B4-BE49-F238E27FC236}">
              <a16:creationId xmlns:a16="http://schemas.microsoft.com/office/drawing/2014/main" id="{D8B8D322-4DA4-49E3-9C3D-6824D3C34C17}"/>
            </a:ext>
          </a:extLst>
        </xdr:cNvPr>
        <xdr:cNvSpPr/>
      </xdr:nvSpPr>
      <xdr:spPr>
        <a:xfrm>
          <a:off x="9090659" y="1446029"/>
          <a:ext cx="3322321" cy="2615431"/>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42335</xdr:colOff>
      <xdr:row>0</xdr:row>
      <xdr:rowOff>38101</xdr:rowOff>
    </xdr:from>
    <xdr:to>
      <xdr:col>23</xdr:col>
      <xdr:colOff>129540</xdr:colOff>
      <xdr:row>2</xdr:row>
      <xdr:rowOff>160868</xdr:rowOff>
    </xdr:to>
    <xdr:sp macro="" textlink="">
      <xdr:nvSpPr>
        <xdr:cNvPr id="6" name="Rectangle: Rounded Corners 5">
          <a:extLst>
            <a:ext uri="{FF2B5EF4-FFF2-40B4-BE49-F238E27FC236}">
              <a16:creationId xmlns:a16="http://schemas.microsoft.com/office/drawing/2014/main" id="{7078E2BE-AFB4-400C-8BC5-984256DDB634}"/>
            </a:ext>
          </a:extLst>
        </xdr:cNvPr>
        <xdr:cNvSpPr/>
      </xdr:nvSpPr>
      <xdr:spPr>
        <a:xfrm>
          <a:off x="42335" y="38101"/>
          <a:ext cx="14108005" cy="488527"/>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217517</xdr:colOff>
      <xdr:row>0</xdr:row>
      <xdr:rowOff>37792</xdr:rowOff>
    </xdr:from>
    <xdr:to>
      <xdr:col>17</xdr:col>
      <xdr:colOff>261698</xdr:colOff>
      <xdr:row>2</xdr:row>
      <xdr:rowOff>153939</xdr:rowOff>
    </xdr:to>
    <xdr:sp macro="" textlink="">
      <xdr:nvSpPr>
        <xdr:cNvPr id="7" name="TextBox 6">
          <a:extLst>
            <a:ext uri="{FF2B5EF4-FFF2-40B4-BE49-F238E27FC236}">
              <a16:creationId xmlns:a16="http://schemas.microsoft.com/office/drawing/2014/main" id="{5AC160E8-0527-484E-826D-09DD437DCDBA}"/>
            </a:ext>
          </a:extLst>
        </xdr:cNvPr>
        <xdr:cNvSpPr txBox="1"/>
      </xdr:nvSpPr>
      <xdr:spPr>
        <a:xfrm>
          <a:off x="5690062" y="37792"/>
          <a:ext cx="4908666" cy="485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Recommendations</a:t>
          </a:r>
        </a:p>
      </xdr:txBody>
    </xdr:sp>
    <xdr:clientData/>
  </xdr:twoCellAnchor>
  <xdr:twoCellAnchor editAs="oneCell">
    <xdr:from>
      <xdr:col>0</xdr:col>
      <xdr:colOff>0</xdr:colOff>
      <xdr:row>0</xdr:row>
      <xdr:rowOff>0</xdr:rowOff>
    </xdr:from>
    <xdr:to>
      <xdr:col>1</xdr:col>
      <xdr:colOff>240561</xdr:colOff>
      <xdr:row>3</xdr:row>
      <xdr:rowOff>0</xdr:rowOff>
    </xdr:to>
    <xdr:pic>
      <xdr:nvPicPr>
        <xdr:cNvPr id="10" name="Picture 9">
          <a:extLst>
            <a:ext uri="{FF2B5EF4-FFF2-40B4-BE49-F238E27FC236}">
              <a16:creationId xmlns:a16="http://schemas.microsoft.com/office/drawing/2014/main" id="{3E1D3CDA-5596-40E8-BE8A-96A7B1E10E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50161" cy="548640"/>
        </a:xfrm>
        <a:prstGeom prst="rect">
          <a:avLst/>
        </a:prstGeom>
      </xdr:spPr>
    </xdr:pic>
    <xdr:clientData/>
  </xdr:twoCellAnchor>
  <xdr:oneCellAnchor>
    <xdr:from>
      <xdr:col>11</xdr:col>
      <xdr:colOff>493172</xdr:colOff>
      <xdr:row>12</xdr:row>
      <xdr:rowOff>50788</xdr:rowOff>
    </xdr:from>
    <xdr:ext cx="184731" cy="311496"/>
    <xdr:sp macro="" textlink="">
      <xdr:nvSpPr>
        <xdr:cNvPr id="13" name="TextBox 12">
          <a:extLst>
            <a:ext uri="{FF2B5EF4-FFF2-40B4-BE49-F238E27FC236}">
              <a16:creationId xmlns:a16="http://schemas.microsoft.com/office/drawing/2014/main" id="{E6F3BDA9-4A79-4F8F-92A6-9D3F717DBD9A}"/>
            </a:ext>
          </a:extLst>
        </xdr:cNvPr>
        <xdr:cNvSpPr txBox="1"/>
      </xdr:nvSpPr>
      <xdr:spPr>
        <a:xfrm>
          <a:off x="7198772" y="2245348"/>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endParaRPr lang="en-US" sz="1400"/>
        </a:p>
      </xdr:txBody>
    </xdr:sp>
    <xdr:clientData/>
  </xdr:oneCellAnchor>
  <xdr:twoCellAnchor>
    <xdr:from>
      <xdr:col>0</xdr:col>
      <xdr:colOff>46183</xdr:colOff>
      <xdr:row>3</xdr:row>
      <xdr:rowOff>30787</xdr:rowOff>
    </xdr:from>
    <xdr:to>
      <xdr:col>14</xdr:col>
      <xdr:colOff>300183</xdr:colOff>
      <xdr:row>6</xdr:row>
      <xdr:rowOff>153938</xdr:rowOff>
    </xdr:to>
    <xdr:sp macro="" textlink="">
      <xdr:nvSpPr>
        <xdr:cNvPr id="16" name="Rectangle: Rounded Corners 15">
          <a:extLst>
            <a:ext uri="{FF2B5EF4-FFF2-40B4-BE49-F238E27FC236}">
              <a16:creationId xmlns:a16="http://schemas.microsoft.com/office/drawing/2014/main" id="{7457DD6D-9469-5875-B096-564BD4C109BF}"/>
            </a:ext>
          </a:extLst>
        </xdr:cNvPr>
        <xdr:cNvSpPr/>
      </xdr:nvSpPr>
      <xdr:spPr>
        <a:xfrm>
          <a:off x="46183" y="58496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100060</xdr:colOff>
      <xdr:row>3</xdr:row>
      <xdr:rowOff>121831</xdr:rowOff>
    </xdr:from>
    <xdr:to>
      <xdr:col>14</xdr:col>
      <xdr:colOff>230908</xdr:colOff>
      <xdr:row>6</xdr:row>
      <xdr:rowOff>130848</xdr:rowOff>
    </xdr:to>
    <xdr:sp macro="" textlink="">
      <xdr:nvSpPr>
        <xdr:cNvPr id="15" name="TextBox 14">
          <a:extLst>
            <a:ext uri="{FF2B5EF4-FFF2-40B4-BE49-F238E27FC236}">
              <a16:creationId xmlns:a16="http://schemas.microsoft.com/office/drawing/2014/main" id="{638BF3F9-A308-4A13-9613-EA5E0AE98290}"/>
            </a:ext>
          </a:extLst>
        </xdr:cNvPr>
        <xdr:cNvSpPr txBox="1"/>
      </xdr:nvSpPr>
      <xdr:spPr>
        <a:xfrm>
          <a:off x="100060" y="676013"/>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Market for 2-Wheelers is blooming with</a:t>
          </a:r>
          <a:r>
            <a:rPr lang="en-US" sz="1400" baseline="0"/>
            <a:t> OLA, TVS dominating the market. Considering India is price sensitive country, AtilQ can focus on budget friendly 2-Wheeler Vehicles. </a:t>
          </a:r>
          <a:endParaRPr lang="en-US" sz="1400"/>
        </a:p>
      </xdr:txBody>
    </xdr:sp>
    <xdr:clientData/>
  </xdr:twoCellAnchor>
  <xdr:twoCellAnchor>
    <xdr:from>
      <xdr:col>0</xdr:col>
      <xdr:colOff>36946</xdr:colOff>
      <xdr:row>7</xdr:row>
      <xdr:rowOff>52338</xdr:rowOff>
    </xdr:from>
    <xdr:to>
      <xdr:col>14</xdr:col>
      <xdr:colOff>290946</xdr:colOff>
      <xdr:row>10</xdr:row>
      <xdr:rowOff>175489</xdr:rowOff>
    </xdr:to>
    <xdr:sp macro="" textlink="">
      <xdr:nvSpPr>
        <xdr:cNvPr id="17" name="Rectangle: Rounded Corners 16">
          <a:extLst>
            <a:ext uri="{FF2B5EF4-FFF2-40B4-BE49-F238E27FC236}">
              <a16:creationId xmlns:a16="http://schemas.microsoft.com/office/drawing/2014/main" id="{4B0A7196-BFE5-4739-B783-EA9E3AA5AC8F}"/>
            </a:ext>
          </a:extLst>
        </xdr:cNvPr>
        <xdr:cNvSpPr/>
      </xdr:nvSpPr>
      <xdr:spPr>
        <a:xfrm>
          <a:off x="36946" y="134542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113916</xdr:colOff>
      <xdr:row>7</xdr:row>
      <xdr:rowOff>113914</xdr:rowOff>
    </xdr:from>
    <xdr:to>
      <xdr:col>14</xdr:col>
      <xdr:colOff>244764</xdr:colOff>
      <xdr:row>10</xdr:row>
      <xdr:rowOff>122931</xdr:rowOff>
    </xdr:to>
    <xdr:sp macro="" textlink="">
      <xdr:nvSpPr>
        <xdr:cNvPr id="18" name="TextBox 17">
          <a:extLst>
            <a:ext uri="{FF2B5EF4-FFF2-40B4-BE49-F238E27FC236}">
              <a16:creationId xmlns:a16="http://schemas.microsoft.com/office/drawing/2014/main" id="{72554052-2271-479C-BC97-A54BFB926EB7}"/>
            </a:ext>
          </a:extLst>
        </xdr:cNvPr>
        <xdr:cNvSpPr txBox="1"/>
      </xdr:nvSpPr>
      <xdr:spPr>
        <a:xfrm>
          <a:off x="113916" y="1407005"/>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Goa, Karnataka, Maharashtra are becoming states with most penetratio</a:t>
          </a:r>
          <a:r>
            <a:rPr lang="en-US" sz="1400" baseline="0"/>
            <a:t>n rate for EVs. AtilQ can get a good headstart by focusing their resources on these states.</a:t>
          </a:r>
          <a:endParaRPr lang="en-US" sz="1400"/>
        </a:p>
      </xdr:txBody>
    </xdr:sp>
    <xdr:clientData/>
  </xdr:twoCellAnchor>
  <xdr:twoCellAnchor>
    <xdr:from>
      <xdr:col>0</xdr:col>
      <xdr:colOff>52340</xdr:colOff>
      <xdr:row>11</xdr:row>
      <xdr:rowOff>75429</xdr:rowOff>
    </xdr:from>
    <xdr:to>
      <xdr:col>14</xdr:col>
      <xdr:colOff>306340</xdr:colOff>
      <xdr:row>15</xdr:row>
      <xdr:rowOff>13853</xdr:rowOff>
    </xdr:to>
    <xdr:sp macro="" textlink="">
      <xdr:nvSpPr>
        <xdr:cNvPr id="19" name="Rectangle: Rounded Corners 18">
          <a:extLst>
            <a:ext uri="{FF2B5EF4-FFF2-40B4-BE49-F238E27FC236}">
              <a16:creationId xmlns:a16="http://schemas.microsoft.com/office/drawing/2014/main" id="{CE41CA77-4F58-425A-B2EC-DB562AF52B96}"/>
            </a:ext>
          </a:extLst>
        </xdr:cNvPr>
        <xdr:cNvSpPr/>
      </xdr:nvSpPr>
      <xdr:spPr>
        <a:xfrm>
          <a:off x="52340" y="210742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135467</xdr:colOff>
      <xdr:row>11</xdr:row>
      <xdr:rowOff>135464</xdr:rowOff>
    </xdr:from>
    <xdr:to>
      <xdr:col>14</xdr:col>
      <xdr:colOff>266315</xdr:colOff>
      <xdr:row>14</xdr:row>
      <xdr:rowOff>144481</xdr:rowOff>
    </xdr:to>
    <xdr:sp macro="" textlink="">
      <xdr:nvSpPr>
        <xdr:cNvPr id="20" name="TextBox 19">
          <a:extLst>
            <a:ext uri="{FF2B5EF4-FFF2-40B4-BE49-F238E27FC236}">
              <a16:creationId xmlns:a16="http://schemas.microsoft.com/office/drawing/2014/main" id="{B365FAFC-64B4-422C-A196-8BA29ACB679D}"/>
            </a:ext>
          </a:extLst>
        </xdr:cNvPr>
        <xdr:cNvSpPr txBox="1"/>
      </xdr:nvSpPr>
      <xdr:spPr>
        <a:xfrm>
          <a:off x="135467" y="2167464"/>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States</a:t>
          </a:r>
          <a:r>
            <a:rPr lang="en-US" sz="1400" baseline="0"/>
            <a:t> like Sikkim, Arunachal, Andaman and Nicobar are behind in the Fuel to EV change. Effective ways of marketing to remote areas like these is important to get a substantial loyal customer base.</a:t>
          </a:r>
          <a:endParaRPr lang="en-US" sz="1400"/>
        </a:p>
      </xdr:txBody>
    </xdr:sp>
    <xdr:clientData/>
  </xdr:twoCellAnchor>
  <xdr:twoCellAnchor>
    <xdr:from>
      <xdr:col>0</xdr:col>
      <xdr:colOff>66194</xdr:colOff>
      <xdr:row>15</xdr:row>
      <xdr:rowOff>96980</xdr:rowOff>
    </xdr:from>
    <xdr:to>
      <xdr:col>14</xdr:col>
      <xdr:colOff>320194</xdr:colOff>
      <xdr:row>19</xdr:row>
      <xdr:rowOff>35404</xdr:rowOff>
    </xdr:to>
    <xdr:sp macro="" textlink="">
      <xdr:nvSpPr>
        <xdr:cNvPr id="21" name="Rectangle: Rounded Corners 20">
          <a:extLst>
            <a:ext uri="{FF2B5EF4-FFF2-40B4-BE49-F238E27FC236}">
              <a16:creationId xmlns:a16="http://schemas.microsoft.com/office/drawing/2014/main" id="{09735D73-5BF4-4D44-8935-6E1A1E4B1082}"/>
            </a:ext>
          </a:extLst>
        </xdr:cNvPr>
        <xdr:cNvSpPr/>
      </xdr:nvSpPr>
      <xdr:spPr>
        <a:xfrm>
          <a:off x="66194" y="286788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149321</xdr:colOff>
      <xdr:row>15</xdr:row>
      <xdr:rowOff>157016</xdr:rowOff>
    </xdr:from>
    <xdr:to>
      <xdr:col>14</xdr:col>
      <xdr:colOff>280169</xdr:colOff>
      <xdr:row>18</xdr:row>
      <xdr:rowOff>166033</xdr:rowOff>
    </xdr:to>
    <xdr:sp macro="" textlink="">
      <xdr:nvSpPr>
        <xdr:cNvPr id="22" name="TextBox 21">
          <a:extLst>
            <a:ext uri="{FF2B5EF4-FFF2-40B4-BE49-F238E27FC236}">
              <a16:creationId xmlns:a16="http://schemas.microsoft.com/office/drawing/2014/main" id="{2F3ED60B-8154-4095-8357-E6EE165AE074}"/>
            </a:ext>
          </a:extLst>
        </xdr:cNvPr>
        <xdr:cNvSpPr txBox="1"/>
      </xdr:nvSpPr>
      <xdr:spPr>
        <a:xfrm>
          <a:off x="149321" y="2927925"/>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Overall rise in sales is</a:t>
          </a:r>
          <a:r>
            <a:rPr lang="en-US" sz="1400" baseline="0"/>
            <a:t> seen from November to March, this time period is crucial for marketing and campaiging to attaract customers.</a:t>
          </a:r>
          <a:endParaRPr lang="en-US" sz="1400"/>
        </a:p>
      </xdr:txBody>
    </xdr:sp>
    <xdr:clientData/>
  </xdr:twoCellAnchor>
  <xdr:twoCellAnchor>
    <xdr:from>
      <xdr:col>0</xdr:col>
      <xdr:colOff>72351</xdr:colOff>
      <xdr:row>19</xdr:row>
      <xdr:rowOff>126228</xdr:rowOff>
    </xdr:from>
    <xdr:to>
      <xdr:col>14</xdr:col>
      <xdr:colOff>326351</xdr:colOff>
      <xdr:row>23</xdr:row>
      <xdr:rowOff>64652</xdr:rowOff>
    </xdr:to>
    <xdr:sp macro="" textlink="">
      <xdr:nvSpPr>
        <xdr:cNvPr id="23" name="Rectangle: Rounded Corners 22">
          <a:extLst>
            <a:ext uri="{FF2B5EF4-FFF2-40B4-BE49-F238E27FC236}">
              <a16:creationId xmlns:a16="http://schemas.microsoft.com/office/drawing/2014/main" id="{1442AD3A-A440-4BBF-93B9-0A5C4C5A3E28}"/>
            </a:ext>
          </a:extLst>
        </xdr:cNvPr>
        <xdr:cNvSpPr/>
      </xdr:nvSpPr>
      <xdr:spPr>
        <a:xfrm>
          <a:off x="72351" y="3636046"/>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140085</xdr:colOff>
      <xdr:row>19</xdr:row>
      <xdr:rowOff>178568</xdr:rowOff>
    </xdr:from>
    <xdr:to>
      <xdr:col>14</xdr:col>
      <xdr:colOff>270933</xdr:colOff>
      <xdr:row>23</xdr:row>
      <xdr:rowOff>2858</xdr:rowOff>
    </xdr:to>
    <xdr:sp macro="" textlink="">
      <xdr:nvSpPr>
        <xdr:cNvPr id="24" name="TextBox 23">
          <a:extLst>
            <a:ext uri="{FF2B5EF4-FFF2-40B4-BE49-F238E27FC236}">
              <a16:creationId xmlns:a16="http://schemas.microsoft.com/office/drawing/2014/main" id="{CC8414D7-D482-4487-880C-B27985C51CCF}"/>
            </a:ext>
          </a:extLst>
        </xdr:cNvPr>
        <xdr:cNvSpPr txBox="1"/>
      </xdr:nvSpPr>
      <xdr:spPr>
        <a:xfrm>
          <a:off x="140085" y="3688386"/>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4-Wheeler</a:t>
          </a:r>
          <a:r>
            <a:rPr lang="en-US" sz="1400" baseline="0"/>
            <a:t> sales is lower compared to 2 Wheelers. However, targeting tier 1 cities with high penetration rate states can be a good opportunity to turn 4-Wheeler buyers into customers.</a:t>
          </a:r>
          <a:endParaRPr lang="en-US" sz="1400"/>
        </a:p>
      </xdr:txBody>
    </xdr:sp>
    <xdr:clientData/>
  </xdr:twoCellAnchor>
  <xdr:twoCellAnchor>
    <xdr:from>
      <xdr:col>0</xdr:col>
      <xdr:colOff>78509</xdr:colOff>
      <xdr:row>23</xdr:row>
      <xdr:rowOff>140083</xdr:rowOff>
    </xdr:from>
    <xdr:to>
      <xdr:col>14</xdr:col>
      <xdr:colOff>332509</xdr:colOff>
      <xdr:row>27</xdr:row>
      <xdr:rowOff>78507</xdr:rowOff>
    </xdr:to>
    <xdr:sp macro="" textlink="">
      <xdr:nvSpPr>
        <xdr:cNvPr id="2" name="Rectangle: Rounded Corners 1">
          <a:extLst>
            <a:ext uri="{FF2B5EF4-FFF2-40B4-BE49-F238E27FC236}">
              <a16:creationId xmlns:a16="http://schemas.microsoft.com/office/drawing/2014/main" id="{5DDDAC91-04EE-42A6-BE6D-1F371FD2A9C0}"/>
            </a:ext>
          </a:extLst>
        </xdr:cNvPr>
        <xdr:cNvSpPr/>
      </xdr:nvSpPr>
      <xdr:spPr>
        <a:xfrm>
          <a:off x="78509" y="4388810"/>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161636</xdr:colOff>
      <xdr:row>24</xdr:row>
      <xdr:rowOff>7694</xdr:rowOff>
    </xdr:from>
    <xdr:to>
      <xdr:col>14</xdr:col>
      <xdr:colOff>292484</xdr:colOff>
      <xdr:row>27</xdr:row>
      <xdr:rowOff>16712</xdr:rowOff>
    </xdr:to>
    <xdr:sp macro="" textlink="">
      <xdr:nvSpPr>
        <xdr:cNvPr id="3" name="TextBox 2">
          <a:extLst>
            <a:ext uri="{FF2B5EF4-FFF2-40B4-BE49-F238E27FC236}">
              <a16:creationId xmlns:a16="http://schemas.microsoft.com/office/drawing/2014/main" id="{589AAE7A-E534-4348-80CC-D2F4E0F5961C}"/>
            </a:ext>
          </a:extLst>
        </xdr:cNvPr>
        <xdr:cNvSpPr txBox="1"/>
      </xdr:nvSpPr>
      <xdr:spPr>
        <a:xfrm>
          <a:off x="161636" y="4441149"/>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Campaiging EV as environement</a:t>
          </a:r>
          <a:r>
            <a:rPr lang="en-US" sz="1400" baseline="0"/>
            <a:t> friendly and resource effective can be a good strategies, especially to densly populated tier 1 cities like Delhi, Guwahati; since air pollution is a major concerne for them.</a:t>
          </a:r>
          <a:endParaRPr lang="en-US" sz="1400"/>
        </a:p>
      </xdr:txBody>
    </xdr:sp>
    <xdr:clientData/>
  </xdr:twoCellAnchor>
  <xdr:twoCellAnchor editAs="oneCell">
    <xdr:from>
      <xdr:col>19</xdr:col>
      <xdr:colOff>563534</xdr:colOff>
      <xdr:row>17</xdr:row>
      <xdr:rowOff>9159</xdr:rowOff>
    </xdr:from>
    <xdr:to>
      <xdr:col>23</xdr:col>
      <xdr:colOff>152857</xdr:colOff>
      <xdr:row>30</xdr:row>
      <xdr:rowOff>99061</xdr:rowOff>
    </xdr:to>
    <xdr:pic>
      <xdr:nvPicPr>
        <xdr:cNvPr id="9" name="Picture 8">
          <a:extLst>
            <a:ext uri="{FF2B5EF4-FFF2-40B4-BE49-F238E27FC236}">
              <a16:creationId xmlns:a16="http://schemas.microsoft.com/office/drawing/2014/main" id="{A5B2360C-DD07-AAAA-31A3-F6B97E08DE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45934" y="3118119"/>
          <a:ext cx="2027723" cy="2467342"/>
        </a:xfrm>
        <a:prstGeom prst="rect">
          <a:avLst/>
        </a:prstGeom>
      </xdr:spPr>
    </xdr:pic>
    <xdr:clientData/>
  </xdr:twoCellAnchor>
  <xdr:twoCellAnchor>
    <xdr:from>
      <xdr:col>15</xdr:col>
      <xdr:colOff>53340</xdr:colOff>
      <xdr:row>9</xdr:row>
      <xdr:rowOff>114300</xdr:rowOff>
    </xdr:from>
    <xdr:to>
      <xdr:col>20</xdr:col>
      <xdr:colOff>144780</xdr:colOff>
      <xdr:row>20</xdr:row>
      <xdr:rowOff>160020</xdr:rowOff>
    </xdr:to>
    <xdr:sp macro="" textlink="">
      <xdr:nvSpPr>
        <xdr:cNvPr id="25" name="TextBox 24">
          <a:extLst>
            <a:ext uri="{FF2B5EF4-FFF2-40B4-BE49-F238E27FC236}">
              <a16:creationId xmlns:a16="http://schemas.microsoft.com/office/drawing/2014/main" id="{A7A03A50-CCBC-55CE-B2E5-393FF122566F}"/>
            </a:ext>
          </a:extLst>
        </xdr:cNvPr>
        <xdr:cNvSpPr txBox="1"/>
      </xdr:nvSpPr>
      <xdr:spPr>
        <a:xfrm>
          <a:off x="9197340" y="1760220"/>
          <a:ext cx="3139440" cy="2057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Vicky</a:t>
          </a:r>
          <a:r>
            <a:rPr lang="en-US" sz="1100" baseline="0"/>
            <a:t> Kusahal is our 'go to person' for the role of ambassador. </a:t>
          </a:r>
        </a:p>
        <a:p>
          <a:r>
            <a:rPr lang="en-US" sz="1100" baseline="0"/>
            <a:t>With recent successes of his Movies across platforms, he has earned himself a name and become known among many. He, clearly, puts himself a face of change for the people at dawn of new era of content. </a:t>
          </a:r>
        </a:p>
        <a:p>
          <a:r>
            <a:rPr lang="en-US" sz="1100" baseline="0"/>
            <a:t>His influence and his reputation fits well within our goal, since we can reach a larger audience through him and present our EV as future of the personal transportation.</a:t>
          </a:r>
        </a:p>
      </xdr:txBody>
    </xdr:sp>
    <xdr:clientData/>
  </xdr:twoCellAnchor>
  <xdr:twoCellAnchor>
    <xdr:from>
      <xdr:col>15</xdr:col>
      <xdr:colOff>312419</xdr:colOff>
      <xdr:row>4</xdr:row>
      <xdr:rowOff>121920</xdr:rowOff>
    </xdr:from>
    <xdr:to>
      <xdr:col>19</xdr:col>
      <xdr:colOff>434340</xdr:colOff>
      <xdr:row>7</xdr:row>
      <xdr:rowOff>83820</xdr:rowOff>
    </xdr:to>
    <xdr:sp macro="" textlink="">
      <xdr:nvSpPr>
        <xdr:cNvPr id="27" name="Rectangle: Rounded Corners 26">
          <a:extLst>
            <a:ext uri="{FF2B5EF4-FFF2-40B4-BE49-F238E27FC236}">
              <a16:creationId xmlns:a16="http://schemas.microsoft.com/office/drawing/2014/main" id="{FDE65A98-CED6-49D3-BFF3-B7EEC02AEB05}"/>
            </a:ext>
          </a:extLst>
        </xdr:cNvPr>
        <xdr:cNvSpPr/>
      </xdr:nvSpPr>
      <xdr:spPr>
        <a:xfrm>
          <a:off x="9456419" y="853440"/>
          <a:ext cx="2560321" cy="510540"/>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16</xdr:col>
      <xdr:colOff>83820</xdr:colOff>
      <xdr:row>5</xdr:row>
      <xdr:rowOff>0</xdr:rowOff>
    </xdr:from>
    <xdr:to>
      <xdr:col>19</xdr:col>
      <xdr:colOff>154708</xdr:colOff>
      <xdr:row>7</xdr:row>
      <xdr:rowOff>30480</xdr:rowOff>
    </xdr:to>
    <xdr:sp macro="" textlink="">
      <xdr:nvSpPr>
        <xdr:cNvPr id="29" name="TextBox 28">
          <a:extLst>
            <a:ext uri="{FF2B5EF4-FFF2-40B4-BE49-F238E27FC236}">
              <a16:creationId xmlns:a16="http://schemas.microsoft.com/office/drawing/2014/main" id="{6AEC1152-2D92-4B98-8696-DB193065B5DB}"/>
            </a:ext>
          </a:extLst>
        </xdr:cNvPr>
        <xdr:cNvSpPr txBox="1"/>
      </xdr:nvSpPr>
      <xdr:spPr>
        <a:xfrm>
          <a:off x="9837420" y="914400"/>
          <a:ext cx="1899688" cy="39624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Ambassador?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927100</xdr:colOff>
      <xdr:row>90</xdr:row>
      <xdr:rowOff>68701</xdr:rowOff>
    </xdr:from>
    <xdr:to>
      <xdr:col>19</xdr:col>
      <xdr:colOff>877631</xdr:colOff>
      <xdr:row>106</xdr:row>
      <xdr:rowOff>180460</xdr:rowOff>
    </xdr:to>
    <xdr:graphicFrame macro="">
      <xdr:nvGraphicFramePr>
        <xdr:cNvPr id="4" name="Chart 3">
          <a:extLst>
            <a:ext uri="{FF2B5EF4-FFF2-40B4-BE49-F238E27FC236}">
              <a16:creationId xmlns:a16="http://schemas.microsoft.com/office/drawing/2014/main" id="{8152320A-A45F-48D3-8BCA-9EDE99D84E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24796</xdr:colOff>
      <xdr:row>2</xdr:row>
      <xdr:rowOff>37496</xdr:rowOff>
    </xdr:from>
    <xdr:to>
      <xdr:col>15</xdr:col>
      <xdr:colOff>49796</xdr:colOff>
      <xdr:row>7</xdr:row>
      <xdr:rowOff>36286</xdr:rowOff>
    </xdr:to>
    <mc:AlternateContent xmlns:mc="http://schemas.openxmlformats.org/markup-compatibility/2006" xmlns:a14="http://schemas.microsoft.com/office/drawing/2010/main">
      <mc:Choice Requires="a14">
        <xdr:graphicFrame macro="">
          <xdr:nvGraphicFramePr>
            <xdr:cNvPr id="5" name="vehicle_category">
              <a:extLst>
                <a:ext uri="{FF2B5EF4-FFF2-40B4-BE49-F238E27FC236}">
                  <a16:creationId xmlns:a16="http://schemas.microsoft.com/office/drawing/2014/main" id="{77AACAAB-576D-BAB4-3431-8BD0910A787F}"/>
                </a:ext>
              </a:extLst>
            </xdr:cNvPr>
            <xdr:cNvGraphicFramePr/>
          </xdr:nvGraphicFramePr>
          <xdr:xfrm>
            <a:off x="0" y="0"/>
            <a:ext cx="0" cy="0"/>
          </xdr:xfrm>
          <a:graphic>
            <a:graphicData uri="http://schemas.microsoft.com/office/drawing/2010/slicer">
              <sle:slicer xmlns:sle="http://schemas.microsoft.com/office/drawing/2010/slicer" name="vehicle_category"/>
            </a:graphicData>
          </a:graphic>
        </xdr:graphicFrame>
      </mc:Choice>
      <mc:Fallback xmlns="">
        <xdr:sp macro="" textlink="">
          <xdr:nvSpPr>
            <xdr:cNvPr id="0" name=""/>
            <xdr:cNvSpPr>
              <a:spLocks noTextEdit="1"/>
            </xdr:cNvSpPr>
          </xdr:nvSpPr>
          <xdr:spPr>
            <a:xfrm>
              <a:off x="37140546" y="418496"/>
              <a:ext cx="1808089" cy="951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605</xdr:colOff>
      <xdr:row>47</xdr:row>
      <xdr:rowOff>85876</xdr:rowOff>
    </xdr:from>
    <xdr:to>
      <xdr:col>15</xdr:col>
      <xdr:colOff>28481</xdr:colOff>
      <xdr:row>51</xdr:row>
      <xdr:rowOff>169333</xdr:rowOff>
    </xdr:to>
    <mc:AlternateContent xmlns:mc="http://schemas.openxmlformats.org/markup-compatibility/2006" xmlns:a14="http://schemas.microsoft.com/office/drawing/2010/main">
      <mc:Choice Requires="a14">
        <xdr:graphicFrame macro="">
          <xdr:nvGraphicFramePr>
            <xdr:cNvPr id="6" name="vehicle_category 2">
              <a:extLst>
                <a:ext uri="{FF2B5EF4-FFF2-40B4-BE49-F238E27FC236}">
                  <a16:creationId xmlns:a16="http://schemas.microsoft.com/office/drawing/2014/main" id="{B7D40947-4EFE-F70F-022A-C144A23A8E66}"/>
                </a:ext>
              </a:extLst>
            </xdr:cNvPr>
            <xdr:cNvGraphicFramePr/>
          </xdr:nvGraphicFramePr>
          <xdr:xfrm>
            <a:off x="0" y="0"/>
            <a:ext cx="0" cy="0"/>
          </xdr:xfrm>
          <a:graphic>
            <a:graphicData uri="http://schemas.microsoft.com/office/drawing/2010/slicer">
              <sle:slicer xmlns:sle="http://schemas.microsoft.com/office/drawing/2010/slicer" name="vehicle_category 2"/>
            </a:graphicData>
          </a:graphic>
        </xdr:graphicFrame>
      </mc:Choice>
      <mc:Fallback xmlns="">
        <xdr:sp macro="" textlink="">
          <xdr:nvSpPr>
            <xdr:cNvPr id="0" name=""/>
            <xdr:cNvSpPr>
              <a:spLocks noTextEdit="1"/>
            </xdr:cNvSpPr>
          </xdr:nvSpPr>
          <xdr:spPr>
            <a:xfrm>
              <a:off x="37116355" y="9039376"/>
              <a:ext cx="1810965" cy="8454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xdr:row>
      <xdr:rowOff>134258</xdr:rowOff>
    </xdr:from>
    <xdr:to>
      <xdr:col>1</xdr:col>
      <xdr:colOff>784266</xdr:colOff>
      <xdr:row>18</xdr:row>
      <xdr:rowOff>61233</xdr:rowOff>
    </xdr:to>
    <mc:AlternateContent xmlns:mc="http://schemas.openxmlformats.org/markup-compatibility/2006" xmlns:a14="http://schemas.microsoft.com/office/drawing/2010/main">
      <mc:Choice Requires="a14">
        <xdr:graphicFrame macro="">
          <xdr:nvGraphicFramePr>
            <xdr:cNvPr id="4" name="state 1">
              <a:extLst>
                <a:ext uri="{FF2B5EF4-FFF2-40B4-BE49-F238E27FC236}">
                  <a16:creationId xmlns:a16="http://schemas.microsoft.com/office/drawing/2014/main" id="{48F13494-D1FB-CC46-8CD6-D5296847B0AC}"/>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0" y="859972"/>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28576</xdr:colOff>
      <xdr:row>14</xdr:row>
      <xdr:rowOff>122163</xdr:rowOff>
    </xdr:from>
    <xdr:to>
      <xdr:col>17</xdr:col>
      <xdr:colOff>374954</xdr:colOff>
      <xdr:row>22</xdr:row>
      <xdr:rowOff>84666</xdr:rowOff>
    </xdr:to>
    <xdr:graphicFrame macro="">
      <xdr:nvGraphicFramePr>
        <xdr:cNvPr id="5" name="Chart 4">
          <a:extLst>
            <a:ext uri="{FF2B5EF4-FFF2-40B4-BE49-F238E27FC236}">
              <a16:creationId xmlns:a16="http://schemas.microsoft.com/office/drawing/2014/main" id="{FBFE4242-ADAE-9143-9BA9-37E805E82D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490603</xdr:colOff>
      <xdr:row>5</xdr:row>
      <xdr:rowOff>104383</xdr:rowOff>
    </xdr:from>
    <xdr:to>
      <xdr:col>19</xdr:col>
      <xdr:colOff>230272</xdr:colOff>
      <xdr:row>26</xdr:row>
      <xdr:rowOff>20876</xdr:rowOff>
    </xdr:to>
    <xdr:graphicFrame macro="">
      <xdr:nvGraphicFramePr>
        <xdr:cNvPr id="3" name="Chart 2">
          <a:extLst>
            <a:ext uri="{FF2B5EF4-FFF2-40B4-BE49-F238E27FC236}">
              <a16:creationId xmlns:a16="http://schemas.microsoft.com/office/drawing/2014/main" id="{E67988AD-BC9E-ED96-CC4A-24A8105243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772439</xdr:colOff>
      <xdr:row>56</xdr:row>
      <xdr:rowOff>79331</xdr:rowOff>
    </xdr:from>
    <xdr:to>
      <xdr:col>12</xdr:col>
      <xdr:colOff>563671</xdr:colOff>
      <xdr:row>71</xdr:row>
      <xdr:rowOff>20877</xdr:rowOff>
    </xdr:to>
    <xdr:graphicFrame macro="">
      <xdr:nvGraphicFramePr>
        <xdr:cNvPr id="2" name="Chart 1">
          <a:extLst>
            <a:ext uri="{FF2B5EF4-FFF2-40B4-BE49-F238E27FC236}">
              <a16:creationId xmlns:a16="http://schemas.microsoft.com/office/drawing/2014/main" id="{F8F0D2E6-01EB-B6B7-8759-AF34B1EAB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772438</xdr:colOff>
      <xdr:row>71</xdr:row>
      <xdr:rowOff>37578</xdr:rowOff>
    </xdr:from>
    <xdr:to>
      <xdr:col>12</xdr:col>
      <xdr:colOff>553232</xdr:colOff>
      <xdr:row>86</xdr:row>
      <xdr:rowOff>167014</xdr:rowOff>
    </xdr:to>
    <xdr:graphicFrame macro="">
      <xdr:nvGraphicFramePr>
        <xdr:cNvPr id="4" name="Chart 3">
          <a:extLst>
            <a:ext uri="{FF2B5EF4-FFF2-40B4-BE49-F238E27FC236}">
              <a16:creationId xmlns:a16="http://schemas.microsoft.com/office/drawing/2014/main" id="{A3E77445-0B03-CA62-A342-951D0B64C0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198329</xdr:colOff>
      <xdr:row>88</xdr:row>
      <xdr:rowOff>37577</xdr:rowOff>
    </xdr:from>
    <xdr:to>
      <xdr:col>9</xdr:col>
      <xdr:colOff>354904</xdr:colOff>
      <xdr:row>106</xdr:row>
      <xdr:rowOff>135698</xdr:rowOff>
    </xdr:to>
    <xdr:graphicFrame macro="">
      <xdr:nvGraphicFramePr>
        <xdr:cNvPr id="2" name="Chart 1">
          <a:extLst>
            <a:ext uri="{FF2B5EF4-FFF2-40B4-BE49-F238E27FC236}">
              <a16:creationId xmlns:a16="http://schemas.microsoft.com/office/drawing/2014/main" id="{74D8799E-57B4-721F-5FF7-705657A65F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645057</xdr:colOff>
      <xdr:row>32</xdr:row>
      <xdr:rowOff>123321</xdr:rowOff>
    </xdr:from>
    <xdr:to>
      <xdr:col>22</xdr:col>
      <xdr:colOff>873228</xdr:colOff>
      <xdr:row>54</xdr:row>
      <xdr:rowOff>38062</xdr:rowOff>
    </xdr:to>
    <xdr:graphicFrame macro="">
      <xdr:nvGraphicFramePr>
        <xdr:cNvPr id="4" name="Chart 3">
          <a:extLst>
            <a:ext uri="{FF2B5EF4-FFF2-40B4-BE49-F238E27FC236}">
              <a16:creationId xmlns:a16="http://schemas.microsoft.com/office/drawing/2014/main" id="{1E0C78F9-60E9-B840-813A-3644262E8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431342</xdr:colOff>
      <xdr:row>27</xdr:row>
      <xdr:rowOff>175761</xdr:rowOff>
    </xdr:from>
    <xdr:to>
      <xdr:col>17</xdr:col>
      <xdr:colOff>36601</xdr:colOff>
      <xdr:row>35</xdr:row>
      <xdr:rowOff>62460</xdr:rowOff>
    </xdr:to>
    <mc:AlternateContent xmlns:mc="http://schemas.openxmlformats.org/markup-compatibility/2006" xmlns:a14="http://schemas.microsoft.com/office/drawing/2010/main">
      <mc:Choice Requires="a14">
        <xdr:graphicFrame macro="">
          <xdr:nvGraphicFramePr>
            <xdr:cNvPr id="5" name="Table11.maker">
              <a:extLst>
                <a:ext uri="{FF2B5EF4-FFF2-40B4-BE49-F238E27FC236}">
                  <a16:creationId xmlns:a16="http://schemas.microsoft.com/office/drawing/2014/main" id="{046A65E3-5086-325D-5E2C-6A5017A9B627}"/>
                </a:ext>
              </a:extLst>
            </xdr:cNvPr>
            <xdr:cNvGraphicFramePr/>
          </xdr:nvGraphicFramePr>
          <xdr:xfrm>
            <a:off x="0" y="0"/>
            <a:ext cx="0" cy="0"/>
          </xdr:xfrm>
          <a:graphic>
            <a:graphicData uri="http://schemas.microsoft.com/office/drawing/2010/slicer">
              <sle:slicer xmlns:sle="http://schemas.microsoft.com/office/drawing/2010/slicer" name="Table11.maker"/>
            </a:graphicData>
          </a:graphic>
        </xdr:graphicFrame>
      </mc:Choice>
      <mc:Fallback xmlns="">
        <xdr:sp macro="" textlink="">
          <xdr:nvSpPr>
            <xdr:cNvPr id="0" name=""/>
            <xdr:cNvSpPr>
              <a:spLocks noTextEdit="1"/>
            </xdr:cNvSpPr>
          </xdr:nvSpPr>
          <xdr:spPr>
            <a:xfrm>
              <a:off x="12170905" y="4997792"/>
              <a:ext cx="1819821" cy="1315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529590</xdr:colOff>
      <xdr:row>70</xdr:row>
      <xdr:rowOff>65116</xdr:rowOff>
    </xdr:from>
    <xdr:to>
      <xdr:col>6</xdr:col>
      <xdr:colOff>788929</xdr:colOff>
      <xdr:row>76</xdr:row>
      <xdr:rowOff>43296</xdr:rowOff>
    </xdr:to>
    <mc:AlternateContent xmlns:mc="http://schemas.openxmlformats.org/markup-compatibility/2006" xmlns:a14="http://schemas.microsoft.com/office/drawing/2010/main">
      <mc:Choice Requires="a14">
        <xdr:graphicFrame macro="">
          <xdr:nvGraphicFramePr>
            <xdr:cNvPr id="7" name="Table11.maker 1">
              <a:extLst>
                <a:ext uri="{FF2B5EF4-FFF2-40B4-BE49-F238E27FC236}">
                  <a16:creationId xmlns:a16="http://schemas.microsoft.com/office/drawing/2014/main" id="{9AFFCA93-655E-CF90-85BF-3EF83772BA2A}"/>
                </a:ext>
              </a:extLst>
            </xdr:cNvPr>
            <xdr:cNvGraphicFramePr/>
          </xdr:nvGraphicFramePr>
          <xdr:xfrm>
            <a:off x="0" y="0"/>
            <a:ext cx="0" cy="0"/>
          </xdr:xfrm>
          <a:graphic>
            <a:graphicData uri="http://schemas.microsoft.com/office/drawing/2010/slicer">
              <sle:slicer xmlns:sle="http://schemas.microsoft.com/office/drawing/2010/slicer" name="Table11.maker 1"/>
            </a:graphicData>
          </a:graphic>
        </xdr:graphicFrame>
      </mc:Choice>
      <mc:Fallback xmlns="">
        <xdr:sp macro="" textlink="">
          <xdr:nvSpPr>
            <xdr:cNvPr id="0" name=""/>
            <xdr:cNvSpPr>
              <a:spLocks noTextEdit="1"/>
            </xdr:cNvSpPr>
          </xdr:nvSpPr>
          <xdr:spPr>
            <a:xfrm>
              <a:off x="5173028" y="12566679"/>
              <a:ext cx="1830964" cy="1049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260509</xdr:colOff>
      <xdr:row>15</xdr:row>
      <xdr:rowOff>71914</xdr:rowOff>
    </xdr:from>
    <xdr:to>
      <xdr:col>12</xdr:col>
      <xdr:colOff>184309</xdr:colOff>
      <xdr:row>22</xdr:row>
      <xdr:rowOff>130968</xdr:rowOff>
    </xdr:to>
    <mc:AlternateContent xmlns:mc="http://schemas.openxmlformats.org/markup-compatibility/2006" xmlns:a14="http://schemas.microsoft.com/office/drawing/2010/main">
      <mc:Choice Requires="a14">
        <xdr:graphicFrame macro="">
          <xdr:nvGraphicFramePr>
            <xdr:cNvPr id="8" name="Table11.maker 3">
              <a:extLst>
                <a:ext uri="{FF2B5EF4-FFF2-40B4-BE49-F238E27FC236}">
                  <a16:creationId xmlns:a16="http://schemas.microsoft.com/office/drawing/2014/main" id="{2310DFEF-2EA8-C676-F93F-00E3721DC1C8}"/>
                </a:ext>
              </a:extLst>
            </xdr:cNvPr>
            <xdr:cNvGraphicFramePr/>
          </xdr:nvGraphicFramePr>
          <xdr:xfrm>
            <a:off x="0" y="0"/>
            <a:ext cx="0" cy="0"/>
          </xdr:xfrm>
          <a:graphic>
            <a:graphicData uri="http://schemas.microsoft.com/office/drawing/2010/slicer">
              <sle:slicer xmlns:sle="http://schemas.microsoft.com/office/drawing/2010/slicer" name="Table11.maker 3"/>
            </a:graphicData>
          </a:graphic>
        </xdr:graphicFrame>
      </mc:Choice>
      <mc:Fallback xmlns="">
        <xdr:sp macro="" textlink="">
          <xdr:nvSpPr>
            <xdr:cNvPr id="0" name=""/>
            <xdr:cNvSpPr>
              <a:spLocks noTextEdit="1"/>
            </xdr:cNvSpPr>
          </xdr:nvSpPr>
          <xdr:spPr>
            <a:xfrm>
              <a:off x="7749540" y="2750820"/>
              <a:ext cx="1828800" cy="1309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17</xdr:col>
      <xdr:colOff>50732</xdr:colOff>
      <xdr:row>9</xdr:row>
      <xdr:rowOff>80100</xdr:rowOff>
    </xdr:from>
    <xdr:to>
      <xdr:col>24</xdr:col>
      <xdr:colOff>1068561</xdr:colOff>
      <xdr:row>30</xdr:row>
      <xdr:rowOff>99391</xdr:rowOff>
    </xdr:to>
    <xdr:graphicFrame macro="">
      <xdr:nvGraphicFramePr>
        <xdr:cNvPr id="2" name="Chart 1">
          <a:extLst>
            <a:ext uri="{FF2B5EF4-FFF2-40B4-BE49-F238E27FC236}">
              <a16:creationId xmlns:a16="http://schemas.microsoft.com/office/drawing/2014/main" id="{459E6657-4DC9-46D7-5104-95558F5D99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381000</xdr:colOff>
      <xdr:row>5</xdr:row>
      <xdr:rowOff>133350</xdr:rowOff>
    </xdr:from>
    <xdr:to>
      <xdr:col>12</xdr:col>
      <xdr:colOff>906780</xdr:colOff>
      <xdr:row>20</xdr:row>
      <xdr:rowOff>133350</xdr:rowOff>
    </xdr:to>
    <xdr:graphicFrame macro="">
      <xdr:nvGraphicFramePr>
        <xdr:cNvPr id="2" name="Chart 1">
          <a:extLst>
            <a:ext uri="{FF2B5EF4-FFF2-40B4-BE49-F238E27FC236}">
              <a16:creationId xmlns:a16="http://schemas.microsoft.com/office/drawing/2014/main" id="{384858B7-3C60-0D2F-4411-9009966B4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606998</xdr:colOff>
      <xdr:row>17</xdr:row>
      <xdr:rowOff>38565</xdr:rowOff>
    </xdr:from>
    <xdr:to>
      <xdr:col>5</xdr:col>
      <xdr:colOff>96458</xdr:colOff>
      <xdr:row>30</xdr:row>
      <xdr:rowOff>95714</xdr:rowOff>
    </xdr:to>
    <xdr:graphicFrame macro="">
      <xdr:nvGraphicFramePr>
        <xdr:cNvPr id="3" name="Chart 2">
          <a:extLst>
            <a:ext uri="{FF2B5EF4-FFF2-40B4-BE49-F238E27FC236}">
              <a16:creationId xmlns:a16="http://schemas.microsoft.com/office/drawing/2014/main" id="{1E7602D0-4625-C8A1-67AA-CA30FEB419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396240</xdr:colOff>
      <xdr:row>4</xdr:row>
      <xdr:rowOff>87630</xdr:rowOff>
    </xdr:from>
    <xdr:to>
      <xdr:col>7</xdr:col>
      <xdr:colOff>853440</xdr:colOff>
      <xdr:row>19</xdr:row>
      <xdr:rowOff>87630</xdr:rowOff>
    </xdr:to>
    <xdr:graphicFrame macro="">
      <xdr:nvGraphicFramePr>
        <xdr:cNvPr id="3" name="Chart 2">
          <a:extLst>
            <a:ext uri="{FF2B5EF4-FFF2-40B4-BE49-F238E27FC236}">
              <a16:creationId xmlns:a16="http://schemas.microsoft.com/office/drawing/2014/main" id="{CEA90ECA-A767-FEEE-655E-48413FDA66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952499</xdr:colOff>
      <xdr:row>49</xdr:row>
      <xdr:rowOff>123264</xdr:rowOff>
    </xdr:from>
    <xdr:to>
      <xdr:col>9</xdr:col>
      <xdr:colOff>437029</xdr:colOff>
      <xdr:row>66</xdr:row>
      <xdr:rowOff>82923</xdr:rowOff>
    </xdr:to>
    <xdr:graphicFrame macro="">
      <xdr:nvGraphicFramePr>
        <xdr:cNvPr id="4" name="Chart 3">
          <a:extLst>
            <a:ext uri="{FF2B5EF4-FFF2-40B4-BE49-F238E27FC236}">
              <a16:creationId xmlns:a16="http://schemas.microsoft.com/office/drawing/2014/main" id="{BEF756F8-7924-B729-DFBA-AEF9A86FA7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53340</xdr:colOff>
      <xdr:row>6</xdr:row>
      <xdr:rowOff>64770</xdr:rowOff>
    </xdr:from>
    <xdr:to>
      <xdr:col>4</xdr:col>
      <xdr:colOff>236220</xdr:colOff>
      <xdr:row>21</xdr:row>
      <xdr:rowOff>91440</xdr:rowOff>
    </xdr:to>
    <xdr:graphicFrame macro="">
      <xdr:nvGraphicFramePr>
        <xdr:cNvPr id="3" name="Chart 2">
          <a:extLst>
            <a:ext uri="{FF2B5EF4-FFF2-40B4-BE49-F238E27FC236}">
              <a16:creationId xmlns:a16="http://schemas.microsoft.com/office/drawing/2014/main" id="{82CD75FC-CCE5-AACC-8E7B-C85B649AA7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205488</xdr:colOff>
      <xdr:row>44</xdr:row>
      <xdr:rowOff>146236</xdr:rowOff>
    </xdr:from>
    <xdr:to>
      <xdr:col>10</xdr:col>
      <xdr:colOff>750094</xdr:colOff>
      <xdr:row>61</xdr:row>
      <xdr:rowOff>119061</xdr:rowOff>
    </xdr:to>
    <xdr:graphicFrame macro="">
      <xdr:nvGraphicFramePr>
        <xdr:cNvPr id="3" name="Chart 2">
          <a:extLst>
            <a:ext uri="{FF2B5EF4-FFF2-40B4-BE49-F238E27FC236}">
              <a16:creationId xmlns:a16="http://schemas.microsoft.com/office/drawing/2014/main" id="{166CD99A-0877-ED92-6ED7-988A2D763D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260509</xdr:colOff>
      <xdr:row>99</xdr:row>
      <xdr:rowOff>112395</xdr:rowOff>
    </xdr:from>
    <xdr:to>
      <xdr:col>14</xdr:col>
      <xdr:colOff>1165914</xdr:colOff>
      <xdr:row>106</xdr:row>
      <xdr:rowOff>154781</xdr:rowOff>
    </xdr:to>
    <mc:AlternateContent xmlns:mc="http://schemas.openxmlformats.org/markup-compatibility/2006" xmlns:a14="http://schemas.microsoft.com/office/drawing/2010/main">
      <mc:Choice Requires="a14">
        <xdr:graphicFrame macro="">
          <xdr:nvGraphicFramePr>
            <xdr:cNvPr id="4" name="fiscal_year">
              <a:extLst>
                <a:ext uri="{FF2B5EF4-FFF2-40B4-BE49-F238E27FC236}">
                  <a16:creationId xmlns:a16="http://schemas.microsoft.com/office/drawing/2014/main" id="{5EB802CC-5706-C484-114E-0B6376C15B65}"/>
                </a:ext>
              </a:extLst>
            </xdr:cNvPr>
            <xdr:cNvGraphicFramePr/>
          </xdr:nvGraphicFramePr>
          <xdr:xfrm>
            <a:off x="0" y="0"/>
            <a:ext cx="0" cy="0"/>
          </xdr:xfrm>
          <a:graphic>
            <a:graphicData uri="http://schemas.microsoft.com/office/drawing/2010/slicer">
              <sle:slicer xmlns:sle="http://schemas.microsoft.com/office/drawing/2010/slicer" name="fiscal_year"/>
            </a:graphicData>
          </a:graphic>
        </xdr:graphicFrame>
      </mc:Choice>
      <mc:Fallback xmlns="">
        <xdr:sp macro="" textlink="">
          <xdr:nvSpPr>
            <xdr:cNvPr id="0" name=""/>
            <xdr:cNvSpPr>
              <a:spLocks noTextEdit="1"/>
            </xdr:cNvSpPr>
          </xdr:nvSpPr>
          <xdr:spPr>
            <a:xfrm>
              <a:off x="13547884" y="17793176"/>
              <a:ext cx="1822186" cy="12925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898922</xdr:colOff>
      <xdr:row>151</xdr:row>
      <xdr:rowOff>98822</xdr:rowOff>
    </xdr:from>
    <xdr:to>
      <xdr:col>10</xdr:col>
      <xdr:colOff>279797</xdr:colOff>
      <xdr:row>166</xdr:row>
      <xdr:rowOff>163115</xdr:rowOff>
    </xdr:to>
    <xdr:graphicFrame macro="">
      <xdr:nvGraphicFramePr>
        <xdr:cNvPr id="9" name="Chart 8">
          <a:extLst>
            <a:ext uri="{FF2B5EF4-FFF2-40B4-BE49-F238E27FC236}">
              <a16:creationId xmlns:a16="http://schemas.microsoft.com/office/drawing/2014/main" id="{9077134B-C677-BC0E-506A-996C9AABDA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4.691542129629" createdVersion="8" refreshedVersion="8" minRefreshableVersion="3" recordCount="64" xr:uid="{D4E4894F-5C98-4F53-A93B-C525F778CCE6}">
  <cacheSource type="worksheet">
    <worksheetSource name="Table4"/>
  </cacheSource>
  <cacheFields count="5">
    <cacheField name="State" numFmtId="0">
      <sharedItems containsBlank="1" count="34">
        <s v="Andaman &amp; Nicobar Island"/>
        <s v="Andhra Pradesh"/>
        <s v="Arunachal Pradesh"/>
        <s v="Assam"/>
        <s v="Bihar"/>
        <s v="Chandigarh"/>
        <s v="Chhattisgarh"/>
        <s v="Delhi"/>
        <s v="DNH and DD"/>
        <s v="Goa"/>
        <s v="Gujarat"/>
        <s v="Haryana"/>
        <s v="Himachal Pradesh"/>
        <s v="Jammu and Kashmir"/>
        <s v="Jharkhand"/>
        <s v="Karnataka"/>
        <s v="Kerala"/>
        <s v="Ladakh"/>
        <s v="Madhya Pradesh"/>
        <s v="Maharashtra"/>
        <s v="Manipur"/>
        <s v="Meghalaya"/>
        <s v="Mizoram"/>
        <s v="Nagaland"/>
        <s v="Odisha"/>
        <s v="Puducherry"/>
        <s v="Punjab"/>
        <s v="Rajasthan"/>
        <s v="Tamil Nadu"/>
        <s v="Tripura"/>
        <s v="Uttar Pradesh"/>
        <s v="Uttarakhand"/>
        <s v="West Bengal"/>
        <m u="1"/>
      </sharedItems>
    </cacheField>
    <cacheField name="Vehicle_Type" numFmtId="0">
      <sharedItems containsBlank="1" count="3">
        <s v="2-Wheelers"/>
        <s v="4-Wheelers"/>
        <m u="1"/>
      </sharedItems>
    </cacheField>
    <cacheField name="CAGR_22-24" numFmtId="0">
      <sharedItems containsSemiMixedTypes="0" containsString="0" containsNumber="1" minValue="-100" maxValue="429.15"/>
    </cacheField>
    <cacheField name="EV_Vehicle_sold" numFmtId="0">
      <sharedItems containsSemiMixedTypes="0" containsString="0" containsNumber="1" containsInteger="1" minValue="4" maxValue="363765"/>
    </cacheField>
    <cacheField name="Field1" numFmtId="0" formula=" ROUND(EV_Vehicle_sold+ (1 +'CAGR_22-24'/100)^6,0)" databaseField="0"/>
  </cacheFields>
  <extLst>
    <ext xmlns:x14="http://schemas.microsoft.com/office/spreadsheetml/2009/9/main" uri="{725AE2AE-9491-48be-B2B4-4EB974FC3084}">
      <x14:pivotCacheDefinition pivotCacheId="15633881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5904652778" createdVersion="8" refreshedVersion="8" minRefreshableVersion="3" recordCount="816" xr:uid="{3FF59358-E8E3-4FCE-BC2A-C5023FFD4102}">
  <cacheSource type="worksheet">
    <worksheetSource ref="A1:G817" sheet="electric_vehicle_sales_by_maker"/>
  </cacheSource>
  <cacheFields count="10">
    <cacheField name="date" numFmtId="166">
      <sharedItems containsSemiMixedTypes="0" containsNonDate="0" containsDate="1" containsString="0" minDate="2021-04-01T00:00:00" maxDate="2024-03-02T00:00:00" count="36">
        <d v="2021-04-01T00:00:00"/>
        <d v="2022-04-01T00:00:00"/>
        <d v="2021-05-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9"/>
    </cacheField>
    <cacheField name="vehicle_category" numFmtId="0">
      <sharedItems count="2">
        <s v="2-Wheelers"/>
        <s v="4-Wheelers"/>
      </sharedItems>
    </cacheField>
    <cacheField name="maker" numFmtId="0">
      <sharedItems count="26">
        <s v="OLA ELECTRIC"/>
        <s v="OKAYA EV"/>
        <s v="BYD India"/>
        <s v="PCA Automobiles"/>
        <s v="BMW India"/>
        <s v="Volvo Auto India"/>
        <s v="KIA Motors"/>
        <s v="Mercedes -Benz AG"/>
        <s v="Tata Motors"/>
        <s v="MG Motor"/>
        <s v="Mahindra &amp; Mahindra"/>
        <s v="Hyundai Motor"/>
        <s v="HERO ELECTRIC"/>
        <s v="OKINAWA"/>
        <s v="AMPERE"/>
        <s v="ATHER"/>
        <s v="PURE EV"/>
        <s v="TVS"/>
        <s v="REVOLT"/>
        <s v="BAJAJ"/>
        <s v="BEING"/>
        <s v="JITENDRA"/>
        <s v="OTHERS"/>
        <s v="BGAUSS"/>
        <s v="BATTRE ELECTRIC"/>
        <s v="KINETIC GREEN"/>
      </sharedItems>
    </cacheField>
    <cacheField name="electric_vehicles_sold" numFmtId="1">
      <sharedItems containsSemiMixedTypes="0" containsString="0" containsNumber="1" containsInteger="1" minValue="0" maxValue="44630"/>
    </cacheField>
    <cacheField name="Prices" numFmtId="165">
      <sharedItems containsSemiMixedTypes="0" containsString="0" containsNumber="1" containsInteger="1" minValue="85000" maxValue="1500000"/>
    </cacheField>
    <cacheField name="Year" numFmtId="0">
      <sharedItems containsSemiMixedTypes="0" containsString="0" containsNumber="1" containsInteger="1" minValue="2021" maxValue="2024"/>
    </cacheField>
    <cacheField name="Total_Rev" numFmtId="165">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s>
  <extLst>
    <ext xmlns:x14="http://schemas.microsoft.com/office/spreadsheetml/2009/9/main" uri="{725AE2AE-9491-48be-B2B4-4EB974FC3084}">
      <x14:pivotCacheDefinition pivotCacheId="50751306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3055553" createdVersion="8" refreshedVersion="8" minRefreshableVersion="3" recordCount="35" xr:uid="{98A5865A-7517-4707-B77B-9300471AA413}">
  <cacheSource type="worksheet">
    <worksheetSource name="Table35"/>
  </cacheSource>
  <cacheFields count="4">
    <cacheField name="States" numFmtId="0">
      <sharedItems containsSemiMixedTypes="0" containsString="0" containsNumber="1" containsInteger="1" minValue="0" maxValue="0" count="1">
        <n v="0"/>
      </sharedItems>
    </cacheField>
    <cacheField name="CAGR_21-22" numFmtId="2">
      <sharedItems containsMixedTypes="1" containsNumber="1" minValue="0.1598845475149071" maxValue="0.1598845475149071"/>
    </cacheField>
    <cacheField name="CAGR_22-23" numFmtId="2">
      <sharedItems/>
    </cacheField>
    <cacheField name="CAGR_chang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3749999" createdVersion="8" refreshedVersion="8" minRefreshableVersion="3" recordCount="9" xr:uid="{02C938E9-93E7-4FB8-ABFC-8E409E11438D}">
  <cacheSource type="worksheet">
    <worksheetSource name="Table8"/>
  </cacheSource>
  <cacheFields count="3">
    <cacheField name="Row Labels" numFmtId="0">
      <sharedItems count="9">
        <s v="BMW India"/>
        <s v="BYD India"/>
        <s v="Hyundai Motor"/>
        <s v="Mahindra &amp; Mahindra"/>
        <s v="Mercedes -Benz AG"/>
        <s v="MG Motor"/>
        <s v="Tata Motors"/>
        <s v="Volvo Auto India"/>
        <s v="Grand Total"/>
      </sharedItems>
    </cacheField>
    <cacheField name="Grand Total" numFmtId="0">
      <sharedItems containsSemiMixedTypes="0" containsString="0" containsNumber="1" containsInteger="1" minValue="388" maxValue="152943"/>
    </cacheField>
    <cacheField name="CAGR_22-24" numFmtId="0">
      <sharedItems containsSemiMixedTypes="0" containsString="0" containsNumber="1" minValue="61.89" maxValue="971.2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3749999" createdVersion="8" refreshedVersion="8" minRefreshableVersion="3" recordCount="35" xr:uid="{B33B206E-223F-4783-8D7D-26CFF4E419E3}">
  <cacheSource type="worksheet">
    <worksheetSource name="Table24"/>
  </cacheSource>
  <cacheFields count="3">
    <cacheField name="Row Labels" numFmtId="0">
      <sharedItems count="35">
        <s v="Manipur"/>
        <s v="Kerala"/>
        <s v="Andhra Pradesh"/>
        <s v="Jammu and Kashmir"/>
        <s v="Ladakh"/>
        <s v="West Bengal"/>
        <s v="Uttar Pradesh"/>
        <s v="Sikkim"/>
        <s v="Himachal Pradesh"/>
        <s v="Jharkhand"/>
        <s v="Chandigarh"/>
        <s v="Tripura"/>
        <s v="Bihar"/>
        <s v="Andaman &amp; Nicobar Island"/>
        <s v="Tamil Nadu"/>
        <s v="Chhattisgarh"/>
        <s v="Odisha"/>
        <s v="Grand Total"/>
        <s v="Punjab"/>
        <s v="Nagaland"/>
        <s v="DNH and DD"/>
        <s v="Madhya Pradesh"/>
        <s v="Puducherry"/>
        <s v="Uttarakhand"/>
        <s v="Maharashtra"/>
        <s v="Haryana"/>
        <s v="Arunachal Pradesh"/>
        <s v="Mizoram"/>
        <s v="Assam"/>
        <s v="Gujarat"/>
        <s v="Rajasthan"/>
        <s v="Delhi"/>
        <s v="Karnataka"/>
        <s v="Goa"/>
        <s v="Meghalaya"/>
      </sharedItems>
    </cacheField>
    <cacheField name="Grand Total" numFmtId="0">
      <sharedItems containsSemiMixedTypes="0" containsString="0" containsNumber="1" containsInteger="1" minValue="10496" maxValue="57219592"/>
    </cacheField>
    <cacheField name="CAGR_21-23" numFmtId="0">
      <sharedItems containsSemiMixedTypes="0" containsString="0" containsNumber="1" minValue="-28.59" maxValue="28.4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4212961" createdVersion="8" refreshedVersion="8" minRefreshableVersion="3" recordCount="2445" xr:uid="{91F6EB75-31C2-4A7D-912C-8AC86E016904}">
  <cacheSource type="worksheet">
    <worksheetSource name="electric_vehicle_sales_by_state"/>
  </cacheSource>
  <cacheFields count="11">
    <cacheField name="date" numFmtId="15">
      <sharedItems containsSemiMixedTypes="0" containsNonDate="0" containsDate="1" containsString="0" minDate="2021-04-01T00:00:00" maxDate="2024-03-02T00:00:00" count="36">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sharedItems>
      <fieldGroup par="9"/>
    </cacheField>
    <cacheField name="state" numFmtId="0">
      <sharedItems count="35">
        <s v="Sikkim"/>
        <s v="Andaman &amp; Nicobar Island"/>
        <s v="Arunachal Pradesh"/>
        <s v="Assam"/>
        <s v="Chhattisgarh"/>
        <s v="DNH and DD"/>
        <s v="Jammu and Kashmir"/>
        <s v="Ladakh"/>
        <s v="Manipur"/>
        <s v="Meghalaya"/>
        <s v="Mizoram"/>
        <s v="Nagaland"/>
        <s v="Puducherry"/>
        <s v="Tripura"/>
        <s v="Bihar"/>
        <s v="Chandigarh"/>
        <s v="Delhi"/>
        <s v="Madhya Pradesh"/>
        <s v="Odisha"/>
        <s v="Punjab"/>
        <s v="Uttarakhand"/>
        <s v="Himachal Pradesh"/>
        <s v="Andaman &amp; Nicobar"/>
        <s v="Haryana"/>
        <s v="Jharkhand"/>
        <s v="Andhra Pradesh"/>
        <s v="Goa"/>
        <s v="Gujarat"/>
        <s v="Karnataka"/>
        <s v="Kerala"/>
        <s v="Maharashtra"/>
        <s v="Rajasthan"/>
        <s v="Tamil Nadu"/>
        <s v="Uttar Pradesh"/>
        <s v="West Bengal"/>
      </sharedItems>
    </cacheField>
    <cacheField name="vehicle_category" numFmtId="0">
      <sharedItems count="2">
        <s v="2-Wheelers"/>
        <s v="4-Wheelers"/>
      </sharedItems>
    </cacheField>
    <cacheField name="electric_vehicles_sold" numFmtId="0">
      <sharedItems containsSemiMixedTypes="0" containsString="0" containsNumber="1" containsInteger="1" minValue="0" maxValue="26668"/>
    </cacheField>
    <cacheField name="total_vehicles_sold" numFmtId="0">
      <sharedItems containsSemiMixedTypes="0" containsString="0" containsNumber="1" containsInteger="1" minValue="1" maxValue="387983"/>
    </cacheField>
    <cacheField name="Revenue" numFmtId="165">
      <sharedItems containsSemiMixedTypes="0" containsString="0" containsNumber="1" containsInteger="1" minValue="0" maxValue="40002000000"/>
    </cacheField>
    <cacheField name="Year" numFmtId="0">
      <sharedItems containsSemiMixedTypes="0" containsString="0" containsNumber="1" containsInteger="1" minValue="2021" maxValue="2024"/>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 name="PR_total" numFmtId="0" formula="ROUND(electric_vehicles_sold/total_vehicles_sold* 100,2)" databaseField="0"/>
  </cacheFields>
  <extLst>
    <ext xmlns:x14="http://schemas.microsoft.com/office/spreadsheetml/2009/9/main" uri="{725AE2AE-9491-48be-B2B4-4EB974FC3084}">
      <x14:pivotCacheDefinition pivotCacheId="697432519"/>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6875001" createdVersion="8" refreshedVersion="8" minRefreshableVersion="3" recordCount="816" xr:uid="{C3C2C5BA-B6FC-4D2F-8CE2-CC432ABC98F0}">
  <cacheSource type="worksheet">
    <worksheetSource name="electric_vehicle_sales_by_maker__2"/>
  </cacheSource>
  <cacheFields count="10">
    <cacheField name="date" numFmtId="22">
      <sharedItems containsSemiMixedTypes="0" containsNonDate="0" containsDate="1" containsString="0" minDate="2021-04-01T00:00:00" maxDate="2024-03-02T00:00:00" count="36">
        <d v="2021-04-01T00:00:00"/>
        <d v="2022-04-01T00:00:00"/>
        <d v="2021-05-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9"/>
    </cacheField>
    <cacheField name="vehicle_category" numFmtId="0">
      <sharedItems/>
    </cacheField>
    <cacheField name="maker" numFmtId="0">
      <sharedItems count="26">
        <s v="OLA ELECTRIC"/>
        <s v="OKAYA EV"/>
        <s v="BYD India"/>
        <s v="PCA Automobiles"/>
        <s v="BMW India"/>
        <s v="Volvo Auto India"/>
        <s v="KIA Motors"/>
        <s v="Mercedes -Benz AG"/>
        <s v="Tata Motors"/>
        <s v="MG Motor"/>
        <s v="Mahindra &amp; Mahindra"/>
        <s v="Hyundai Motor"/>
        <s v="HERO ELECTRIC"/>
        <s v="OKINAWA"/>
        <s v="AMPERE"/>
        <s v="ATHER"/>
        <s v="PURE EV"/>
        <s v="TVS"/>
        <s v="REVOLT"/>
        <s v="BAJAJ"/>
        <s v="BEING"/>
        <s v="JITENDRA"/>
        <s v="OTHERS"/>
        <s v="BGAUSS"/>
        <s v="BATTRE ELECTRIC"/>
        <s v="KINETIC GREEN"/>
      </sharedItems>
    </cacheField>
    <cacheField name="electric_vehicles_sold" numFmtId="0">
      <sharedItems containsSemiMixedTypes="0" containsString="0" containsNumber="1" containsInteger="1" minValue="0" maxValue="44630"/>
    </cacheField>
    <cacheField name="Prices" numFmtId="0">
      <sharedItems containsSemiMixedTypes="0" containsString="0" containsNumber="1" containsInteger="1" minValue="85000" maxValue="1500000"/>
    </cacheField>
    <cacheField name="Year" numFmtId="0">
      <sharedItems containsSemiMixedTypes="0" containsString="0" containsNumber="1" containsInteger="1" minValue="2021" maxValue="2024"/>
    </cacheField>
    <cacheField name="Total_Rev" numFmtId="0">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s>
  <extLst>
    <ext xmlns:x14="http://schemas.microsoft.com/office/spreadsheetml/2009/9/main" uri="{725AE2AE-9491-48be-B2B4-4EB974FC3084}">
      <x14:pivotCacheDefinition pivotCacheId="1924752492"/>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7222224" createdVersion="8" refreshedVersion="8" minRefreshableVersion="3" recordCount="816" xr:uid="{D10057B8-7BDE-4F1E-A94D-4993DBDF257C}">
  <cacheSource type="worksheet">
    <worksheetSource name="EV_MAKER"/>
  </cacheSource>
  <cacheFields count="9">
    <cacheField name="date" numFmtId="22">
      <sharedItems containsSemiMixedTypes="0" containsNonDate="0" containsDate="1" containsString="0" minDate="2021-04-01T00:00:00" maxDate="2024-03-02T00:00:00" count="36">
        <d v="2021-04-01T00:00:00"/>
        <d v="2022-04-01T00:00:00"/>
        <d v="2021-05-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8"/>
    </cacheField>
    <cacheField name="vehicle_category" numFmtId="0">
      <sharedItems/>
    </cacheField>
    <cacheField name="maker" numFmtId="0">
      <sharedItems count="26">
        <s v="OLA ELECTRIC"/>
        <s v="OKAYA EV"/>
        <s v="BYD India"/>
        <s v="PCA Automobiles"/>
        <s v="BMW India"/>
        <s v="Volvo Auto India"/>
        <s v="KIA Motors"/>
        <s v="Mercedes -Benz AG"/>
        <s v="Tata Motors"/>
        <s v="MG Motor"/>
        <s v="Mahindra &amp; Mahindra"/>
        <s v="Hyundai Motor"/>
        <s v="HERO ELECTRIC"/>
        <s v="OKINAWA"/>
        <s v="AMPERE"/>
        <s v="ATHER"/>
        <s v="PURE EV"/>
        <s v="TVS"/>
        <s v="REVOLT"/>
        <s v="BAJAJ"/>
        <s v="BEING"/>
        <s v="JITENDRA"/>
        <s v="OTHERS"/>
        <s v="BGAUSS"/>
        <s v="BATTRE ELECTRIC"/>
        <s v="KINETIC GREEN"/>
      </sharedItems>
    </cacheField>
    <cacheField name="electric_vehicles_sold" numFmtId="0">
      <sharedItems containsSemiMixedTypes="0" containsString="0" containsNumber="1" containsInteger="1" minValue="0" maxValue="44630"/>
    </cacheField>
    <cacheField name="Price" numFmtId="0">
      <sharedItems containsSemiMixedTypes="0" containsString="0" containsNumber="1" containsInteger="1" minValue="85000" maxValue="1500000"/>
    </cacheField>
    <cacheField name="Revenue" numFmtId="0">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s>
  <extLst>
    <ext xmlns:x14="http://schemas.microsoft.com/office/spreadsheetml/2009/9/main" uri="{725AE2AE-9491-48be-B2B4-4EB974FC3084}">
      <x14:pivotCacheDefinition pivotCacheId="1938558263"/>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6.555971296293" createdVersion="8" refreshedVersion="8" minRefreshableVersion="3" recordCount="816" xr:uid="{D16886BB-85F9-4DE0-8377-B9AFAC227563}">
  <cacheSource type="worksheet">
    <worksheetSource name="EV_DIMM_MAKER"/>
  </cacheSource>
  <cacheFields count="12">
    <cacheField name="date" numFmtId="22">
      <sharedItems containsSemiMixedTypes="0" containsNonDate="0" containsDate="1" containsString="0" minDate="2021-04-01T00:00:00" maxDate="2024-03-02T00:00:00" count="36">
        <d v="2021-04-01T00:00:00"/>
        <d v="2021-05-01T00:00:00"/>
        <d v="2022-04-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10"/>
    </cacheField>
    <cacheField name="fiscal_year" numFmtId="0">
      <sharedItems containsSemiMixedTypes="0" containsString="0" containsNumber="1" containsInteger="1" minValue="2022" maxValue="2024" count="3">
        <n v="2022"/>
        <n v="2023"/>
        <n v="2024"/>
      </sharedItems>
    </cacheField>
    <cacheField name="quarter" numFmtId="0">
      <sharedItems/>
    </cacheField>
    <cacheField name="Table11.vehicle_category" numFmtId="0">
      <sharedItems count="2">
        <s v="2-Wheelers"/>
        <s v="4-Wheelers"/>
      </sharedItems>
    </cacheField>
    <cacheField name="Table11.maker" numFmtId="0">
      <sharedItems count="26">
        <s v="OLA ELECTRIC"/>
        <s v="BYD India"/>
        <s v="PCA Automobiles"/>
        <s v="BMW India"/>
        <s v="Volvo Auto India"/>
        <s v="KIA Motors"/>
        <s v="Mercedes -Benz AG"/>
        <s v="OKAYA EV"/>
        <s v="Tata Motors"/>
        <s v="MG Motor"/>
        <s v="Mahindra &amp; Mahindra"/>
        <s v="Hyundai Motor"/>
        <s v="HERO ELECTRIC"/>
        <s v="OKINAWA"/>
        <s v="AMPERE"/>
        <s v="ATHER"/>
        <s v="PURE EV"/>
        <s v="TVS"/>
        <s v="REVOLT"/>
        <s v="BAJAJ"/>
        <s v="BEING"/>
        <s v="JITENDRA"/>
        <s v="OTHERS"/>
        <s v="BGAUSS"/>
        <s v="BATTRE ELECTRIC"/>
        <s v="KINETIC GREEN"/>
      </sharedItems>
    </cacheField>
    <cacheField name="Table11.electric_vehicles_sold" numFmtId="0">
      <sharedItems containsSemiMixedTypes="0" containsString="0" containsNumber="1" containsInteger="1" minValue="0" maxValue="44630"/>
    </cacheField>
    <cacheField name="Table11.Price" numFmtId="0">
      <sharedItems containsSemiMixedTypes="0" containsString="0" containsNumber="1" containsInteger="1" minValue="85000" maxValue="1500000"/>
    </cacheField>
    <cacheField name="Table11.Revenue" numFmtId="0">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 name="Field1" numFmtId="0" formula=" 0" databaseField="0"/>
  </cacheFields>
  <extLst>
    <ext xmlns:x14="http://schemas.microsoft.com/office/spreadsheetml/2009/9/main" uri="{725AE2AE-9491-48be-B2B4-4EB974FC3084}">
      <x14:pivotCacheDefinition pivotCacheId="1428068449"/>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7.47051550926" createdVersion="8" refreshedVersion="8" minRefreshableVersion="3" recordCount="20" xr:uid="{4DD4959C-6A77-4215-ADF0-4ED550F251A9}">
  <cacheSource type="worksheet">
    <worksheetSource name="Table21"/>
  </cacheSource>
  <cacheFields count="2">
    <cacheField name="Maker" numFmtId="0">
      <sharedItems count="20">
        <s v="AMPERE"/>
        <s v="ATHER"/>
        <s v="BAJAJ"/>
        <s v="BEING"/>
        <s v="BMW India"/>
        <s v="BYD India"/>
        <s v="HERO ELECTRIC"/>
        <s v="Hyundai Motor"/>
        <s v="JITENDRA"/>
        <s v="Mahindra &amp; Mahindra"/>
        <s v="Mercedes -Benz AG"/>
        <s v="MG Motor"/>
        <s v="OKINAWA"/>
        <s v="OLA ELECTRIC"/>
        <s v="OTHERS"/>
        <s v="PURE EV"/>
        <s v="REVOLT"/>
        <s v="Tata Motors"/>
        <s v="TVS"/>
        <s v="Volvo Auto India"/>
      </sharedItems>
    </cacheField>
    <cacheField name="CGR_21-23" numFmtId="9">
      <sharedItems containsSemiMixedTypes="0" containsString="0" containsNumber="1" minValue="-1" maxValue="11.40967364599085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7.698065046294" createdVersion="8" refreshedVersion="8" minRefreshableVersion="3" recordCount="2445" xr:uid="{96E1584B-36AC-4304-B05C-0C41E3C6CD0D}">
  <cacheSource type="worksheet">
    <worksheetSource name="dim_date__2[[electric_vehicle_sales_by_state.Price]:[electric_vehicle_sales_by_state.EV_Revenue]]"/>
  </cacheSource>
  <cacheFields count="5">
    <cacheField name="electric_vehicle_sales_by_state.Price" numFmtId="0">
      <sharedItems containsSemiMixedTypes="0" containsString="0" containsNumber="1" containsInteger="1" minValue="85000" maxValue="1500000"/>
    </cacheField>
    <cacheField name="electric_vehicle_sales_by_state.Revenue_Total" numFmtId="0">
      <sharedItems containsSemiMixedTypes="0" containsString="0" containsNumber="1" containsInteger="1" minValue="0" maxValue="3090000000"/>
    </cacheField>
    <cacheField name="electric_vehicle_sales_by_state.Prices" numFmtId="0">
      <sharedItems containsSemiMixedTypes="0" containsString="0" containsNumber="1" containsInteger="1" minValue="85000" maxValue="1500000"/>
    </cacheField>
    <cacheField name="electric_vehicle_sales_by_state.EV_Revenue" numFmtId="0">
      <sharedItems containsSemiMixedTypes="0" containsString="0" containsNumber="1" containsInteger="1" minValue="0" maxValue="3090000000" count="1084">
        <n v="0"/>
        <n v="85000"/>
        <n v="1500000"/>
        <n v="13500000"/>
        <n v="39000000"/>
        <n v="6000000"/>
        <n v="3000000"/>
        <n v="91500000"/>
        <n v="12000000"/>
        <n v="66000000"/>
        <n v="4500000"/>
        <n v="135000000"/>
        <n v="198000000"/>
        <n v="144000000"/>
        <n v="7500000"/>
        <n v="33000000"/>
        <n v="112500000"/>
        <n v="15000000"/>
        <n v="36000000"/>
        <n v="24000000"/>
        <n v="43500000"/>
        <n v="72000000"/>
        <n v="181500000"/>
        <n v="10500000"/>
        <n v="21000000"/>
        <n v="9000000"/>
        <n v="58500000"/>
        <n v="18000000"/>
        <n v="222000000"/>
        <n v="106500000"/>
        <n v="210000000"/>
        <n v="19500000"/>
        <n v="285000000"/>
        <n v="51000000"/>
        <n v="63000000"/>
        <n v="27000000"/>
        <n v="54000000"/>
        <n v="196500000"/>
        <n v="79500000"/>
        <n v="294000000"/>
        <n v="208500000"/>
        <n v="25500000"/>
        <n v="429000000"/>
        <n v="78000000"/>
        <n v="132000000"/>
        <n v="16500000"/>
        <n v="55500000"/>
        <n v="117000000"/>
        <n v="235500000"/>
        <n v="28500000"/>
        <n v="124500000"/>
        <n v="205500000"/>
        <n v="274500000"/>
        <n v="295500000"/>
        <n v="42000000"/>
        <n v="30000000"/>
        <n v="397500000"/>
        <n v="340500000"/>
        <n v="246000000"/>
        <n v="34500000"/>
        <n v="103500000"/>
        <n v="160500000"/>
        <n v="379500000"/>
        <n v="156000000"/>
        <n v="244500000"/>
        <n v="237000000"/>
        <n v="447000000"/>
        <n v="129000000"/>
        <n v="178500000"/>
        <n v="49500000"/>
        <n v="277500000"/>
        <n v="229500000"/>
        <n v="321000000"/>
        <n v="46500000"/>
        <n v="772500000"/>
        <n v="118500000"/>
        <n v="162000000"/>
        <n v="88500000"/>
        <n v="415500000"/>
        <n v="279000000"/>
        <n v="45000000"/>
        <n v="2088000000"/>
        <n v="109500000"/>
        <n v="31500000"/>
        <n v="57000000"/>
        <n v="423000000"/>
        <n v="145500000"/>
        <n v="313500000"/>
        <n v="318000000"/>
        <n v="37500000"/>
        <n v="394500000"/>
        <n v="40500000"/>
        <n v="138000000"/>
        <n v="81000000"/>
        <n v="64500000"/>
        <n v="93000000"/>
        <n v="192000000"/>
        <n v="303000000"/>
        <n v="490500000"/>
        <n v="1357500000"/>
        <n v="174000000"/>
        <n v="202500000"/>
        <n v="67500000"/>
        <n v="82500000"/>
        <n v="330000000"/>
        <n v="136500000"/>
        <n v="373500000"/>
        <n v="345000000"/>
        <n v="496500000"/>
        <n v="52500000"/>
        <n v="3090000000"/>
        <n v="133500000"/>
        <n v="252000000"/>
        <n v="61500000"/>
        <n v="849000000"/>
        <n v="256500000"/>
        <n v="466500000"/>
        <n v="412500000"/>
        <n v="531000000"/>
        <n v="130500000"/>
        <n v="231000000"/>
        <n v="73500000"/>
        <n v="60000000"/>
        <n v="1125000000"/>
        <n v="76500000"/>
        <n v="361500000"/>
        <n v="387000000"/>
        <n v="1191000000"/>
        <n v="186000000"/>
        <n v="114000000"/>
        <n v="70500000"/>
        <n v="48000000"/>
        <n v="400500000"/>
        <n v="111000000"/>
        <n v="505500000"/>
        <n v="538500000"/>
        <n v="517500000"/>
        <n v="1623000000"/>
        <n v="204000000"/>
        <n v="298500000"/>
        <n v="94500000"/>
        <n v="657000000"/>
        <n v="462000000"/>
        <n v="537000000"/>
        <n v="438000000"/>
        <n v="1647000000"/>
        <n v="153000000"/>
        <n v="264000000"/>
        <n v="139500000"/>
        <n v="96000000"/>
        <n v="22500000"/>
        <n v="664500000"/>
        <n v="544500000"/>
        <n v="513000000"/>
        <n v="108000000"/>
        <n v="1488000000"/>
        <n v="217500000"/>
        <n v="273000000"/>
        <n v="165000000"/>
        <n v="75000000"/>
        <n v="706500000"/>
        <n v="448500000"/>
        <n v="739500000"/>
        <n v="595500000"/>
        <n v="1408500000"/>
        <n v="225000000"/>
        <n v="327000000"/>
        <n v="184500000"/>
        <n v="85500000"/>
        <n v="949500000"/>
        <n v="283500000"/>
        <n v="844500000"/>
        <n v="628500000"/>
        <n v="1761000000"/>
        <n v="306000000"/>
        <n v="276000000"/>
        <n v="141000000"/>
        <n v="142500000"/>
        <n v="724500000"/>
        <n v="561000000"/>
        <n v="199500000"/>
        <n v="846000000"/>
        <n v="487500000"/>
        <n v="1716000000"/>
        <n v="169500000"/>
        <n v="180000000"/>
        <n v="69000000"/>
        <n v="1186500000"/>
        <n v="390000000"/>
        <n v="265500000"/>
        <n v="1330500000"/>
        <n v="609000000"/>
        <n v="97500000"/>
        <n v="84000000"/>
        <n v="211500000"/>
        <n v="880500000"/>
        <n v="516000000"/>
        <n v="1240500000"/>
        <n v="232500000"/>
        <n v="765000000"/>
        <n v="406500000"/>
        <n v="262500000"/>
        <n v="924000000"/>
        <n v="993000000"/>
        <n v="216000000"/>
        <n v="1518000000"/>
        <n v="90000000"/>
        <n v="439500000"/>
        <n v="460500000"/>
        <n v="213000000"/>
        <n v="259500000"/>
        <n v="2316000000"/>
        <n v="168000000"/>
        <n v="747000000"/>
        <n v="715500000"/>
        <n v="1593000000"/>
        <n v="1660500000"/>
        <n v="238500000"/>
        <n v="2083500000"/>
        <n v="637500000"/>
        <n v="856500000"/>
        <n v="646500000"/>
        <n v="528000000"/>
        <n v="337500000"/>
        <n v="826500000"/>
        <n v="805500000"/>
        <n v="1143000000"/>
        <n v="955500000"/>
        <n v="1708500000"/>
        <n v="126000000"/>
        <n v="436500000"/>
        <n v="598500000"/>
        <n v="546000000"/>
        <n v="228000000"/>
        <n v="324000000"/>
        <n v="1180500000"/>
        <n v="127500000"/>
        <n v="1065000000"/>
        <n v="316500000"/>
        <n v="1498500000"/>
        <n v="1431000000"/>
        <n v="1705500000"/>
        <n v="157500000"/>
        <n v="793500000"/>
        <n v="708000000"/>
        <n v="483000000"/>
        <n v="234000000"/>
        <n v="115500000"/>
        <n v="171000000"/>
        <n v="1402500000"/>
        <n v="1047000000"/>
        <n v="1713000000"/>
        <n v="1327500000"/>
        <n v="2040000000"/>
        <n v="570000000"/>
        <n v="858000000"/>
        <n v="589500000"/>
        <n v="370500000"/>
        <n v="87000000"/>
        <n v="1246500000"/>
        <n v="1038000000"/>
        <n v="1831500000"/>
        <n v="1306500000"/>
        <n v="207000000"/>
        <n v="1654500000"/>
        <n v="201000000"/>
        <n v="607500000"/>
        <n v="945000000"/>
        <n v="630000000"/>
        <n v="268500000"/>
        <n v="120000000"/>
        <n v="660000000"/>
        <n v="147000000"/>
        <n v="768000000"/>
        <n v="1794000000"/>
        <n v="1104000000"/>
        <n v="1605000000"/>
        <n v="219000000"/>
        <n v="594000000"/>
        <n v="886500000"/>
        <n v="723000000"/>
        <n v="267000000"/>
        <n v="1413000000"/>
        <n v="1159500000"/>
        <n v="175500000"/>
        <n v="1303500000"/>
        <n v="151500000"/>
        <n v="562500000"/>
        <n v="814500000"/>
        <n v="714000000"/>
        <n v="102000000"/>
        <n v="778500000"/>
        <n v="1005000000"/>
        <n v="1731000000"/>
        <n v="963000000"/>
        <n v="2106000000"/>
        <n v="195000000"/>
        <n v="696000000"/>
        <n v="834000000"/>
        <n v="357000000"/>
        <n v="148500000"/>
        <n v="807000000"/>
        <n v="888000000"/>
        <n v="322500000"/>
        <n v="1233000000"/>
        <n v="961500000"/>
        <n v="1972500000"/>
        <n v="808500000"/>
        <n v="898500000"/>
        <n v="669000000"/>
        <n v="435000000"/>
        <n v="1216500000"/>
        <n v="822000000"/>
        <n v="1732500000"/>
        <n v="1687500000"/>
        <n v="522000000"/>
        <n v="780000000"/>
        <n v="240000000"/>
        <n v="1933500000"/>
        <n v="1620000000"/>
        <n v="939000000"/>
        <n v="1101000000"/>
        <n v="2017500000"/>
        <n v="258000000"/>
        <n v="741000000"/>
        <n v="591000000"/>
        <n v="1840500000"/>
        <n v="1384500000"/>
        <n v="892500000"/>
        <n v="775500000"/>
        <n v="1026000000"/>
        <n v="894000000"/>
        <n v="304500000"/>
        <n v="166500000"/>
        <n v="468000000"/>
        <n v="1618500000"/>
        <n v="583500000"/>
        <n v="2223000000"/>
        <n v="1123500000"/>
        <n v="1345500000"/>
        <n v="1314000000"/>
        <n v="991500000"/>
        <n v="214500000"/>
        <n v="549000000"/>
        <n v="742500000"/>
        <n v="457500000"/>
        <n v="37060000"/>
        <n v="595000"/>
        <n v="3995000"/>
        <n v="510000"/>
        <n v="3060000"/>
        <n v="23120000"/>
        <n v="8330000"/>
        <n v="8585000"/>
        <n v="765000"/>
        <n v="1870000"/>
        <n v="6800000"/>
        <n v="131665000"/>
        <n v="32215000"/>
        <n v="10710000"/>
        <n v="36380000"/>
        <n v="170000"/>
        <n v="16235000"/>
        <n v="1530000"/>
        <n v="27625000"/>
        <n v="110245000"/>
        <n v="14535000"/>
        <n v="2890000"/>
        <n v="17085000"/>
        <n v="680000"/>
        <n v="2295000"/>
        <n v="9010000"/>
        <n v="1445000"/>
        <n v="340000"/>
        <n v="4250000"/>
        <n v="3315000"/>
        <n v="11900000"/>
        <n v="8075000"/>
        <n v="16065000"/>
        <n v="2380000"/>
        <n v="255000"/>
        <n v="1785000"/>
        <n v="2805000"/>
        <n v="20145000"/>
        <n v="2125000"/>
        <n v="31365000"/>
        <n v="5695000"/>
        <n v="11730000"/>
        <n v="17425000"/>
        <n v="17595000"/>
        <n v="6290000"/>
        <n v="7395000"/>
        <n v="3570000"/>
        <n v="47600000"/>
        <n v="15640000"/>
        <n v="19295000"/>
        <n v="75735000"/>
        <n v="12495000"/>
        <n v="2635000"/>
        <n v="6035000"/>
        <n v="43775000"/>
        <n v="56100000"/>
        <n v="7820000"/>
        <n v="3145000"/>
        <n v="1020000"/>
        <n v="68935000"/>
        <n v="935000"/>
        <n v="21505000"/>
        <n v="69530000"/>
        <n v="5440000"/>
        <n v="30430000"/>
        <n v="11390000"/>
        <n v="17255000"/>
        <n v="9180000"/>
        <n v="287640000"/>
        <n v="38760000"/>
        <n v="39865000"/>
        <n v="178585000"/>
        <n v="27540000"/>
        <n v="3230000"/>
        <n v="27030000"/>
        <n v="117130000"/>
        <n v="238085000"/>
        <n v="25755000"/>
        <n v="6460000"/>
        <n v="56610000"/>
        <n v="2210000"/>
        <n v="1615000"/>
        <n v="20230000"/>
        <n v="84575000"/>
        <n v="49640000"/>
        <n v="37485000"/>
        <n v="2720000"/>
        <n v="10370000"/>
        <n v="11645000"/>
        <n v="282115000"/>
        <n v="50830000"/>
        <n v="38845000"/>
        <n v="205615000"/>
        <n v="41225000"/>
        <n v="29070000"/>
        <n v="123335000"/>
        <n v="233325000"/>
        <n v="45135000"/>
        <n v="9690000"/>
        <n v="65110000"/>
        <n v="40375000"/>
        <n v="20740000"/>
        <n v="68765000"/>
        <n v="81515000"/>
        <n v="58735000"/>
        <n v="13345000"/>
        <n v="12665000"/>
        <n v="300815000"/>
        <n v="67065000"/>
        <n v="50150000"/>
        <n v="184110000"/>
        <n v="41650000"/>
        <n v="4080000"/>
        <n v="41395000"/>
        <n v="138125000"/>
        <n v="244800000"/>
        <n v="62050000"/>
        <n v="14365000"/>
        <n v="7140000"/>
        <n v="84405000"/>
        <n v="39950000"/>
        <n v="25585000"/>
        <n v="13855000"/>
        <n v="124100000"/>
        <n v="42925000"/>
        <n v="2465000"/>
        <n v="16915000"/>
        <n v="315265000"/>
        <n v="70805000"/>
        <n v="46325000"/>
        <n v="302090000"/>
        <n v="80580000"/>
        <n v="35360000"/>
        <n v="136170000"/>
        <n v="215050000"/>
        <n v="86870000"/>
        <n v="10965000"/>
        <n v="94690000"/>
        <n v="10200000"/>
        <n v="51340000"/>
        <n v="6715000"/>
        <n v="43265000"/>
        <n v="107865000"/>
        <n v="15130000"/>
        <n v="133365000"/>
        <n v="74035000"/>
        <n v="5185000"/>
        <n v="31450000"/>
        <n v="291550000"/>
        <n v="79900000"/>
        <n v="313140000"/>
        <n v="71655000"/>
        <n v="68255000"/>
        <n v="192525000"/>
        <n v="241740000"/>
        <n v="114495000"/>
        <n v="22270000"/>
        <n v="26265000"/>
        <n v="83725000"/>
        <n v="7905000"/>
        <n v="39695000"/>
        <n v="2550000"/>
        <n v="42500000"/>
        <n v="106930000"/>
        <n v="13005000"/>
        <n v="179435000"/>
        <n v="56950000"/>
        <n v="6205000"/>
        <n v="9350000"/>
        <n v="24905000"/>
        <n v="372385000"/>
        <n v="94095000"/>
        <n v="76585000"/>
        <n v="405875000"/>
        <n v="79815000"/>
        <n v="6885000"/>
        <n v="38250000"/>
        <n v="180115000"/>
        <n v="275060000"/>
        <n v="116535000"/>
        <n v="19465000"/>
        <n v="24225000"/>
        <n v="142035000"/>
        <n v="34765000"/>
        <n v="50575000"/>
        <n v="149770000"/>
        <n v="16490000"/>
        <n v="186235000"/>
        <n v="50745000"/>
        <n v="20400000"/>
        <n v="372810000"/>
        <n v="118915000"/>
        <n v="73270000"/>
        <n v="436730000"/>
        <n v="425000"/>
        <n v="113305000"/>
        <n v="7990000"/>
        <n v="46920000"/>
        <n v="200515000"/>
        <n v="359805000"/>
        <n v="112370000"/>
        <n v="194140000"/>
        <n v="42075000"/>
        <n v="53975000"/>
        <n v="202640000"/>
        <n v="22695000"/>
        <n v="222105000"/>
        <n v="57545000"/>
        <n v="4845000"/>
        <n v="28730000"/>
        <n v="475405000"/>
        <n v="147645000"/>
        <n v="82790000"/>
        <n v="584035000"/>
        <n v="107610000"/>
        <n v="9945000"/>
        <n v="25160000"/>
        <n v="217855000"/>
        <n v="383010000"/>
        <n v="102170000"/>
        <n v="18955000"/>
        <n v="32555000"/>
        <n v="269365000"/>
        <n v="15215000"/>
        <n v="112880000"/>
        <n v="4675000"/>
        <n v="296735000"/>
        <n v="19975000"/>
        <n v="383095000"/>
        <n v="87125000"/>
        <n v="51595000"/>
        <n v="619480000"/>
        <n v="134300000"/>
        <n v="823395000"/>
        <n v="200855000"/>
        <n v="15385000"/>
        <n v="60860000"/>
        <n v="261800000"/>
        <n v="655180000"/>
        <n v="168810000"/>
        <n v="36975000"/>
        <n v="53210000"/>
        <n v="14280000"/>
        <n v="5355000"/>
        <n v="118745000"/>
        <n v="240720000"/>
        <n v="32045000"/>
        <n v="569075000"/>
        <n v="103275000"/>
        <n v="8245000"/>
        <n v="10625000"/>
        <n v="749190000"/>
        <n v="247180000"/>
        <n v="113645000"/>
        <n v="626875000"/>
        <n v="192185000"/>
        <n v="6970000"/>
        <n v="69445000"/>
        <n v="320535000"/>
        <n v="461125000"/>
        <n v="1700000"/>
        <n v="203745000"/>
        <n v="51170000"/>
        <n v="69275000"/>
        <n v="137275000"/>
        <n v="9520000"/>
        <n v="38930000"/>
        <n v="3740000"/>
        <n v="70890000"/>
        <n v="149600000"/>
        <n v="38505000"/>
        <n v="374680000"/>
        <n v="100130000"/>
        <n v="10540000"/>
        <n v="36635000"/>
        <n v="505495000"/>
        <n v="201705000"/>
        <n v="111350000"/>
        <n v="757690000"/>
        <n v="145690000"/>
        <n v="5525000"/>
        <n v="41905000"/>
        <n v="314585000"/>
        <n v="308380000"/>
        <n v="1190000"/>
        <n v="144075000"/>
        <n v="58055000"/>
        <n v="147305000"/>
        <n v="88230000"/>
        <n v="234175000"/>
        <n v="31025000"/>
        <n v="452370000"/>
        <n v="82110000"/>
        <n v="8840000"/>
        <n v="13515000"/>
        <n v="39185000"/>
        <n v="578000000"/>
        <n v="218280000"/>
        <n v="121890000"/>
        <n v="669800000"/>
        <n v="1105000"/>
        <n v="143905000"/>
        <n v="7225000"/>
        <n v="43690000"/>
        <n v="291295000"/>
        <n v="318665000"/>
        <n v="115685000"/>
        <n v="31790000"/>
        <n v="163285000"/>
        <n v="54230000"/>
        <n v="4930000"/>
        <n v="111265000"/>
        <n v="225930000"/>
        <n v="49215000"/>
        <n v="475320000"/>
        <n v="60350000"/>
        <n v="26860000"/>
        <n v="50065000"/>
        <n v="483565000"/>
        <n v="166940000"/>
        <n v="146370000"/>
        <n v="717910000"/>
        <n v="154360000"/>
        <n v="51255000"/>
        <n v="388790000"/>
        <n v="355300000"/>
        <n v="155380000"/>
        <n v="34340000"/>
        <n v="58565000"/>
        <n v="161330000"/>
        <n v="17170000"/>
        <n v="72165000"/>
        <n v="5015000"/>
        <n v="115600000"/>
        <n v="277015000"/>
        <n v="430015000"/>
        <n v="77775000"/>
        <n v="15470000"/>
        <n v="47685000"/>
        <n v="635460000"/>
        <n v="260865000"/>
        <n v="164135000"/>
        <n v="826455000"/>
        <n v="170595000"/>
        <n v="7735000"/>
        <n v="54825000"/>
        <n v="353515000"/>
        <n v="451010000"/>
        <n v="163200000"/>
        <n v="41990000"/>
        <n v="56355000"/>
        <n v="190315000"/>
        <n v="17000000"/>
        <n v="80835000"/>
        <n v="5950000"/>
        <n v="101150000"/>
        <n v="195585000"/>
        <n v="34000000"/>
        <n v="453305000"/>
        <n v="72080000"/>
        <n v="18700000"/>
        <n v="42330000"/>
        <n v="647360000"/>
        <n v="263500000"/>
        <n v="912050000"/>
        <n v="186745000"/>
        <n v="397545000"/>
        <n v="434520000"/>
        <n v="151895000"/>
        <n v="32810000"/>
        <n v="61795000"/>
        <n v="117045000"/>
        <n v="10030000"/>
        <n v="210035000"/>
        <n v="314415000"/>
        <n v="59840000"/>
        <n v="563975000"/>
        <n v="111605000"/>
        <n v="21930000"/>
        <n v="80665000"/>
        <n v="825010000"/>
        <n v="308465000"/>
        <n v="307360000"/>
        <n v="1359915000"/>
        <n v="314075000"/>
        <n v="15300000"/>
        <n v="60095000"/>
        <n v="803675000"/>
        <n v="470050000"/>
        <n v="255255000"/>
        <n v="67745000"/>
        <n v="45730000"/>
        <n v="233070000"/>
        <n v="14960000"/>
        <n v="106505000"/>
        <n v="231625000"/>
        <n v="328865000"/>
        <n v="49895000"/>
        <n v="707370000"/>
        <n v="116365000"/>
        <n v="81005000"/>
        <n v="837335000"/>
        <n v="314330000"/>
        <n v="291210000"/>
        <n v="1166030000"/>
        <n v="254745000"/>
        <n v="88570000"/>
        <n v="621010000"/>
        <n v="616930000"/>
        <n v="233410000"/>
        <n v="71315000"/>
        <n v="102765000"/>
        <n v="850000"/>
        <n v="231030000"/>
        <n v="21250000"/>
        <n v="83895000"/>
        <n v="10455000"/>
        <n v="160055000"/>
        <n v="325210000"/>
        <n v="44880000"/>
        <n v="672010000"/>
        <n v="75225000"/>
        <n v="8500000"/>
        <n v="12750000"/>
        <n v="55505000"/>
        <n v="658750000"/>
        <n v="349520000"/>
        <n v="197880000"/>
        <n v="1111460000"/>
        <n v="202215000"/>
        <n v="15045000"/>
        <n v="430100000"/>
        <n v="424235000"/>
        <n v="198390000"/>
        <n v="49385000"/>
        <n v="88995000"/>
        <n v="227800000"/>
        <n v="12070000"/>
        <n v="14620000"/>
        <n v="163455000"/>
        <n v="279225000"/>
        <n v="56270000"/>
        <n v="499205000"/>
        <n v="60010000"/>
        <n v="6630000"/>
        <n v="9775000"/>
        <n v="55675000"/>
        <n v="847365000"/>
        <n v="396695000"/>
        <n v="207655000"/>
        <n v="1173170000"/>
        <n v="215305000"/>
        <n v="16745000"/>
        <n v="393040000"/>
        <n v="467925000"/>
        <n v="165920000"/>
        <n v="37995000"/>
        <n v="53720000"/>
        <n v="247095000"/>
        <n v="16150000"/>
        <n v="77435000"/>
        <n v="18360000"/>
        <n v="159290000"/>
        <n v="1360000"/>
        <n v="238000000"/>
        <n v="53380000"/>
        <n v="574345000"/>
        <n v="59670000"/>
        <n v="55420000"/>
        <n v="872610000"/>
        <n v="472430000"/>
        <n v="200430000"/>
        <n v="1025950000"/>
        <n v="216920000"/>
        <n v="51765000"/>
        <n v="396270000"/>
        <n v="569585000"/>
        <n v="167280000"/>
        <n v="36210000"/>
        <n v="69190000"/>
        <n v="298775000"/>
        <n v="18785000"/>
        <n v="110670000"/>
        <n v="30770000"/>
        <n v="185980000"/>
        <n v="321470000"/>
        <n v="71145000"/>
        <n v="662150000"/>
        <n v="60690000"/>
        <n v="16830000"/>
        <n v="1109760000"/>
        <n v="575705000"/>
        <n v="273105000"/>
        <n v="1451545000"/>
        <n v="277865000"/>
        <n v="22185000"/>
        <n v="68425000"/>
        <n v="541875000"/>
        <n v="712980000"/>
        <n v="1955000"/>
        <n v="302515000"/>
        <n v="93755000"/>
        <n v="82535000"/>
        <n v="132515000"/>
        <n v="232730000"/>
        <n v="59330000"/>
        <n v="702610000"/>
        <n v="68170000"/>
        <n v="8160000"/>
        <n v="18020000"/>
        <n v="57970000"/>
        <n v="825435000"/>
        <n v="396015000"/>
        <n v="166430000"/>
        <n v="1042100000"/>
        <n v="1275000"/>
        <n v="242080000"/>
        <n v="31960000"/>
        <n v="332690000"/>
        <n v="553265000"/>
        <n v="262395000"/>
        <n v="44540000"/>
        <n v="78030000"/>
        <n v="371450000"/>
        <n v="23970000"/>
        <n v="130560000"/>
        <n v="17765000"/>
        <n v="213690000"/>
        <n v="423045000"/>
        <n v="73355000"/>
        <n v="816765000"/>
        <n v="89505000"/>
        <n v="1469820000"/>
        <n v="627810000"/>
        <n v="334900000"/>
        <n v="1749725000"/>
        <n v="316795000"/>
        <n v="32470000"/>
        <n v="100385000"/>
        <n v="586245000"/>
        <n v="878050000"/>
        <n v="399840000"/>
        <n v="128180000"/>
        <n v="85340000"/>
        <n v="44200000"/>
        <n v="11475000"/>
        <n v="105825000"/>
        <n v="341615000"/>
        <n v="34680000"/>
        <n v="14110000"/>
        <n v="33150000"/>
        <n v="657050000"/>
        <n v="341700000"/>
        <n v="718335000"/>
        <n v="181135000"/>
        <n v="45390000"/>
        <n v="277185000"/>
        <n v="401200000"/>
        <n v="164220000"/>
        <n v="39270000"/>
        <n v="52190000"/>
        <n v="134640000"/>
        <n v="175780000"/>
        <n v="43945000"/>
        <n v="450500000"/>
        <n v="12920000"/>
        <n v="3400000"/>
        <n v="9860000"/>
        <n v="818720000"/>
        <n v="334645000"/>
        <n v="167535000"/>
        <n v="834870000"/>
        <n v="238425000"/>
        <n v="37825000"/>
        <n v="319855000"/>
        <n v="496315000"/>
        <n v="197710000"/>
        <n v="133280000"/>
        <n v="60605000"/>
        <n v="177480000"/>
        <n v="179860000"/>
        <n v="489175000"/>
        <n v="33915000"/>
        <n v="38675000"/>
        <n v="826200000"/>
        <n v="407830000"/>
        <n v="332095000"/>
        <n v="1023655000"/>
        <n v="232645000"/>
        <n v="54570000"/>
        <n v="366605000"/>
        <n v="530910000"/>
        <n v="230350000"/>
        <n v="30940000"/>
        <n v="43435000"/>
        <n v="117980000"/>
        <n v="21845000"/>
        <n v="185130000"/>
        <n v="170170000"/>
        <n v="612765000"/>
        <n v="27285000"/>
        <n v="5780000"/>
        <n v="9605000"/>
        <n v="900150000"/>
        <n v="379185000"/>
        <n v="279055000"/>
        <n v="1057740000"/>
        <n v="259165000"/>
        <n v="11560000"/>
        <n v="57460000"/>
        <n v="368560000"/>
        <n v="440130000"/>
        <n v="266985000"/>
        <n v="41565000"/>
        <n v="149345000"/>
        <n v="20825000"/>
        <n v="69700000"/>
        <n v="186575000"/>
        <n v="221935000"/>
        <n v="48195000"/>
        <n v="715445000"/>
        <n v="50235000"/>
        <n v="4505000"/>
        <n v="42670000"/>
        <n v="946645000"/>
        <n v="429335000"/>
        <n v="277270000"/>
        <n v="1335860000"/>
        <n v="337620000"/>
        <n v="64600000"/>
        <n v="417010000"/>
        <n v="553095000"/>
        <n v="320875000"/>
        <n v="72335000"/>
        <n v="169745000"/>
        <n v="150025000"/>
        <n v="20485000"/>
        <n v="329800000"/>
        <n v="337960000"/>
        <n v="83045000"/>
        <n v="461040000"/>
        <n v="48025000"/>
        <n v="70125000"/>
        <n v="1215500000"/>
        <n v="454920000"/>
        <n v="413185000"/>
        <n v="1615680000"/>
        <n v="2975000"/>
        <n v="369325000"/>
        <n v="100640000"/>
        <n v="658155000"/>
        <n v="603160000"/>
        <n v="452795000"/>
        <n v="85595000"/>
        <n v="201620000"/>
        <n v="17340000"/>
        <n v="115090000"/>
        <n v="158525000"/>
        <n v="457300000"/>
        <n v="67915000"/>
        <n v="346800000"/>
        <n v="86615000"/>
        <n v="8670000"/>
        <n v="870145000"/>
        <n v="413610000"/>
        <n v="285515000"/>
        <n v="1232075000"/>
        <n v="2040000"/>
        <n v="372555000"/>
        <n v="19040000"/>
        <n v="397460000"/>
        <n v="459255000"/>
        <n v="466395000"/>
        <n v="223125000"/>
        <n v="481780000"/>
        <n v="1391195000"/>
        <n v="1055275000"/>
        <n v="644300000"/>
        <n v="109480000"/>
        <n v="548845000"/>
        <n v="376720000"/>
        <n v="261205000"/>
        <n v="330055000"/>
        <n v="107015000"/>
        <n v="201195000"/>
        <n v="139060000"/>
        <n v="69785000"/>
        <n v="181390000"/>
        <n v="46835000"/>
        <n v="18615000"/>
        <n v="70720000"/>
        <n v="26350000"/>
        <n v="557345000"/>
        <n v="1291405000"/>
        <n v="1071425000"/>
        <n v="734995000"/>
        <n v="437325000"/>
        <n v="110585000"/>
        <n v="340510000"/>
        <n v="458065000"/>
        <n v="433755000"/>
        <n v="200940000"/>
        <n v="20910000"/>
        <n v="317305000"/>
        <n v="186830000"/>
        <n v="86445000"/>
        <n v="240550000"/>
        <n v="91375000"/>
        <n v="113985000"/>
        <n v="49810000"/>
        <n v="19805000"/>
        <n v="84150000"/>
        <n v="32640000"/>
        <n v="5610000"/>
        <n v="4335000"/>
        <n v="2266780000"/>
        <n v="662915000"/>
        <n v="1933070000"/>
        <n v="1134750000"/>
        <n v="674305000"/>
        <n v="425170000"/>
        <n v="713405000"/>
        <n v="722160000"/>
        <n v="219640000"/>
        <n v="490620000"/>
        <n v="599845000"/>
        <n v="65195000"/>
        <n v="306850000"/>
        <n v="128690000"/>
        <n v="183515000"/>
        <n v="117895000"/>
        <n v="70040000"/>
        <n v="148325000"/>
        <n v="25245000"/>
        <n v="3485000"/>
        <n v="18275000"/>
        <n v="40545000"/>
        <n v="7650000"/>
      </sharedItems>
    </cacheField>
    <cacheField name="PR_total" numFmtId="0" formula="ROUND(#NAME?/#NAME?* 100,2)" databaseField="0"/>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7.699924652778" createdVersion="8" refreshedVersion="8" minRefreshableVersion="3" recordCount="2445" xr:uid="{9EBCD9E6-FAFE-456D-8C07-0B945AECEEE9}">
  <cacheSource type="worksheet">
    <worksheetSource name="dim_date__2"/>
  </cacheSource>
  <cacheFields count="13">
    <cacheField name="date" numFmtId="22">
      <sharedItems containsSemiMixedTypes="0" containsNonDate="0" containsDate="1" containsString="0" minDate="2021-04-01T00:00:00" maxDate="2024-03-02T00:00:00"/>
    </cacheField>
    <cacheField name="fiscal_year" numFmtId="0">
      <sharedItems containsSemiMixedTypes="0" containsString="0" containsNumber="1" containsInteger="1" minValue="2022" maxValue="2024"/>
    </cacheField>
    <cacheField name="quarter" numFmtId="0">
      <sharedItems/>
    </cacheField>
    <cacheField name="electric_vehicle_sales_by_state.state" numFmtId="0">
      <sharedItems count="35">
        <s v="Sikkim"/>
        <s v="Andaman &amp; Nicobar Island"/>
        <s v="Arunachal Pradesh"/>
        <s v="Assam"/>
        <s v="Chhattisgarh"/>
        <s v="DNH and DD"/>
        <s v="Jammu and Kashmir"/>
        <s v="Ladakh"/>
        <s v="Manipur"/>
        <s v="Meghalaya"/>
        <s v="Mizoram"/>
        <s v="Nagaland"/>
        <s v="Puducherry"/>
        <s v="Tripura"/>
        <s v="Bihar"/>
        <s v="Chandigarh"/>
        <s v="Delhi"/>
        <s v="Madhya Pradesh"/>
        <s v="Odisha"/>
        <s v="Punjab"/>
        <s v="Uttarakhand"/>
        <s v="Himachal Pradesh"/>
        <s v="Andaman &amp; Nicobar"/>
        <s v="Haryana"/>
        <s v="Jharkhand"/>
        <s v="Andhra Pradesh"/>
        <s v="Goa"/>
        <s v="Gujarat"/>
        <s v="Karnataka"/>
        <s v="Kerala"/>
        <s v="Maharashtra"/>
        <s v="Rajasthan"/>
        <s v="Tamil Nadu"/>
        <s v="Uttar Pradesh"/>
        <s v="West Bengal"/>
      </sharedItems>
    </cacheField>
    <cacheField name="electric_vehicle_sales_by_state.vehicle_category" numFmtId="0">
      <sharedItems/>
    </cacheField>
    <cacheField name="electric_vehicle_sales_by_state.electric_vehicles_sold" numFmtId="0">
      <sharedItems containsSemiMixedTypes="0" containsString="0" containsNumber="1" containsInteger="1" minValue="0" maxValue="26668"/>
    </cacheField>
    <cacheField name="electric_vehicle_sales_by_state.total_vehicles_sold" numFmtId="0">
      <sharedItems containsSemiMixedTypes="0" containsString="0" containsNumber="1" containsInteger="1" minValue="1" maxValue="387983"/>
    </cacheField>
    <cacheField name="electric_vehicle_sales_by_state.Year" numFmtId="0">
      <sharedItems containsSemiMixedTypes="0" containsString="0" containsNumber="1" containsInteger="1" minValue="2021" maxValue="2024"/>
    </cacheField>
    <cacheField name="electric_vehicle_sales_by_state.Price" numFmtId="0">
      <sharedItems containsSemiMixedTypes="0" containsString="0" containsNumber="1" containsInteger="1" minValue="85000" maxValue="1500000"/>
    </cacheField>
    <cacheField name="electric_vehicle_sales_by_state.Revenue_Total" numFmtId="0">
      <sharedItems containsSemiMixedTypes="0" containsString="0" containsNumber="1" containsInteger="1" minValue="0" maxValue="3090000000"/>
    </cacheField>
    <cacheField name="electric_vehicle_sales_by_state.Prices" numFmtId="0">
      <sharedItems containsSemiMixedTypes="0" containsString="0" containsNumber="1" containsInteger="1" minValue="85000" maxValue="1500000"/>
    </cacheField>
    <cacheField name="electric_vehicle_sales_by_state.EV_Revenue" numFmtId="0">
      <sharedItems containsSemiMixedTypes="0" containsString="0" containsNumber="1" containsInteger="1" minValue="0" maxValue="3090000000"/>
    </cacheField>
    <cacheField name="PR_TOTAL" numFmtId="0" formula="electric_vehicle_sales_by_state.electric_vehicles_sold/electric_vehicle_sales_by_state.total_vehicles_sol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n v="2.9"/>
    <n v="35"/>
  </r>
  <r>
    <x v="1"/>
    <x v="0"/>
    <n v="3.48"/>
    <n v="74099"/>
  </r>
  <r>
    <x v="2"/>
    <x v="0"/>
    <n v="73.209999999999994"/>
    <n v="4"/>
  </r>
  <r>
    <x v="3"/>
    <x v="0"/>
    <n v="23.53"/>
    <n v="5963"/>
  </r>
  <r>
    <x v="4"/>
    <x v="0"/>
    <n v="14.78"/>
    <n v="30020"/>
  </r>
  <r>
    <x v="5"/>
    <x v="0"/>
    <n v="10.86"/>
    <n v="3654"/>
  </r>
  <r>
    <x v="6"/>
    <x v="0"/>
    <n v="16.239999999999998"/>
    <n v="51889"/>
  </r>
  <r>
    <x v="7"/>
    <x v="0"/>
    <n v="1.71"/>
    <n v="89178"/>
  </r>
  <r>
    <x v="8"/>
    <x v="0"/>
    <n v="20.86"/>
    <n v="281"/>
  </r>
  <r>
    <x v="9"/>
    <x v="0"/>
    <n v="23.32"/>
    <n v="17634"/>
  </r>
  <r>
    <x v="10"/>
    <x v="0"/>
    <n v="0.93"/>
    <n v="169557"/>
  </r>
  <r>
    <x v="11"/>
    <x v="0"/>
    <n v="-11.46"/>
    <n v="26355"/>
  </r>
  <r>
    <x v="12"/>
    <x v="0"/>
    <n v="-7.55"/>
    <n v="2351"/>
  </r>
  <r>
    <x v="13"/>
    <x v="0"/>
    <n v="-1.64"/>
    <n v="5723"/>
  </r>
  <r>
    <x v="14"/>
    <x v="0"/>
    <n v="-1.77"/>
    <n v="17686"/>
  </r>
  <r>
    <x v="15"/>
    <x v="0"/>
    <n v="19.95"/>
    <n v="292329"/>
  </r>
  <r>
    <x v="16"/>
    <x v="0"/>
    <n v="20.75"/>
    <n v="120593"/>
  </r>
  <r>
    <x v="17"/>
    <x v="0"/>
    <n v="43.76"/>
    <n v="58"/>
  </r>
  <r>
    <x v="18"/>
    <x v="0"/>
    <n v="24.2"/>
    <n v="76362"/>
  </r>
  <r>
    <x v="19"/>
    <x v="0"/>
    <n v="14.84"/>
    <n v="363765"/>
  </r>
  <r>
    <x v="20"/>
    <x v="0"/>
    <n v="-20.43"/>
    <n v="252"/>
  </r>
  <r>
    <x v="21"/>
    <x v="0"/>
    <n v="91.19"/>
    <n v="135"/>
  </r>
  <r>
    <x v="22"/>
    <x v="0"/>
    <n v="105.31"/>
    <n v="339"/>
  </r>
  <r>
    <x v="23"/>
    <x v="0"/>
    <n v="29.1"/>
    <n v="9"/>
  </r>
  <r>
    <x v="24"/>
    <x v="0"/>
    <n v="13.66"/>
    <n v="76083"/>
  </r>
  <r>
    <x v="25"/>
    <x v="0"/>
    <n v="34.43"/>
    <n v="5363"/>
  </r>
  <r>
    <x v="26"/>
    <x v="0"/>
    <n v="12.02"/>
    <n v="22632"/>
  </r>
  <r>
    <x v="27"/>
    <x v="0"/>
    <n v="-0.38"/>
    <n v="142425"/>
  </r>
  <r>
    <x v="28"/>
    <x v="0"/>
    <n v="15.28"/>
    <n v="188855"/>
  </r>
  <r>
    <x v="29"/>
    <x v="0"/>
    <n v="11.14"/>
    <n v="522"/>
  </r>
  <r>
    <x v="30"/>
    <x v="0"/>
    <n v="40.64"/>
    <n v="89165"/>
  </r>
  <r>
    <x v="31"/>
    <x v="0"/>
    <n v="-4.3600000000000003"/>
    <n v="13987"/>
  </r>
  <r>
    <x v="32"/>
    <x v="0"/>
    <n v="20.96"/>
    <n v="25863"/>
  </r>
  <r>
    <x v="0"/>
    <x v="1"/>
    <n v="58.11"/>
    <n v="43"/>
  </r>
  <r>
    <x v="1"/>
    <x v="1"/>
    <n v="33.29"/>
    <n v="3323"/>
  </r>
  <r>
    <x v="2"/>
    <x v="1"/>
    <n v="429.15"/>
    <n v="29"/>
  </r>
  <r>
    <x v="3"/>
    <x v="1"/>
    <n v="69.14"/>
    <n v="455"/>
  </r>
  <r>
    <x v="4"/>
    <x v="1"/>
    <n v="79.989999999999995"/>
    <n v="999"/>
  </r>
  <r>
    <x v="5"/>
    <x v="1"/>
    <n v="45.77"/>
    <n v="1625"/>
  </r>
  <r>
    <x v="6"/>
    <x v="1"/>
    <n v="52.85"/>
    <n v="1915"/>
  </r>
  <r>
    <x v="7"/>
    <x v="1"/>
    <n v="9.2799999999999994"/>
    <n v="18134"/>
  </r>
  <r>
    <x v="8"/>
    <x v="1"/>
    <n v="56.52"/>
    <n v="74"/>
  </r>
  <r>
    <x v="9"/>
    <x v="1"/>
    <n v="22.77"/>
    <n v="2050"/>
  </r>
  <r>
    <x v="10"/>
    <x v="1"/>
    <n v="48.02"/>
    <n v="11832"/>
  </r>
  <r>
    <x v="11"/>
    <x v="1"/>
    <n v="33.19"/>
    <n v="4442"/>
  </r>
  <r>
    <x v="12"/>
    <x v="1"/>
    <n v="56.89"/>
    <n v="244"/>
  </r>
  <r>
    <x v="13"/>
    <x v="1"/>
    <n v="58.59"/>
    <n v="248"/>
  </r>
  <r>
    <x v="14"/>
    <x v="1"/>
    <n v="29.2"/>
    <n v="775"/>
  </r>
  <r>
    <x v="15"/>
    <x v="1"/>
    <n v="47.06"/>
    <n v="20666"/>
  </r>
  <r>
    <x v="16"/>
    <x v="1"/>
    <n v="34.56"/>
    <n v="16467"/>
  </r>
  <r>
    <x v="17"/>
    <x v="1"/>
    <n v="-100"/>
    <n v="10"/>
  </r>
  <r>
    <x v="18"/>
    <x v="1"/>
    <n v="37.11"/>
    <n v="2617"/>
  </r>
  <r>
    <x v="19"/>
    <x v="1"/>
    <n v="9.8800000000000008"/>
    <n v="32280"/>
  </r>
  <r>
    <x v="20"/>
    <x v="1"/>
    <n v="105.48"/>
    <n v="47"/>
  </r>
  <r>
    <x v="21"/>
    <x v="1"/>
    <n v="56.67"/>
    <n v="42"/>
  </r>
  <r>
    <x v="24"/>
    <x v="1"/>
    <n v="67.25"/>
    <n v="2184"/>
  </r>
  <r>
    <x v="25"/>
    <x v="1"/>
    <n v="47.53"/>
    <n v="173"/>
  </r>
  <r>
    <x v="26"/>
    <x v="1"/>
    <n v="338.7"/>
    <n v="1201"/>
  </r>
  <r>
    <x v="27"/>
    <x v="1"/>
    <n v="58.35"/>
    <n v="7941"/>
  </r>
  <r>
    <x v="28"/>
    <x v="1"/>
    <n v="49"/>
    <n v="11207"/>
  </r>
  <r>
    <x v="29"/>
    <x v="1"/>
    <n v="85.59"/>
    <n v="40"/>
  </r>
  <r>
    <x v="30"/>
    <x v="1"/>
    <n v="179.17"/>
    <n v="6038"/>
  </r>
  <r>
    <x v="31"/>
    <x v="1"/>
    <n v="18.72"/>
    <n v="1140"/>
  </r>
  <r>
    <x v="32"/>
    <x v="1"/>
    <n v="41.08"/>
    <n v="46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x v="0"/>
    <x v="0"/>
    <n v="0"/>
    <n v="85000"/>
    <n v="2021"/>
    <n v="0"/>
  </r>
  <r>
    <x v="1"/>
    <x v="0"/>
    <x v="1"/>
    <n v="0"/>
    <n v="85000"/>
    <n v="2022"/>
    <n v="0"/>
  </r>
  <r>
    <x v="2"/>
    <x v="0"/>
    <x v="0"/>
    <n v="0"/>
    <n v="85000"/>
    <n v="2021"/>
    <n v="0"/>
  </r>
  <r>
    <x v="3"/>
    <x v="0"/>
    <x v="0"/>
    <n v="0"/>
    <n v="85000"/>
    <n v="2021"/>
    <n v="0"/>
  </r>
  <r>
    <x v="4"/>
    <x v="0"/>
    <x v="0"/>
    <n v="0"/>
    <n v="85000"/>
    <n v="2021"/>
    <n v="0"/>
  </r>
  <r>
    <x v="5"/>
    <x v="0"/>
    <x v="0"/>
    <n v="0"/>
    <n v="85000"/>
    <n v="2021"/>
    <n v="0"/>
  </r>
  <r>
    <x v="6"/>
    <x v="0"/>
    <x v="0"/>
    <n v="0"/>
    <n v="85000"/>
    <n v="2021"/>
    <n v="0"/>
  </r>
  <r>
    <x v="7"/>
    <x v="0"/>
    <x v="0"/>
    <n v="0"/>
    <n v="85000"/>
    <n v="2021"/>
    <n v="0"/>
  </r>
  <r>
    <x v="8"/>
    <x v="0"/>
    <x v="0"/>
    <n v="0"/>
    <n v="85000"/>
    <n v="2021"/>
    <n v="0"/>
  </r>
  <r>
    <x v="0"/>
    <x v="1"/>
    <x v="2"/>
    <n v="0"/>
    <n v="1500000"/>
    <n v="2021"/>
    <n v="0"/>
  </r>
  <r>
    <x v="0"/>
    <x v="1"/>
    <x v="3"/>
    <n v="0"/>
    <n v="1500000"/>
    <n v="2021"/>
    <n v="0"/>
  </r>
  <r>
    <x v="0"/>
    <x v="1"/>
    <x v="4"/>
    <n v="0"/>
    <n v="1500000"/>
    <n v="2021"/>
    <n v="0"/>
  </r>
  <r>
    <x v="0"/>
    <x v="1"/>
    <x v="5"/>
    <n v="0"/>
    <n v="1500000"/>
    <n v="2021"/>
    <n v="0"/>
  </r>
  <r>
    <x v="0"/>
    <x v="1"/>
    <x v="6"/>
    <n v="0"/>
    <n v="1500000"/>
    <n v="2021"/>
    <n v="0"/>
  </r>
  <r>
    <x v="1"/>
    <x v="1"/>
    <x v="3"/>
    <n v="0"/>
    <n v="1500000"/>
    <n v="2022"/>
    <n v="0"/>
  </r>
  <r>
    <x v="1"/>
    <x v="1"/>
    <x v="5"/>
    <n v="0"/>
    <n v="1500000"/>
    <n v="2022"/>
    <n v="0"/>
  </r>
  <r>
    <x v="1"/>
    <x v="1"/>
    <x v="6"/>
    <n v="0"/>
    <n v="1500000"/>
    <n v="2022"/>
    <n v="0"/>
  </r>
  <r>
    <x v="2"/>
    <x v="1"/>
    <x v="2"/>
    <n v="0"/>
    <n v="1500000"/>
    <n v="2021"/>
    <n v="0"/>
  </r>
  <r>
    <x v="2"/>
    <x v="1"/>
    <x v="3"/>
    <n v="0"/>
    <n v="1500000"/>
    <n v="2021"/>
    <n v="0"/>
  </r>
  <r>
    <x v="2"/>
    <x v="1"/>
    <x v="4"/>
    <n v="0"/>
    <n v="1500000"/>
    <n v="2021"/>
    <n v="0"/>
  </r>
  <r>
    <x v="2"/>
    <x v="1"/>
    <x v="7"/>
    <n v="0"/>
    <n v="1500000"/>
    <n v="2021"/>
    <n v="0"/>
  </r>
  <r>
    <x v="2"/>
    <x v="1"/>
    <x v="5"/>
    <n v="0"/>
    <n v="1500000"/>
    <n v="2021"/>
    <n v="0"/>
  </r>
  <r>
    <x v="2"/>
    <x v="1"/>
    <x v="6"/>
    <n v="0"/>
    <n v="1500000"/>
    <n v="2021"/>
    <n v="0"/>
  </r>
  <r>
    <x v="9"/>
    <x v="1"/>
    <x v="3"/>
    <n v="0"/>
    <n v="1500000"/>
    <n v="2022"/>
    <n v="0"/>
  </r>
  <r>
    <x v="9"/>
    <x v="1"/>
    <x v="5"/>
    <n v="0"/>
    <n v="1500000"/>
    <n v="2022"/>
    <n v="0"/>
  </r>
  <r>
    <x v="9"/>
    <x v="1"/>
    <x v="6"/>
    <n v="0"/>
    <n v="1500000"/>
    <n v="2022"/>
    <n v="0"/>
  </r>
  <r>
    <x v="3"/>
    <x v="1"/>
    <x v="2"/>
    <n v="0"/>
    <n v="1500000"/>
    <n v="2021"/>
    <n v="0"/>
  </r>
  <r>
    <x v="3"/>
    <x v="1"/>
    <x v="3"/>
    <n v="0"/>
    <n v="1500000"/>
    <n v="2021"/>
    <n v="0"/>
  </r>
  <r>
    <x v="3"/>
    <x v="1"/>
    <x v="4"/>
    <n v="0"/>
    <n v="1500000"/>
    <n v="2021"/>
    <n v="0"/>
  </r>
  <r>
    <x v="3"/>
    <x v="1"/>
    <x v="5"/>
    <n v="0"/>
    <n v="1500000"/>
    <n v="2021"/>
    <n v="0"/>
  </r>
  <r>
    <x v="3"/>
    <x v="1"/>
    <x v="6"/>
    <n v="0"/>
    <n v="1500000"/>
    <n v="2021"/>
    <n v="0"/>
  </r>
  <r>
    <x v="10"/>
    <x v="1"/>
    <x v="3"/>
    <n v="0"/>
    <n v="1500000"/>
    <n v="2022"/>
    <n v="0"/>
  </r>
  <r>
    <x v="10"/>
    <x v="1"/>
    <x v="5"/>
    <n v="0"/>
    <n v="1500000"/>
    <n v="2022"/>
    <n v="0"/>
  </r>
  <r>
    <x v="10"/>
    <x v="1"/>
    <x v="6"/>
    <n v="0"/>
    <n v="1500000"/>
    <n v="2022"/>
    <n v="0"/>
  </r>
  <r>
    <x v="4"/>
    <x v="1"/>
    <x v="2"/>
    <n v="0"/>
    <n v="1500000"/>
    <n v="2021"/>
    <n v="0"/>
  </r>
  <r>
    <x v="4"/>
    <x v="1"/>
    <x v="3"/>
    <n v="0"/>
    <n v="1500000"/>
    <n v="2021"/>
    <n v="0"/>
  </r>
  <r>
    <x v="4"/>
    <x v="1"/>
    <x v="4"/>
    <n v="0"/>
    <n v="1500000"/>
    <n v="2021"/>
    <n v="0"/>
  </r>
  <r>
    <x v="4"/>
    <x v="1"/>
    <x v="5"/>
    <n v="0"/>
    <n v="1500000"/>
    <n v="2021"/>
    <n v="0"/>
  </r>
  <r>
    <x v="4"/>
    <x v="1"/>
    <x v="6"/>
    <n v="0"/>
    <n v="1500000"/>
    <n v="2021"/>
    <n v="0"/>
  </r>
  <r>
    <x v="11"/>
    <x v="1"/>
    <x v="3"/>
    <n v="0"/>
    <n v="1500000"/>
    <n v="2022"/>
    <n v="0"/>
  </r>
  <r>
    <x v="11"/>
    <x v="1"/>
    <x v="5"/>
    <n v="0"/>
    <n v="1500000"/>
    <n v="2022"/>
    <n v="0"/>
  </r>
  <r>
    <x v="11"/>
    <x v="1"/>
    <x v="6"/>
    <n v="0"/>
    <n v="1500000"/>
    <n v="2022"/>
    <n v="0"/>
  </r>
  <r>
    <x v="5"/>
    <x v="1"/>
    <x v="2"/>
    <n v="0"/>
    <n v="1500000"/>
    <n v="2021"/>
    <n v="0"/>
  </r>
  <r>
    <x v="5"/>
    <x v="1"/>
    <x v="3"/>
    <n v="0"/>
    <n v="1500000"/>
    <n v="2021"/>
    <n v="0"/>
  </r>
  <r>
    <x v="5"/>
    <x v="1"/>
    <x v="4"/>
    <n v="0"/>
    <n v="1500000"/>
    <n v="2021"/>
    <n v="0"/>
  </r>
  <r>
    <x v="5"/>
    <x v="1"/>
    <x v="5"/>
    <n v="0"/>
    <n v="1500000"/>
    <n v="2021"/>
    <n v="0"/>
  </r>
  <r>
    <x v="5"/>
    <x v="1"/>
    <x v="6"/>
    <n v="0"/>
    <n v="1500000"/>
    <n v="2021"/>
    <n v="0"/>
  </r>
  <r>
    <x v="12"/>
    <x v="1"/>
    <x v="3"/>
    <n v="0"/>
    <n v="1500000"/>
    <n v="2022"/>
    <n v="0"/>
  </r>
  <r>
    <x v="12"/>
    <x v="1"/>
    <x v="5"/>
    <n v="0"/>
    <n v="1500000"/>
    <n v="2022"/>
    <n v="0"/>
  </r>
  <r>
    <x v="12"/>
    <x v="1"/>
    <x v="6"/>
    <n v="0"/>
    <n v="1500000"/>
    <n v="2022"/>
    <n v="0"/>
  </r>
  <r>
    <x v="6"/>
    <x v="1"/>
    <x v="2"/>
    <n v="0"/>
    <n v="1500000"/>
    <n v="2021"/>
    <n v="0"/>
  </r>
  <r>
    <x v="6"/>
    <x v="1"/>
    <x v="3"/>
    <n v="0"/>
    <n v="1500000"/>
    <n v="2021"/>
    <n v="0"/>
  </r>
  <r>
    <x v="6"/>
    <x v="1"/>
    <x v="4"/>
    <n v="0"/>
    <n v="1500000"/>
    <n v="2021"/>
    <n v="0"/>
  </r>
  <r>
    <x v="6"/>
    <x v="1"/>
    <x v="5"/>
    <n v="0"/>
    <n v="1500000"/>
    <n v="2021"/>
    <n v="0"/>
  </r>
  <r>
    <x v="6"/>
    <x v="1"/>
    <x v="6"/>
    <n v="0"/>
    <n v="1500000"/>
    <n v="2021"/>
    <n v="0"/>
  </r>
  <r>
    <x v="13"/>
    <x v="1"/>
    <x v="3"/>
    <n v="0"/>
    <n v="1500000"/>
    <n v="2022"/>
    <n v="0"/>
  </r>
  <r>
    <x v="13"/>
    <x v="1"/>
    <x v="5"/>
    <n v="0"/>
    <n v="1500000"/>
    <n v="2022"/>
    <n v="0"/>
  </r>
  <r>
    <x v="13"/>
    <x v="1"/>
    <x v="6"/>
    <n v="0"/>
    <n v="1500000"/>
    <n v="2022"/>
    <n v="0"/>
  </r>
  <r>
    <x v="7"/>
    <x v="1"/>
    <x v="2"/>
    <n v="0"/>
    <n v="1500000"/>
    <n v="2021"/>
    <n v="0"/>
  </r>
  <r>
    <x v="7"/>
    <x v="1"/>
    <x v="3"/>
    <n v="0"/>
    <n v="1500000"/>
    <n v="2021"/>
    <n v="0"/>
  </r>
  <r>
    <x v="7"/>
    <x v="1"/>
    <x v="4"/>
    <n v="0"/>
    <n v="1500000"/>
    <n v="2021"/>
    <n v="0"/>
  </r>
  <r>
    <x v="7"/>
    <x v="1"/>
    <x v="5"/>
    <n v="0"/>
    <n v="1500000"/>
    <n v="2021"/>
    <n v="0"/>
  </r>
  <r>
    <x v="7"/>
    <x v="1"/>
    <x v="6"/>
    <n v="0"/>
    <n v="1500000"/>
    <n v="2021"/>
    <n v="0"/>
  </r>
  <r>
    <x v="14"/>
    <x v="1"/>
    <x v="3"/>
    <n v="0"/>
    <n v="1500000"/>
    <n v="2022"/>
    <n v="0"/>
  </r>
  <r>
    <x v="14"/>
    <x v="1"/>
    <x v="5"/>
    <n v="0"/>
    <n v="1500000"/>
    <n v="2022"/>
    <n v="0"/>
  </r>
  <r>
    <x v="8"/>
    <x v="1"/>
    <x v="2"/>
    <n v="0"/>
    <n v="1500000"/>
    <n v="2021"/>
    <n v="0"/>
  </r>
  <r>
    <x v="8"/>
    <x v="1"/>
    <x v="3"/>
    <n v="0"/>
    <n v="1500000"/>
    <n v="2021"/>
    <n v="0"/>
  </r>
  <r>
    <x v="8"/>
    <x v="1"/>
    <x v="4"/>
    <n v="0"/>
    <n v="1500000"/>
    <n v="2021"/>
    <n v="0"/>
  </r>
  <r>
    <x v="8"/>
    <x v="1"/>
    <x v="5"/>
    <n v="0"/>
    <n v="1500000"/>
    <n v="2021"/>
    <n v="0"/>
  </r>
  <r>
    <x v="8"/>
    <x v="1"/>
    <x v="6"/>
    <n v="0"/>
    <n v="1500000"/>
    <n v="2021"/>
    <n v="0"/>
  </r>
  <r>
    <x v="15"/>
    <x v="1"/>
    <x v="3"/>
    <n v="0"/>
    <n v="1500000"/>
    <n v="2022"/>
    <n v="0"/>
  </r>
  <r>
    <x v="16"/>
    <x v="1"/>
    <x v="3"/>
    <n v="0"/>
    <n v="1500000"/>
    <n v="2021"/>
    <n v="0"/>
  </r>
  <r>
    <x v="16"/>
    <x v="1"/>
    <x v="4"/>
    <n v="0"/>
    <n v="1500000"/>
    <n v="2021"/>
    <n v="0"/>
  </r>
  <r>
    <x v="16"/>
    <x v="1"/>
    <x v="5"/>
    <n v="0"/>
    <n v="1500000"/>
    <n v="2021"/>
    <n v="0"/>
  </r>
  <r>
    <x v="16"/>
    <x v="1"/>
    <x v="6"/>
    <n v="0"/>
    <n v="1500000"/>
    <n v="2021"/>
    <n v="0"/>
  </r>
  <r>
    <x v="17"/>
    <x v="1"/>
    <x v="3"/>
    <n v="0"/>
    <n v="1500000"/>
    <n v="2022"/>
    <n v="0"/>
  </r>
  <r>
    <x v="18"/>
    <x v="1"/>
    <x v="3"/>
    <n v="0"/>
    <n v="1500000"/>
    <n v="2022"/>
    <n v="0"/>
  </r>
  <r>
    <x v="18"/>
    <x v="1"/>
    <x v="4"/>
    <n v="0"/>
    <n v="1500000"/>
    <n v="2022"/>
    <n v="0"/>
  </r>
  <r>
    <x v="18"/>
    <x v="1"/>
    <x v="5"/>
    <n v="0"/>
    <n v="1500000"/>
    <n v="2022"/>
    <n v="0"/>
  </r>
  <r>
    <x v="18"/>
    <x v="1"/>
    <x v="6"/>
    <n v="0"/>
    <n v="1500000"/>
    <n v="2022"/>
    <n v="0"/>
  </r>
  <r>
    <x v="19"/>
    <x v="1"/>
    <x v="3"/>
    <n v="0"/>
    <n v="1500000"/>
    <n v="2023"/>
    <n v="0"/>
  </r>
  <r>
    <x v="20"/>
    <x v="1"/>
    <x v="3"/>
    <n v="0"/>
    <n v="1500000"/>
    <n v="2022"/>
    <n v="0"/>
  </r>
  <r>
    <x v="20"/>
    <x v="1"/>
    <x v="4"/>
    <n v="0"/>
    <n v="1500000"/>
    <n v="2022"/>
    <n v="0"/>
  </r>
  <r>
    <x v="20"/>
    <x v="1"/>
    <x v="5"/>
    <n v="0"/>
    <n v="1500000"/>
    <n v="2022"/>
    <n v="0"/>
  </r>
  <r>
    <x v="20"/>
    <x v="1"/>
    <x v="6"/>
    <n v="0"/>
    <n v="1500000"/>
    <n v="2022"/>
    <n v="0"/>
  </r>
  <r>
    <x v="21"/>
    <x v="1"/>
    <x v="3"/>
    <n v="0"/>
    <n v="1500000"/>
    <n v="2023"/>
    <n v="0"/>
  </r>
  <r>
    <x v="22"/>
    <x v="1"/>
    <x v="3"/>
    <n v="0"/>
    <n v="1500000"/>
    <n v="2022"/>
    <n v="0"/>
  </r>
  <r>
    <x v="22"/>
    <x v="1"/>
    <x v="6"/>
    <n v="0"/>
    <n v="1500000"/>
    <n v="2022"/>
    <n v="0"/>
  </r>
  <r>
    <x v="0"/>
    <x v="1"/>
    <x v="8"/>
    <n v="322"/>
    <n v="1500000"/>
    <n v="2021"/>
    <n v="483000000"/>
  </r>
  <r>
    <x v="0"/>
    <x v="1"/>
    <x v="9"/>
    <n v="118"/>
    <n v="1500000"/>
    <n v="2021"/>
    <n v="177000000"/>
  </r>
  <r>
    <x v="0"/>
    <x v="1"/>
    <x v="10"/>
    <n v="171"/>
    <n v="1500000"/>
    <n v="2021"/>
    <n v="256500000"/>
  </r>
  <r>
    <x v="0"/>
    <x v="1"/>
    <x v="11"/>
    <n v="12"/>
    <n v="1500000"/>
    <n v="2021"/>
    <n v="18000000"/>
  </r>
  <r>
    <x v="0"/>
    <x v="1"/>
    <x v="7"/>
    <n v="3"/>
    <n v="1500000"/>
    <n v="2021"/>
    <n v="4500000"/>
  </r>
  <r>
    <x v="1"/>
    <x v="1"/>
    <x v="8"/>
    <n v="1409"/>
    <n v="1500000"/>
    <n v="2022"/>
    <n v="2113500000"/>
  </r>
  <r>
    <x v="1"/>
    <x v="1"/>
    <x v="9"/>
    <n v="177"/>
    <n v="1500000"/>
    <n v="2022"/>
    <n v="265500000"/>
  </r>
  <r>
    <x v="1"/>
    <x v="1"/>
    <x v="10"/>
    <n v="611"/>
    <n v="1500000"/>
    <n v="2022"/>
    <n v="916500000"/>
  </r>
  <r>
    <x v="1"/>
    <x v="1"/>
    <x v="2"/>
    <n v="15"/>
    <n v="1500000"/>
    <n v="2022"/>
    <n v="22500000"/>
  </r>
  <r>
    <x v="1"/>
    <x v="1"/>
    <x v="11"/>
    <n v="17"/>
    <n v="1500000"/>
    <n v="2022"/>
    <n v="25500000"/>
  </r>
  <r>
    <x v="1"/>
    <x v="1"/>
    <x v="4"/>
    <n v="12"/>
    <n v="1500000"/>
    <n v="2022"/>
    <n v="18000000"/>
  </r>
  <r>
    <x v="1"/>
    <x v="1"/>
    <x v="7"/>
    <n v="8"/>
    <n v="1500000"/>
    <n v="2022"/>
    <n v="12000000"/>
  </r>
  <r>
    <x v="23"/>
    <x v="1"/>
    <x v="8"/>
    <n v="364"/>
    <n v="1500000"/>
    <n v="2023"/>
    <n v="546000000"/>
  </r>
  <r>
    <x v="23"/>
    <x v="1"/>
    <x v="9"/>
    <n v="265"/>
    <n v="1500000"/>
    <n v="2023"/>
    <n v="397500000"/>
  </r>
  <r>
    <x v="23"/>
    <x v="1"/>
    <x v="10"/>
    <n v="4880"/>
    <n v="1500000"/>
    <n v="2023"/>
    <n v="7320000000"/>
  </r>
  <r>
    <x v="23"/>
    <x v="1"/>
    <x v="2"/>
    <n v="156"/>
    <n v="1500000"/>
    <n v="2023"/>
    <n v="234000000"/>
  </r>
  <r>
    <x v="23"/>
    <x v="1"/>
    <x v="11"/>
    <n v="42"/>
    <n v="1500000"/>
    <n v="2023"/>
    <n v="63000000"/>
  </r>
  <r>
    <x v="23"/>
    <x v="1"/>
    <x v="3"/>
    <n v="181"/>
    <n v="1500000"/>
    <n v="2023"/>
    <n v="271500000"/>
  </r>
  <r>
    <x v="23"/>
    <x v="1"/>
    <x v="4"/>
    <n v="51"/>
    <n v="1500000"/>
    <n v="2023"/>
    <n v="76500000"/>
  </r>
  <r>
    <x v="23"/>
    <x v="1"/>
    <x v="7"/>
    <n v="8"/>
    <n v="1500000"/>
    <n v="2023"/>
    <n v="12000000"/>
  </r>
  <r>
    <x v="23"/>
    <x v="1"/>
    <x v="5"/>
    <n v="27"/>
    <n v="1500000"/>
    <n v="2023"/>
    <n v="40500000"/>
  </r>
  <r>
    <x v="23"/>
    <x v="1"/>
    <x v="6"/>
    <n v="30"/>
    <n v="1500000"/>
    <n v="2023"/>
    <n v="45000000"/>
  </r>
  <r>
    <x v="2"/>
    <x v="1"/>
    <x v="8"/>
    <n v="137"/>
    <n v="1500000"/>
    <n v="2021"/>
    <n v="205500000"/>
  </r>
  <r>
    <x v="2"/>
    <x v="1"/>
    <x v="9"/>
    <n v="39"/>
    <n v="1500000"/>
    <n v="2021"/>
    <n v="58500000"/>
  </r>
  <r>
    <x v="2"/>
    <x v="1"/>
    <x v="10"/>
    <n v="78"/>
    <n v="1500000"/>
    <n v="2021"/>
    <n v="117000000"/>
  </r>
  <r>
    <x v="2"/>
    <x v="1"/>
    <x v="11"/>
    <n v="3"/>
    <n v="1500000"/>
    <n v="2021"/>
    <n v="4500000"/>
  </r>
  <r>
    <x v="9"/>
    <x v="1"/>
    <x v="8"/>
    <n v="2097"/>
    <n v="1500000"/>
    <n v="2022"/>
    <n v="3145500000"/>
  </r>
  <r>
    <x v="9"/>
    <x v="1"/>
    <x v="9"/>
    <n v="181"/>
    <n v="1500000"/>
    <n v="2022"/>
    <n v="271500000"/>
  </r>
  <r>
    <x v="9"/>
    <x v="1"/>
    <x v="10"/>
    <n v="622"/>
    <n v="1500000"/>
    <n v="2022"/>
    <n v="933000000"/>
  </r>
  <r>
    <x v="9"/>
    <x v="1"/>
    <x v="2"/>
    <n v="30"/>
    <n v="1500000"/>
    <n v="2022"/>
    <n v="45000000"/>
  </r>
  <r>
    <x v="9"/>
    <x v="1"/>
    <x v="11"/>
    <n v="19"/>
    <n v="1500000"/>
    <n v="2022"/>
    <n v="28500000"/>
  </r>
  <r>
    <x v="9"/>
    <x v="1"/>
    <x v="4"/>
    <n v="6"/>
    <n v="1500000"/>
    <n v="2022"/>
    <n v="9000000"/>
  </r>
  <r>
    <x v="9"/>
    <x v="1"/>
    <x v="7"/>
    <n v="4"/>
    <n v="1500000"/>
    <n v="2022"/>
    <n v="6000000"/>
  </r>
  <r>
    <x v="24"/>
    <x v="1"/>
    <x v="8"/>
    <n v="3212"/>
    <n v="1500000"/>
    <n v="2023"/>
    <n v="4818000000"/>
  </r>
  <r>
    <x v="24"/>
    <x v="1"/>
    <x v="9"/>
    <n v="351"/>
    <n v="1500000"/>
    <n v="2023"/>
    <n v="526500000"/>
  </r>
  <r>
    <x v="24"/>
    <x v="1"/>
    <x v="10"/>
    <n v="3457"/>
    <n v="1500000"/>
    <n v="2023"/>
    <n v="5185500000"/>
  </r>
  <r>
    <x v="24"/>
    <x v="1"/>
    <x v="2"/>
    <n v="110"/>
    <n v="1500000"/>
    <n v="2023"/>
    <n v="165000000"/>
  </r>
  <r>
    <x v="24"/>
    <x v="1"/>
    <x v="11"/>
    <n v="129"/>
    <n v="1500000"/>
    <n v="2023"/>
    <n v="193500000"/>
  </r>
  <r>
    <x v="24"/>
    <x v="1"/>
    <x v="3"/>
    <n v="245"/>
    <n v="1500000"/>
    <n v="2023"/>
    <n v="367500000"/>
  </r>
  <r>
    <x v="24"/>
    <x v="1"/>
    <x v="4"/>
    <n v="57"/>
    <n v="1500000"/>
    <n v="2023"/>
    <n v="85500000"/>
  </r>
  <r>
    <x v="24"/>
    <x v="1"/>
    <x v="7"/>
    <n v="9"/>
    <n v="1500000"/>
    <n v="2023"/>
    <n v="13500000"/>
  </r>
  <r>
    <x v="24"/>
    <x v="1"/>
    <x v="5"/>
    <n v="34"/>
    <n v="1500000"/>
    <n v="2023"/>
    <n v="51000000"/>
  </r>
  <r>
    <x v="24"/>
    <x v="1"/>
    <x v="6"/>
    <n v="36"/>
    <n v="1500000"/>
    <n v="2023"/>
    <n v="54000000"/>
  </r>
  <r>
    <x v="3"/>
    <x v="1"/>
    <x v="8"/>
    <n v="572"/>
    <n v="1500000"/>
    <n v="2021"/>
    <n v="858000000"/>
  </r>
  <r>
    <x v="3"/>
    <x v="1"/>
    <x v="9"/>
    <n v="128"/>
    <n v="1500000"/>
    <n v="2021"/>
    <n v="192000000"/>
  </r>
  <r>
    <x v="3"/>
    <x v="1"/>
    <x v="10"/>
    <n v="106"/>
    <n v="1500000"/>
    <n v="2021"/>
    <n v="159000000"/>
  </r>
  <r>
    <x v="3"/>
    <x v="1"/>
    <x v="11"/>
    <n v="10"/>
    <n v="1500000"/>
    <n v="2021"/>
    <n v="15000000"/>
  </r>
  <r>
    <x v="3"/>
    <x v="1"/>
    <x v="7"/>
    <n v="2"/>
    <n v="1500000"/>
    <n v="2021"/>
    <n v="3000000"/>
  </r>
  <r>
    <x v="10"/>
    <x v="1"/>
    <x v="8"/>
    <n v="2169"/>
    <n v="1500000"/>
    <n v="2022"/>
    <n v="3253500000"/>
  </r>
  <r>
    <x v="10"/>
    <x v="1"/>
    <x v="9"/>
    <n v="173"/>
    <n v="1500000"/>
    <n v="2022"/>
    <n v="259500000"/>
  </r>
  <r>
    <x v="10"/>
    <x v="1"/>
    <x v="10"/>
    <n v="787"/>
    <n v="1500000"/>
    <n v="2022"/>
    <n v="1180500000"/>
  </r>
  <r>
    <x v="10"/>
    <x v="1"/>
    <x v="2"/>
    <n v="36"/>
    <n v="1500000"/>
    <n v="2022"/>
    <n v="54000000"/>
  </r>
  <r>
    <x v="10"/>
    <x v="1"/>
    <x v="11"/>
    <n v="39"/>
    <n v="1500000"/>
    <n v="2022"/>
    <n v="58500000"/>
  </r>
  <r>
    <x v="10"/>
    <x v="1"/>
    <x v="4"/>
    <n v="4"/>
    <n v="1500000"/>
    <n v="2022"/>
    <n v="6000000"/>
  </r>
  <r>
    <x v="10"/>
    <x v="1"/>
    <x v="7"/>
    <n v="2"/>
    <n v="1500000"/>
    <n v="2022"/>
    <n v="3000000"/>
  </r>
  <r>
    <x v="25"/>
    <x v="1"/>
    <x v="8"/>
    <n v="3671"/>
    <n v="1500000"/>
    <n v="2023"/>
    <n v="5506500000"/>
  </r>
  <r>
    <x v="25"/>
    <x v="1"/>
    <x v="9"/>
    <n v="877"/>
    <n v="1500000"/>
    <n v="2023"/>
    <n v="1315500000"/>
  </r>
  <r>
    <x v="25"/>
    <x v="1"/>
    <x v="10"/>
    <n v="2574"/>
    <n v="1500000"/>
    <n v="2023"/>
    <n v="3861000000"/>
  </r>
  <r>
    <x v="25"/>
    <x v="1"/>
    <x v="2"/>
    <n v="140"/>
    <n v="1500000"/>
    <n v="2023"/>
    <n v="210000000"/>
  </r>
  <r>
    <x v="25"/>
    <x v="1"/>
    <x v="11"/>
    <n v="121"/>
    <n v="1500000"/>
    <n v="2023"/>
    <n v="181500000"/>
  </r>
  <r>
    <x v="25"/>
    <x v="1"/>
    <x v="3"/>
    <n v="254"/>
    <n v="1500000"/>
    <n v="2023"/>
    <n v="381000000"/>
  </r>
  <r>
    <x v="25"/>
    <x v="1"/>
    <x v="4"/>
    <n v="76"/>
    <n v="1500000"/>
    <n v="2023"/>
    <n v="114000000"/>
  </r>
  <r>
    <x v="25"/>
    <x v="1"/>
    <x v="7"/>
    <n v="14"/>
    <n v="1500000"/>
    <n v="2023"/>
    <n v="21000000"/>
  </r>
  <r>
    <x v="25"/>
    <x v="1"/>
    <x v="5"/>
    <n v="33"/>
    <n v="1500000"/>
    <n v="2023"/>
    <n v="49500000"/>
  </r>
  <r>
    <x v="25"/>
    <x v="1"/>
    <x v="6"/>
    <n v="30"/>
    <n v="1500000"/>
    <n v="2023"/>
    <n v="45000000"/>
  </r>
  <r>
    <x v="4"/>
    <x v="1"/>
    <x v="8"/>
    <n v="696"/>
    <n v="1500000"/>
    <n v="2021"/>
    <n v="1044000000"/>
  </r>
  <r>
    <x v="4"/>
    <x v="1"/>
    <x v="9"/>
    <n v="232"/>
    <n v="1500000"/>
    <n v="2021"/>
    <n v="348000000"/>
  </r>
  <r>
    <x v="4"/>
    <x v="1"/>
    <x v="10"/>
    <n v="171"/>
    <n v="1500000"/>
    <n v="2021"/>
    <n v="256500000"/>
  </r>
  <r>
    <x v="4"/>
    <x v="1"/>
    <x v="11"/>
    <n v="18"/>
    <n v="1500000"/>
    <n v="2021"/>
    <n v="27000000"/>
  </r>
  <r>
    <x v="4"/>
    <x v="1"/>
    <x v="7"/>
    <n v="1"/>
    <n v="1500000"/>
    <n v="2021"/>
    <n v="1500000"/>
  </r>
  <r>
    <x v="11"/>
    <x v="1"/>
    <x v="8"/>
    <n v="2264"/>
    <n v="1500000"/>
    <n v="2022"/>
    <n v="3396000000"/>
  </r>
  <r>
    <x v="11"/>
    <x v="1"/>
    <x v="9"/>
    <n v="194"/>
    <n v="1500000"/>
    <n v="2022"/>
    <n v="291000000"/>
  </r>
  <r>
    <x v="11"/>
    <x v="1"/>
    <x v="10"/>
    <n v="866"/>
    <n v="1500000"/>
    <n v="2022"/>
    <n v="1299000000"/>
  </r>
  <r>
    <x v="11"/>
    <x v="1"/>
    <x v="2"/>
    <n v="32"/>
    <n v="1500000"/>
    <n v="2022"/>
    <n v="48000000"/>
  </r>
  <r>
    <x v="11"/>
    <x v="1"/>
    <x v="11"/>
    <n v="45"/>
    <n v="1500000"/>
    <n v="2022"/>
    <n v="67500000"/>
  </r>
  <r>
    <x v="11"/>
    <x v="1"/>
    <x v="4"/>
    <n v="4"/>
    <n v="1500000"/>
    <n v="2022"/>
    <n v="6000000"/>
  </r>
  <r>
    <x v="11"/>
    <x v="1"/>
    <x v="7"/>
    <n v="1"/>
    <n v="1500000"/>
    <n v="2022"/>
    <n v="1500000"/>
  </r>
  <r>
    <x v="26"/>
    <x v="1"/>
    <x v="8"/>
    <n v="3823"/>
    <n v="1500000"/>
    <n v="2023"/>
    <n v="5734500000"/>
  </r>
  <r>
    <x v="26"/>
    <x v="1"/>
    <x v="9"/>
    <n v="935"/>
    <n v="1500000"/>
    <n v="2023"/>
    <n v="1402500000"/>
  </r>
  <r>
    <x v="26"/>
    <x v="1"/>
    <x v="10"/>
    <n v="2174"/>
    <n v="1500000"/>
    <n v="2023"/>
    <n v="3261000000"/>
  </r>
  <r>
    <x v="26"/>
    <x v="1"/>
    <x v="2"/>
    <n v="89"/>
    <n v="1500000"/>
    <n v="2023"/>
    <n v="133500000"/>
  </r>
  <r>
    <x v="26"/>
    <x v="1"/>
    <x v="11"/>
    <n v="88"/>
    <n v="1500000"/>
    <n v="2023"/>
    <n v="132000000"/>
  </r>
  <r>
    <x v="26"/>
    <x v="1"/>
    <x v="3"/>
    <n v="169"/>
    <n v="1500000"/>
    <n v="2023"/>
    <n v="253500000"/>
  </r>
  <r>
    <x v="26"/>
    <x v="1"/>
    <x v="4"/>
    <n v="81"/>
    <n v="1500000"/>
    <n v="2023"/>
    <n v="121500000"/>
  </r>
  <r>
    <x v="26"/>
    <x v="1"/>
    <x v="7"/>
    <n v="23"/>
    <n v="1500000"/>
    <n v="2023"/>
    <n v="34500000"/>
  </r>
  <r>
    <x v="26"/>
    <x v="1"/>
    <x v="5"/>
    <n v="26"/>
    <n v="1500000"/>
    <n v="2023"/>
    <n v="39000000"/>
  </r>
  <r>
    <x v="26"/>
    <x v="1"/>
    <x v="6"/>
    <n v="22"/>
    <n v="1500000"/>
    <n v="2023"/>
    <n v="33000000"/>
  </r>
  <r>
    <x v="5"/>
    <x v="1"/>
    <x v="8"/>
    <n v="584"/>
    <n v="1500000"/>
    <n v="2021"/>
    <n v="876000000"/>
  </r>
  <r>
    <x v="5"/>
    <x v="1"/>
    <x v="9"/>
    <n v="303"/>
    <n v="1500000"/>
    <n v="2021"/>
    <n v="454500000"/>
  </r>
  <r>
    <x v="5"/>
    <x v="1"/>
    <x v="10"/>
    <n v="204"/>
    <n v="1500000"/>
    <n v="2021"/>
    <n v="306000000"/>
  </r>
  <r>
    <x v="5"/>
    <x v="1"/>
    <x v="11"/>
    <n v="10"/>
    <n v="1500000"/>
    <n v="2021"/>
    <n v="15000000"/>
  </r>
  <r>
    <x v="5"/>
    <x v="1"/>
    <x v="7"/>
    <n v="2"/>
    <n v="1500000"/>
    <n v="2021"/>
    <n v="3000000"/>
  </r>
  <r>
    <x v="12"/>
    <x v="1"/>
    <x v="8"/>
    <n v="1931"/>
    <n v="1500000"/>
    <n v="2022"/>
    <n v="2896500000"/>
  </r>
  <r>
    <x v="12"/>
    <x v="1"/>
    <x v="9"/>
    <n v="234"/>
    <n v="1500000"/>
    <n v="2022"/>
    <n v="351000000"/>
  </r>
  <r>
    <x v="12"/>
    <x v="1"/>
    <x v="10"/>
    <n v="1085"/>
    <n v="1500000"/>
    <n v="2022"/>
    <n v="1627500000"/>
  </r>
  <r>
    <x v="12"/>
    <x v="1"/>
    <x v="2"/>
    <n v="33"/>
    <n v="1500000"/>
    <n v="2022"/>
    <n v="49500000"/>
  </r>
  <r>
    <x v="12"/>
    <x v="1"/>
    <x v="11"/>
    <n v="53"/>
    <n v="1500000"/>
    <n v="2022"/>
    <n v="79500000"/>
  </r>
  <r>
    <x v="12"/>
    <x v="1"/>
    <x v="4"/>
    <n v="19"/>
    <n v="1500000"/>
    <n v="2022"/>
    <n v="28500000"/>
  </r>
  <r>
    <x v="12"/>
    <x v="1"/>
    <x v="7"/>
    <n v="3"/>
    <n v="1500000"/>
    <n v="2022"/>
    <n v="4500000"/>
  </r>
  <r>
    <x v="27"/>
    <x v="1"/>
    <x v="8"/>
    <n v="3388"/>
    <n v="1500000"/>
    <n v="2023"/>
    <n v="5082000000"/>
  </r>
  <r>
    <x v="27"/>
    <x v="1"/>
    <x v="9"/>
    <n v="913"/>
    <n v="1500000"/>
    <n v="2023"/>
    <n v="1369500000"/>
  </r>
  <r>
    <x v="27"/>
    <x v="1"/>
    <x v="10"/>
    <n v="2013"/>
    <n v="1500000"/>
    <n v="2023"/>
    <n v="3019500000"/>
  </r>
  <r>
    <x v="27"/>
    <x v="1"/>
    <x v="2"/>
    <n v="80"/>
    <n v="1500000"/>
    <n v="2023"/>
    <n v="120000000"/>
  </r>
  <r>
    <x v="27"/>
    <x v="1"/>
    <x v="11"/>
    <n v="141"/>
    <n v="1500000"/>
    <n v="2023"/>
    <n v="211500000"/>
  </r>
  <r>
    <x v="27"/>
    <x v="1"/>
    <x v="3"/>
    <n v="89"/>
    <n v="1500000"/>
    <n v="2023"/>
    <n v="133500000"/>
  </r>
  <r>
    <x v="27"/>
    <x v="1"/>
    <x v="4"/>
    <n v="64"/>
    <n v="1500000"/>
    <n v="2023"/>
    <n v="96000000"/>
  </r>
  <r>
    <x v="27"/>
    <x v="1"/>
    <x v="7"/>
    <n v="8"/>
    <n v="1500000"/>
    <n v="2023"/>
    <n v="12000000"/>
  </r>
  <r>
    <x v="27"/>
    <x v="1"/>
    <x v="5"/>
    <n v="36"/>
    <n v="1500000"/>
    <n v="2023"/>
    <n v="54000000"/>
  </r>
  <r>
    <x v="27"/>
    <x v="1"/>
    <x v="6"/>
    <n v="21"/>
    <n v="1500000"/>
    <n v="2023"/>
    <n v="31500000"/>
  </r>
  <r>
    <x v="6"/>
    <x v="1"/>
    <x v="8"/>
    <n v="772"/>
    <n v="1500000"/>
    <n v="2021"/>
    <n v="1158000000"/>
  </r>
  <r>
    <x v="6"/>
    <x v="1"/>
    <x v="9"/>
    <n v="263"/>
    <n v="1500000"/>
    <n v="2021"/>
    <n v="394500000"/>
  </r>
  <r>
    <x v="6"/>
    <x v="1"/>
    <x v="10"/>
    <n v="276"/>
    <n v="1500000"/>
    <n v="2021"/>
    <n v="414000000"/>
  </r>
  <r>
    <x v="6"/>
    <x v="1"/>
    <x v="11"/>
    <n v="6"/>
    <n v="1500000"/>
    <n v="2021"/>
    <n v="9000000"/>
  </r>
  <r>
    <x v="6"/>
    <x v="1"/>
    <x v="7"/>
    <n v="2"/>
    <n v="1500000"/>
    <n v="2021"/>
    <n v="3000000"/>
  </r>
  <r>
    <x v="13"/>
    <x v="1"/>
    <x v="8"/>
    <n v="1997"/>
    <n v="1500000"/>
    <n v="2022"/>
    <n v="2995500000"/>
  </r>
  <r>
    <x v="13"/>
    <x v="1"/>
    <x v="9"/>
    <n v="207"/>
    <n v="1500000"/>
    <n v="2022"/>
    <n v="310500000"/>
  </r>
  <r>
    <x v="13"/>
    <x v="1"/>
    <x v="10"/>
    <n v="1213"/>
    <n v="1500000"/>
    <n v="2022"/>
    <n v="1819500000"/>
  </r>
  <r>
    <x v="13"/>
    <x v="1"/>
    <x v="2"/>
    <n v="48"/>
    <n v="1500000"/>
    <n v="2022"/>
    <n v="72000000"/>
  </r>
  <r>
    <x v="13"/>
    <x v="1"/>
    <x v="11"/>
    <n v="57"/>
    <n v="1500000"/>
    <n v="2022"/>
    <n v="85500000"/>
  </r>
  <r>
    <x v="13"/>
    <x v="1"/>
    <x v="4"/>
    <n v="21"/>
    <n v="1500000"/>
    <n v="2022"/>
    <n v="31500000"/>
  </r>
  <r>
    <x v="13"/>
    <x v="1"/>
    <x v="7"/>
    <n v="3"/>
    <n v="1500000"/>
    <n v="2022"/>
    <n v="4500000"/>
  </r>
  <r>
    <x v="28"/>
    <x v="1"/>
    <x v="8"/>
    <n v="3126"/>
    <n v="1500000"/>
    <n v="2023"/>
    <n v="4689000000"/>
  </r>
  <r>
    <x v="28"/>
    <x v="1"/>
    <x v="9"/>
    <n v="676"/>
    <n v="1500000"/>
    <n v="2023"/>
    <n v="1014000000"/>
  </r>
  <r>
    <x v="28"/>
    <x v="1"/>
    <x v="10"/>
    <n v="1668"/>
    <n v="1500000"/>
    <n v="2023"/>
    <n v="2502000000"/>
  </r>
  <r>
    <x v="28"/>
    <x v="1"/>
    <x v="2"/>
    <n v="141"/>
    <n v="1500000"/>
    <n v="2023"/>
    <n v="211500000"/>
  </r>
  <r>
    <x v="28"/>
    <x v="1"/>
    <x v="11"/>
    <n v="161"/>
    <n v="1500000"/>
    <n v="2023"/>
    <n v="241500000"/>
  </r>
  <r>
    <x v="28"/>
    <x v="1"/>
    <x v="3"/>
    <n v="108"/>
    <n v="1500000"/>
    <n v="2023"/>
    <n v="162000000"/>
  </r>
  <r>
    <x v="28"/>
    <x v="1"/>
    <x v="4"/>
    <n v="58"/>
    <n v="1500000"/>
    <n v="2023"/>
    <n v="87000000"/>
  </r>
  <r>
    <x v="28"/>
    <x v="1"/>
    <x v="7"/>
    <n v="41"/>
    <n v="1500000"/>
    <n v="2023"/>
    <n v="61500000"/>
  </r>
  <r>
    <x v="28"/>
    <x v="1"/>
    <x v="5"/>
    <n v="42"/>
    <n v="1500000"/>
    <n v="2023"/>
    <n v="63000000"/>
  </r>
  <r>
    <x v="28"/>
    <x v="1"/>
    <x v="6"/>
    <n v="26"/>
    <n v="1500000"/>
    <n v="2023"/>
    <n v="39000000"/>
  </r>
  <r>
    <x v="7"/>
    <x v="1"/>
    <x v="8"/>
    <n v="803"/>
    <n v="1500000"/>
    <n v="2021"/>
    <n v="1204500000"/>
  </r>
  <r>
    <x v="7"/>
    <x v="1"/>
    <x v="9"/>
    <n v="194"/>
    <n v="1500000"/>
    <n v="2021"/>
    <n v="291000000"/>
  </r>
  <r>
    <x v="7"/>
    <x v="1"/>
    <x v="10"/>
    <n v="369"/>
    <n v="1500000"/>
    <n v="2021"/>
    <n v="553500000"/>
  </r>
  <r>
    <x v="7"/>
    <x v="1"/>
    <x v="11"/>
    <n v="8"/>
    <n v="1500000"/>
    <n v="2021"/>
    <n v="12000000"/>
  </r>
  <r>
    <x v="7"/>
    <x v="1"/>
    <x v="7"/>
    <n v="3"/>
    <n v="1500000"/>
    <n v="2021"/>
    <n v="4500000"/>
  </r>
  <r>
    <x v="14"/>
    <x v="1"/>
    <x v="8"/>
    <n v="2395"/>
    <n v="1500000"/>
    <n v="2022"/>
    <n v="3592500000"/>
  </r>
  <r>
    <x v="14"/>
    <x v="1"/>
    <x v="9"/>
    <n v="338"/>
    <n v="1500000"/>
    <n v="2022"/>
    <n v="507000000"/>
  </r>
  <r>
    <x v="14"/>
    <x v="1"/>
    <x v="10"/>
    <n v="1051"/>
    <n v="1500000"/>
    <n v="2022"/>
    <n v="1576500000"/>
  </r>
  <r>
    <x v="14"/>
    <x v="1"/>
    <x v="2"/>
    <n v="27"/>
    <n v="1500000"/>
    <n v="2022"/>
    <n v="40500000"/>
  </r>
  <r>
    <x v="14"/>
    <x v="1"/>
    <x v="11"/>
    <n v="64"/>
    <n v="1500000"/>
    <n v="2022"/>
    <n v="96000000"/>
  </r>
  <r>
    <x v="14"/>
    <x v="1"/>
    <x v="4"/>
    <n v="4"/>
    <n v="1500000"/>
    <n v="2022"/>
    <n v="6000000"/>
  </r>
  <r>
    <x v="14"/>
    <x v="1"/>
    <x v="7"/>
    <n v="4"/>
    <n v="1500000"/>
    <n v="2022"/>
    <n v="6000000"/>
  </r>
  <r>
    <x v="14"/>
    <x v="1"/>
    <x v="6"/>
    <n v="29"/>
    <n v="1500000"/>
    <n v="2022"/>
    <n v="43500000"/>
  </r>
  <r>
    <x v="29"/>
    <x v="1"/>
    <x v="8"/>
    <n v="3911"/>
    <n v="1500000"/>
    <n v="2023"/>
    <n v="5866500000"/>
  </r>
  <r>
    <x v="29"/>
    <x v="1"/>
    <x v="9"/>
    <n v="714"/>
    <n v="1500000"/>
    <n v="2023"/>
    <n v="1071000000"/>
  </r>
  <r>
    <x v="29"/>
    <x v="1"/>
    <x v="10"/>
    <n v="2027"/>
    <n v="1500000"/>
    <n v="2023"/>
    <n v="3040500000"/>
  </r>
  <r>
    <x v="29"/>
    <x v="1"/>
    <x v="2"/>
    <n v="109"/>
    <n v="1500000"/>
    <n v="2023"/>
    <n v="163500000"/>
  </r>
  <r>
    <x v="29"/>
    <x v="1"/>
    <x v="11"/>
    <n v="148"/>
    <n v="1500000"/>
    <n v="2023"/>
    <n v="222000000"/>
  </r>
  <r>
    <x v="29"/>
    <x v="1"/>
    <x v="3"/>
    <n v="132"/>
    <n v="1500000"/>
    <n v="2023"/>
    <n v="198000000"/>
  </r>
  <r>
    <x v="29"/>
    <x v="1"/>
    <x v="4"/>
    <n v="71"/>
    <n v="1500000"/>
    <n v="2023"/>
    <n v="106500000"/>
  </r>
  <r>
    <x v="29"/>
    <x v="1"/>
    <x v="7"/>
    <n v="18"/>
    <n v="1500000"/>
    <n v="2023"/>
    <n v="27000000"/>
  </r>
  <r>
    <x v="29"/>
    <x v="1"/>
    <x v="5"/>
    <n v="41"/>
    <n v="1500000"/>
    <n v="2023"/>
    <n v="61500000"/>
  </r>
  <r>
    <x v="29"/>
    <x v="1"/>
    <x v="6"/>
    <n v="39"/>
    <n v="1500000"/>
    <n v="2023"/>
    <n v="58500000"/>
  </r>
  <r>
    <x v="8"/>
    <x v="1"/>
    <x v="8"/>
    <n v="1036"/>
    <n v="1500000"/>
    <n v="2021"/>
    <n v="1554000000"/>
  </r>
  <r>
    <x v="8"/>
    <x v="1"/>
    <x v="9"/>
    <n v="118"/>
    <n v="1500000"/>
    <n v="2021"/>
    <n v="177000000"/>
  </r>
  <r>
    <x v="8"/>
    <x v="1"/>
    <x v="10"/>
    <n v="462"/>
    <n v="1500000"/>
    <n v="2021"/>
    <n v="693000000"/>
  </r>
  <r>
    <x v="8"/>
    <x v="1"/>
    <x v="11"/>
    <n v="7"/>
    <n v="1500000"/>
    <n v="2021"/>
    <n v="10500000"/>
  </r>
  <r>
    <x v="8"/>
    <x v="1"/>
    <x v="7"/>
    <n v="2"/>
    <n v="1500000"/>
    <n v="2021"/>
    <n v="3000000"/>
  </r>
  <r>
    <x v="15"/>
    <x v="1"/>
    <x v="8"/>
    <n v="2264"/>
    <n v="1500000"/>
    <n v="2022"/>
    <n v="3396000000"/>
  </r>
  <r>
    <x v="15"/>
    <x v="1"/>
    <x v="9"/>
    <n v="464"/>
    <n v="1500000"/>
    <n v="2022"/>
    <n v="696000000"/>
  </r>
  <r>
    <x v="15"/>
    <x v="1"/>
    <x v="10"/>
    <n v="1067"/>
    <n v="1500000"/>
    <n v="2022"/>
    <n v="1600500000"/>
  </r>
  <r>
    <x v="15"/>
    <x v="1"/>
    <x v="2"/>
    <n v="39"/>
    <n v="1500000"/>
    <n v="2022"/>
    <n v="58500000"/>
  </r>
  <r>
    <x v="15"/>
    <x v="1"/>
    <x v="11"/>
    <n v="59"/>
    <n v="1500000"/>
    <n v="2022"/>
    <n v="88500000"/>
  </r>
  <r>
    <x v="15"/>
    <x v="1"/>
    <x v="4"/>
    <n v="14"/>
    <n v="1500000"/>
    <n v="2022"/>
    <n v="21000000"/>
  </r>
  <r>
    <x v="15"/>
    <x v="1"/>
    <x v="7"/>
    <n v="4"/>
    <n v="1500000"/>
    <n v="2022"/>
    <n v="6000000"/>
  </r>
  <r>
    <x v="15"/>
    <x v="1"/>
    <x v="5"/>
    <n v="5"/>
    <n v="1500000"/>
    <n v="2022"/>
    <n v="7500000"/>
  </r>
  <r>
    <x v="15"/>
    <x v="1"/>
    <x v="6"/>
    <n v="61"/>
    <n v="1500000"/>
    <n v="2022"/>
    <n v="91500000"/>
  </r>
  <r>
    <x v="30"/>
    <x v="1"/>
    <x v="8"/>
    <n v="4432"/>
    <n v="1500000"/>
    <n v="2023"/>
    <n v="6648000000"/>
  </r>
  <r>
    <x v="30"/>
    <x v="1"/>
    <x v="9"/>
    <n v="723"/>
    <n v="1500000"/>
    <n v="2023"/>
    <n v="1084500000"/>
  </r>
  <r>
    <x v="30"/>
    <x v="1"/>
    <x v="10"/>
    <n v="1222"/>
    <n v="1500000"/>
    <n v="2023"/>
    <n v="1833000000"/>
  </r>
  <r>
    <x v="30"/>
    <x v="1"/>
    <x v="2"/>
    <n v="106"/>
    <n v="1500000"/>
    <n v="2023"/>
    <n v="159000000"/>
  </r>
  <r>
    <x v="30"/>
    <x v="1"/>
    <x v="11"/>
    <n v="125"/>
    <n v="1500000"/>
    <n v="2023"/>
    <n v="187500000"/>
  </r>
  <r>
    <x v="30"/>
    <x v="1"/>
    <x v="3"/>
    <n v="98"/>
    <n v="1500000"/>
    <n v="2023"/>
    <n v="147000000"/>
  </r>
  <r>
    <x v="30"/>
    <x v="1"/>
    <x v="4"/>
    <n v="215"/>
    <n v="1500000"/>
    <n v="2023"/>
    <n v="322500000"/>
  </r>
  <r>
    <x v="30"/>
    <x v="1"/>
    <x v="7"/>
    <n v="35"/>
    <n v="1500000"/>
    <n v="2023"/>
    <n v="52500000"/>
  </r>
  <r>
    <x v="30"/>
    <x v="1"/>
    <x v="5"/>
    <n v="57"/>
    <n v="1500000"/>
    <n v="2023"/>
    <n v="85500000"/>
  </r>
  <r>
    <x v="30"/>
    <x v="1"/>
    <x v="6"/>
    <n v="29"/>
    <n v="1500000"/>
    <n v="2023"/>
    <n v="43500000"/>
  </r>
  <r>
    <x v="16"/>
    <x v="1"/>
    <x v="8"/>
    <n v="1952"/>
    <n v="1500000"/>
    <n v="2021"/>
    <n v="2928000000"/>
  </r>
  <r>
    <x v="16"/>
    <x v="1"/>
    <x v="9"/>
    <n v="99"/>
    <n v="1500000"/>
    <n v="2021"/>
    <n v="148500000"/>
  </r>
  <r>
    <x v="16"/>
    <x v="1"/>
    <x v="10"/>
    <n v="552"/>
    <n v="1500000"/>
    <n v="2021"/>
    <n v="828000000"/>
  </r>
  <r>
    <x v="16"/>
    <x v="1"/>
    <x v="2"/>
    <n v="1"/>
    <n v="1500000"/>
    <n v="2021"/>
    <n v="1500000"/>
  </r>
  <r>
    <x v="16"/>
    <x v="1"/>
    <x v="11"/>
    <n v="10"/>
    <n v="1500000"/>
    <n v="2021"/>
    <n v="15000000"/>
  </r>
  <r>
    <x v="16"/>
    <x v="1"/>
    <x v="7"/>
    <n v="1"/>
    <n v="1500000"/>
    <n v="2021"/>
    <n v="1500000"/>
  </r>
  <r>
    <x v="17"/>
    <x v="1"/>
    <x v="8"/>
    <n v="1992"/>
    <n v="1500000"/>
    <n v="2022"/>
    <n v="2988000000"/>
  </r>
  <r>
    <x v="17"/>
    <x v="1"/>
    <x v="9"/>
    <n v="363"/>
    <n v="1500000"/>
    <n v="2022"/>
    <n v="544500000"/>
  </r>
  <r>
    <x v="17"/>
    <x v="1"/>
    <x v="10"/>
    <n v="1260"/>
    <n v="1500000"/>
    <n v="2022"/>
    <n v="1890000000"/>
  </r>
  <r>
    <x v="17"/>
    <x v="1"/>
    <x v="2"/>
    <n v="37"/>
    <n v="1500000"/>
    <n v="2022"/>
    <n v="55500000"/>
  </r>
  <r>
    <x v="17"/>
    <x v="1"/>
    <x v="11"/>
    <n v="68"/>
    <n v="1500000"/>
    <n v="2022"/>
    <n v="102000000"/>
  </r>
  <r>
    <x v="17"/>
    <x v="1"/>
    <x v="4"/>
    <n v="27"/>
    <n v="1500000"/>
    <n v="2022"/>
    <n v="40500000"/>
  </r>
  <r>
    <x v="17"/>
    <x v="1"/>
    <x v="7"/>
    <n v="6"/>
    <n v="1500000"/>
    <n v="2022"/>
    <n v="9000000"/>
  </r>
  <r>
    <x v="17"/>
    <x v="1"/>
    <x v="5"/>
    <n v="16"/>
    <n v="1500000"/>
    <n v="2022"/>
    <n v="24000000"/>
  </r>
  <r>
    <x v="17"/>
    <x v="1"/>
    <x v="6"/>
    <n v="65"/>
    <n v="1500000"/>
    <n v="2022"/>
    <n v="97500000"/>
  </r>
  <r>
    <x v="31"/>
    <x v="1"/>
    <x v="8"/>
    <n v="4893"/>
    <n v="1500000"/>
    <n v="2023"/>
    <n v="7339500000"/>
  </r>
  <r>
    <x v="31"/>
    <x v="1"/>
    <x v="9"/>
    <n v="753"/>
    <n v="1500000"/>
    <n v="2023"/>
    <n v="1129500000"/>
  </r>
  <r>
    <x v="31"/>
    <x v="1"/>
    <x v="10"/>
    <n v="1015"/>
    <n v="1500000"/>
    <n v="2023"/>
    <n v="1522500000"/>
  </r>
  <r>
    <x v="31"/>
    <x v="1"/>
    <x v="2"/>
    <n v="135"/>
    <n v="1500000"/>
    <n v="2023"/>
    <n v="202500000"/>
  </r>
  <r>
    <x v="31"/>
    <x v="1"/>
    <x v="11"/>
    <n v="97"/>
    <n v="1500000"/>
    <n v="2023"/>
    <n v="145500000"/>
  </r>
  <r>
    <x v="31"/>
    <x v="1"/>
    <x v="3"/>
    <n v="40"/>
    <n v="1500000"/>
    <n v="2023"/>
    <n v="60000000"/>
  </r>
  <r>
    <x v="31"/>
    <x v="1"/>
    <x v="4"/>
    <n v="137"/>
    <n v="1500000"/>
    <n v="2023"/>
    <n v="205500000"/>
  </r>
  <r>
    <x v="31"/>
    <x v="1"/>
    <x v="7"/>
    <n v="51"/>
    <n v="1500000"/>
    <n v="2023"/>
    <n v="76500000"/>
  </r>
  <r>
    <x v="31"/>
    <x v="1"/>
    <x v="5"/>
    <n v="47"/>
    <n v="1500000"/>
    <n v="2023"/>
    <n v="70500000"/>
  </r>
  <r>
    <x v="31"/>
    <x v="1"/>
    <x v="6"/>
    <n v="23"/>
    <n v="1500000"/>
    <n v="2023"/>
    <n v="34500000"/>
  </r>
  <r>
    <x v="18"/>
    <x v="1"/>
    <x v="8"/>
    <n v="1012"/>
    <n v="1500000"/>
    <n v="2022"/>
    <n v="1518000000"/>
  </r>
  <r>
    <x v="18"/>
    <x v="1"/>
    <x v="9"/>
    <n v="48"/>
    <n v="1500000"/>
    <n v="2022"/>
    <n v="72000000"/>
  </r>
  <r>
    <x v="18"/>
    <x v="1"/>
    <x v="10"/>
    <n v="474"/>
    <n v="1500000"/>
    <n v="2022"/>
    <n v="711000000"/>
  </r>
  <r>
    <x v="18"/>
    <x v="1"/>
    <x v="2"/>
    <n v="8"/>
    <n v="1500000"/>
    <n v="2022"/>
    <n v="12000000"/>
  </r>
  <r>
    <x v="18"/>
    <x v="1"/>
    <x v="11"/>
    <n v="6"/>
    <n v="1500000"/>
    <n v="2022"/>
    <n v="9000000"/>
  </r>
  <r>
    <x v="18"/>
    <x v="1"/>
    <x v="7"/>
    <n v="2"/>
    <n v="1500000"/>
    <n v="2022"/>
    <n v="3000000"/>
  </r>
  <r>
    <x v="19"/>
    <x v="1"/>
    <x v="8"/>
    <n v="1812"/>
    <n v="1500000"/>
    <n v="2023"/>
    <n v="2718000000"/>
  </r>
  <r>
    <x v="19"/>
    <x v="1"/>
    <x v="9"/>
    <n v="313"/>
    <n v="1500000"/>
    <n v="2023"/>
    <n v="469500000"/>
  </r>
  <r>
    <x v="19"/>
    <x v="1"/>
    <x v="10"/>
    <n v="967"/>
    <n v="1500000"/>
    <n v="2023"/>
    <n v="1450500000"/>
  </r>
  <r>
    <x v="19"/>
    <x v="1"/>
    <x v="2"/>
    <n v="101"/>
    <n v="1500000"/>
    <n v="2023"/>
    <n v="151500000"/>
  </r>
  <r>
    <x v="19"/>
    <x v="1"/>
    <x v="11"/>
    <n v="84"/>
    <n v="1500000"/>
    <n v="2023"/>
    <n v="126000000"/>
  </r>
  <r>
    <x v="19"/>
    <x v="1"/>
    <x v="4"/>
    <n v="91"/>
    <n v="1500000"/>
    <n v="2023"/>
    <n v="136500000"/>
  </r>
  <r>
    <x v="19"/>
    <x v="1"/>
    <x v="7"/>
    <n v="14"/>
    <n v="1500000"/>
    <n v="2023"/>
    <n v="21000000"/>
  </r>
  <r>
    <x v="19"/>
    <x v="1"/>
    <x v="5"/>
    <n v="21"/>
    <n v="1500000"/>
    <n v="2023"/>
    <n v="31500000"/>
  </r>
  <r>
    <x v="19"/>
    <x v="1"/>
    <x v="6"/>
    <n v="35"/>
    <n v="1500000"/>
    <n v="2023"/>
    <n v="52500000"/>
  </r>
  <r>
    <x v="32"/>
    <x v="1"/>
    <x v="8"/>
    <n v="5674"/>
    <n v="1500000"/>
    <n v="2024"/>
    <n v="8511000000"/>
  </r>
  <r>
    <x v="32"/>
    <x v="1"/>
    <x v="9"/>
    <n v="908"/>
    <n v="1500000"/>
    <n v="2024"/>
    <n v="1362000000"/>
  </r>
  <r>
    <x v="32"/>
    <x v="1"/>
    <x v="10"/>
    <n v="896"/>
    <n v="1500000"/>
    <n v="2024"/>
    <n v="1344000000"/>
  </r>
  <r>
    <x v="32"/>
    <x v="1"/>
    <x v="2"/>
    <n v="123"/>
    <n v="1500000"/>
    <n v="2024"/>
    <n v="184500000"/>
  </r>
  <r>
    <x v="32"/>
    <x v="1"/>
    <x v="11"/>
    <n v="128"/>
    <n v="1500000"/>
    <n v="2024"/>
    <n v="192000000"/>
  </r>
  <r>
    <x v="32"/>
    <x v="1"/>
    <x v="3"/>
    <n v="23"/>
    <n v="1500000"/>
    <n v="2024"/>
    <n v="34500000"/>
  </r>
  <r>
    <x v="32"/>
    <x v="1"/>
    <x v="4"/>
    <n v="116"/>
    <n v="1500000"/>
    <n v="2024"/>
    <n v="174000000"/>
  </r>
  <r>
    <x v="32"/>
    <x v="1"/>
    <x v="7"/>
    <n v="29"/>
    <n v="1500000"/>
    <n v="2024"/>
    <n v="43500000"/>
  </r>
  <r>
    <x v="32"/>
    <x v="1"/>
    <x v="5"/>
    <n v="42"/>
    <n v="1500000"/>
    <n v="2024"/>
    <n v="63000000"/>
  </r>
  <r>
    <x v="32"/>
    <x v="1"/>
    <x v="6"/>
    <n v="29"/>
    <n v="1500000"/>
    <n v="2024"/>
    <n v="43500000"/>
  </r>
  <r>
    <x v="20"/>
    <x v="1"/>
    <x v="8"/>
    <n v="1922"/>
    <n v="1500000"/>
    <n v="2022"/>
    <n v="2883000000"/>
  </r>
  <r>
    <x v="20"/>
    <x v="1"/>
    <x v="9"/>
    <n v="30"/>
    <n v="1500000"/>
    <n v="2022"/>
    <n v="45000000"/>
  </r>
  <r>
    <x v="20"/>
    <x v="1"/>
    <x v="10"/>
    <n v="478"/>
    <n v="1500000"/>
    <n v="2022"/>
    <n v="717000000"/>
  </r>
  <r>
    <x v="20"/>
    <x v="1"/>
    <x v="2"/>
    <n v="10"/>
    <n v="1500000"/>
    <n v="2022"/>
    <n v="15000000"/>
  </r>
  <r>
    <x v="20"/>
    <x v="1"/>
    <x v="11"/>
    <n v="6"/>
    <n v="1500000"/>
    <n v="2022"/>
    <n v="9000000"/>
  </r>
  <r>
    <x v="20"/>
    <x v="1"/>
    <x v="7"/>
    <n v="3"/>
    <n v="1500000"/>
    <n v="2022"/>
    <n v="4500000"/>
  </r>
  <r>
    <x v="21"/>
    <x v="1"/>
    <x v="8"/>
    <n v="2651"/>
    <n v="1500000"/>
    <n v="2023"/>
    <n v="3976500000"/>
  </r>
  <r>
    <x v="21"/>
    <x v="1"/>
    <x v="9"/>
    <n v="261"/>
    <n v="1500000"/>
    <n v="2023"/>
    <n v="391500000"/>
  </r>
  <r>
    <x v="21"/>
    <x v="1"/>
    <x v="10"/>
    <n v="1531"/>
    <n v="1500000"/>
    <n v="2023"/>
    <n v="2296500000"/>
  </r>
  <r>
    <x v="21"/>
    <x v="1"/>
    <x v="2"/>
    <n v="174"/>
    <n v="1500000"/>
    <n v="2023"/>
    <n v="261000000"/>
  </r>
  <r>
    <x v="21"/>
    <x v="1"/>
    <x v="11"/>
    <n v="36"/>
    <n v="1500000"/>
    <n v="2023"/>
    <n v="54000000"/>
  </r>
  <r>
    <x v="21"/>
    <x v="1"/>
    <x v="4"/>
    <n v="43"/>
    <n v="1500000"/>
    <n v="2023"/>
    <n v="64500000"/>
  </r>
  <r>
    <x v="21"/>
    <x v="1"/>
    <x v="7"/>
    <n v="12"/>
    <n v="1500000"/>
    <n v="2023"/>
    <n v="18000000"/>
  </r>
  <r>
    <x v="21"/>
    <x v="1"/>
    <x v="5"/>
    <n v="26"/>
    <n v="1500000"/>
    <n v="2023"/>
    <n v="39000000"/>
  </r>
  <r>
    <x v="21"/>
    <x v="1"/>
    <x v="6"/>
    <n v="22"/>
    <n v="1500000"/>
    <n v="2023"/>
    <n v="33000000"/>
  </r>
  <r>
    <x v="33"/>
    <x v="1"/>
    <x v="8"/>
    <n v="5081"/>
    <n v="1500000"/>
    <n v="2024"/>
    <n v="7621500000"/>
  </r>
  <r>
    <x v="33"/>
    <x v="1"/>
    <x v="9"/>
    <n v="829"/>
    <n v="1500000"/>
    <n v="2024"/>
    <n v="1243500000"/>
  </r>
  <r>
    <x v="33"/>
    <x v="1"/>
    <x v="10"/>
    <n v="712"/>
    <n v="1500000"/>
    <n v="2024"/>
    <n v="1068000000"/>
  </r>
  <r>
    <x v="33"/>
    <x v="1"/>
    <x v="2"/>
    <n v="135"/>
    <n v="1500000"/>
    <n v="2024"/>
    <n v="202500000"/>
  </r>
  <r>
    <x v="33"/>
    <x v="1"/>
    <x v="11"/>
    <n v="94"/>
    <n v="1500000"/>
    <n v="2024"/>
    <n v="141000000"/>
  </r>
  <r>
    <x v="33"/>
    <x v="1"/>
    <x v="3"/>
    <n v="64"/>
    <n v="1500000"/>
    <n v="2024"/>
    <n v="96000000"/>
  </r>
  <r>
    <x v="33"/>
    <x v="1"/>
    <x v="4"/>
    <n v="97"/>
    <n v="1500000"/>
    <n v="2024"/>
    <n v="145500000"/>
  </r>
  <r>
    <x v="33"/>
    <x v="1"/>
    <x v="7"/>
    <n v="24"/>
    <n v="1500000"/>
    <n v="2024"/>
    <n v="36000000"/>
  </r>
  <r>
    <x v="33"/>
    <x v="1"/>
    <x v="5"/>
    <n v="35"/>
    <n v="1500000"/>
    <n v="2024"/>
    <n v="52500000"/>
  </r>
  <r>
    <x v="33"/>
    <x v="1"/>
    <x v="6"/>
    <n v="17"/>
    <n v="1500000"/>
    <n v="2024"/>
    <n v="25500000"/>
  </r>
  <r>
    <x v="22"/>
    <x v="1"/>
    <x v="8"/>
    <n v="2900"/>
    <n v="1500000"/>
    <n v="2022"/>
    <n v="4350000000"/>
  </r>
  <r>
    <x v="22"/>
    <x v="1"/>
    <x v="9"/>
    <n v="75"/>
    <n v="1500000"/>
    <n v="2022"/>
    <n v="112500000"/>
  </r>
  <r>
    <x v="22"/>
    <x v="1"/>
    <x v="10"/>
    <n v="701"/>
    <n v="1500000"/>
    <n v="2022"/>
    <n v="1051500000"/>
  </r>
  <r>
    <x v="22"/>
    <x v="1"/>
    <x v="2"/>
    <n v="14"/>
    <n v="1500000"/>
    <n v="2022"/>
    <n v="21000000"/>
  </r>
  <r>
    <x v="22"/>
    <x v="1"/>
    <x v="11"/>
    <n v="14"/>
    <n v="1500000"/>
    <n v="2022"/>
    <n v="21000000"/>
  </r>
  <r>
    <x v="22"/>
    <x v="1"/>
    <x v="4"/>
    <n v="7"/>
    <n v="1500000"/>
    <n v="2022"/>
    <n v="10500000"/>
  </r>
  <r>
    <x v="22"/>
    <x v="1"/>
    <x v="7"/>
    <n v="5"/>
    <n v="1500000"/>
    <n v="2022"/>
    <n v="7500000"/>
  </r>
  <r>
    <x v="22"/>
    <x v="1"/>
    <x v="5"/>
    <n v="4"/>
    <n v="1500000"/>
    <n v="2022"/>
    <n v="6000000"/>
  </r>
  <r>
    <x v="34"/>
    <x v="1"/>
    <x v="8"/>
    <n v="5065"/>
    <n v="1500000"/>
    <n v="2023"/>
    <n v="7597500000"/>
  </r>
  <r>
    <x v="34"/>
    <x v="1"/>
    <x v="9"/>
    <n v="372"/>
    <n v="1500000"/>
    <n v="2023"/>
    <n v="558000000"/>
  </r>
  <r>
    <x v="34"/>
    <x v="1"/>
    <x v="10"/>
    <n v="2745"/>
    <n v="1500000"/>
    <n v="2023"/>
    <n v="4117500000"/>
  </r>
  <r>
    <x v="34"/>
    <x v="1"/>
    <x v="2"/>
    <n v="348"/>
    <n v="1500000"/>
    <n v="2023"/>
    <n v="522000000"/>
  </r>
  <r>
    <x v="34"/>
    <x v="1"/>
    <x v="11"/>
    <n v="35"/>
    <n v="1500000"/>
    <n v="2023"/>
    <n v="52500000"/>
  </r>
  <r>
    <x v="34"/>
    <x v="1"/>
    <x v="3"/>
    <n v="151"/>
    <n v="1500000"/>
    <n v="2023"/>
    <n v="226500000"/>
  </r>
  <r>
    <x v="34"/>
    <x v="1"/>
    <x v="4"/>
    <n v="40"/>
    <n v="1500000"/>
    <n v="2023"/>
    <n v="60000000"/>
  </r>
  <r>
    <x v="34"/>
    <x v="1"/>
    <x v="7"/>
    <n v="10"/>
    <n v="1500000"/>
    <n v="2023"/>
    <n v="15000000"/>
  </r>
  <r>
    <x v="34"/>
    <x v="1"/>
    <x v="5"/>
    <n v="37"/>
    <n v="1500000"/>
    <n v="2023"/>
    <n v="55500000"/>
  </r>
  <r>
    <x v="34"/>
    <x v="1"/>
    <x v="6"/>
    <n v="17"/>
    <n v="1500000"/>
    <n v="2023"/>
    <n v="25500000"/>
  </r>
  <r>
    <x v="35"/>
    <x v="1"/>
    <x v="8"/>
    <n v="6606"/>
    <n v="1500000"/>
    <n v="2024"/>
    <n v="9909000000"/>
  </r>
  <r>
    <x v="35"/>
    <x v="1"/>
    <x v="9"/>
    <n v="885"/>
    <n v="1500000"/>
    <n v="2024"/>
    <n v="1327500000"/>
  </r>
  <r>
    <x v="35"/>
    <x v="1"/>
    <x v="10"/>
    <n v="708"/>
    <n v="1500000"/>
    <n v="2024"/>
    <n v="1062000000"/>
  </r>
  <r>
    <x v="35"/>
    <x v="1"/>
    <x v="2"/>
    <n v="142"/>
    <n v="1500000"/>
    <n v="2024"/>
    <n v="213000000"/>
  </r>
  <r>
    <x v="35"/>
    <x v="1"/>
    <x v="11"/>
    <n v="116"/>
    <n v="1500000"/>
    <n v="2024"/>
    <n v="174000000"/>
  </r>
  <r>
    <x v="35"/>
    <x v="1"/>
    <x v="3"/>
    <n v="130"/>
    <n v="1500000"/>
    <n v="2024"/>
    <n v="195000000"/>
  </r>
  <r>
    <x v="35"/>
    <x v="1"/>
    <x v="4"/>
    <n v="55"/>
    <n v="1500000"/>
    <n v="2024"/>
    <n v="82500000"/>
  </r>
  <r>
    <x v="35"/>
    <x v="1"/>
    <x v="7"/>
    <n v="31"/>
    <n v="1500000"/>
    <n v="2024"/>
    <n v="46500000"/>
  </r>
  <r>
    <x v="35"/>
    <x v="1"/>
    <x v="5"/>
    <n v="39"/>
    <n v="1500000"/>
    <n v="2024"/>
    <n v="58500000"/>
  </r>
  <r>
    <x v="35"/>
    <x v="1"/>
    <x v="6"/>
    <n v="26"/>
    <n v="1500000"/>
    <n v="2024"/>
    <n v="39000000"/>
  </r>
  <r>
    <x v="0"/>
    <x v="0"/>
    <x v="12"/>
    <n v="759"/>
    <n v="85000"/>
    <n v="2021"/>
    <n v="64515000"/>
  </r>
  <r>
    <x v="0"/>
    <x v="0"/>
    <x v="13"/>
    <n v="1251"/>
    <n v="85000"/>
    <n v="2021"/>
    <n v="106335000"/>
  </r>
  <r>
    <x v="0"/>
    <x v="0"/>
    <x v="14"/>
    <n v="751"/>
    <n v="85000"/>
    <n v="2021"/>
    <n v="63835000"/>
  </r>
  <r>
    <x v="0"/>
    <x v="0"/>
    <x v="15"/>
    <n v="903"/>
    <n v="85000"/>
    <n v="2021"/>
    <n v="76755000"/>
  </r>
  <r>
    <x v="0"/>
    <x v="0"/>
    <x v="16"/>
    <n v="581"/>
    <n v="85000"/>
    <n v="2021"/>
    <n v="49385000"/>
  </r>
  <r>
    <x v="0"/>
    <x v="0"/>
    <x v="17"/>
    <n v="302"/>
    <n v="85000"/>
    <n v="2021"/>
    <n v="25670000"/>
  </r>
  <r>
    <x v="0"/>
    <x v="0"/>
    <x v="18"/>
    <n v="138"/>
    <n v="85000"/>
    <n v="2021"/>
    <n v="11730000"/>
  </r>
  <r>
    <x v="0"/>
    <x v="0"/>
    <x v="19"/>
    <n v="48"/>
    <n v="85000"/>
    <n v="2021"/>
    <n v="4080000"/>
  </r>
  <r>
    <x v="0"/>
    <x v="0"/>
    <x v="20"/>
    <n v="171"/>
    <n v="85000"/>
    <n v="2021"/>
    <n v="14535000"/>
  </r>
  <r>
    <x v="0"/>
    <x v="0"/>
    <x v="21"/>
    <n v="36"/>
    <n v="85000"/>
    <n v="2021"/>
    <n v="3060000"/>
  </r>
  <r>
    <x v="0"/>
    <x v="0"/>
    <x v="22"/>
    <n v="749"/>
    <n v="85000"/>
    <n v="2021"/>
    <n v="63665000"/>
  </r>
  <r>
    <x v="1"/>
    <x v="0"/>
    <x v="0"/>
    <n v="13601"/>
    <n v="85000"/>
    <n v="2022"/>
    <n v="1156085000"/>
  </r>
  <r>
    <x v="1"/>
    <x v="0"/>
    <x v="13"/>
    <n v="11341"/>
    <n v="85000"/>
    <n v="2022"/>
    <n v="963985000"/>
  </r>
  <r>
    <x v="1"/>
    <x v="0"/>
    <x v="12"/>
    <n v="6803"/>
    <n v="85000"/>
    <n v="2022"/>
    <n v="578255000"/>
  </r>
  <r>
    <x v="1"/>
    <x v="0"/>
    <x v="14"/>
    <n v="6864"/>
    <n v="85000"/>
    <n v="2022"/>
    <n v="583440000"/>
  </r>
  <r>
    <x v="1"/>
    <x v="0"/>
    <x v="17"/>
    <n v="1498"/>
    <n v="85000"/>
    <n v="2022"/>
    <n v="127330000"/>
  </r>
  <r>
    <x v="1"/>
    <x v="0"/>
    <x v="15"/>
    <n v="2451"/>
    <n v="85000"/>
    <n v="2022"/>
    <n v="208335000"/>
  </r>
  <r>
    <x v="1"/>
    <x v="0"/>
    <x v="19"/>
    <n v="1223"/>
    <n v="85000"/>
    <n v="2022"/>
    <n v="103955000"/>
  </r>
  <r>
    <x v="1"/>
    <x v="0"/>
    <x v="18"/>
    <n v="1241"/>
    <n v="85000"/>
    <n v="2022"/>
    <n v="105485000"/>
  </r>
  <r>
    <x v="1"/>
    <x v="0"/>
    <x v="16"/>
    <n v="1756"/>
    <n v="85000"/>
    <n v="2022"/>
    <n v="149260000"/>
  </r>
  <r>
    <x v="1"/>
    <x v="0"/>
    <x v="20"/>
    <n v="874"/>
    <n v="85000"/>
    <n v="2022"/>
    <n v="74290000"/>
  </r>
  <r>
    <x v="1"/>
    <x v="0"/>
    <x v="21"/>
    <n v="940"/>
    <n v="85000"/>
    <n v="2022"/>
    <n v="79900000"/>
  </r>
  <r>
    <x v="1"/>
    <x v="0"/>
    <x v="22"/>
    <n v="4683"/>
    <n v="85000"/>
    <n v="2022"/>
    <n v="398055000"/>
  </r>
  <r>
    <x v="23"/>
    <x v="0"/>
    <x v="0"/>
    <n v="22548"/>
    <n v="85000"/>
    <n v="2023"/>
    <n v="1916580000"/>
  </r>
  <r>
    <x v="23"/>
    <x v="0"/>
    <x v="17"/>
    <n v="8654"/>
    <n v="85000"/>
    <n v="2023"/>
    <n v="735590000"/>
  </r>
  <r>
    <x v="23"/>
    <x v="0"/>
    <x v="15"/>
    <n v="7707"/>
    <n v="85000"/>
    <n v="2023"/>
    <n v="655095000"/>
  </r>
  <r>
    <x v="23"/>
    <x v="0"/>
    <x v="19"/>
    <n v="4043"/>
    <n v="85000"/>
    <n v="2023"/>
    <n v="343655000"/>
  </r>
  <r>
    <x v="23"/>
    <x v="0"/>
    <x v="14"/>
    <n v="8767"/>
    <n v="85000"/>
    <n v="2023"/>
    <n v="745195000"/>
  </r>
  <r>
    <x v="23"/>
    <x v="0"/>
    <x v="13"/>
    <n v="3179"/>
    <n v="85000"/>
    <n v="2023"/>
    <n v="270215000"/>
  </r>
  <r>
    <x v="23"/>
    <x v="0"/>
    <x v="12"/>
    <n v="3293"/>
    <n v="85000"/>
    <n v="2023"/>
    <n v="279905000"/>
  </r>
  <r>
    <x v="23"/>
    <x v="0"/>
    <x v="1"/>
    <n v="1544"/>
    <n v="85000"/>
    <n v="2023"/>
    <n v="131240000"/>
  </r>
  <r>
    <x v="23"/>
    <x v="0"/>
    <x v="23"/>
    <n v="762"/>
    <n v="85000"/>
    <n v="2023"/>
    <n v="64770000"/>
  </r>
  <r>
    <x v="23"/>
    <x v="0"/>
    <x v="24"/>
    <n v="644"/>
    <n v="85000"/>
    <n v="2023"/>
    <n v="54740000"/>
  </r>
  <r>
    <x v="23"/>
    <x v="0"/>
    <x v="25"/>
    <n v="838"/>
    <n v="85000"/>
    <n v="2023"/>
    <n v="71230000"/>
  </r>
  <r>
    <x v="23"/>
    <x v="0"/>
    <x v="18"/>
    <n v="520"/>
    <n v="85000"/>
    <n v="2023"/>
    <n v="44200000"/>
  </r>
  <r>
    <x v="23"/>
    <x v="0"/>
    <x v="22"/>
    <n v="4315"/>
    <n v="85000"/>
    <n v="2023"/>
    <n v="366775000"/>
  </r>
  <r>
    <x v="2"/>
    <x v="0"/>
    <x v="12"/>
    <n v="170"/>
    <n v="85000"/>
    <n v="2021"/>
    <n v="14450000"/>
  </r>
  <r>
    <x v="2"/>
    <x v="0"/>
    <x v="13"/>
    <n v="245"/>
    <n v="85000"/>
    <n v="2021"/>
    <n v="20825000"/>
  </r>
  <r>
    <x v="2"/>
    <x v="0"/>
    <x v="14"/>
    <n v="147"/>
    <n v="85000"/>
    <n v="2021"/>
    <n v="12495000"/>
  </r>
  <r>
    <x v="2"/>
    <x v="0"/>
    <x v="15"/>
    <n v="160"/>
    <n v="85000"/>
    <n v="2021"/>
    <n v="13600000"/>
  </r>
  <r>
    <x v="2"/>
    <x v="0"/>
    <x v="16"/>
    <n v="122"/>
    <n v="85000"/>
    <n v="2021"/>
    <n v="10370000"/>
  </r>
  <r>
    <x v="2"/>
    <x v="0"/>
    <x v="17"/>
    <n v="9"/>
    <n v="85000"/>
    <n v="2021"/>
    <n v="765000"/>
  </r>
  <r>
    <x v="2"/>
    <x v="0"/>
    <x v="18"/>
    <n v="42"/>
    <n v="85000"/>
    <n v="2021"/>
    <n v="3570000"/>
  </r>
  <r>
    <x v="2"/>
    <x v="0"/>
    <x v="19"/>
    <n v="20"/>
    <n v="85000"/>
    <n v="2021"/>
    <n v="1700000"/>
  </r>
  <r>
    <x v="2"/>
    <x v="0"/>
    <x v="20"/>
    <n v="54"/>
    <n v="85000"/>
    <n v="2021"/>
    <n v="4590000"/>
  </r>
  <r>
    <x v="2"/>
    <x v="0"/>
    <x v="21"/>
    <n v="13"/>
    <n v="85000"/>
    <n v="2021"/>
    <n v="1105000"/>
  </r>
  <r>
    <x v="2"/>
    <x v="0"/>
    <x v="22"/>
    <n v="260"/>
    <n v="85000"/>
    <n v="2021"/>
    <n v="22100000"/>
  </r>
  <r>
    <x v="9"/>
    <x v="0"/>
    <x v="0"/>
    <n v="9266"/>
    <n v="85000"/>
    <n v="2022"/>
    <n v="787610000"/>
  </r>
  <r>
    <x v="9"/>
    <x v="0"/>
    <x v="13"/>
    <n v="10340"/>
    <n v="85000"/>
    <n v="2022"/>
    <n v="878900000"/>
  </r>
  <r>
    <x v="9"/>
    <x v="0"/>
    <x v="12"/>
    <n v="2970"/>
    <n v="85000"/>
    <n v="2022"/>
    <n v="252450000"/>
  </r>
  <r>
    <x v="9"/>
    <x v="0"/>
    <x v="14"/>
    <n v="6176"/>
    <n v="85000"/>
    <n v="2022"/>
    <n v="524960000"/>
  </r>
  <r>
    <x v="9"/>
    <x v="0"/>
    <x v="17"/>
    <n v="478"/>
    <n v="85000"/>
    <n v="2022"/>
    <n v="40630000"/>
  </r>
  <r>
    <x v="9"/>
    <x v="0"/>
    <x v="15"/>
    <n v="3337"/>
    <n v="85000"/>
    <n v="2022"/>
    <n v="283645000"/>
  </r>
  <r>
    <x v="9"/>
    <x v="0"/>
    <x v="19"/>
    <n v="1812"/>
    <n v="85000"/>
    <n v="2022"/>
    <n v="154020000"/>
  </r>
  <r>
    <x v="9"/>
    <x v="0"/>
    <x v="1"/>
    <n v="19"/>
    <n v="85000"/>
    <n v="2022"/>
    <n v="1615000"/>
  </r>
  <r>
    <x v="9"/>
    <x v="0"/>
    <x v="18"/>
    <n v="1589"/>
    <n v="85000"/>
    <n v="2022"/>
    <n v="135065000"/>
  </r>
  <r>
    <x v="9"/>
    <x v="0"/>
    <x v="16"/>
    <n v="1464"/>
    <n v="85000"/>
    <n v="2022"/>
    <n v="124440000"/>
  </r>
  <r>
    <x v="9"/>
    <x v="0"/>
    <x v="20"/>
    <n v="862"/>
    <n v="85000"/>
    <n v="2022"/>
    <n v="73270000"/>
  </r>
  <r>
    <x v="9"/>
    <x v="0"/>
    <x v="21"/>
    <n v="646"/>
    <n v="85000"/>
    <n v="2022"/>
    <n v="54910000"/>
  </r>
  <r>
    <x v="9"/>
    <x v="0"/>
    <x v="22"/>
    <n v="3455"/>
    <n v="85000"/>
    <n v="2022"/>
    <n v="293675000"/>
  </r>
  <r>
    <x v="24"/>
    <x v="0"/>
    <x v="0"/>
    <n v="29447"/>
    <n v="85000"/>
    <n v="2023"/>
    <n v="2502995000"/>
  </r>
  <r>
    <x v="24"/>
    <x v="0"/>
    <x v="17"/>
    <n v="20188"/>
    <n v="85000"/>
    <n v="2023"/>
    <n v="1715980000"/>
  </r>
  <r>
    <x v="24"/>
    <x v="0"/>
    <x v="15"/>
    <n v="15243"/>
    <n v="85000"/>
    <n v="2023"/>
    <n v="1295655000"/>
  </r>
  <r>
    <x v="24"/>
    <x v="0"/>
    <x v="19"/>
    <n v="9976"/>
    <n v="85000"/>
    <n v="2023"/>
    <n v="847960000"/>
  </r>
  <r>
    <x v="24"/>
    <x v="0"/>
    <x v="14"/>
    <n v="10659"/>
    <n v="85000"/>
    <n v="2023"/>
    <n v="906015000"/>
  </r>
  <r>
    <x v="24"/>
    <x v="0"/>
    <x v="13"/>
    <n v="2873"/>
    <n v="85000"/>
    <n v="2023"/>
    <n v="244205000"/>
  </r>
  <r>
    <x v="24"/>
    <x v="0"/>
    <x v="12"/>
    <n v="2085"/>
    <n v="85000"/>
    <n v="2023"/>
    <n v="177225000"/>
  </r>
  <r>
    <x v="24"/>
    <x v="0"/>
    <x v="1"/>
    <n v="3831"/>
    <n v="85000"/>
    <n v="2023"/>
    <n v="325635000"/>
  </r>
  <r>
    <x v="24"/>
    <x v="0"/>
    <x v="23"/>
    <n v="1792"/>
    <n v="85000"/>
    <n v="2023"/>
    <n v="152320000"/>
  </r>
  <r>
    <x v="24"/>
    <x v="0"/>
    <x v="24"/>
    <n v="1185"/>
    <n v="85000"/>
    <n v="2023"/>
    <n v="100725000"/>
  </r>
  <r>
    <x v="24"/>
    <x v="0"/>
    <x v="25"/>
    <n v="886"/>
    <n v="85000"/>
    <n v="2023"/>
    <n v="75310000"/>
  </r>
  <r>
    <x v="24"/>
    <x v="0"/>
    <x v="18"/>
    <n v="565"/>
    <n v="85000"/>
    <n v="2023"/>
    <n v="48025000"/>
  </r>
  <r>
    <x v="24"/>
    <x v="0"/>
    <x v="22"/>
    <n v="6627"/>
    <n v="85000"/>
    <n v="2023"/>
    <n v="563295000"/>
  </r>
  <r>
    <x v="3"/>
    <x v="0"/>
    <x v="12"/>
    <n v="1355"/>
    <n v="85000"/>
    <n v="2021"/>
    <n v="115175000"/>
  </r>
  <r>
    <x v="3"/>
    <x v="0"/>
    <x v="13"/>
    <n v="984"/>
    <n v="85000"/>
    <n v="2021"/>
    <n v="83640000"/>
  </r>
  <r>
    <x v="3"/>
    <x v="0"/>
    <x v="14"/>
    <n v="299"/>
    <n v="85000"/>
    <n v="2021"/>
    <n v="25415000"/>
  </r>
  <r>
    <x v="3"/>
    <x v="0"/>
    <x v="15"/>
    <n v="320"/>
    <n v="85000"/>
    <n v="2021"/>
    <n v="27200000"/>
  </r>
  <r>
    <x v="3"/>
    <x v="0"/>
    <x v="16"/>
    <n v="460"/>
    <n v="85000"/>
    <n v="2021"/>
    <n v="39100000"/>
  </r>
  <r>
    <x v="3"/>
    <x v="0"/>
    <x v="17"/>
    <n v="208"/>
    <n v="85000"/>
    <n v="2021"/>
    <n v="17680000"/>
  </r>
  <r>
    <x v="3"/>
    <x v="0"/>
    <x v="18"/>
    <n v="59"/>
    <n v="85000"/>
    <n v="2021"/>
    <n v="5015000"/>
  </r>
  <r>
    <x v="3"/>
    <x v="0"/>
    <x v="19"/>
    <n v="176"/>
    <n v="85000"/>
    <n v="2021"/>
    <n v="14960000"/>
  </r>
  <r>
    <x v="3"/>
    <x v="0"/>
    <x v="20"/>
    <n v="198"/>
    <n v="85000"/>
    <n v="2021"/>
    <n v="16830000"/>
  </r>
  <r>
    <x v="3"/>
    <x v="0"/>
    <x v="21"/>
    <n v="43"/>
    <n v="85000"/>
    <n v="2021"/>
    <n v="3655000"/>
  </r>
  <r>
    <x v="3"/>
    <x v="0"/>
    <x v="22"/>
    <n v="567"/>
    <n v="85000"/>
    <n v="2021"/>
    <n v="48195000"/>
  </r>
  <r>
    <x v="10"/>
    <x v="0"/>
    <x v="0"/>
    <n v="5897"/>
    <n v="85000"/>
    <n v="2022"/>
    <n v="501245000"/>
  </r>
  <r>
    <x v="10"/>
    <x v="0"/>
    <x v="13"/>
    <n v="7554"/>
    <n v="85000"/>
    <n v="2022"/>
    <n v="642090000"/>
  </r>
  <r>
    <x v="10"/>
    <x v="0"/>
    <x v="12"/>
    <n v="6836"/>
    <n v="85000"/>
    <n v="2022"/>
    <n v="581060000"/>
  </r>
  <r>
    <x v="10"/>
    <x v="0"/>
    <x v="14"/>
    <n v="6919"/>
    <n v="85000"/>
    <n v="2022"/>
    <n v="588115000"/>
  </r>
  <r>
    <x v="10"/>
    <x v="0"/>
    <x v="17"/>
    <n v="1983"/>
    <n v="85000"/>
    <n v="2022"/>
    <n v="168555000"/>
  </r>
  <r>
    <x v="10"/>
    <x v="0"/>
    <x v="15"/>
    <n v="3829"/>
    <n v="85000"/>
    <n v="2022"/>
    <n v="325465000"/>
  </r>
  <r>
    <x v="10"/>
    <x v="0"/>
    <x v="19"/>
    <n v="1824"/>
    <n v="85000"/>
    <n v="2022"/>
    <n v="155040000"/>
  </r>
  <r>
    <x v="10"/>
    <x v="0"/>
    <x v="1"/>
    <n v="760"/>
    <n v="85000"/>
    <n v="2022"/>
    <n v="64600000"/>
  </r>
  <r>
    <x v="10"/>
    <x v="0"/>
    <x v="18"/>
    <n v="2423"/>
    <n v="85000"/>
    <n v="2022"/>
    <n v="205955000"/>
  </r>
  <r>
    <x v="10"/>
    <x v="0"/>
    <x v="16"/>
    <n v="1125"/>
    <n v="85000"/>
    <n v="2022"/>
    <n v="95625000"/>
  </r>
  <r>
    <x v="10"/>
    <x v="0"/>
    <x v="20"/>
    <n v="1005"/>
    <n v="85000"/>
    <n v="2022"/>
    <n v="85425000"/>
  </r>
  <r>
    <x v="10"/>
    <x v="0"/>
    <x v="21"/>
    <n v="568"/>
    <n v="85000"/>
    <n v="2022"/>
    <n v="48280000"/>
  </r>
  <r>
    <x v="10"/>
    <x v="0"/>
    <x v="22"/>
    <n v="3658"/>
    <n v="85000"/>
    <n v="2022"/>
    <n v="310930000"/>
  </r>
  <r>
    <x v="25"/>
    <x v="0"/>
    <x v="0"/>
    <n v="17768"/>
    <n v="85000"/>
    <n v="2023"/>
    <n v="1510280000"/>
  </r>
  <r>
    <x v="25"/>
    <x v="0"/>
    <x v="17"/>
    <n v="7772"/>
    <n v="85000"/>
    <n v="2023"/>
    <n v="660620000"/>
  </r>
  <r>
    <x v="25"/>
    <x v="0"/>
    <x v="15"/>
    <n v="4547"/>
    <n v="85000"/>
    <n v="2023"/>
    <n v="386495000"/>
  </r>
  <r>
    <x v="25"/>
    <x v="0"/>
    <x v="19"/>
    <n v="2975"/>
    <n v="85000"/>
    <n v="2023"/>
    <n v="252875000"/>
  </r>
  <r>
    <x v="25"/>
    <x v="0"/>
    <x v="14"/>
    <n v="3006"/>
    <n v="85000"/>
    <n v="2023"/>
    <n v="255510000"/>
  </r>
  <r>
    <x v="25"/>
    <x v="0"/>
    <x v="13"/>
    <n v="2588"/>
    <n v="85000"/>
    <n v="2023"/>
    <n v="219980000"/>
  </r>
  <r>
    <x v="25"/>
    <x v="0"/>
    <x v="12"/>
    <n v="1123"/>
    <n v="85000"/>
    <n v="2023"/>
    <n v="95455000"/>
  </r>
  <r>
    <x v="25"/>
    <x v="0"/>
    <x v="1"/>
    <n v="419"/>
    <n v="85000"/>
    <n v="2023"/>
    <n v="35615000"/>
  </r>
  <r>
    <x v="25"/>
    <x v="0"/>
    <x v="23"/>
    <n v="189"/>
    <n v="85000"/>
    <n v="2023"/>
    <n v="16065000"/>
  </r>
  <r>
    <x v="25"/>
    <x v="0"/>
    <x v="24"/>
    <n v="82"/>
    <n v="85000"/>
    <n v="2023"/>
    <n v="6970000"/>
  </r>
  <r>
    <x v="25"/>
    <x v="0"/>
    <x v="25"/>
    <n v="201"/>
    <n v="85000"/>
    <n v="2023"/>
    <n v="17085000"/>
  </r>
  <r>
    <x v="25"/>
    <x v="0"/>
    <x v="18"/>
    <n v="705"/>
    <n v="85000"/>
    <n v="2023"/>
    <n v="59925000"/>
  </r>
  <r>
    <x v="25"/>
    <x v="0"/>
    <x v="22"/>
    <n v="4466"/>
    <n v="85000"/>
    <n v="2023"/>
    <n v="379610000"/>
  </r>
  <r>
    <x v="4"/>
    <x v="0"/>
    <x v="12"/>
    <n v="4557"/>
    <n v="85000"/>
    <n v="2021"/>
    <n v="387345000"/>
  </r>
  <r>
    <x v="4"/>
    <x v="0"/>
    <x v="13"/>
    <n v="2633"/>
    <n v="85000"/>
    <n v="2021"/>
    <n v="223805000"/>
  </r>
  <r>
    <x v="4"/>
    <x v="0"/>
    <x v="14"/>
    <n v="663"/>
    <n v="85000"/>
    <n v="2021"/>
    <n v="56355000"/>
  </r>
  <r>
    <x v="4"/>
    <x v="0"/>
    <x v="15"/>
    <n v="1799"/>
    <n v="85000"/>
    <n v="2021"/>
    <n v="152915000"/>
  </r>
  <r>
    <x v="4"/>
    <x v="0"/>
    <x v="16"/>
    <n v="1417"/>
    <n v="85000"/>
    <n v="2021"/>
    <n v="120445000"/>
  </r>
  <r>
    <x v="4"/>
    <x v="0"/>
    <x v="17"/>
    <n v="648"/>
    <n v="85000"/>
    <n v="2021"/>
    <n v="55080000"/>
  </r>
  <r>
    <x v="4"/>
    <x v="0"/>
    <x v="18"/>
    <n v="321"/>
    <n v="85000"/>
    <n v="2021"/>
    <n v="27285000"/>
  </r>
  <r>
    <x v="4"/>
    <x v="0"/>
    <x v="19"/>
    <n v="730"/>
    <n v="85000"/>
    <n v="2021"/>
    <n v="62050000"/>
  </r>
  <r>
    <x v="4"/>
    <x v="0"/>
    <x v="20"/>
    <n v="494"/>
    <n v="85000"/>
    <n v="2021"/>
    <n v="41990000"/>
  </r>
  <r>
    <x v="4"/>
    <x v="0"/>
    <x v="21"/>
    <n v="212"/>
    <n v="85000"/>
    <n v="2021"/>
    <n v="18020000"/>
  </r>
  <r>
    <x v="4"/>
    <x v="0"/>
    <x v="22"/>
    <n v="1202"/>
    <n v="85000"/>
    <n v="2021"/>
    <n v="102170000"/>
  </r>
  <r>
    <x v="11"/>
    <x v="0"/>
    <x v="0"/>
    <n v="3864"/>
    <n v="85000"/>
    <n v="2022"/>
    <n v="328440000"/>
  </r>
  <r>
    <x v="11"/>
    <x v="0"/>
    <x v="13"/>
    <n v="8394"/>
    <n v="85000"/>
    <n v="2022"/>
    <n v="713490000"/>
  </r>
  <r>
    <x v="11"/>
    <x v="0"/>
    <x v="12"/>
    <n v="9334"/>
    <n v="85000"/>
    <n v="2022"/>
    <n v="793390000"/>
  </r>
  <r>
    <x v="11"/>
    <x v="0"/>
    <x v="14"/>
    <n v="6812"/>
    <n v="85000"/>
    <n v="2022"/>
    <n v="579020000"/>
  </r>
  <r>
    <x v="11"/>
    <x v="0"/>
    <x v="17"/>
    <n v="4348"/>
    <n v="85000"/>
    <n v="2022"/>
    <n v="369580000"/>
  </r>
  <r>
    <x v="11"/>
    <x v="0"/>
    <x v="15"/>
    <n v="1289"/>
    <n v="85000"/>
    <n v="2022"/>
    <n v="109565000"/>
  </r>
  <r>
    <x v="11"/>
    <x v="0"/>
    <x v="19"/>
    <n v="2482"/>
    <n v="85000"/>
    <n v="2022"/>
    <n v="210970000"/>
  </r>
  <r>
    <x v="11"/>
    <x v="0"/>
    <x v="1"/>
    <n v="1076"/>
    <n v="85000"/>
    <n v="2022"/>
    <n v="91460000"/>
  </r>
  <r>
    <x v="11"/>
    <x v="0"/>
    <x v="18"/>
    <n v="2318"/>
    <n v="85000"/>
    <n v="2022"/>
    <n v="197030000"/>
  </r>
  <r>
    <x v="11"/>
    <x v="0"/>
    <x v="16"/>
    <n v="1000"/>
    <n v="85000"/>
    <n v="2022"/>
    <n v="85000000"/>
  </r>
  <r>
    <x v="11"/>
    <x v="0"/>
    <x v="20"/>
    <n v="1245"/>
    <n v="85000"/>
    <n v="2022"/>
    <n v="105825000"/>
  </r>
  <r>
    <x v="11"/>
    <x v="0"/>
    <x v="21"/>
    <n v="880"/>
    <n v="85000"/>
    <n v="2022"/>
    <n v="74800000"/>
  </r>
  <r>
    <x v="11"/>
    <x v="0"/>
    <x v="22"/>
    <n v="3562"/>
    <n v="85000"/>
    <n v="2022"/>
    <n v="302770000"/>
  </r>
  <r>
    <x v="26"/>
    <x v="0"/>
    <x v="0"/>
    <n v="19409"/>
    <n v="85000"/>
    <n v="2023"/>
    <n v="1649765000"/>
  </r>
  <r>
    <x v="26"/>
    <x v="0"/>
    <x v="17"/>
    <n v="10272"/>
    <n v="85000"/>
    <n v="2023"/>
    <n v="873120000"/>
  </r>
  <r>
    <x v="26"/>
    <x v="0"/>
    <x v="15"/>
    <n v="6604"/>
    <n v="85000"/>
    <n v="2023"/>
    <n v="561340000"/>
  </r>
  <r>
    <x v="26"/>
    <x v="0"/>
    <x v="19"/>
    <n v="4081"/>
    <n v="85000"/>
    <n v="2023"/>
    <n v="346885000"/>
  </r>
  <r>
    <x v="26"/>
    <x v="0"/>
    <x v="14"/>
    <n v="3530"/>
    <n v="85000"/>
    <n v="2023"/>
    <n v="300050000"/>
  </r>
  <r>
    <x v="26"/>
    <x v="0"/>
    <x v="13"/>
    <n v="2238"/>
    <n v="85000"/>
    <n v="2023"/>
    <n v="190230000"/>
  </r>
  <r>
    <x v="26"/>
    <x v="0"/>
    <x v="12"/>
    <n v="770"/>
    <n v="85000"/>
    <n v="2023"/>
    <n v="65450000"/>
  </r>
  <r>
    <x v="26"/>
    <x v="0"/>
    <x v="1"/>
    <n v="775"/>
    <n v="85000"/>
    <n v="2023"/>
    <n v="65875000"/>
  </r>
  <r>
    <x v="26"/>
    <x v="0"/>
    <x v="23"/>
    <n v="653"/>
    <n v="85000"/>
    <n v="2023"/>
    <n v="55505000"/>
  </r>
  <r>
    <x v="26"/>
    <x v="0"/>
    <x v="24"/>
    <n v="133"/>
    <n v="85000"/>
    <n v="2023"/>
    <n v="11305000"/>
  </r>
  <r>
    <x v="26"/>
    <x v="0"/>
    <x v="25"/>
    <n v="229"/>
    <n v="85000"/>
    <n v="2023"/>
    <n v="19465000"/>
  </r>
  <r>
    <x v="26"/>
    <x v="0"/>
    <x v="18"/>
    <n v="478"/>
    <n v="85000"/>
    <n v="2023"/>
    <n v="40630000"/>
  </r>
  <r>
    <x v="26"/>
    <x v="0"/>
    <x v="22"/>
    <n v="5020"/>
    <n v="85000"/>
    <n v="2023"/>
    <n v="426700000"/>
  </r>
  <r>
    <x v="5"/>
    <x v="0"/>
    <x v="12"/>
    <n v="5527"/>
    <n v="85000"/>
    <n v="2021"/>
    <n v="469795000"/>
  </r>
  <r>
    <x v="5"/>
    <x v="0"/>
    <x v="13"/>
    <n v="2894"/>
    <n v="85000"/>
    <n v="2021"/>
    <n v="245990000"/>
  </r>
  <r>
    <x v="5"/>
    <x v="0"/>
    <x v="14"/>
    <n v="810"/>
    <n v="85000"/>
    <n v="2021"/>
    <n v="68850000"/>
  </r>
  <r>
    <x v="5"/>
    <x v="0"/>
    <x v="15"/>
    <n v="1613"/>
    <n v="85000"/>
    <n v="2021"/>
    <n v="137105000"/>
  </r>
  <r>
    <x v="5"/>
    <x v="0"/>
    <x v="16"/>
    <n v="1094"/>
    <n v="85000"/>
    <n v="2021"/>
    <n v="92990000"/>
  </r>
  <r>
    <x v="5"/>
    <x v="0"/>
    <x v="17"/>
    <n v="651"/>
    <n v="85000"/>
    <n v="2021"/>
    <n v="55335000"/>
  </r>
  <r>
    <x v="5"/>
    <x v="0"/>
    <x v="18"/>
    <n v="853"/>
    <n v="85000"/>
    <n v="2021"/>
    <n v="72505000"/>
  </r>
  <r>
    <x v="5"/>
    <x v="0"/>
    <x v="19"/>
    <n v="796"/>
    <n v="85000"/>
    <n v="2021"/>
    <n v="67660000"/>
  </r>
  <r>
    <x v="5"/>
    <x v="0"/>
    <x v="20"/>
    <n v="325"/>
    <n v="85000"/>
    <n v="2021"/>
    <n v="27625000"/>
  </r>
  <r>
    <x v="5"/>
    <x v="0"/>
    <x v="21"/>
    <n v="208"/>
    <n v="85000"/>
    <n v="2021"/>
    <n v="17680000"/>
  </r>
  <r>
    <x v="5"/>
    <x v="0"/>
    <x v="22"/>
    <n v="1279"/>
    <n v="85000"/>
    <n v="2021"/>
    <n v="108715000"/>
  </r>
  <r>
    <x v="12"/>
    <x v="0"/>
    <x v="0"/>
    <n v="3475"/>
    <n v="85000"/>
    <n v="2022"/>
    <n v="295375000"/>
  </r>
  <r>
    <x v="12"/>
    <x v="0"/>
    <x v="13"/>
    <n v="8756"/>
    <n v="85000"/>
    <n v="2022"/>
    <n v="744260000"/>
  </r>
  <r>
    <x v="12"/>
    <x v="0"/>
    <x v="12"/>
    <n v="9925"/>
    <n v="85000"/>
    <n v="2022"/>
    <n v="843625000"/>
  </r>
  <r>
    <x v="12"/>
    <x v="0"/>
    <x v="14"/>
    <n v="6771"/>
    <n v="85000"/>
    <n v="2022"/>
    <n v="575535000"/>
  </r>
  <r>
    <x v="12"/>
    <x v="0"/>
    <x v="17"/>
    <n v="6426"/>
    <n v="85000"/>
    <n v="2022"/>
    <n v="546210000"/>
  </r>
  <r>
    <x v="12"/>
    <x v="0"/>
    <x v="15"/>
    <n v="5376"/>
    <n v="85000"/>
    <n v="2022"/>
    <n v="456960000"/>
  </r>
  <r>
    <x v="12"/>
    <x v="0"/>
    <x v="19"/>
    <n v="2620"/>
    <n v="85000"/>
    <n v="2022"/>
    <n v="222700000"/>
  </r>
  <r>
    <x v="12"/>
    <x v="0"/>
    <x v="1"/>
    <n v="905"/>
    <n v="85000"/>
    <n v="2022"/>
    <n v="76925000"/>
  </r>
  <r>
    <x v="12"/>
    <x v="0"/>
    <x v="18"/>
    <n v="1662"/>
    <n v="85000"/>
    <n v="2022"/>
    <n v="141270000"/>
  </r>
  <r>
    <x v="12"/>
    <x v="0"/>
    <x v="16"/>
    <n v="880"/>
    <n v="85000"/>
    <n v="2022"/>
    <n v="74800000"/>
  </r>
  <r>
    <x v="12"/>
    <x v="0"/>
    <x v="20"/>
    <n v="1099"/>
    <n v="85000"/>
    <n v="2022"/>
    <n v="93415000"/>
  </r>
  <r>
    <x v="12"/>
    <x v="0"/>
    <x v="21"/>
    <n v="653"/>
    <n v="85000"/>
    <n v="2022"/>
    <n v="55505000"/>
  </r>
  <r>
    <x v="12"/>
    <x v="0"/>
    <x v="22"/>
    <n v="3678"/>
    <n v="85000"/>
    <n v="2022"/>
    <n v="312630000"/>
  </r>
  <r>
    <x v="27"/>
    <x v="0"/>
    <x v="0"/>
    <n v="18983"/>
    <n v="85000"/>
    <n v="2023"/>
    <n v="1613555000"/>
  </r>
  <r>
    <x v="27"/>
    <x v="0"/>
    <x v="17"/>
    <n v="15296"/>
    <n v="85000"/>
    <n v="2023"/>
    <n v="1300160000"/>
  </r>
  <r>
    <x v="27"/>
    <x v="0"/>
    <x v="15"/>
    <n v="7065"/>
    <n v="85000"/>
    <n v="2023"/>
    <n v="600525000"/>
  </r>
  <r>
    <x v="27"/>
    <x v="0"/>
    <x v="19"/>
    <n v="6508"/>
    <n v="85000"/>
    <n v="2023"/>
    <n v="553180000"/>
  </r>
  <r>
    <x v="27"/>
    <x v="0"/>
    <x v="14"/>
    <n v="3654"/>
    <n v="85000"/>
    <n v="2023"/>
    <n v="310590000"/>
  </r>
  <r>
    <x v="27"/>
    <x v="0"/>
    <x v="13"/>
    <n v="1977"/>
    <n v="85000"/>
    <n v="2023"/>
    <n v="168045000"/>
  </r>
  <r>
    <x v="27"/>
    <x v="0"/>
    <x v="12"/>
    <n v="774"/>
    <n v="85000"/>
    <n v="2023"/>
    <n v="65790000"/>
  </r>
  <r>
    <x v="27"/>
    <x v="0"/>
    <x v="1"/>
    <n v="1137"/>
    <n v="85000"/>
    <n v="2023"/>
    <n v="96645000"/>
  </r>
  <r>
    <x v="27"/>
    <x v="0"/>
    <x v="23"/>
    <n v="912"/>
    <n v="85000"/>
    <n v="2023"/>
    <n v="77520000"/>
  </r>
  <r>
    <x v="27"/>
    <x v="0"/>
    <x v="24"/>
    <n v="287"/>
    <n v="85000"/>
    <n v="2023"/>
    <n v="24395000"/>
  </r>
  <r>
    <x v="27"/>
    <x v="0"/>
    <x v="25"/>
    <n v="380"/>
    <n v="85000"/>
    <n v="2023"/>
    <n v="32300000"/>
  </r>
  <r>
    <x v="27"/>
    <x v="0"/>
    <x v="18"/>
    <n v="508"/>
    <n v="85000"/>
    <n v="2023"/>
    <n v="43180000"/>
  </r>
  <r>
    <x v="27"/>
    <x v="0"/>
    <x v="22"/>
    <n v="4990"/>
    <n v="85000"/>
    <n v="2023"/>
    <n v="424150000"/>
  </r>
  <r>
    <x v="6"/>
    <x v="0"/>
    <x v="12"/>
    <n v="6727"/>
    <n v="85000"/>
    <n v="2021"/>
    <n v="571795000"/>
  </r>
  <r>
    <x v="6"/>
    <x v="0"/>
    <x v="13"/>
    <n v="3321"/>
    <n v="85000"/>
    <n v="2021"/>
    <n v="282285000"/>
  </r>
  <r>
    <x v="6"/>
    <x v="0"/>
    <x v="14"/>
    <n v="807"/>
    <n v="85000"/>
    <n v="2021"/>
    <n v="68595000"/>
  </r>
  <r>
    <x v="6"/>
    <x v="0"/>
    <x v="15"/>
    <n v="2174"/>
    <n v="85000"/>
    <n v="2021"/>
    <n v="184790000"/>
  </r>
  <r>
    <x v="6"/>
    <x v="0"/>
    <x v="16"/>
    <n v="1337"/>
    <n v="85000"/>
    <n v="2021"/>
    <n v="113645000"/>
  </r>
  <r>
    <x v="6"/>
    <x v="0"/>
    <x v="17"/>
    <n v="688"/>
    <n v="85000"/>
    <n v="2021"/>
    <n v="58480000"/>
  </r>
  <r>
    <x v="6"/>
    <x v="0"/>
    <x v="18"/>
    <n v="499"/>
    <n v="85000"/>
    <n v="2021"/>
    <n v="42415000"/>
  </r>
  <r>
    <x v="6"/>
    <x v="0"/>
    <x v="19"/>
    <n v="381"/>
    <n v="85000"/>
    <n v="2021"/>
    <n v="32385000"/>
  </r>
  <r>
    <x v="6"/>
    <x v="0"/>
    <x v="20"/>
    <n v="337"/>
    <n v="85000"/>
    <n v="2021"/>
    <n v="28645000"/>
  </r>
  <r>
    <x v="6"/>
    <x v="0"/>
    <x v="21"/>
    <n v="134"/>
    <n v="85000"/>
    <n v="2021"/>
    <n v="11390000"/>
  </r>
  <r>
    <x v="6"/>
    <x v="0"/>
    <x v="22"/>
    <n v="1627"/>
    <n v="85000"/>
    <n v="2021"/>
    <n v="138295000"/>
  </r>
  <r>
    <x v="13"/>
    <x v="0"/>
    <x v="0"/>
    <n v="8065"/>
    <n v="85000"/>
    <n v="2022"/>
    <n v="685525000"/>
  </r>
  <r>
    <x v="13"/>
    <x v="0"/>
    <x v="13"/>
    <n v="8497"/>
    <n v="85000"/>
    <n v="2022"/>
    <n v="722245000"/>
  </r>
  <r>
    <x v="13"/>
    <x v="0"/>
    <x v="12"/>
    <n v="8208"/>
    <n v="85000"/>
    <n v="2022"/>
    <n v="697680000"/>
  </r>
  <r>
    <x v="13"/>
    <x v="0"/>
    <x v="14"/>
    <n v="6488"/>
    <n v="85000"/>
    <n v="2022"/>
    <n v="551480000"/>
  </r>
  <r>
    <x v="13"/>
    <x v="0"/>
    <x v="17"/>
    <n v="4001"/>
    <n v="85000"/>
    <n v="2022"/>
    <n v="340085000"/>
  </r>
  <r>
    <x v="13"/>
    <x v="0"/>
    <x v="15"/>
    <n v="6280"/>
    <n v="85000"/>
    <n v="2022"/>
    <n v="533800000"/>
  </r>
  <r>
    <x v="13"/>
    <x v="0"/>
    <x v="19"/>
    <n v="3649"/>
    <n v="85000"/>
    <n v="2022"/>
    <n v="310165000"/>
  </r>
  <r>
    <x v="13"/>
    <x v="0"/>
    <x v="1"/>
    <n v="954"/>
    <n v="85000"/>
    <n v="2022"/>
    <n v="81090000"/>
  </r>
  <r>
    <x v="13"/>
    <x v="0"/>
    <x v="18"/>
    <n v="865"/>
    <n v="85000"/>
    <n v="2022"/>
    <n v="73525000"/>
  </r>
  <r>
    <x v="13"/>
    <x v="0"/>
    <x v="16"/>
    <n v="790"/>
    <n v="85000"/>
    <n v="2022"/>
    <n v="67150000"/>
  </r>
  <r>
    <x v="13"/>
    <x v="0"/>
    <x v="20"/>
    <n v="975"/>
    <n v="85000"/>
    <n v="2022"/>
    <n v="82875000"/>
  </r>
  <r>
    <x v="13"/>
    <x v="0"/>
    <x v="21"/>
    <n v="661"/>
    <n v="85000"/>
    <n v="2022"/>
    <n v="56185000"/>
  </r>
  <r>
    <x v="13"/>
    <x v="0"/>
    <x v="22"/>
    <n v="3849"/>
    <n v="85000"/>
    <n v="2022"/>
    <n v="327165000"/>
  </r>
  <r>
    <x v="28"/>
    <x v="0"/>
    <x v="0"/>
    <n v="18926"/>
    <n v="85000"/>
    <n v="2023"/>
    <n v="1608710000"/>
  </r>
  <r>
    <x v="28"/>
    <x v="0"/>
    <x v="17"/>
    <n v="15425"/>
    <n v="85000"/>
    <n v="2023"/>
    <n v="1311125000"/>
  </r>
  <r>
    <x v="28"/>
    <x v="0"/>
    <x v="15"/>
    <n v="7107"/>
    <n v="85000"/>
    <n v="2023"/>
    <n v="604095000"/>
  </r>
  <r>
    <x v="28"/>
    <x v="0"/>
    <x v="19"/>
    <n v="7019"/>
    <n v="85000"/>
    <n v="2023"/>
    <n v="596615000"/>
  </r>
  <r>
    <x v="28"/>
    <x v="0"/>
    <x v="14"/>
    <n v="4148"/>
    <n v="85000"/>
    <n v="2023"/>
    <n v="352580000"/>
  </r>
  <r>
    <x v="28"/>
    <x v="0"/>
    <x v="13"/>
    <n v="1769"/>
    <n v="85000"/>
    <n v="2023"/>
    <n v="150365000"/>
  </r>
  <r>
    <x v="28"/>
    <x v="0"/>
    <x v="12"/>
    <n v="835"/>
    <n v="85000"/>
    <n v="2023"/>
    <n v="70975000"/>
  </r>
  <r>
    <x v="28"/>
    <x v="0"/>
    <x v="1"/>
    <n v="873"/>
    <n v="85000"/>
    <n v="2023"/>
    <n v="74205000"/>
  </r>
  <r>
    <x v="28"/>
    <x v="0"/>
    <x v="23"/>
    <n v="924"/>
    <n v="85000"/>
    <n v="2023"/>
    <n v="78540000"/>
  </r>
  <r>
    <x v="28"/>
    <x v="0"/>
    <x v="24"/>
    <n v="255"/>
    <n v="85000"/>
    <n v="2023"/>
    <n v="21675000"/>
  </r>
  <r>
    <x v="28"/>
    <x v="0"/>
    <x v="25"/>
    <n v="231"/>
    <n v="85000"/>
    <n v="2023"/>
    <n v="19635000"/>
  </r>
  <r>
    <x v="28"/>
    <x v="0"/>
    <x v="18"/>
    <n v="879"/>
    <n v="85000"/>
    <n v="2023"/>
    <n v="74715000"/>
  </r>
  <r>
    <x v="28"/>
    <x v="0"/>
    <x v="22"/>
    <n v="5355"/>
    <n v="85000"/>
    <n v="2023"/>
    <n v="455175000"/>
  </r>
  <r>
    <x v="7"/>
    <x v="0"/>
    <x v="12"/>
    <n v="6799"/>
    <n v="85000"/>
    <n v="2021"/>
    <n v="577915000"/>
  </r>
  <r>
    <x v="7"/>
    <x v="0"/>
    <x v="13"/>
    <n v="4166"/>
    <n v="85000"/>
    <n v="2021"/>
    <n v="354110000"/>
  </r>
  <r>
    <x v="7"/>
    <x v="0"/>
    <x v="14"/>
    <n v="1083"/>
    <n v="85000"/>
    <n v="2021"/>
    <n v="92055000"/>
  </r>
  <r>
    <x v="7"/>
    <x v="0"/>
    <x v="15"/>
    <n v="2647"/>
    <n v="85000"/>
    <n v="2021"/>
    <n v="224995000"/>
  </r>
  <r>
    <x v="7"/>
    <x v="0"/>
    <x v="16"/>
    <n v="1400"/>
    <n v="85000"/>
    <n v="2021"/>
    <n v="119000000"/>
  </r>
  <r>
    <x v="7"/>
    <x v="0"/>
    <x v="17"/>
    <n v="486"/>
    <n v="85000"/>
    <n v="2021"/>
    <n v="41310000"/>
  </r>
  <r>
    <x v="7"/>
    <x v="0"/>
    <x v="18"/>
    <n v="900"/>
    <n v="85000"/>
    <n v="2021"/>
    <n v="76500000"/>
  </r>
  <r>
    <x v="7"/>
    <x v="0"/>
    <x v="19"/>
    <n v="754"/>
    <n v="85000"/>
    <n v="2021"/>
    <n v="64090000"/>
  </r>
  <r>
    <x v="7"/>
    <x v="0"/>
    <x v="20"/>
    <n v="469"/>
    <n v="85000"/>
    <n v="2021"/>
    <n v="39865000"/>
  </r>
  <r>
    <x v="7"/>
    <x v="0"/>
    <x v="21"/>
    <n v="283"/>
    <n v="85000"/>
    <n v="2021"/>
    <n v="24055000"/>
  </r>
  <r>
    <x v="7"/>
    <x v="0"/>
    <x v="22"/>
    <n v="1826"/>
    <n v="85000"/>
    <n v="2021"/>
    <n v="155210000"/>
  </r>
  <r>
    <x v="14"/>
    <x v="0"/>
    <x v="0"/>
    <n v="15391"/>
    <n v="85000"/>
    <n v="2022"/>
    <n v="1308235000"/>
  </r>
  <r>
    <x v="14"/>
    <x v="0"/>
    <x v="13"/>
    <n v="14950"/>
    <n v="85000"/>
    <n v="2022"/>
    <n v="1270750000"/>
  </r>
  <r>
    <x v="14"/>
    <x v="0"/>
    <x v="12"/>
    <n v="8868"/>
    <n v="85000"/>
    <n v="2022"/>
    <n v="753780000"/>
  </r>
  <r>
    <x v="14"/>
    <x v="0"/>
    <x v="14"/>
    <n v="10113"/>
    <n v="85000"/>
    <n v="2022"/>
    <n v="859605000"/>
  </r>
  <r>
    <x v="14"/>
    <x v="0"/>
    <x v="17"/>
    <n v="5820"/>
    <n v="85000"/>
    <n v="2022"/>
    <n v="494700000"/>
  </r>
  <r>
    <x v="14"/>
    <x v="0"/>
    <x v="15"/>
    <n v="7356"/>
    <n v="85000"/>
    <n v="2022"/>
    <n v="625260000"/>
  </r>
  <r>
    <x v="14"/>
    <x v="0"/>
    <x v="19"/>
    <n v="3549"/>
    <n v="85000"/>
    <n v="2022"/>
    <n v="301665000"/>
  </r>
  <r>
    <x v="14"/>
    <x v="0"/>
    <x v="1"/>
    <n v="1968"/>
    <n v="85000"/>
    <n v="2022"/>
    <n v="167280000"/>
  </r>
  <r>
    <x v="14"/>
    <x v="0"/>
    <x v="18"/>
    <n v="1041"/>
    <n v="85000"/>
    <n v="2022"/>
    <n v="88485000"/>
  </r>
  <r>
    <x v="14"/>
    <x v="0"/>
    <x v="16"/>
    <n v="1047"/>
    <n v="85000"/>
    <n v="2022"/>
    <n v="88995000"/>
  </r>
  <r>
    <x v="14"/>
    <x v="0"/>
    <x v="20"/>
    <n v="1422"/>
    <n v="85000"/>
    <n v="2022"/>
    <n v="120870000"/>
  </r>
  <r>
    <x v="14"/>
    <x v="0"/>
    <x v="21"/>
    <n v="1111"/>
    <n v="85000"/>
    <n v="2022"/>
    <n v="94435000"/>
  </r>
  <r>
    <x v="14"/>
    <x v="0"/>
    <x v="22"/>
    <n v="4614"/>
    <n v="85000"/>
    <n v="2022"/>
    <n v="392190000"/>
  </r>
  <r>
    <x v="29"/>
    <x v="0"/>
    <x v="0"/>
    <n v="23968"/>
    <n v="85000"/>
    <n v="2023"/>
    <n v="2037280000"/>
  </r>
  <r>
    <x v="29"/>
    <x v="0"/>
    <x v="17"/>
    <n v="16309"/>
    <n v="85000"/>
    <n v="2023"/>
    <n v="1386265000"/>
  </r>
  <r>
    <x v="29"/>
    <x v="0"/>
    <x v="15"/>
    <n v="8375"/>
    <n v="85000"/>
    <n v="2023"/>
    <n v="711875000"/>
  </r>
  <r>
    <x v="29"/>
    <x v="0"/>
    <x v="19"/>
    <n v="8960"/>
    <n v="85000"/>
    <n v="2023"/>
    <n v="761600000"/>
  </r>
  <r>
    <x v="29"/>
    <x v="0"/>
    <x v="14"/>
    <n v="4487"/>
    <n v="85000"/>
    <n v="2023"/>
    <n v="381395000"/>
  </r>
  <r>
    <x v="29"/>
    <x v="0"/>
    <x v="13"/>
    <n v="1457"/>
    <n v="85000"/>
    <n v="2023"/>
    <n v="123845000"/>
  </r>
  <r>
    <x v="29"/>
    <x v="0"/>
    <x v="12"/>
    <n v="658"/>
    <n v="85000"/>
    <n v="2023"/>
    <n v="55930000"/>
  </r>
  <r>
    <x v="29"/>
    <x v="0"/>
    <x v="1"/>
    <n v="863"/>
    <n v="85000"/>
    <n v="2023"/>
    <n v="73355000"/>
  </r>
  <r>
    <x v="29"/>
    <x v="0"/>
    <x v="23"/>
    <n v="1157"/>
    <n v="85000"/>
    <n v="2023"/>
    <n v="98345000"/>
  </r>
  <r>
    <x v="29"/>
    <x v="0"/>
    <x v="24"/>
    <n v="227"/>
    <n v="85000"/>
    <n v="2023"/>
    <n v="19295000"/>
  </r>
  <r>
    <x v="29"/>
    <x v="0"/>
    <x v="25"/>
    <n v="389"/>
    <n v="85000"/>
    <n v="2023"/>
    <n v="33065000"/>
  </r>
  <r>
    <x v="29"/>
    <x v="0"/>
    <x v="18"/>
    <n v="681"/>
    <n v="85000"/>
    <n v="2023"/>
    <n v="57885000"/>
  </r>
  <r>
    <x v="29"/>
    <x v="0"/>
    <x v="22"/>
    <n v="7092"/>
    <n v="85000"/>
    <n v="2023"/>
    <n v="602820000"/>
  </r>
  <r>
    <x v="8"/>
    <x v="0"/>
    <x v="12"/>
    <n v="7493"/>
    <n v="85000"/>
    <n v="2021"/>
    <n v="636905000"/>
  </r>
  <r>
    <x v="8"/>
    <x v="0"/>
    <x v="13"/>
    <n v="5542"/>
    <n v="85000"/>
    <n v="2021"/>
    <n v="471070000"/>
  </r>
  <r>
    <x v="8"/>
    <x v="0"/>
    <x v="14"/>
    <n v="2077"/>
    <n v="85000"/>
    <n v="2021"/>
    <n v="176545000"/>
  </r>
  <r>
    <x v="8"/>
    <x v="0"/>
    <x v="15"/>
    <n v="2202"/>
    <n v="85000"/>
    <n v="2021"/>
    <n v="187170000"/>
  </r>
  <r>
    <x v="8"/>
    <x v="0"/>
    <x v="16"/>
    <n v="1688"/>
    <n v="85000"/>
    <n v="2021"/>
    <n v="143480000"/>
  </r>
  <r>
    <x v="8"/>
    <x v="0"/>
    <x v="17"/>
    <n v="522"/>
    <n v="85000"/>
    <n v="2021"/>
    <n v="44370000"/>
  </r>
  <r>
    <x v="8"/>
    <x v="0"/>
    <x v="18"/>
    <n v="780"/>
    <n v="85000"/>
    <n v="2021"/>
    <n v="66300000"/>
  </r>
  <r>
    <x v="8"/>
    <x v="0"/>
    <x v="19"/>
    <n v="728"/>
    <n v="85000"/>
    <n v="2021"/>
    <n v="61880000"/>
  </r>
  <r>
    <x v="8"/>
    <x v="0"/>
    <x v="20"/>
    <n v="912"/>
    <n v="85000"/>
    <n v="2021"/>
    <n v="77520000"/>
  </r>
  <r>
    <x v="8"/>
    <x v="0"/>
    <x v="21"/>
    <n v="273"/>
    <n v="85000"/>
    <n v="2021"/>
    <n v="23205000"/>
  </r>
  <r>
    <x v="8"/>
    <x v="0"/>
    <x v="22"/>
    <n v="2317"/>
    <n v="85000"/>
    <n v="2021"/>
    <n v="196945000"/>
  </r>
  <r>
    <x v="15"/>
    <x v="0"/>
    <x v="0"/>
    <n v="15797"/>
    <n v="85000"/>
    <n v="2022"/>
    <n v="1342745000"/>
  </r>
  <r>
    <x v="15"/>
    <x v="0"/>
    <x v="13"/>
    <n v="9068"/>
    <n v="85000"/>
    <n v="2022"/>
    <n v="770780000"/>
  </r>
  <r>
    <x v="15"/>
    <x v="0"/>
    <x v="12"/>
    <n v="9026"/>
    <n v="85000"/>
    <n v="2022"/>
    <n v="767210000"/>
  </r>
  <r>
    <x v="15"/>
    <x v="0"/>
    <x v="14"/>
    <n v="12446"/>
    <n v="85000"/>
    <n v="2022"/>
    <n v="1057910000"/>
  </r>
  <r>
    <x v="15"/>
    <x v="0"/>
    <x v="17"/>
    <n v="8147"/>
    <n v="85000"/>
    <n v="2022"/>
    <n v="692495000"/>
  </r>
  <r>
    <x v="15"/>
    <x v="0"/>
    <x v="15"/>
    <n v="7837"/>
    <n v="85000"/>
    <n v="2022"/>
    <n v="666145000"/>
  </r>
  <r>
    <x v="15"/>
    <x v="0"/>
    <x v="19"/>
    <n v="3057"/>
    <n v="85000"/>
    <n v="2022"/>
    <n v="259845000"/>
  </r>
  <r>
    <x v="15"/>
    <x v="0"/>
    <x v="1"/>
    <n v="1783"/>
    <n v="85000"/>
    <n v="2022"/>
    <n v="151555000"/>
  </r>
  <r>
    <x v="15"/>
    <x v="0"/>
    <x v="18"/>
    <n v="524"/>
    <n v="85000"/>
    <n v="2022"/>
    <n v="44540000"/>
  </r>
  <r>
    <x v="15"/>
    <x v="0"/>
    <x v="16"/>
    <n v="925"/>
    <n v="85000"/>
    <n v="2022"/>
    <n v="78625000"/>
  </r>
  <r>
    <x v="15"/>
    <x v="0"/>
    <x v="20"/>
    <n v="1216"/>
    <n v="85000"/>
    <n v="2022"/>
    <n v="103360000"/>
  </r>
  <r>
    <x v="15"/>
    <x v="0"/>
    <x v="21"/>
    <n v="1256"/>
    <n v="85000"/>
    <n v="2022"/>
    <n v="106760000"/>
  </r>
  <r>
    <x v="15"/>
    <x v="0"/>
    <x v="22"/>
    <n v="5693"/>
    <n v="85000"/>
    <n v="2022"/>
    <n v="483905000"/>
  </r>
  <r>
    <x v="30"/>
    <x v="0"/>
    <x v="0"/>
    <n v="29980"/>
    <n v="85000"/>
    <n v="2023"/>
    <n v="2548300000"/>
  </r>
  <r>
    <x v="30"/>
    <x v="0"/>
    <x v="17"/>
    <n v="18914"/>
    <n v="85000"/>
    <n v="2023"/>
    <n v="1607690000"/>
  </r>
  <r>
    <x v="30"/>
    <x v="0"/>
    <x v="15"/>
    <n v="9220"/>
    <n v="85000"/>
    <n v="2023"/>
    <n v="783700000"/>
  </r>
  <r>
    <x v="30"/>
    <x v="0"/>
    <x v="19"/>
    <n v="11769"/>
    <n v="85000"/>
    <n v="2023"/>
    <n v="1000365000"/>
  </r>
  <r>
    <x v="30"/>
    <x v="0"/>
    <x v="14"/>
    <n v="4638"/>
    <n v="85000"/>
    <n v="2023"/>
    <n v="394230000"/>
  </r>
  <r>
    <x v="30"/>
    <x v="0"/>
    <x v="13"/>
    <n v="1587"/>
    <n v="85000"/>
    <n v="2023"/>
    <n v="134895000"/>
  </r>
  <r>
    <x v="30"/>
    <x v="0"/>
    <x v="12"/>
    <n v="814"/>
    <n v="85000"/>
    <n v="2023"/>
    <n v="69190000"/>
  </r>
  <r>
    <x v="30"/>
    <x v="0"/>
    <x v="1"/>
    <n v="1281"/>
    <n v="85000"/>
    <n v="2023"/>
    <n v="108885000"/>
  </r>
  <r>
    <x v="30"/>
    <x v="0"/>
    <x v="23"/>
    <n v="1589"/>
    <n v="85000"/>
    <n v="2023"/>
    <n v="135065000"/>
  </r>
  <r>
    <x v="30"/>
    <x v="0"/>
    <x v="24"/>
    <n v="659"/>
    <n v="85000"/>
    <n v="2023"/>
    <n v="56015000"/>
  </r>
  <r>
    <x v="30"/>
    <x v="0"/>
    <x v="25"/>
    <n v="422"/>
    <n v="85000"/>
    <n v="2023"/>
    <n v="35870000"/>
  </r>
  <r>
    <x v="30"/>
    <x v="0"/>
    <x v="18"/>
    <n v="663"/>
    <n v="85000"/>
    <n v="2023"/>
    <n v="56355000"/>
  </r>
  <r>
    <x v="30"/>
    <x v="0"/>
    <x v="22"/>
    <n v="9707"/>
    <n v="85000"/>
    <n v="2023"/>
    <n v="825095000"/>
  </r>
  <r>
    <x v="16"/>
    <x v="0"/>
    <x v="12"/>
    <n v="6402"/>
    <n v="85000"/>
    <n v="2021"/>
    <n v="544170000"/>
  </r>
  <r>
    <x v="16"/>
    <x v="0"/>
    <x v="13"/>
    <n v="6184"/>
    <n v="85000"/>
    <n v="2021"/>
    <n v="525640000"/>
  </r>
  <r>
    <x v="16"/>
    <x v="0"/>
    <x v="14"/>
    <n v="3410"/>
    <n v="85000"/>
    <n v="2021"/>
    <n v="289850000"/>
  </r>
  <r>
    <x v="16"/>
    <x v="0"/>
    <x v="15"/>
    <n v="1813"/>
    <n v="85000"/>
    <n v="2021"/>
    <n v="154105000"/>
  </r>
  <r>
    <x v="16"/>
    <x v="0"/>
    <x v="16"/>
    <n v="1685"/>
    <n v="85000"/>
    <n v="2021"/>
    <n v="143225000"/>
  </r>
  <r>
    <x v="16"/>
    <x v="0"/>
    <x v="0"/>
    <n v="240"/>
    <n v="85000"/>
    <n v="2021"/>
    <n v="20400000"/>
  </r>
  <r>
    <x v="16"/>
    <x v="0"/>
    <x v="17"/>
    <n v="1119"/>
    <n v="85000"/>
    <n v="2021"/>
    <n v="95115000"/>
  </r>
  <r>
    <x v="16"/>
    <x v="0"/>
    <x v="18"/>
    <n v="835"/>
    <n v="85000"/>
    <n v="2021"/>
    <n v="70975000"/>
  </r>
  <r>
    <x v="16"/>
    <x v="0"/>
    <x v="19"/>
    <n v="642"/>
    <n v="85000"/>
    <n v="2021"/>
    <n v="54570000"/>
  </r>
  <r>
    <x v="16"/>
    <x v="0"/>
    <x v="20"/>
    <n v="1190"/>
    <n v="85000"/>
    <n v="2021"/>
    <n v="101150000"/>
  </r>
  <r>
    <x v="16"/>
    <x v="0"/>
    <x v="21"/>
    <n v="503"/>
    <n v="85000"/>
    <n v="2021"/>
    <n v="42755000"/>
  </r>
  <r>
    <x v="16"/>
    <x v="0"/>
    <x v="22"/>
    <n v="2603"/>
    <n v="85000"/>
    <n v="2021"/>
    <n v="221255000"/>
  </r>
  <r>
    <x v="17"/>
    <x v="0"/>
    <x v="0"/>
    <n v="16919"/>
    <n v="85000"/>
    <n v="2022"/>
    <n v="1438115000"/>
  </r>
  <r>
    <x v="17"/>
    <x v="0"/>
    <x v="13"/>
    <n v="5281"/>
    <n v="85000"/>
    <n v="2022"/>
    <n v="448885000"/>
  </r>
  <r>
    <x v="17"/>
    <x v="0"/>
    <x v="12"/>
    <n v="8100"/>
    <n v="85000"/>
    <n v="2022"/>
    <n v="688500000"/>
  </r>
  <r>
    <x v="17"/>
    <x v="0"/>
    <x v="14"/>
    <n v="4592"/>
    <n v="85000"/>
    <n v="2022"/>
    <n v="390320000"/>
  </r>
  <r>
    <x v="17"/>
    <x v="0"/>
    <x v="17"/>
    <n v="9363"/>
    <n v="85000"/>
    <n v="2022"/>
    <n v="795855000"/>
  </r>
  <r>
    <x v="17"/>
    <x v="0"/>
    <x v="15"/>
    <n v="7693"/>
    <n v="85000"/>
    <n v="2022"/>
    <n v="653905000"/>
  </r>
  <r>
    <x v="17"/>
    <x v="0"/>
    <x v="19"/>
    <n v="3240"/>
    <n v="85000"/>
    <n v="2022"/>
    <n v="275400000"/>
  </r>
  <r>
    <x v="17"/>
    <x v="0"/>
    <x v="1"/>
    <n v="1445"/>
    <n v="85000"/>
    <n v="2022"/>
    <n v="122825000"/>
  </r>
  <r>
    <x v="17"/>
    <x v="0"/>
    <x v="18"/>
    <n v="37"/>
    <n v="85000"/>
    <n v="2022"/>
    <n v="3145000"/>
  </r>
  <r>
    <x v="17"/>
    <x v="0"/>
    <x v="16"/>
    <n v="780"/>
    <n v="85000"/>
    <n v="2022"/>
    <n v="66300000"/>
  </r>
  <r>
    <x v="17"/>
    <x v="0"/>
    <x v="20"/>
    <n v="966"/>
    <n v="85000"/>
    <n v="2022"/>
    <n v="82110000"/>
  </r>
  <r>
    <x v="17"/>
    <x v="0"/>
    <x v="21"/>
    <n v="668"/>
    <n v="85000"/>
    <n v="2022"/>
    <n v="56780000"/>
  </r>
  <r>
    <x v="17"/>
    <x v="0"/>
    <x v="22"/>
    <n v="5557"/>
    <n v="85000"/>
    <n v="2022"/>
    <n v="472345000"/>
  </r>
  <r>
    <x v="31"/>
    <x v="0"/>
    <x v="0"/>
    <n v="30588"/>
    <n v="85000"/>
    <n v="2023"/>
    <n v="2599980000"/>
  </r>
  <r>
    <x v="31"/>
    <x v="0"/>
    <x v="17"/>
    <n v="12171"/>
    <n v="85000"/>
    <n v="2023"/>
    <n v="1034535000"/>
  </r>
  <r>
    <x v="31"/>
    <x v="0"/>
    <x v="15"/>
    <n v="6471"/>
    <n v="85000"/>
    <n v="2023"/>
    <n v="550035000"/>
  </r>
  <r>
    <x v="31"/>
    <x v="0"/>
    <x v="19"/>
    <n v="10292"/>
    <n v="85000"/>
    <n v="2023"/>
    <n v="874820000"/>
  </r>
  <r>
    <x v="31"/>
    <x v="0"/>
    <x v="14"/>
    <n v="3309"/>
    <n v="85000"/>
    <n v="2023"/>
    <n v="281265000"/>
  </r>
  <r>
    <x v="31"/>
    <x v="0"/>
    <x v="13"/>
    <n v="953"/>
    <n v="85000"/>
    <n v="2023"/>
    <n v="81005000"/>
  </r>
  <r>
    <x v="31"/>
    <x v="0"/>
    <x v="12"/>
    <n v="545"/>
    <n v="85000"/>
    <n v="2023"/>
    <n v="46325000"/>
  </r>
  <r>
    <x v="31"/>
    <x v="0"/>
    <x v="1"/>
    <n v="700"/>
    <n v="85000"/>
    <n v="2023"/>
    <n v="59500000"/>
  </r>
  <r>
    <x v="31"/>
    <x v="0"/>
    <x v="23"/>
    <n v="1200"/>
    <n v="85000"/>
    <n v="2023"/>
    <n v="102000000"/>
  </r>
  <r>
    <x v="31"/>
    <x v="0"/>
    <x v="24"/>
    <n v="241"/>
    <n v="85000"/>
    <n v="2023"/>
    <n v="20485000"/>
  </r>
  <r>
    <x v="31"/>
    <x v="0"/>
    <x v="25"/>
    <n v="660"/>
    <n v="85000"/>
    <n v="2023"/>
    <n v="56100000"/>
  </r>
  <r>
    <x v="31"/>
    <x v="0"/>
    <x v="18"/>
    <n v="673"/>
    <n v="85000"/>
    <n v="2023"/>
    <n v="57205000"/>
  </r>
  <r>
    <x v="31"/>
    <x v="0"/>
    <x v="22"/>
    <n v="7691"/>
    <n v="85000"/>
    <n v="2023"/>
    <n v="653735000"/>
  </r>
  <r>
    <x v="18"/>
    <x v="0"/>
    <x v="12"/>
    <n v="8238"/>
    <n v="85000"/>
    <n v="2022"/>
    <n v="700230000"/>
  </r>
  <r>
    <x v="18"/>
    <x v="0"/>
    <x v="13"/>
    <n v="5737"/>
    <n v="85000"/>
    <n v="2022"/>
    <n v="487645000"/>
  </r>
  <r>
    <x v="18"/>
    <x v="0"/>
    <x v="14"/>
    <n v="4366"/>
    <n v="85000"/>
    <n v="2022"/>
    <n v="371110000"/>
  </r>
  <r>
    <x v="18"/>
    <x v="0"/>
    <x v="15"/>
    <n v="1881"/>
    <n v="85000"/>
    <n v="2022"/>
    <n v="159885000"/>
  </r>
  <r>
    <x v="18"/>
    <x v="0"/>
    <x v="16"/>
    <n v="1691"/>
    <n v="85000"/>
    <n v="2022"/>
    <n v="143735000"/>
  </r>
  <r>
    <x v="18"/>
    <x v="0"/>
    <x v="0"/>
    <n v="1107"/>
    <n v="85000"/>
    <n v="2022"/>
    <n v="94095000"/>
  </r>
  <r>
    <x v="18"/>
    <x v="0"/>
    <x v="17"/>
    <n v="1155"/>
    <n v="85000"/>
    <n v="2022"/>
    <n v="98175000"/>
  </r>
  <r>
    <x v="18"/>
    <x v="0"/>
    <x v="18"/>
    <n v="673"/>
    <n v="85000"/>
    <n v="2022"/>
    <n v="57205000"/>
  </r>
  <r>
    <x v="18"/>
    <x v="0"/>
    <x v="19"/>
    <n v="612"/>
    <n v="85000"/>
    <n v="2022"/>
    <n v="52020000"/>
  </r>
  <r>
    <x v="18"/>
    <x v="0"/>
    <x v="20"/>
    <n v="1062"/>
    <n v="85000"/>
    <n v="2022"/>
    <n v="90270000"/>
  </r>
  <r>
    <x v="18"/>
    <x v="0"/>
    <x v="21"/>
    <n v="535"/>
    <n v="85000"/>
    <n v="2022"/>
    <n v="45475000"/>
  </r>
  <r>
    <x v="18"/>
    <x v="0"/>
    <x v="22"/>
    <n v="3065"/>
    <n v="85000"/>
    <n v="2022"/>
    <n v="260525000"/>
  </r>
  <r>
    <x v="19"/>
    <x v="0"/>
    <x v="0"/>
    <n v="20148"/>
    <n v="85000"/>
    <n v="2023"/>
    <n v="1712580000"/>
  </r>
  <r>
    <x v="19"/>
    <x v="0"/>
    <x v="13"/>
    <n v="4407"/>
    <n v="85000"/>
    <n v="2023"/>
    <n v="374595000"/>
  </r>
  <r>
    <x v="19"/>
    <x v="0"/>
    <x v="12"/>
    <n v="6399"/>
    <n v="85000"/>
    <n v="2023"/>
    <n v="543915000"/>
  </r>
  <r>
    <x v="19"/>
    <x v="0"/>
    <x v="14"/>
    <n v="4456"/>
    <n v="85000"/>
    <n v="2023"/>
    <n v="378760000"/>
  </r>
  <r>
    <x v="19"/>
    <x v="0"/>
    <x v="17"/>
    <n v="10462"/>
    <n v="85000"/>
    <n v="2023"/>
    <n v="889270000"/>
  </r>
  <r>
    <x v="19"/>
    <x v="0"/>
    <x v="15"/>
    <n v="9224"/>
    <n v="85000"/>
    <n v="2023"/>
    <n v="784040000"/>
  </r>
  <r>
    <x v="19"/>
    <x v="0"/>
    <x v="19"/>
    <n v="2252"/>
    <n v="85000"/>
    <n v="2023"/>
    <n v="191420000"/>
  </r>
  <r>
    <x v="19"/>
    <x v="0"/>
    <x v="1"/>
    <n v="1265"/>
    <n v="85000"/>
    <n v="2023"/>
    <n v="107525000"/>
  </r>
  <r>
    <x v="19"/>
    <x v="0"/>
    <x v="18"/>
    <n v="14"/>
    <n v="85000"/>
    <n v="2023"/>
    <n v="1190000"/>
  </r>
  <r>
    <x v="19"/>
    <x v="0"/>
    <x v="16"/>
    <n v="717"/>
    <n v="85000"/>
    <n v="2023"/>
    <n v="60945000"/>
  </r>
  <r>
    <x v="19"/>
    <x v="0"/>
    <x v="20"/>
    <n v="571"/>
    <n v="85000"/>
    <n v="2023"/>
    <n v="48535000"/>
  </r>
  <r>
    <x v="19"/>
    <x v="0"/>
    <x v="21"/>
    <n v="522"/>
    <n v="85000"/>
    <n v="2023"/>
    <n v="44370000"/>
  </r>
  <r>
    <x v="19"/>
    <x v="0"/>
    <x v="22"/>
    <n v="4241"/>
    <n v="85000"/>
    <n v="2023"/>
    <n v="360485000"/>
  </r>
  <r>
    <x v="32"/>
    <x v="0"/>
    <x v="0"/>
    <n v="32275"/>
    <n v="85000"/>
    <n v="2024"/>
    <n v="2743375000"/>
  </r>
  <r>
    <x v="32"/>
    <x v="0"/>
    <x v="17"/>
    <n v="15153"/>
    <n v="85000"/>
    <n v="2024"/>
    <n v="1288005000"/>
  </r>
  <r>
    <x v="32"/>
    <x v="0"/>
    <x v="15"/>
    <n v="9244"/>
    <n v="85000"/>
    <n v="2024"/>
    <n v="785740000"/>
  </r>
  <r>
    <x v="32"/>
    <x v="0"/>
    <x v="19"/>
    <n v="10753"/>
    <n v="85000"/>
    <n v="2024"/>
    <n v="914005000"/>
  </r>
  <r>
    <x v="32"/>
    <x v="0"/>
    <x v="14"/>
    <n v="2505"/>
    <n v="85000"/>
    <n v="2024"/>
    <n v="212925000"/>
  </r>
  <r>
    <x v="32"/>
    <x v="0"/>
    <x v="13"/>
    <n v="675"/>
    <n v="85000"/>
    <n v="2024"/>
    <n v="57375000"/>
  </r>
  <r>
    <x v="32"/>
    <x v="0"/>
    <x v="12"/>
    <n v="413"/>
    <n v="85000"/>
    <n v="2024"/>
    <n v="35105000"/>
  </r>
  <r>
    <x v="32"/>
    <x v="0"/>
    <x v="1"/>
    <n v="574"/>
    <n v="85000"/>
    <n v="2024"/>
    <n v="48790000"/>
  </r>
  <r>
    <x v="32"/>
    <x v="0"/>
    <x v="23"/>
    <n v="1469"/>
    <n v="85000"/>
    <n v="2024"/>
    <n v="124865000"/>
  </r>
  <r>
    <x v="32"/>
    <x v="0"/>
    <x v="24"/>
    <n v="284"/>
    <n v="85000"/>
    <n v="2024"/>
    <n v="24140000"/>
  </r>
  <r>
    <x v="32"/>
    <x v="0"/>
    <x v="25"/>
    <n v="810"/>
    <n v="85000"/>
    <n v="2024"/>
    <n v="68850000"/>
  </r>
  <r>
    <x v="32"/>
    <x v="0"/>
    <x v="18"/>
    <n v="524"/>
    <n v="85000"/>
    <n v="2024"/>
    <n v="44540000"/>
  </r>
  <r>
    <x v="32"/>
    <x v="0"/>
    <x v="22"/>
    <n v="6664"/>
    <n v="85000"/>
    <n v="2024"/>
    <n v="566440000"/>
  </r>
  <r>
    <x v="20"/>
    <x v="0"/>
    <x v="12"/>
    <n v="7773"/>
    <n v="85000"/>
    <n v="2022"/>
    <n v="660705000"/>
  </r>
  <r>
    <x v="20"/>
    <x v="0"/>
    <x v="13"/>
    <n v="6122"/>
    <n v="85000"/>
    <n v="2022"/>
    <n v="520370000"/>
  </r>
  <r>
    <x v="20"/>
    <x v="0"/>
    <x v="14"/>
    <n v="4431"/>
    <n v="85000"/>
    <n v="2022"/>
    <n v="376635000"/>
  </r>
  <r>
    <x v="20"/>
    <x v="0"/>
    <x v="15"/>
    <n v="2232"/>
    <n v="85000"/>
    <n v="2022"/>
    <n v="189720000"/>
  </r>
  <r>
    <x v="20"/>
    <x v="0"/>
    <x v="16"/>
    <n v="1428"/>
    <n v="85000"/>
    <n v="2022"/>
    <n v="121380000"/>
  </r>
  <r>
    <x v="20"/>
    <x v="0"/>
    <x v="0"/>
    <n v="3911"/>
    <n v="85000"/>
    <n v="2022"/>
    <n v="332435000"/>
  </r>
  <r>
    <x v="20"/>
    <x v="0"/>
    <x v="17"/>
    <n v="1560"/>
    <n v="85000"/>
    <n v="2022"/>
    <n v="132600000"/>
  </r>
  <r>
    <x v="20"/>
    <x v="0"/>
    <x v="18"/>
    <n v="1128"/>
    <n v="85000"/>
    <n v="2022"/>
    <n v="95880000"/>
  </r>
  <r>
    <x v="20"/>
    <x v="0"/>
    <x v="19"/>
    <n v="1372"/>
    <n v="85000"/>
    <n v="2022"/>
    <n v="116620000"/>
  </r>
  <r>
    <x v="20"/>
    <x v="0"/>
    <x v="20"/>
    <n v="1149"/>
    <n v="85000"/>
    <n v="2022"/>
    <n v="97665000"/>
  </r>
  <r>
    <x v="20"/>
    <x v="0"/>
    <x v="21"/>
    <n v="583"/>
    <n v="85000"/>
    <n v="2022"/>
    <n v="49555000"/>
  </r>
  <r>
    <x v="20"/>
    <x v="0"/>
    <x v="22"/>
    <n v="4033"/>
    <n v="85000"/>
    <n v="2022"/>
    <n v="342805000"/>
  </r>
  <r>
    <x v="21"/>
    <x v="0"/>
    <x v="0"/>
    <n v="17762"/>
    <n v="85000"/>
    <n v="2023"/>
    <n v="1509770000"/>
  </r>
  <r>
    <x v="21"/>
    <x v="0"/>
    <x v="13"/>
    <n v="3848"/>
    <n v="85000"/>
    <n v="2023"/>
    <n v="327080000"/>
  </r>
  <r>
    <x v="21"/>
    <x v="0"/>
    <x v="12"/>
    <n v="5863"/>
    <n v="85000"/>
    <n v="2023"/>
    <n v="498355000"/>
  </r>
  <r>
    <x v="21"/>
    <x v="0"/>
    <x v="14"/>
    <n v="6003"/>
    <n v="85000"/>
    <n v="2023"/>
    <n v="510255000"/>
  </r>
  <r>
    <x v="21"/>
    <x v="0"/>
    <x v="17"/>
    <n v="12671"/>
    <n v="85000"/>
    <n v="2023"/>
    <n v="1077035000"/>
  </r>
  <r>
    <x v="21"/>
    <x v="0"/>
    <x v="15"/>
    <n v="10069"/>
    <n v="85000"/>
    <n v="2023"/>
    <n v="855865000"/>
  </r>
  <r>
    <x v="21"/>
    <x v="0"/>
    <x v="19"/>
    <n v="2537"/>
    <n v="85000"/>
    <n v="2023"/>
    <n v="215645000"/>
  </r>
  <r>
    <x v="21"/>
    <x v="0"/>
    <x v="1"/>
    <n v="1232"/>
    <n v="85000"/>
    <n v="2023"/>
    <n v="104720000"/>
  </r>
  <r>
    <x v="21"/>
    <x v="0"/>
    <x v="18"/>
    <n v="79"/>
    <n v="85000"/>
    <n v="2023"/>
    <n v="6715000"/>
  </r>
  <r>
    <x v="21"/>
    <x v="0"/>
    <x v="16"/>
    <n v="488"/>
    <n v="85000"/>
    <n v="2023"/>
    <n v="41480000"/>
  </r>
  <r>
    <x v="21"/>
    <x v="0"/>
    <x v="20"/>
    <n v="337"/>
    <n v="85000"/>
    <n v="2023"/>
    <n v="28645000"/>
  </r>
  <r>
    <x v="21"/>
    <x v="0"/>
    <x v="21"/>
    <n v="308"/>
    <n v="85000"/>
    <n v="2023"/>
    <n v="26180000"/>
  </r>
  <r>
    <x v="21"/>
    <x v="0"/>
    <x v="22"/>
    <n v="4874"/>
    <n v="85000"/>
    <n v="2023"/>
    <n v="414290000"/>
  </r>
  <r>
    <x v="33"/>
    <x v="0"/>
    <x v="0"/>
    <n v="33967"/>
    <n v="85000"/>
    <n v="2024"/>
    <n v="2887195000"/>
  </r>
  <r>
    <x v="33"/>
    <x v="0"/>
    <x v="17"/>
    <n v="14431"/>
    <n v="85000"/>
    <n v="2024"/>
    <n v="1226635000"/>
  </r>
  <r>
    <x v="33"/>
    <x v="0"/>
    <x v="15"/>
    <n v="8957"/>
    <n v="85000"/>
    <n v="2024"/>
    <n v="761345000"/>
  </r>
  <r>
    <x v="33"/>
    <x v="0"/>
    <x v="19"/>
    <n v="11603"/>
    <n v="85000"/>
    <n v="2024"/>
    <n v="986255000"/>
  </r>
  <r>
    <x v="33"/>
    <x v="0"/>
    <x v="14"/>
    <n v="2577"/>
    <n v="85000"/>
    <n v="2024"/>
    <n v="219045000"/>
  </r>
  <r>
    <x v="33"/>
    <x v="0"/>
    <x v="13"/>
    <n v="652"/>
    <n v="85000"/>
    <n v="2024"/>
    <n v="55420000"/>
  </r>
  <r>
    <x v="33"/>
    <x v="0"/>
    <x v="12"/>
    <n v="323"/>
    <n v="85000"/>
    <n v="2024"/>
    <n v="27455000"/>
  </r>
  <r>
    <x v="33"/>
    <x v="0"/>
    <x v="1"/>
    <n v="649"/>
    <n v="85000"/>
    <n v="2024"/>
    <n v="55165000"/>
  </r>
  <r>
    <x v="33"/>
    <x v="0"/>
    <x v="23"/>
    <n v="1334"/>
    <n v="85000"/>
    <n v="2024"/>
    <n v="113390000"/>
  </r>
  <r>
    <x v="33"/>
    <x v="0"/>
    <x v="24"/>
    <n v="219"/>
    <n v="85000"/>
    <n v="2024"/>
    <n v="18615000"/>
  </r>
  <r>
    <x v="33"/>
    <x v="0"/>
    <x v="25"/>
    <n v="624"/>
    <n v="85000"/>
    <n v="2024"/>
    <n v="53040000"/>
  </r>
  <r>
    <x v="33"/>
    <x v="0"/>
    <x v="18"/>
    <n v="473"/>
    <n v="85000"/>
    <n v="2024"/>
    <n v="40205000"/>
  </r>
  <r>
    <x v="33"/>
    <x v="0"/>
    <x v="22"/>
    <n v="6154"/>
    <n v="85000"/>
    <n v="2024"/>
    <n v="523090000"/>
  </r>
  <r>
    <x v="22"/>
    <x v="0"/>
    <x v="12"/>
    <n v="13652"/>
    <n v="85000"/>
    <n v="2022"/>
    <n v="1160420000"/>
  </r>
  <r>
    <x v="22"/>
    <x v="0"/>
    <x v="13"/>
    <n v="8586"/>
    <n v="85000"/>
    <n v="2022"/>
    <n v="729810000"/>
  </r>
  <r>
    <x v="22"/>
    <x v="0"/>
    <x v="14"/>
    <n v="6666"/>
    <n v="85000"/>
    <n v="2022"/>
    <n v="566610000"/>
  </r>
  <r>
    <x v="22"/>
    <x v="0"/>
    <x v="15"/>
    <n v="2232"/>
    <n v="85000"/>
    <n v="2022"/>
    <n v="189720000"/>
  </r>
  <r>
    <x v="22"/>
    <x v="0"/>
    <x v="16"/>
    <n v="2065"/>
    <n v="85000"/>
    <n v="2022"/>
    <n v="175525000"/>
  </r>
  <r>
    <x v="22"/>
    <x v="0"/>
    <x v="0"/>
    <n v="9143"/>
    <n v="85000"/>
    <n v="2022"/>
    <n v="777155000"/>
  </r>
  <r>
    <x v="22"/>
    <x v="0"/>
    <x v="17"/>
    <n v="2391"/>
    <n v="85000"/>
    <n v="2022"/>
    <n v="203235000"/>
  </r>
  <r>
    <x v="22"/>
    <x v="0"/>
    <x v="18"/>
    <n v="1413"/>
    <n v="85000"/>
    <n v="2022"/>
    <n v="120105000"/>
  </r>
  <r>
    <x v="22"/>
    <x v="0"/>
    <x v="19"/>
    <n v="855"/>
    <n v="85000"/>
    <n v="2022"/>
    <n v="72675000"/>
  </r>
  <r>
    <x v="22"/>
    <x v="0"/>
    <x v="20"/>
    <n v="1013"/>
    <n v="85000"/>
    <n v="2022"/>
    <n v="86105000"/>
  </r>
  <r>
    <x v="22"/>
    <x v="0"/>
    <x v="21"/>
    <n v="1052"/>
    <n v="85000"/>
    <n v="2022"/>
    <n v="89420000"/>
  </r>
  <r>
    <x v="22"/>
    <x v="0"/>
    <x v="22"/>
    <n v="5330"/>
    <n v="85000"/>
    <n v="2022"/>
    <n v="453050000"/>
  </r>
  <r>
    <x v="34"/>
    <x v="0"/>
    <x v="0"/>
    <n v="22398"/>
    <n v="85000"/>
    <n v="2023"/>
    <n v="1903830000"/>
  </r>
  <r>
    <x v="34"/>
    <x v="0"/>
    <x v="13"/>
    <n v="4509"/>
    <n v="85000"/>
    <n v="2023"/>
    <n v="383265000"/>
  </r>
  <r>
    <x v="34"/>
    <x v="0"/>
    <x v="12"/>
    <n v="6661"/>
    <n v="85000"/>
    <n v="2023"/>
    <n v="566185000"/>
  </r>
  <r>
    <x v="34"/>
    <x v="0"/>
    <x v="14"/>
    <n v="9736"/>
    <n v="85000"/>
    <n v="2023"/>
    <n v="827560000"/>
  </r>
  <r>
    <x v="34"/>
    <x v="0"/>
    <x v="17"/>
    <n v="16896"/>
    <n v="85000"/>
    <n v="2023"/>
    <n v="1436160000"/>
  </r>
  <r>
    <x v="34"/>
    <x v="0"/>
    <x v="15"/>
    <n v="12180"/>
    <n v="85000"/>
    <n v="2023"/>
    <n v="1035300000"/>
  </r>
  <r>
    <x v="34"/>
    <x v="0"/>
    <x v="19"/>
    <n v="4552"/>
    <n v="85000"/>
    <n v="2023"/>
    <n v="386920000"/>
  </r>
  <r>
    <x v="34"/>
    <x v="0"/>
    <x v="1"/>
    <n v="1765"/>
    <n v="85000"/>
    <n v="2023"/>
    <n v="150025000"/>
  </r>
  <r>
    <x v="34"/>
    <x v="0"/>
    <x v="18"/>
    <n v="1140"/>
    <n v="85000"/>
    <n v="2023"/>
    <n v="96900000"/>
  </r>
  <r>
    <x v="34"/>
    <x v="0"/>
    <x v="16"/>
    <n v="584"/>
    <n v="85000"/>
    <n v="2023"/>
    <n v="49640000"/>
  </r>
  <r>
    <x v="34"/>
    <x v="0"/>
    <x v="20"/>
    <n v="446"/>
    <n v="85000"/>
    <n v="2023"/>
    <n v="37910000"/>
  </r>
  <r>
    <x v="34"/>
    <x v="0"/>
    <x v="21"/>
    <n v="350"/>
    <n v="85000"/>
    <n v="2023"/>
    <n v="29750000"/>
  </r>
  <r>
    <x v="34"/>
    <x v="0"/>
    <x v="22"/>
    <n v="5089"/>
    <n v="85000"/>
    <n v="2023"/>
    <n v="432565000"/>
  </r>
  <r>
    <x v="35"/>
    <x v="0"/>
    <x v="0"/>
    <n v="44630"/>
    <n v="85000"/>
    <n v="2024"/>
    <n v="3793550000"/>
  </r>
  <r>
    <x v="35"/>
    <x v="0"/>
    <x v="17"/>
    <n v="26158"/>
    <n v="85000"/>
    <n v="2024"/>
    <n v="2223430000"/>
  </r>
  <r>
    <x v="35"/>
    <x v="0"/>
    <x v="15"/>
    <n v="17012"/>
    <n v="85000"/>
    <n v="2024"/>
    <n v="1446020000"/>
  </r>
  <r>
    <x v="35"/>
    <x v="0"/>
    <x v="19"/>
    <n v="17716"/>
    <n v="85000"/>
    <n v="2024"/>
    <n v="1505860000"/>
  </r>
  <r>
    <x v="35"/>
    <x v="0"/>
    <x v="14"/>
    <n v="3108"/>
    <n v="85000"/>
    <n v="2024"/>
    <n v="264180000"/>
  </r>
  <r>
    <x v="35"/>
    <x v="0"/>
    <x v="13"/>
    <n v="673"/>
    <n v="85000"/>
    <n v="2024"/>
    <n v="57205000"/>
  </r>
  <r>
    <x v="35"/>
    <x v="0"/>
    <x v="12"/>
    <n v="316"/>
    <n v="85000"/>
    <n v="2024"/>
    <n v="26860000"/>
  </r>
  <r>
    <x v="35"/>
    <x v="0"/>
    <x v="1"/>
    <n v="1218"/>
    <n v="85000"/>
    <n v="2024"/>
    <n v="103530000"/>
  </r>
  <r>
    <x v="35"/>
    <x v="0"/>
    <x v="23"/>
    <n v="3070"/>
    <n v="85000"/>
    <n v="2024"/>
    <n v="260950000"/>
  </r>
  <r>
    <x v="35"/>
    <x v="0"/>
    <x v="24"/>
    <n v="625"/>
    <n v="85000"/>
    <n v="2024"/>
    <n v="53125000"/>
  </r>
  <r>
    <x v="35"/>
    <x v="0"/>
    <x v="25"/>
    <n v="3915"/>
    <n v="85000"/>
    <n v="2024"/>
    <n v="332775000"/>
  </r>
  <r>
    <x v="35"/>
    <x v="0"/>
    <x v="18"/>
    <n v="585"/>
    <n v="85000"/>
    <n v="2024"/>
    <n v="49725000"/>
  </r>
  <r>
    <x v="35"/>
    <x v="0"/>
    <x v="22"/>
    <n v="10579"/>
    <n v="85000"/>
    <n v="2024"/>
    <n v="899215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e v="#DIV/0!"/>
    <e v="#DIV/0!"/>
    <e v="#DIV/0!"/>
  </r>
  <r>
    <x v="0"/>
    <e v="#DIV/0!"/>
    <e v="#DIV/0!"/>
    <e v="#DIV/0!"/>
  </r>
  <r>
    <x v="0"/>
    <e v="#DIV/0!"/>
    <e v="#DIV/0!"/>
    <e v="#DIV/0!"/>
  </r>
  <r>
    <x v="0"/>
    <n v="0.1598845475149071"/>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1370"/>
    <n v="509.69"/>
  </r>
  <r>
    <x v="1"/>
    <n v="2419"/>
    <n v="258.60000000000002"/>
  </r>
  <r>
    <x v="2"/>
    <n v="2076"/>
    <n v="174.11"/>
  </r>
  <r>
    <x v="3"/>
    <n v="41193"/>
    <n v="96.24"/>
  </r>
  <r>
    <x v="4"/>
    <n v="388"/>
    <n v="169.72"/>
  </r>
  <r>
    <x v="5"/>
    <n v="13753"/>
    <n v="101.34"/>
  </r>
  <r>
    <x v="6"/>
    <n v="88935"/>
    <n v="61.89"/>
  </r>
  <r>
    <x v="7"/>
    <n v="568"/>
    <n v="971.21"/>
  </r>
  <r>
    <x v="8"/>
    <n v="152943"/>
    <n v="79.4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n v="104513"/>
    <n v="-28.59"/>
  </r>
  <r>
    <x v="1"/>
    <n v="2064677"/>
    <n v="-3.8"/>
  </r>
  <r>
    <x v="2"/>
    <n v="2283871"/>
    <n v="0.65"/>
  </r>
  <r>
    <x v="3"/>
    <n v="414553"/>
    <n v="2"/>
  </r>
  <r>
    <x v="4"/>
    <n v="10496"/>
    <n v="4.9400000000000004"/>
  </r>
  <r>
    <x v="5"/>
    <n v="2736176"/>
    <n v="5.72"/>
  </r>
  <r>
    <x v="6"/>
    <n v="8127084"/>
    <n v="8.36"/>
  </r>
  <r>
    <x v="7"/>
    <n v="29346"/>
    <n v="8.73"/>
  </r>
  <r>
    <x v="8"/>
    <n v="325366"/>
    <n v="9.16"/>
  </r>
  <r>
    <x v="9"/>
    <n v="1364886"/>
    <n v="9.66"/>
  </r>
  <r>
    <x v="10"/>
    <n v="130628"/>
    <n v="10.53"/>
  </r>
  <r>
    <x v="11"/>
    <n v="125216"/>
    <n v="10.94"/>
  </r>
  <r>
    <x v="12"/>
    <n v="3048373"/>
    <n v="12.63"/>
  </r>
  <r>
    <x v="13"/>
    <n v="18225"/>
    <n v="12.74"/>
  </r>
  <r>
    <x v="14"/>
    <n v="4652363"/>
    <n v="12.98"/>
  </r>
  <r>
    <x v="15"/>
    <n v="1334989"/>
    <n v="13.53"/>
  </r>
  <r>
    <x v="16"/>
    <n v="1688794"/>
    <n v="13.54"/>
  </r>
  <r>
    <x v="17"/>
    <n v="57219592"/>
    <n v="13.56"/>
  </r>
  <r>
    <x v="18"/>
    <n v="1543962"/>
    <n v="13.85"/>
  </r>
  <r>
    <x v="19"/>
    <n v="44092"/>
    <n v="14.92"/>
  </r>
  <r>
    <x v="20"/>
    <n v="43397"/>
    <n v="14.94"/>
  </r>
  <r>
    <x v="21"/>
    <n v="3498698"/>
    <n v="15.32"/>
  </r>
  <r>
    <x v="22"/>
    <n v="150798"/>
    <n v="15.9"/>
  </r>
  <r>
    <x v="23"/>
    <n v="622707"/>
    <n v="15.97"/>
  </r>
  <r>
    <x v="24"/>
    <n v="6101429"/>
    <n v="17.309999999999999"/>
  </r>
  <r>
    <x v="25"/>
    <n v="1902768"/>
    <n v="17.68"/>
  </r>
  <r>
    <x v="26"/>
    <n v="71547"/>
    <n v="18.3"/>
  </r>
  <r>
    <x v="27"/>
    <n v="71307"/>
    <n v="18.77"/>
  </r>
  <r>
    <x v="28"/>
    <n v="1403271"/>
    <n v="20.13"/>
  </r>
  <r>
    <x v="29"/>
    <n v="4125551"/>
    <n v="20.55"/>
  </r>
  <r>
    <x v="30"/>
    <n v="3307591"/>
    <n v="21.5"/>
  </r>
  <r>
    <x v="31"/>
    <n v="1588436"/>
    <n v="22.88"/>
  </r>
  <r>
    <x v="32"/>
    <n v="3994329"/>
    <n v="25.28"/>
  </r>
  <r>
    <x v="33"/>
    <n v="199970"/>
    <n v="27.41"/>
  </r>
  <r>
    <x v="34"/>
    <n v="90183"/>
    <n v="28.47"/>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45">
  <r>
    <x v="0"/>
    <x v="0"/>
    <x v="0"/>
    <n v="0"/>
    <n v="398"/>
    <n v="0"/>
    <n v="2021"/>
  </r>
  <r>
    <x v="0"/>
    <x v="0"/>
    <x v="1"/>
    <n v="0"/>
    <n v="361"/>
    <n v="0"/>
    <n v="2021"/>
  </r>
  <r>
    <x v="1"/>
    <x v="0"/>
    <x v="0"/>
    <n v="0"/>
    <n v="113"/>
    <n v="0"/>
    <n v="2021"/>
  </r>
  <r>
    <x v="1"/>
    <x v="0"/>
    <x v="1"/>
    <n v="0"/>
    <n v="98"/>
    <n v="0"/>
    <n v="2021"/>
  </r>
  <r>
    <x v="2"/>
    <x v="0"/>
    <x v="0"/>
    <n v="0"/>
    <n v="229"/>
    <n v="0"/>
    <n v="2021"/>
  </r>
  <r>
    <x v="2"/>
    <x v="0"/>
    <x v="1"/>
    <n v="0"/>
    <n v="244"/>
    <n v="0"/>
    <n v="2021"/>
  </r>
  <r>
    <x v="3"/>
    <x v="0"/>
    <x v="0"/>
    <n v="0"/>
    <n v="458"/>
    <n v="0"/>
    <n v="2021"/>
  </r>
  <r>
    <x v="3"/>
    <x v="0"/>
    <x v="1"/>
    <n v="0"/>
    <n v="452"/>
    <n v="0"/>
    <n v="2021"/>
  </r>
  <r>
    <x v="4"/>
    <x v="0"/>
    <x v="0"/>
    <n v="0"/>
    <n v="489"/>
    <n v="0"/>
    <n v="2021"/>
  </r>
  <r>
    <x v="4"/>
    <x v="0"/>
    <x v="1"/>
    <n v="0"/>
    <n v="408"/>
    <n v="0"/>
    <n v="2021"/>
  </r>
  <r>
    <x v="5"/>
    <x v="0"/>
    <x v="0"/>
    <n v="0"/>
    <n v="540"/>
    <n v="0"/>
    <n v="2021"/>
  </r>
  <r>
    <x v="5"/>
    <x v="0"/>
    <x v="1"/>
    <n v="0"/>
    <n v="355"/>
    <n v="0"/>
    <n v="2021"/>
  </r>
  <r>
    <x v="6"/>
    <x v="0"/>
    <x v="0"/>
    <n v="0"/>
    <n v="455"/>
    <n v="0"/>
    <n v="2021"/>
  </r>
  <r>
    <x v="6"/>
    <x v="0"/>
    <x v="1"/>
    <n v="0"/>
    <n v="345"/>
    <n v="0"/>
    <n v="2021"/>
  </r>
  <r>
    <x v="7"/>
    <x v="0"/>
    <x v="0"/>
    <n v="0"/>
    <n v="478"/>
    <n v="0"/>
    <n v="2021"/>
  </r>
  <r>
    <x v="7"/>
    <x v="0"/>
    <x v="1"/>
    <n v="0"/>
    <n v="351"/>
    <n v="0"/>
    <n v="2021"/>
  </r>
  <r>
    <x v="8"/>
    <x v="0"/>
    <x v="0"/>
    <n v="0"/>
    <n v="454"/>
    <n v="0"/>
    <n v="2021"/>
  </r>
  <r>
    <x v="8"/>
    <x v="0"/>
    <x v="1"/>
    <n v="0"/>
    <n v="394"/>
    <n v="0"/>
    <n v="2021"/>
  </r>
  <r>
    <x v="9"/>
    <x v="0"/>
    <x v="0"/>
    <n v="0"/>
    <n v="400"/>
    <n v="0"/>
    <n v="2022"/>
  </r>
  <r>
    <x v="9"/>
    <x v="0"/>
    <x v="1"/>
    <n v="0"/>
    <n v="270"/>
    <n v="0"/>
    <n v="2022"/>
  </r>
  <r>
    <x v="10"/>
    <x v="0"/>
    <x v="0"/>
    <n v="0"/>
    <n v="384"/>
    <n v="0"/>
    <n v="2022"/>
  </r>
  <r>
    <x v="10"/>
    <x v="0"/>
    <x v="1"/>
    <n v="0"/>
    <n v="371"/>
    <n v="0"/>
    <n v="2022"/>
  </r>
  <r>
    <x v="11"/>
    <x v="0"/>
    <x v="0"/>
    <n v="0"/>
    <n v="460"/>
    <n v="0"/>
    <n v="2022"/>
  </r>
  <r>
    <x v="11"/>
    <x v="0"/>
    <x v="1"/>
    <n v="0"/>
    <n v="390"/>
    <n v="0"/>
    <n v="2022"/>
  </r>
  <r>
    <x v="12"/>
    <x v="0"/>
    <x v="0"/>
    <n v="0"/>
    <n v="455"/>
    <n v="0"/>
    <n v="2022"/>
  </r>
  <r>
    <x v="12"/>
    <x v="0"/>
    <x v="1"/>
    <n v="0"/>
    <n v="380"/>
    <n v="0"/>
    <n v="2022"/>
  </r>
  <r>
    <x v="13"/>
    <x v="0"/>
    <x v="0"/>
    <n v="0"/>
    <n v="461"/>
    <n v="0"/>
    <n v="2022"/>
  </r>
  <r>
    <x v="13"/>
    <x v="0"/>
    <x v="1"/>
    <n v="0"/>
    <n v="421"/>
    <n v="0"/>
    <n v="2022"/>
  </r>
  <r>
    <x v="14"/>
    <x v="0"/>
    <x v="0"/>
    <n v="0"/>
    <n v="429"/>
    <n v="0"/>
    <n v="2022"/>
  </r>
  <r>
    <x v="14"/>
    <x v="0"/>
    <x v="1"/>
    <n v="0"/>
    <n v="446"/>
    <n v="0"/>
    <n v="2022"/>
  </r>
  <r>
    <x v="15"/>
    <x v="0"/>
    <x v="0"/>
    <n v="0"/>
    <n v="409"/>
    <n v="0"/>
    <n v="2022"/>
  </r>
  <r>
    <x v="15"/>
    <x v="0"/>
    <x v="1"/>
    <n v="0"/>
    <n v="439"/>
    <n v="0"/>
    <n v="2022"/>
  </r>
  <r>
    <x v="16"/>
    <x v="0"/>
    <x v="0"/>
    <n v="0"/>
    <n v="394"/>
    <n v="0"/>
    <n v="2022"/>
  </r>
  <r>
    <x v="16"/>
    <x v="0"/>
    <x v="1"/>
    <n v="0"/>
    <n v="421"/>
    <n v="0"/>
    <n v="2022"/>
  </r>
  <r>
    <x v="17"/>
    <x v="0"/>
    <x v="0"/>
    <n v="0"/>
    <n v="443"/>
    <n v="0"/>
    <n v="2022"/>
  </r>
  <r>
    <x v="17"/>
    <x v="0"/>
    <x v="1"/>
    <n v="0"/>
    <n v="581"/>
    <n v="0"/>
    <n v="2022"/>
  </r>
  <r>
    <x v="18"/>
    <x v="0"/>
    <x v="0"/>
    <n v="0"/>
    <n v="371"/>
    <n v="0"/>
    <n v="2022"/>
  </r>
  <r>
    <x v="18"/>
    <x v="0"/>
    <x v="1"/>
    <n v="0"/>
    <n v="340"/>
    <n v="0"/>
    <n v="2022"/>
  </r>
  <r>
    <x v="19"/>
    <x v="0"/>
    <x v="0"/>
    <n v="0"/>
    <n v="431"/>
    <n v="0"/>
    <n v="2022"/>
  </r>
  <r>
    <x v="19"/>
    <x v="0"/>
    <x v="1"/>
    <n v="0"/>
    <n v="411"/>
    <n v="0"/>
    <n v="2022"/>
  </r>
  <r>
    <x v="20"/>
    <x v="0"/>
    <x v="0"/>
    <n v="0"/>
    <n v="274"/>
    <n v="0"/>
    <n v="2022"/>
  </r>
  <r>
    <x v="20"/>
    <x v="0"/>
    <x v="1"/>
    <n v="0"/>
    <n v="288"/>
    <n v="0"/>
    <n v="2022"/>
  </r>
  <r>
    <x v="21"/>
    <x v="0"/>
    <x v="0"/>
    <n v="0"/>
    <n v="470"/>
    <n v="0"/>
    <n v="2023"/>
  </r>
  <r>
    <x v="21"/>
    <x v="0"/>
    <x v="1"/>
    <n v="0"/>
    <n v="420"/>
    <n v="0"/>
    <n v="2023"/>
  </r>
  <r>
    <x v="22"/>
    <x v="0"/>
    <x v="0"/>
    <n v="0"/>
    <n v="324"/>
    <n v="0"/>
    <n v="2023"/>
  </r>
  <r>
    <x v="22"/>
    <x v="0"/>
    <x v="1"/>
    <n v="0"/>
    <n v="364"/>
    <n v="0"/>
    <n v="2023"/>
  </r>
  <r>
    <x v="23"/>
    <x v="0"/>
    <x v="0"/>
    <n v="0"/>
    <n v="454"/>
    <n v="0"/>
    <n v="2023"/>
  </r>
  <r>
    <x v="23"/>
    <x v="0"/>
    <x v="1"/>
    <n v="0"/>
    <n v="505"/>
    <n v="0"/>
    <n v="2023"/>
  </r>
  <r>
    <x v="24"/>
    <x v="0"/>
    <x v="0"/>
    <n v="0"/>
    <n v="465"/>
    <n v="0"/>
    <n v="2023"/>
  </r>
  <r>
    <x v="24"/>
    <x v="0"/>
    <x v="1"/>
    <n v="0"/>
    <n v="439"/>
    <n v="0"/>
    <n v="2023"/>
  </r>
  <r>
    <x v="25"/>
    <x v="0"/>
    <x v="0"/>
    <n v="0"/>
    <n v="507"/>
    <n v="0"/>
    <n v="2023"/>
  </r>
  <r>
    <x v="25"/>
    <x v="0"/>
    <x v="1"/>
    <n v="0"/>
    <n v="448"/>
    <n v="0"/>
    <n v="2023"/>
  </r>
  <r>
    <x v="26"/>
    <x v="0"/>
    <x v="0"/>
    <n v="0"/>
    <n v="517"/>
    <n v="0"/>
    <n v="2023"/>
  </r>
  <r>
    <x v="26"/>
    <x v="0"/>
    <x v="1"/>
    <n v="0"/>
    <n v="457"/>
    <n v="0"/>
    <n v="2023"/>
  </r>
  <r>
    <x v="27"/>
    <x v="0"/>
    <x v="0"/>
    <n v="0"/>
    <n v="423"/>
    <n v="0"/>
    <n v="2023"/>
  </r>
  <r>
    <x v="27"/>
    <x v="0"/>
    <x v="1"/>
    <n v="0"/>
    <n v="371"/>
    <n v="0"/>
    <n v="2023"/>
  </r>
  <r>
    <x v="28"/>
    <x v="0"/>
    <x v="0"/>
    <n v="0"/>
    <n v="465"/>
    <n v="0"/>
    <n v="2023"/>
  </r>
  <r>
    <x v="28"/>
    <x v="0"/>
    <x v="1"/>
    <n v="0"/>
    <n v="460"/>
    <n v="0"/>
    <n v="2023"/>
  </r>
  <r>
    <x v="29"/>
    <x v="0"/>
    <x v="0"/>
    <n v="0"/>
    <n v="546"/>
    <n v="0"/>
    <n v="2023"/>
  </r>
  <r>
    <x v="29"/>
    <x v="0"/>
    <x v="1"/>
    <n v="0"/>
    <n v="509"/>
    <n v="0"/>
    <n v="2023"/>
  </r>
  <r>
    <x v="30"/>
    <x v="0"/>
    <x v="0"/>
    <n v="0"/>
    <n v="398"/>
    <n v="0"/>
    <n v="2023"/>
  </r>
  <r>
    <x v="30"/>
    <x v="0"/>
    <x v="1"/>
    <n v="0"/>
    <n v="389"/>
    <n v="0"/>
    <n v="2023"/>
  </r>
  <r>
    <x v="31"/>
    <x v="0"/>
    <x v="0"/>
    <n v="0"/>
    <n v="470"/>
    <n v="0"/>
    <n v="2023"/>
  </r>
  <r>
    <x v="31"/>
    <x v="0"/>
    <x v="1"/>
    <n v="0"/>
    <n v="403"/>
    <n v="0"/>
    <n v="2023"/>
  </r>
  <r>
    <x v="32"/>
    <x v="0"/>
    <x v="0"/>
    <n v="0"/>
    <n v="365"/>
    <n v="0"/>
    <n v="2023"/>
  </r>
  <r>
    <x v="32"/>
    <x v="0"/>
    <x v="1"/>
    <n v="0"/>
    <n v="318"/>
    <n v="0"/>
    <n v="2023"/>
  </r>
  <r>
    <x v="33"/>
    <x v="0"/>
    <x v="0"/>
    <n v="0"/>
    <n v="509"/>
    <n v="0"/>
    <n v="2024"/>
  </r>
  <r>
    <x v="33"/>
    <x v="0"/>
    <x v="1"/>
    <n v="0"/>
    <n v="422"/>
    <n v="0"/>
    <n v="2024"/>
  </r>
  <r>
    <x v="34"/>
    <x v="0"/>
    <x v="0"/>
    <n v="0"/>
    <n v="408"/>
    <n v="0"/>
    <n v="2024"/>
  </r>
  <r>
    <x v="34"/>
    <x v="0"/>
    <x v="1"/>
    <n v="0"/>
    <n v="375"/>
    <n v="0"/>
    <n v="2024"/>
  </r>
  <r>
    <x v="35"/>
    <x v="0"/>
    <x v="0"/>
    <n v="0"/>
    <n v="399"/>
    <n v="0"/>
    <n v="2024"/>
  </r>
  <r>
    <x v="35"/>
    <x v="0"/>
    <x v="1"/>
    <n v="0"/>
    <n v="455"/>
    <n v="0"/>
    <n v="2024"/>
  </r>
  <r>
    <x v="0"/>
    <x v="1"/>
    <x v="0"/>
    <n v="0"/>
    <n v="515"/>
    <n v="0"/>
    <n v="2021"/>
  </r>
  <r>
    <x v="0"/>
    <x v="2"/>
    <x v="0"/>
    <n v="0"/>
    <n v="1256"/>
    <n v="0"/>
    <n v="2021"/>
  </r>
  <r>
    <x v="0"/>
    <x v="2"/>
    <x v="1"/>
    <n v="0"/>
    <n v="724"/>
    <n v="0"/>
    <n v="2021"/>
  </r>
  <r>
    <x v="0"/>
    <x v="3"/>
    <x v="1"/>
    <n v="0"/>
    <n v="6576"/>
    <n v="0"/>
    <n v="2021"/>
  </r>
  <r>
    <x v="0"/>
    <x v="4"/>
    <x v="1"/>
    <n v="0"/>
    <n v="1563"/>
    <n v="0"/>
    <n v="2021"/>
  </r>
  <r>
    <x v="0"/>
    <x v="5"/>
    <x v="1"/>
    <n v="0"/>
    <n v="278"/>
    <n v="0"/>
    <n v="2021"/>
  </r>
  <r>
    <x v="0"/>
    <x v="6"/>
    <x v="1"/>
    <n v="0"/>
    <n v="5107"/>
    <n v="0"/>
    <n v="2021"/>
  </r>
  <r>
    <x v="0"/>
    <x v="7"/>
    <x v="0"/>
    <n v="0"/>
    <n v="2"/>
    <n v="0"/>
    <n v="2021"/>
  </r>
  <r>
    <x v="0"/>
    <x v="7"/>
    <x v="1"/>
    <n v="0"/>
    <n v="20"/>
    <n v="0"/>
    <n v="2021"/>
  </r>
  <r>
    <x v="0"/>
    <x v="8"/>
    <x v="1"/>
    <n v="0"/>
    <n v="808"/>
    <n v="0"/>
    <n v="2021"/>
  </r>
  <r>
    <x v="0"/>
    <x v="9"/>
    <x v="0"/>
    <n v="0"/>
    <n v="1189"/>
    <n v="0"/>
    <n v="2021"/>
  </r>
  <r>
    <x v="0"/>
    <x v="10"/>
    <x v="0"/>
    <n v="0"/>
    <n v="1507"/>
    <n v="0"/>
    <n v="2021"/>
  </r>
  <r>
    <x v="0"/>
    <x v="10"/>
    <x v="1"/>
    <n v="0"/>
    <n v="281"/>
    <n v="0"/>
    <n v="2021"/>
  </r>
  <r>
    <x v="0"/>
    <x v="11"/>
    <x v="0"/>
    <n v="0"/>
    <n v="561"/>
    <n v="0"/>
    <n v="2021"/>
  </r>
  <r>
    <x v="0"/>
    <x v="11"/>
    <x v="1"/>
    <n v="0"/>
    <n v="747"/>
    <n v="0"/>
    <n v="2021"/>
  </r>
  <r>
    <x v="0"/>
    <x v="12"/>
    <x v="1"/>
    <n v="0"/>
    <n v="655"/>
    <n v="0"/>
    <n v="2021"/>
  </r>
  <r>
    <x v="0"/>
    <x v="13"/>
    <x v="0"/>
    <n v="0"/>
    <n v="2906"/>
    <n v="0"/>
    <n v="2021"/>
  </r>
  <r>
    <x v="0"/>
    <x v="13"/>
    <x v="1"/>
    <n v="0"/>
    <n v="289"/>
    <n v="0"/>
    <n v="2021"/>
  </r>
  <r>
    <x v="1"/>
    <x v="1"/>
    <x v="0"/>
    <n v="0"/>
    <n v="4"/>
    <n v="0"/>
    <n v="2021"/>
  </r>
  <r>
    <x v="1"/>
    <x v="1"/>
    <x v="1"/>
    <n v="0"/>
    <n v="1"/>
    <n v="0"/>
    <n v="2021"/>
  </r>
  <r>
    <x v="1"/>
    <x v="2"/>
    <x v="0"/>
    <n v="0"/>
    <n v="552"/>
    <n v="0"/>
    <n v="2021"/>
  </r>
  <r>
    <x v="1"/>
    <x v="2"/>
    <x v="1"/>
    <n v="0"/>
    <n v="302"/>
    <n v="0"/>
    <n v="2021"/>
  </r>
  <r>
    <x v="1"/>
    <x v="3"/>
    <x v="0"/>
    <n v="0"/>
    <n v="14723"/>
    <n v="0"/>
    <n v="2021"/>
  </r>
  <r>
    <x v="1"/>
    <x v="3"/>
    <x v="1"/>
    <n v="0"/>
    <n v="3295"/>
    <n v="0"/>
    <n v="2021"/>
  </r>
  <r>
    <x v="1"/>
    <x v="14"/>
    <x v="1"/>
    <n v="0"/>
    <n v="2249"/>
    <n v="0"/>
    <n v="2021"/>
  </r>
  <r>
    <x v="1"/>
    <x v="15"/>
    <x v="0"/>
    <n v="0"/>
    <n v="411"/>
    <n v="0"/>
    <n v="2021"/>
  </r>
  <r>
    <x v="1"/>
    <x v="4"/>
    <x v="1"/>
    <n v="0"/>
    <n v="1387"/>
    <n v="0"/>
    <n v="2021"/>
  </r>
  <r>
    <x v="1"/>
    <x v="5"/>
    <x v="0"/>
    <n v="0"/>
    <n v="452"/>
    <n v="0"/>
    <n v="2021"/>
  </r>
  <r>
    <x v="1"/>
    <x v="5"/>
    <x v="1"/>
    <n v="0"/>
    <n v="202"/>
    <n v="0"/>
    <n v="2021"/>
  </r>
  <r>
    <x v="1"/>
    <x v="16"/>
    <x v="0"/>
    <n v="0"/>
    <n v="22"/>
    <n v="0"/>
    <n v="2021"/>
  </r>
  <r>
    <x v="1"/>
    <x v="16"/>
    <x v="1"/>
    <n v="0"/>
    <n v="21"/>
    <n v="0"/>
    <n v="2021"/>
  </r>
  <r>
    <x v="1"/>
    <x v="6"/>
    <x v="1"/>
    <n v="0"/>
    <n v="2372"/>
    <n v="0"/>
    <n v="2021"/>
  </r>
  <r>
    <x v="1"/>
    <x v="7"/>
    <x v="0"/>
    <n v="0"/>
    <n v="11"/>
    <n v="0"/>
    <n v="2021"/>
  </r>
  <r>
    <x v="1"/>
    <x v="7"/>
    <x v="1"/>
    <n v="0"/>
    <n v="70"/>
    <n v="0"/>
    <n v="2021"/>
  </r>
  <r>
    <x v="1"/>
    <x v="17"/>
    <x v="1"/>
    <n v="0"/>
    <n v="195"/>
    <n v="0"/>
    <n v="2021"/>
  </r>
  <r>
    <x v="1"/>
    <x v="8"/>
    <x v="0"/>
    <n v="0"/>
    <n v="288"/>
    <n v="0"/>
    <n v="2021"/>
  </r>
  <r>
    <x v="1"/>
    <x v="8"/>
    <x v="1"/>
    <n v="0"/>
    <n v="9"/>
    <n v="0"/>
    <n v="2021"/>
  </r>
  <r>
    <x v="1"/>
    <x v="9"/>
    <x v="0"/>
    <n v="0"/>
    <n v="332"/>
    <n v="0"/>
    <n v="2021"/>
  </r>
  <r>
    <x v="1"/>
    <x v="10"/>
    <x v="0"/>
    <n v="0"/>
    <n v="15"/>
    <n v="0"/>
    <n v="2021"/>
  </r>
  <r>
    <x v="1"/>
    <x v="10"/>
    <x v="1"/>
    <n v="0"/>
    <n v="4"/>
    <n v="0"/>
    <n v="2021"/>
  </r>
  <r>
    <x v="1"/>
    <x v="11"/>
    <x v="0"/>
    <n v="0"/>
    <n v="125"/>
    <n v="0"/>
    <n v="2021"/>
  </r>
  <r>
    <x v="1"/>
    <x v="11"/>
    <x v="1"/>
    <n v="0"/>
    <n v="126"/>
    <n v="0"/>
    <n v="2021"/>
  </r>
  <r>
    <x v="1"/>
    <x v="18"/>
    <x v="1"/>
    <n v="0"/>
    <n v="722"/>
    <n v="0"/>
    <n v="2021"/>
  </r>
  <r>
    <x v="1"/>
    <x v="19"/>
    <x v="1"/>
    <n v="0"/>
    <n v="5202"/>
    <n v="0"/>
    <n v="2021"/>
  </r>
  <r>
    <x v="1"/>
    <x v="13"/>
    <x v="0"/>
    <n v="0"/>
    <n v="2063"/>
    <n v="0"/>
    <n v="2021"/>
  </r>
  <r>
    <x v="1"/>
    <x v="13"/>
    <x v="1"/>
    <n v="0"/>
    <n v="192"/>
    <n v="0"/>
    <n v="2021"/>
  </r>
  <r>
    <x v="1"/>
    <x v="20"/>
    <x v="1"/>
    <n v="0"/>
    <n v="1145"/>
    <n v="0"/>
    <n v="2021"/>
  </r>
  <r>
    <x v="2"/>
    <x v="1"/>
    <x v="0"/>
    <n v="0"/>
    <n v="2"/>
    <n v="0"/>
    <n v="2021"/>
  </r>
  <r>
    <x v="2"/>
    <x v="2"/>
    <x v="0"/>
    <n v="0"/>
    <n v="727"/>
    <n v="0"/>
    <n v="2021"/>
  </r>
  <r>
    <x v="2"/>
    <x v="2"/>
    <x v="1"/>
    <n v="0"/>
    <n v="565"/>
    <n v="0"/>
    <n v="2021"/>
  </r>
  <r>
    <x v="2"/>
    <x v="7"/>
    <x v="0"/>
    <n v="0"/>
    <n v="3"/>
    <n v="0"/>
    <n v="2021"/>
  </r>
  <r>
    <x v="2"/>
    <x v="7"/>
    <x v="1"/>
    <n v="0"/>
    <n v="112"/>
    <n v="0"/>
    <n v="2021"/>
  </r>
  <r>
    <x v="2"/>
    <x v="8"/>
    <x v="0"/>
    <n v="0"/>
    <n v="89"/>
    <n v="0"/>
    <n v="2021"/>
  </r>
  <r>
    <x v="2"/>
    <x v="8"/>
    <x v="1"/>
    <n v="0"/>
    <n v="18"/>
    <n v="0"/>
    <n v="2021"/>
  </r>
  <r>
    <x v="2"/>
    <x v="9"/>
    <x v="0"/>
    <n v="0"/>
    <n v="354"/>
    <n v="0"/>
    <n v="2021"/>
  </r>
  <r>
    <x v="2"/>
    <x v="9"/>
    <x v="1"/>
    <n v="0"/>
    <n v="246"/>
    <n v="0"/>
    <n v="2021"/>
  </r>
  <r>
    <x v="2"/>
    <x v="10"/>
    <x v="0"/>
    <n v="0"/>
    <n v="648"/>
    <n v="0"/>
    <n v="2021"/>
  </r>
  <r>
    <x v="2"/>
    <x v="10"/>
    <x v="1"/>
    <n v="0"/>
    <n v="298"/>
    <n v="0"/>
    <n v="2021"/>
  </r>
  <r>
    <x v="2"/>
    <x v="11"/>
    <x v="0"/>
    <n v="0"/>
    <n v="42"/>
    <n v="0"/>
    <n v="2021"/>
  </r>
  <r>
    <x v="2"/>
    <x v="11"/>
    <x v="1"/>
    <n v="0"/>
    <n v="54"/>
    <n v="0"/>
    <n v="2021"/>
  </r>
  <r>
    <x v="2"/>
    <x v="12"/>
    <x v="1"/>
    <n v="0"/>
    <n v="445"/>
    <n v="0"/>
    <n v="2021"/>
  </r>
  <r>
    <x v="2"/>
    <x v="13"/>
    <x v="1"/>
    <n v="0"/>
    <n v="185"/>
    <n v="0"/>
    <n v="2021"/>
  </r>
  <r>
    <x v="3"/>
    <x v="1"/>
    <x v="0"/>
    <n v="0"/>
    <n v="467"/>
    <n v="0"/>
    <n v="2021"/>
  </r>
  <r>
    <x v="3"/>
    <x v="2"/>
    <x v="0"/>
    <n v="0"/>
    <n v="994"/>
    <n v="0"/>
    <n v="2021"/>
  </r>
  <r>
    <x v="3"/>
    <x v="2"/>
    <x v="1"/>
    <n v="0"/>
    <n v="661"/>
    <n v="0"/>
    <n v="2021"/>
  </r>
  <r>
    <x v="3"/>
    <x v="3"/>
    <x v="1"/>
    <n v="0"/>
    <n v="4988"/>
    <n v="0"/>
    <n v="2021"/>
  </r>
  <r>
    <x v="3"/>
    <x v="5"/>
    <x v="1"/>
    <n v="0"/>
    <n v="276"/>
    <n v="0"/>
    <n v="2021"/>
  </r>
  <r>
    <x v="3"/>
    <x v="7"/>
    <x v="0"/>
    <n v="0"/>
    <n v="51"/>
    <n v="0"/>
    <n v="2021"/>
  </r>
  <r>
    <x v="3"/>
    <x v="7"/>
    <x v="1"/>
    <n v="0"/>
    <n v="552"/>
    <n v="0"/>
    <n v="2021"/>
  </r>
  <r>
    <x v="3"/>
    <x v="8"/>
    <x v="0"/>
    <n v="0"/>
    <n v="474"/>
    <n v="0"/>
    <n v="2021"/>
  </r>
  <r>
    <x v="3"/>
    <x v="8"/>
    <x v="1"/>
    <n v="0"/>
    <n v="68"/>
    <n v="0"/>
    <n v="2021"/>
  </r>
  <r>
    <x v="3"/>
    <x v="9"/>
    <x v="0"/>
    <n v="0"/>
    <n v="726"/>
    <n v="0"/>
    <n v="2021"/>
  </r>
  <r>
    <x v="3"/>
    <x v="10"/>
    <x v="0"/>
    <n v="0"/>
    <n v="1096"/>
    <n v="0"/>
    <n v="2021"/>
  </r>
  <r>
    <x v="3"/>
    <x v="10"/>
    <x v="1"/>
    <n v="0"/>
    <n v="219"/>
    <n v="0"/>
    <n v="2021"/>
  </r>
  <r>
    <x v="3"/>
    <x v="11"/>
    <x v="0"/>
    <n v="0"/>
    <n v="583"/>
    <n v="0"/>
    <n v="2021"/>
  </r>
  <r>
    <x v="3"/>
    <x v="11"/>
    <x v="1"/>
    <n v="0"/>
    <n v="1039"/>
    <n v="0"/>
    <n v="2021"/>
  </r>
  <r>
    <x v="3"/>
    <x v="12"/>
    <x v="1"/>
    <n v="0"/>
    <n v="866"/>
    <n v="0"/>
    <n v="2021"/>
  </r>
  <r>
    <x v="3"/>
    <x v="13"/>
    <x v="0"/>
    <n v="0"/>
    <n v="2211"/>
    <n v="0"/>
    <n v="2021"/>
  </r>
  <r>
    <x v="3"/>
    <x v="13"/>
    <x v="1"/>
    <n v="0"/>
    <n v="352"/>
    <n v="0"/>
    <n v="2021"/>
  </r>
  <r>
    <x v="4"/>
    <x v="1"/>
    <x v="0"/>
    <n v="0"/>
    <n v="406"/>
    <n v="0"/>
    <n v="2021"/>
  </r>
  <r>
    <x v="4"/>
    <x v="2"/>
    <x v="0"/>
    <n v="0"/>
    <n v="1126"/>
    <n v="0"/>
    <n v="2021"/>
  </r>
  <r>
    <x v="4"/>
    <x v="2"/>
    <x v="1"/>
    <n v="0"/>
    <n v="758"/>
    <n v="0"/>
    <n v="2021"/>
  </r>
  <r>
    <x v="4"/>
    <x v="5"/>
    <x v="1"/>
    <n v="0"/>
    <n v="321"/>
    <n v="0"/>
    <n v="2021"/>
  </r>
  <r>
    <x v="4"/>
    <x v="21"/>
    <x v="1"/>
    <n v="0"/>
    <n v="3641"/>
    <n v="0"/>
    <n v="2021"/>
  </r>
  <r>
    <x v="4"/>
    <x v="6"/>
    <x v="1"/>
    <n v="0"/>
    <n v="5430"/>
    <n v="0"/>
    <n v="2021"/>
  </r>
  <r>
    <x v="4"/>
    <x v="7"/>
    <x v="0"/>
    <n v="0"/>
    <n v="30"/>
    <n v="0"/>
    <n v="2021"/>
  </r>
  <r>
    <x v="4"/>
    <x v="7"/>
    <x v="1"/>
    <n v="0"/>
    <n v="459"/>
    <n v="0"/>
    <n v="2021"/>
  </r>
  <r>
    <x v="4"/>
    <x v="8"/>
    <x v="0"/>
    <n v="0"/>
    <n v="1016"/>
    <n v="0"/>
    <n v="2021"/>
  </r>
  <r>
    <x v="4"/>
    <x v="8"/>
    <x v="1"/>
    <n v="0"/>
    <n v="561"/>
    <n v="0"/>
    <n v="2021"/>
  </r>
  <r>
    <x v="4"/>
    <x v="9"/>
    <x v="0"/>
    <n v="0"/>
    <n v="1041"/>
    <n v="0"/>
    <n v="2021"/>
  </r>
  <r>
    <x v="4"/>
    <x v="9"/>
    <x v="1"/>
    <n v="0"/>
    <n v="826"/>
    <n v="0"/>
    <n v="2021"/>
  </r>
  <r>
    <x v="4"/>
    <x v="10"/>
    <x v="0"/>
    <n v="0"/>
    <n v="1057"/>
    <n v="0"/>
    <n v="2021"/>
  </r>
  <r>
    <x v="4"/>
    <x v="10"/>
    <x v="1"/>
    <n v="0"/>
    <n v="240"/>
    <n v="0"/>
    <n v="2021"/>
  </r>
  <r>
    <x v="4"/>
    <x v="11"/>
    <x v="0"/>
    <n v="0"/>
    <n v="577"/>
    <n v="0"/>
    <n v="2021"/>
  </r>
  <r>
    <x v="4"/>
    <x v="11"/>
    <x v="1"/>
    <n v="0"/>
    <n v="763"/>
    <n v="0"/>
    <n v="2021"/>
  </r>
  <r>
    <x v="4"/>
    <x v="13"/>
    <x v="0"/>
    <n v="0"/>
    <n v="2462"/>
    <n v="0"/>
    <n v="2021"/>
  </r>
  <r>
    <x v="4"/>
    <x v="13"/>
    <x v="1"/>
    <n v="0"/>
    <n v="462"/>
    <n v="0"/>
    <n v="2021"/>
  </r>
  <r>
    <x v="5"/>
    <x v="1"/>
    <x v="0"/>
    <n v="0"/>
    <n v="329"/>
    <n v="0"/>
    <n v="2021"/>
  </r>
  <r>
    <x v="5"/>
    <x v="1"/>
    <x v="1"/>
    <n v="0"/>
    <n v="87"/>
    <n v="0"/>
    <n v="2021"/>
  </r>
  <r>
    <x v="5"/>
    <x v="2"/>
    <x v="0"/>
    <n v="0"/>
    <n v="1260"/>
    <n v="0"/>
    <n v="2021"/>
  </r>
  <r>
    <x v="5"/>
    <x v="2"/>
    <x v="1"/>
    <n v="0"/>
    <n v="637"/>
    <n v="0"/>
    <n v="2021"/>
  </r>
  <r>
    <x v="5"/>
    <x v="3"/>
    <x v="1"/>
    <n v="0"/>
    <n v="6036"/>
    <n v="0"/>
    <n v="2021"/>
  </r>
  <r>
    <x v="5"/>
    <x v="5"/>
    <x v="1"/>
    <n v="0"/>
    <n v="348"/>
    <n v="0"/>
    <n v="2021"/>
  </r>
  <r>
    <x v="5"/>
    <x v="7"/>
    <x v="0"/>
    <n v="0"/>
    <n v="26"/>
    <n v="0"/>
    <n v="2021"/>
  </r>
  <r>
    <x v="5"/>
    <x v="7"/>
    <x v="1"/>
    <n v="0"/>
    <n v="444"/>
    <n v="0"/>
    <n v="2021"/>
  </r>
  <r>
    <x v="5"/>
    <x v="8"/>
    <x v="0"/>
    <n v="0"/>
    <n v="3492"/>
    <n v="0"/>
    <n v="2021"/>
  </r>
  <r>
    <x v="5"/>
    <x v="8"/>
    <x v="1"/>
    <n v="0"/>
    <n v="1202"/>
    <n v="0"/>
    <n v="2021"/>
  </r>
  <r>
    <x v="5"/>
    <x v="9"/>
    <x v="0"/>
    <n v="0"/>
    <n v="1396"/>
    <n v="0"/>
    <n v="2021"/>
  </r>
  <r>
    <x v="5"/>
    <x v="9"/>
    <x v="1"/>
    <n v="0"/>
    <n v="905"/>
    <n v="0"/>
    <n v="2021"/>
  </r>
  <r>
    <x v="5"/>
    <x v="10"/>
    <x v="0"/>
    <n v="0"/>
    <n v="1465"/>
    <n v="0"/>
    <n v="2021"/>
  </r>
  <r>
    <x v="5"/>
    <x v="10"/>
    <x v="1"/>
    <n v="0"/>
    <n v="264"/>
    <n v="0"/>
    <n v="2021"/>
  </r>
  <r>
    <x v="5"/>
    <x v="11"/>
    <x v="1"/>
    <n v="0"/>
    <n v="681"/>
    <n v="0"/>
    <n v="2021"/>
  </r>
  <r>
    <x v="5"/>
    <x v="13"/>
    <x v="0"/>
    <n v="0"/>
    <n v="2736"/>
    <n v="0"/>
    <n v="2021"/>
  </r>
  <r>
    <x v="5"/>
    <x v="13"/>
    <x v="1"/>
    <n v="0"/>
    <n v="403"/>
    <n v="0"/>
    <n v="2021"/>
  </r>
  <r>
    <x v="6"/>
    <x v="1"/>
    <x v="0"/>
    <n v="0"/>
    <n v="360"/>
    <n v="0"/>
    <n v="2021"/>
  </r>
  <r>
    <x v="6"/>
    <x v="2"/>
    <x v="0"/>
    <n v="0"/>
    <n v="1109"/>
    <n v="0"/>
    <n v="2021"/>
  </r>
  <r>
    <x v="6"/>
    <x v="2"/>
    <x v="1"/>
    <n v="0"/>
    <n v="570"/>
    <n v="0"/>
    <n v="2021"/>
  </r>
  <r>
    <x v="6"/>
    <x v="3"/>
    <x v="1"/>
    <n v="0"/>
    <n v="5877"/>
    <n v="0"/>
    <n v="2021"/>
  </r>
  <r>
    <x v="6"/>
    <x v="7"/>
    <x v="1"/>
    <n v="0"/>
    <n v="289"/>
    <n v="0"/>
    <n v="2021"/>
  </r>
  <r>
    <x v="6"/>
    <x v="8"/>
    <x v="1"/>
    <n v="0"/>
    <n v="916"/>
    <n v="0"/>
    <n v="2021"/>
  </r>
  <r>
    <x v="6"/>
    <x v="9"/>
    <x v="0"/>
    <n v="0"/>
    <n v="1414"/>
    <n v="0"/>
    <n v="2021"/>
  </r>
  <r>
    <x v="6"/>
    <x v="9"/>
    <x v="1"/>
    <n v="0"/>
    <n v="722"/>
    <n v="0"/>
    <n v="2021"/>
  </r>
  <r>
    <x v="6"/>
    <x v="10"/>
    <x v="0"/>
    <n v="0"/>
    <n v="1886"/>
    <n v="0"/>
    <n v="2021"/>
  </r>
  <r>
    <x v="6"/>
    <x v="10"/>
    <x v="1"/>
    <n v="0"/>
    <n v="283"/>
    <n v="0"/>
    <n v="2021"/>
  </r>
  <r>
    <x v="6"/>
    <x v="11"/>
    <x v="0"/>
    <n v="0"/>
    <n v="650"/>
    <n v="0"/>
    <n v="2021"/>
  </r>
  <r>
    <x v="6"/>
    <x v="11"/>
    <x v="1"/>
    <n v="0"/>
    <n v="567"/>
    <n v="0"/>
    <n v="2021"/>
  </r>
  <r>
    <x v="6"/>
    <x v="12"/>
    <x v="1"/>
    <n v="0"/>
    <n v="609"/>
    <n v="0"/>
    <n v="2021"/>
  </r>
  <r>
    <x v="6"/>
    <x v="13"/>
    <x v="0"/>
    <n v="0"/>
    <n v="3015"/>
    <n v="0"/>
    <n v="2021"/>
  </r>
  <r>
    <x v="6"/>
    <x v="13"/>
    <x v="1"/>
    <n v="0"/>
    <n v="366"/>
    <n v="0"/>
    <n v="2021"/>
  </r>
  <r>
    <x v="7"/>
    <x v="1"/>
    <x v="0"/>
    <n v="0"/>
    <n v="413"/>
    <n v="0"/>
    <n v="2021"/>
  </r>
  <r>
    <x v="7"/>
    <x v="1"/>
    <x v="1"/>
    <n v="0"/>
    <n v="125"/>
    <n v="0"/>
    <n v="2021"/>
  </r>
  <r>
    <x v="7"/>
    <x v="2"/>
    <x v="0"/>
    <n v="0"/>
    <n v="1262"/>
    <n v="0"/>
    <n v="2021"/>
  </r>
  <r>
    <x v="7"/>
    <x v="2"/>
    <x v="1"/>
    <n v="0"/>
    <n v="646"/>
    <n v="0"/>
    <n v="2021"/>
  </r>
  <r>
    <x v="7"/>
    <x v="3"/>
    <x v="1"/>
    <n v="0"/>
    <n v="5618"/>
    <n v="0"/>
    <n v="2021"/>
  </r>
  <r>
    <x v="7"/>
    <x v="5"/>
    <x v="1"/>
    <n v="0"/>
    <n v="330"/>
    <n v="0"/>
    <n v="2021"/>
  </r>
  <r>
    <x v="7"/>
    <x v="21"/>
    <x v="1"/>
    <n v="0"/>
    <n v="4496"/>
    <n v="0"/>
    <n v="2021"/>
  </r>
  <r>
    <x v="7"/>
    <x v="6"/>
    <x v="1"/>
    <n v="0"/>
    <n v="4709"/>
    <n v="0"/>
    <n v="2021"/>
  </r>
  <r>
    <x v="7"/>
    <x v="7"/>
    <x v="0"/>
    <n v="0"/>
    <n v="28"/>
    <n v="0"/>
    <n v="2021"/>
  </r>
  <r>
    <x v="7"/>
    <x v="7"/>
    <x v="1"/>
    <n v="0"/>
    <n v="287"/>
    <n v="0"/>
    <n v="2021"/>
  </r>
  <r>
    <x v="7"/>
    <x v="8"/>
    <x v="1"/>
    <n v="0"/>
    <n v="875"/>
    <n v="0"/>
    <n v="2021"/>
  </r>
  <r>
    <x v="7"/>
    <x v="9"/>
    <x v="0"/>
    <n v="0"/>
    <n v="1442"/>
    <n v="0"/>
    <n v="2021"/>
  </r>
  <r>
    <x v="7"/>
    <x v="9"/>
    <x v="1"/>
    <n v="0"/>
    <n v="806"/>
    <n v="0"/>
    <n v="2021"/>
  </r>
  <r>
    <x v="7"/>
    <x v="10"/>
    <x v="0"/>
    <n v="0"/>
    <n v="1820"/>
    <n v="0"/>
    <n v="2021"/>
  </r>
  <r>
    <x v="7"/>
    <x v="10"/>
    <x v="1"/>
    <n v="0"/>
    <n v="328"/>
    <n v="0"/>
    <n v="2021"/>
  </r>
  <r>
    <x v="7"/>
    <x v="11"/>
    <x v="0"/>
    <n v="0"/>
    <n v="592"/>
    <n v="0"/>
    <n v="2021"/>
  </r>
  <r>
    <x v="7"/>
    <x v="11"/>
    <x v="1"/>
    <n v="0"/>
    <n v="692"/>
    <n v="0"/>
    <n v="2021"/>
  </r>
  <r>
    <x v="7"/>
    <x v="13"/>
    <x v="0"/>
    <n v="0"/>
    <n v="3843"/>
    <n v="0"/>
    <n v="2021"/>
  </r>
  <r>
    <x v="7"/>
    <x v="13"/>
    <x v="1"/>
    <n v="0"/>
    <n v="326"/>
    <n v="0"/>
    <n v="2021"/>
  </r>
  <r>
    <x v="8"/>
    <x v="1"/>
    <x v="0"/>
    <n v="0"/>
    <n v="376"/>
    <n v="0"/>
    <n v="2021"/>
  </r>
  <r>
    <x v="8"/>
    <x v="2"/>
    <x v="0"/>
    <n v="0"/>
    <n v="1036"/>
    <n v="0"/>
    <n v="2021"/>
  </r>
  <r>
    <x v="8"/>
    <x v="2"/>
    <x v="1"/>
    <n v="0"/>
    <n v="709"/>
    <n v="0"/>
    <n v="2021"/>
  </r>
  <r>
    <x v="8"/>
    <x v="6"/>
    <x v="1"/>
    <n v="0"/>
    <n v="5306"/>
    <n v="0"/>
    <n v="2021"/>
  </r>
  <r>
    <x v="8"/>
    <x v="7"/>
    <x v="0"/>
    <n v="0"/>
    <n v="15"/>
    <n v="0"/>
    <n v="2021"/>
  </r>
  <r>
    <x v="8"/>
    <x v="7"/>
    <x v="1"/>
    <n v="0"/>
    <n v="167"/>
    <n v="0"/>
    <n v="2021"/>
  </r>
  <r>
    <x v="8"/>
    <x v="8"/>
    <x v="1"/>
    <n v="0"/>
    <n v="849"/>
    <n v="0"/>
    <n v="2021"/>
  </r>
  <r>
    <x v="8"/>
    <x v="9"/>
    <x v="0"/>
    <n v="0"/>
    <n v="1101"/>
    <n v="0"/>
    <n v="2021"/>
  </r>
  <r>
    <x v="8"/>
    <x v="9"/>
    <x v="1"/>
    <n v="0"/>
    <n v="888"/>
    <n v="0"/>
    <n v="2021"/>
  </r>
  <r>
    <x v="8"/>
    <x v="10"/>
    <x v="0"/>
    <n v="0"/>
    <n v="1740"/>
    <n v="0"/>
    <n v="2021"/>
  </r>
  <r>
    <x v="8"/>
    <x v="10"/>
    <x v="1"/>
    <n v="0"/>
    <n v="376"/>
    <n v="0"/>
    <n v="2021"/>
  </r>
  <r>
    <x v="8"/>
    <x v="11"/>
    <x v="0"/>
    <n v="0"/>
    <n v="353"/>
    <n v="0"/>
    <n v="2021"/>
  </r>
  <r>
    <x v="8"/>
    <x v="11"/>
    <x v="1"/>
    <n v="0"/>
    <n v="540"/>
    <n v="0"/>
    <n v="2021"/>
  </r>
  <r>
    <x v="8"/>
    <x v="13"/>
    <x v="1"/>
    <n v="0"/>
    <n v="352"/>
    <n v="0"/>
    <n v="2021"/>
  </r>
  <r>
    <x v="9"/>
    <x v="1"/>
    <x v="0"/>
    <n v="0"/>
    <n v="336"/>
    <n v="0"/>
    <n v="2022"/>
  </r>
  <r>
    <x v="9"/>
    <x v="1"/>
    <x v="1"/>
    <n v="0"/>
    <n v="90"/>
    <n v="0"/>
    <n v="2022"/>
  </r>
  <r>
    <x v="9"/>
    <x v="2"/>
    <x v="0"/>
    <n v="0"/>
    <n v="950"/>
    <n v="0"/>
    <n v="2022"/>
  </r>
  <r>
    <x v="9"/>
    <x v="2"/>
    <x v="1"/>
    <n v="0"/>
    <n v="766"/>
    <n v="0"/>
    <n v="2022"/>
  </r>
  <r>
    <x v="9"/>
    <x v="3"/>
    <x v="1"/>
    <n v="0"/>
    <n v="5550"/>
    <n v="0"/>
    <n v="2022"/>
  </r>
  <r>
    <x v="9"/>
    <x v="5"/>
    <x v="1"/>
    <n v="0"/>
    <n v="358"/>
    <n v="0"/>
    <n v="2022"/>
  </r>
  <r>
    <x v="9"/>
    <x v="6"/>
    <x v="1"/>
    <n v="0"/>
    <n v="3963"/>
    <n v="0"/>
    <n v="2022"/>
  </r>
  <r>
    <x v="9"/>
    <x v="7"/>
    <x v="1"/>
    <n v="0"/>
    <n v="150"/>
    <n v="0"/>
    <n v="2022"/>
  </r>
  <r>
    <x v="9"/>
    <x v="8"/>
    <x v="1"/>
    <n v="0"/>
    <n v="687"/>
    <n v="0"/>
    <n v="2022"/>
  </r>
  <r>
    <x v="9"/>
    <x v="9"/>
    <x v="0"/>
    <n v="0"/>
    <n v="1112"/>
    <n v="0"/>
    <n v="2022"/>
  </r>
  <r>
    <x v="9"/>
    <x v="9"/>
    <x v="1"/>
    <n v="0"/>
    <n v="1063"/>
    <n v="0"/>
    <n v="2022"/>
  </r>
  <r>
    <x v="9"/>
    <x v="10"/>
    <x v="0"/>
    <n v="0"/>
    <n v="1387"/>
    <n v="0"/>
    <n v="2022"/>
  </r>
  <r>
    <x v="9"/>
    <x v="10"/>
    <x v="1"/>
    <n v="0"/>
    <n v="311"/>
    <n v="0"/>
    <n v="2022"/>
  </r>
  <r>
    <x v="9"/>
    <x v="11"/>
    <x v="0"/>
    <n v="0"/>
    <n v="410"/>
    <n v="0"/>
    <n v="2022"/>
  </r>
  <r>
    <x v="9"/>
    <x v="11"/>
    <x v="1"/>
    <n v="0"/>
    <n v="722"/>
    <n v="0"/>
    <n v="2022"/>
  </r>
  <r>
    <x v="9"/>
    <x v="12"/>
    <x v="1"/>
    <n v="0"/>
    <n v="758"/>
    <n v="0"/>
    <n v="2022"/>
  </r>
  <r>
    <x v="9"/>
    <x v="13"/>
    <x v="1"/>
    <n v="0"/>
    <n v="394"/>
    <n v="0"/>
    <n v="2022"/>
  </r>
  <r>
    <x v="10"/>
    <x v="1"/>
    <x v="0"/>
    <n v="0"/>
    <n v="388"/>
    <n v="0"/>
    <n v="2022"/>
  </r>
  <r>
    <x v="10"/>
    <x v="1"/>
    <x v="1"/>
    <n v="0"/>
    <n v="112"/>
    <n v="0"/>
    <n v="2022"/>
  </r>
  <r>
    <x v="10"/>
    <x v="2"/>
    <x v="0"/>
    <n v="0"/>
    <n v="858"/>
    <n v="0"/>
    <n v="2022"/>
  </r>
  <r>
    <x v="10"/>
    <x v="2"/>
    <x v="1"/>
    <n v="0"/>
    <n v="671"/>
    <n v="0"/>
    <n v="2022"/>
  </r>
  <r>
    <x v="10"/>
    <x v="7"/>
    <x v="0"/>
    <n v="0"/>
    <n v="15"/>
    <n v="0"/>
    <n v="2022"/>
  </r>
  <r>
    <x v="10"/>
    <x v="7"/>
    <x v="1"/>
    <n v="0"/>
    <n v="44"/>
    <n v="0"/>
    <n v="2022"/>
  </r>
  <r>
    <x v="10"/>
    <x v="8"/>
    <x v="1"/>
    <n v="0"/>
    <n v="834"/>
    <n v="0"/>
    <n v="2022"/>
  </r>
  <r>
    <x v="10"/>
    <x v="9"/>
    <x v="0"/>
    <n v="0"/>
    <n v="1145"/>
    <n v="0"/>
    <n v="2022"/>
  </r>
  <r>
    <x v="10"/>
    <x v="10"/>
    <x v="0"/>
    <n v="0"/>
    <n v="1599"/>
    <n v="0"/>
    <n v="2022"/>
  </r>
  <r>
    <x v="10"/>
    <x v="10"/>
    <x v="1"/>
    <n v="0"/>
    <n v="354"/>
    <n v="0"/>
    <n v="2022"/>
  </r>
  <r>
    <x v="10"/>
    <x v="11"/>
    <x v="0"/>
    <n v="0"/>
    <n v="504"/>
    <n v="0"/>
    <n v="2022"/>
  </r>
  <r>
    <x v="10"/>
    <x v="11"/>
    <x v="1"/>
    <n v="0"/>
    <n v="773"/>
    <n v="0"/>
    <n v="2022"/>
  </r>
  <r>
    <x v="10"/>
    <x v="12"/>
    <x v="1"/>
    <n v="0"/>
    <n v="622"/>
    <n v="0"/>
    <n v="2022"/>
  </r>
  <r>
    <x v="10"/>
    <x v="13"/>
    <x v="1"/>
    <n v="0"/>
    <n v="340"/>
    <n v="0"/>
    <n v="2022"/>
  </r>
  <r>
    <x v="11"/>
    <x v="1"/>
    <x v="0"/>
    <n v="0"/>
    <n v="383"/>
    <n v="0"/>
    <n v="2022"/>
  </r>
  <r>
    <x v="11"/>
    <x v="2"/>
    <x v="0"/>
    <n v="0"/>
    <n v="1111"/>
    <n v="0"/>
    <n v="2022"/>
  </r>
  <r>
    <x v="11"/>
    <x v="2"/>
    <x v="1"/>
    <n v="0"/>
    <n v="679"/>
    <n v="0"/>
    <n v="2022"/>
  </r>
  <r>
    <x v="11"/>
    <x v="7"/>
    <x v="0"/>
    <n v="0"/>
    <n v="49"/>
    <n v="0"/>
    <n v="2022"/>
  </r>
  <r>
    <x v="11"/>
    <x v="7"/>
    <x v="1"/>
    <n v="0"/>
    <n v="49"/>
    <n v="0"/>
    <n v="2022"/>
  </r>
  <r>
    <x v="11"/>
    <x v="8"/>
    <x v="1"/>
    <n v="0"/>
    <n v="717"/>
    <n v="0"/>
    <n v="2022"/>
  </r>
  <r>
    <x v="11"/>
    <x v="9"/>
    <x v="0"/>
    <n v="0"/>
    <n v="1687"/>
    <n v="0"/>
    <n v="2022"/>
  </r>
  <r>
    <x v="11"/>
    <x v="9"/>
    <x v="1"/>
    <n v="0"/>
    <n v="1104"/>
    <n v="0"/>
    <n v="2022"/>
  </r>
  <r>
    <x v="11"/>
    <x v="10"/>
    <x v="0"/>
    <n v="0"/>
    <n v="1848"/>
    <n v="0"/>
    <n v="2022"/>
  </r>
  <r>
    <x v="11"/>
    <x v="10"/>
    <x v="1"/>
    <n v="0"/>
    <n v="413"/>
    <n v="0"/>
    <n v="2022"/>
  </r>
  <r>
    <x v="11"/>
    <x v="11"/>
    <x v="0"/>
    <n v="0"/>
    <n v="541"/>
    <n v="0"/>
    <n v="2022"/>
  </r>
  <r>
    <x v="11"/>
    <x v="11"/>
    <x v="1"/>
    <n v="0"/>
    <n v="632"/>
    <n v="0"/>
    <n v="2022"/>
  </r>
  <r>
    <x v="11"/>
    <x v="13"/>
    <x v="1"/>
    <n v="0"/>
    <n v="484"/>
    <n v="0"/>
    <n v="2022"/>
  </r>
  <r>
    <x v="12"/>
    <x v="1"/>
    <x v="0"/>
    <n v="0"/>
    <n v="407"/>
    <n v="0"/>
    <n v="2022"/>
  </r>
  <r>
    <x v="12"/>
    <x v="2"/>
    <x v="0"/>
    <n v="0"/>
    <n v="1063"/>
    <n v="0"/>
    <n v="2022"/>
  </r>
  <r>
    <x v="12"/>
    <x v="2"/>
    <x v="1"/>
    <n v="0"/>
    <n v="824"/>
    <n v="0"/>
    <n v="2022"/>
  </r>
  <r>
    <x v="12"/>
    <x v="7"/>
    <x v="0"/>
    <n v="0"/>
    <n v="351"/>
    <n v="0"/>
    <n v="2022"/>
  </r>
  <r>
    <x v="12"/>
    <x v="7"/>
    <x v="1"/>
    <n v="0"/>
    <n v="105"/>
    <n v="0"/>
    <n v="2022"/>
  </r>
  <r>
    <x v="12"/>
    <x v="10"/>
    <x v="0"/>
    <n v="0"/>
    <n v="1530"/>
    <n v="0"/>
    <n v="2022"/>
  </r>
  <r>
    <x v="12"/>
    <x v="10"/>
    <x v="1"/>
    <n v="0"/>
    <n v="323"/>
    <n v="0"/>
    <n v="2022"/>
  </r>
  <r>
    <x v="12"/>
    <x v="11"/>
    <x v="1"/>
    <n v="0"/>
    <n v="723"/>
    <n v="0"/>
    <n v="2022"/>
  </r>
  <r>
    <x v="12"/>
    <x v="13"/>
    <x v="1"/>
    <n v="0"/>
    <n v="448"/>
    <n v="0"/>
    <n v="2022"/>
  </r>
  <r>
    <x v="13"/>
    <x v="1"/>
    <x v="0"/>
    <n v="0"/>
    <n v="358"/>
    <n v="0"/>
    <n v="2022"/>
  </r>
  <r>
    <x v="13"/>
    <x v="1"/>
    <x v="1"/>
    <n v="0"/>
    <n v="110"/>
    <n v="0"/>
    <n v="2022"/>
  </r>
  <r>
    <x v="13"/>
    <x v="2"/>
    <x v="0"/>
    <n v="0"/>
    <n v="1241"/>
    <n v="0"/>
    <n v="2022"/>
  </r>
  <r>
    <x v="13"/>
    <x v="2"/>
    <x v="1"/>
    <n v="0"/>
    <n v="965"/>
    <n v="0"/>
    <n v="2022"/>
  </r>
  <r>
    <x v="13"/>
    <x v="7"/>
    <x v="0"/>
    <n v="0"/>
    <n v="419"/>
    <n v="0"/>
    <n v="2022"/>
  </r>
  <r>
    <x v="13"/>
    <x v="7"/>
    <x v="1"/>
    <n v="0"/>
    <n v="322"/>
    <n v="0"/>
    <n v="2022"/>
  </r>
  <r>
    <x v="13"/>
    <x v="8"/>
    <x v="1"/>
    <n v="0"/>
    <n v="644"/>
    <n v="0"/>
    <n v="2022"/>
  </r>
  <r>
    <x v="13"/>
    <x v="9"/>
    <x v="0"/>
    <n v="0"/>
    <n v="1780"/>
    <n v="0"/>
    <n v="2022"/>
  </r>
  <r>
    <x v="13"/>
    <x v="10"/>
    <x v="1"/>
    <n v="0"/>
    <n v="397"/>
    <n v="0"/>
    <n v="2022"/>
  </r>
  <r>
    <x v="13"/>
    <x v="11"/>
    <x v="1"/>
    <n v="0"/>
    <n v="630"/>
    <n v="0"/>
    <n v="2022"/>
  </r>
  <r>
    <x v="13"/>
    <x v="13"/>
    <x v="1"/>
    <n v="0"/>
    <n v="359"/>
    <n v="0"/>
    <n v="2022"/>
  </r>
  <r>
    <x v="14"/>
    <x v="1"/>
    <x v="0"/>
    <n v="0"/>
    <n v="423"/>
    <n v="0"/>
    <n v="2022"/>
  </r>
  <r>
    <x v="14"/>
    <x v="1"/>
    <x v="1"/>
    <n v="0"/>
    <n v="115"/>
    <n v="0"/>
    <n v="2022"/>
  </r>
  <r>
    <x v="14"/>
    <x v="2"/>
    <x v="0"/>
    <n v="0"/>
    <n v="1253"/>
    <n v="0"/>
    <n v="2022"/>
  </r>
  <r>
    <x v="14"/>
    <x v="2"/>
    <x v="1"/>
    <n v="0"/>
    <n v="1021"/>
    <n v="0"/>
    <n v="2022"/>
  </r>
  <r>
    <x v="14"/>
    <x v="7"/>
    <x v="1"/>
    <n v="0"/>
    <n v="310"/>
    <n v="0"/>
    <n v="2022"/>
  </r>
  <r>
    <x v="14"/>
    <x v="8"/>
    <x v="1"/>
    <n v="0"/>
    <n v="1029"/>
    <n v="0"/>
    <n v="2022"/>
  </r>
  <r>
    <x v="14"/>
    <x v="10"/>
    <x v="1"/>
    <n v="0"/>
    <n v="373"/>
    <n v="0"/>
    <n v="2022"/>
  </r>
  <r>
    <x v="14"/>
    <x v="11"/>
    <x v="0"/>
    <n v="0"/>
    <n v="594"/>
    <n v="0"/>
    <n v="2022"/>
  </r>
  <r>
    <x v="14"/>
    <x v="11"/>
    <x v="1"/>
    <n v="0"/>
    <n v="735"/>
    <n v="0"/>
    <n v="2022"/>
  </r>
  <r>
    <x v="14"/>
    <x v="13"/>
    <x v="1"/>
    <n v="0"/>
    <n v="354"/>
    <n v="0"/>
    <n v="2022"/>
  </r>
  <r>
    <x v="15"/>
    <x v="1"/>
    <x v="0"/>
    <n v="0"/>
    <n v="385"/>
    <n v="0"/>
    <n v="2022"/>
  </r>
  <r>
    <x v="15"/>
    <x v="1"/>
    <x v="1"/>
    <n v="0"/>
    <n v="127"/>
    <n v="0"/>
    <n v="2022"/>
  </r>
  <r>
    <x v="15"/>
    <x v="2"/>
    <x v="0"/>
    <n v="0"/>
    <n v="1181"/>
    <n v="0"/>
    <n v="2022"/>
  </r>
  <r>
    <x v="15"/>
    <x v="5"/>
    <x v="1"/>
    <n v="0"/>
    <n v="344"/>
    <n v="0"/>
    <n v="2022"/>
  </r>
  <r>
    <x v="15"/>
    <x v="7"/>
    <x v="0"/>
    <n v="0"/>
    <n v="314"/>
    <n v="0"/>
    <n v="2022"/>
  </r>
  <r>
    <x v="15"/>
    <x v="8"/>
    <x v="1"/>
    <n v="0"/>
    <n v="775"/>
    <n v="0"/>
    <n v="2022"/>
  </r>
  <r>
    <x v="15"/>
    <x v="10"/>
    <x v="1"/>
    <n v="0"/>
    <n v="319"/>
    <n v="0"/>
    <n v="2022"/>
  </r>
  <r>
    <x v="15"/>
    <x v="11"/>
    <x v="0"/>
    <n v="0"/>
    <n v="505"/>
    <n v="0"/>
    <n v="2022"/>
  </r>
  <r>
    <x v="15"/>
    <x v="11"/>
    <x v="1"/>
    <n v="0"/>
    <n v="591"/>
    <n v="0"/>
    <n v="2022"/>
  </r>
  <r>
    <x v="15"/>
    <x v="13"/>
    <x v="1"/>
    <n v="0"/>
    <n v="402"/>
    <n v="0"/>
    <n v="2022"/>
  </r>
  <r>
    <x v="16"/>
    <x v="1"/>
    <x v="0"/>
    <n v="0"/>
    <n v="398"/>
    <n v="0"/>
    <n v="2022"/>
  </r>
  <r>
    <x v="16"/>
    <x v="1"/>
    <x v="1"/>
    <n v="0"/>
    <n v="154"/>
    <n v="0"/>
    <n v="2022"/>
  </r>
  <r>
    <x v="16"/>
    <x v="2"/>
    <x v="0"/>
    <n v="0"/>
    <n v="1244"/>
    <n v="0"/>
    <n v="2022"/>
  </r>
  <r>
    <x v="16"/>
    <x v="2"/>
    <x v="1"/>
    <n v="0"/>
    <n v="866"/>
    <n v="0"/>
    <n v="2022"/>
  </r>
  <r>
    <x v="16"/>
    <x v="7"/>
    <x v="0"/>
    <n v="0"/>
    <n v="222"/>
    <n v="0"/>
    <n v="2022"/>
  </r>
  <r>
    <x v="16"/>
    <x v="8"/>
    <x v="1"/>
    <n v="0"/>
    <n v="623"/>
    <n v="0"/>
    <n v="2022"/>
  </r>
  <r>
    <x v="16"/>
    <x v="9"/>
    <x v="1"/>
    <n v="0"/>
    <n v="1120"/>
    <n v="0"/>
    <n v="2022"/>
  </r>
  <r>
    <x v="16"/>
    <x v="10"/>
    <x v="1"/>
    <n v="0"/>
    <n v="408"/>
    <n v="0"/>
    <n v="2022"/>
  </r>
  <r>
    <x v="16"/>
    <x v="11"/>
    <x v="0"/>
    <n v="0"/>
    <n v="554"/>
    <n v="0"/>
    <n v="2022"/>
  </r>
  <r>
    <x v="16"/>
    <x v="11"/>
    <x v="1"/>
    <n v="0"/>
    <n v="844"/>
    <n v="0"/>
    <n v="2022"/>
  </r>
  <r>
    <x v="16"/>
    <x v="13"/>
    <x v="1"/>
    <n v="0"/>
    <n v="403"/>
    <n v="0"/>
    <n v="2022"/>
  </r>
  <r>
    <x v="17"/>
    <x v="1"/>
    <x v="0"/>
    <n v="0"/>
    <n v="484"/>
    <n v="0"/>
    <n v="2022"/>
  </r>
  <r>
    <x v="17"/>
    <x v="1"/>
    <x v="1"/>
    <n v="0"/>
    <n v="128"/>
    <n v="0"/>
    <n v="2022"/>
  </r>
  <r>
    <x v="17"/>
    <x v="2"/>
    <x v="0"/>
    <n v="0"/>
    <n v="1068"/>
    <n v="0"/>
    <n v="2022"/>
  </r>
  <r>
    <x v="17"/>
    <x v="2"/>
    <x v="1"/>
    <n v="0"/>
    <n v="931"/>
    <n v="0"/>
    <n v="2022"/>
  </r>
  <r>
    <x v="17"/>
    <x v="7"/>
    <x v="0"/>
    <n v="0"/>
    <n v="30"/>
    <n v="0"/>
    <n v="2022"/>
  </r>
  <r>
    <x v="17"/>
    <x v="7"/>
    <x v="1"/>
    <n v="0"/>
    <n v="189"/>
    <n v="0"/>
    <n v="2022"/>
  </r>
  <r>
    <x v="17"/>
    <x v="8"/>
    <x v="1"/>
    <n v="0"/>
    <n v="820"/>
    <n v="0"/>
    <n v="2022"/>
  </r>
  <r>
    <x v="17"/>
    <x v="10"/>
    <x v="1"/>
    <n v="0"/>
    <n v="379"/>
    <n v="0"/>
    <n v="2022"/>
  </r>
  <r>
    <x v="17"/>
    <x v="11"/>
    <x v="0"/>
    <n v="0"/>
    <n v="589"/>
    <n v="0"/>
    <n v="2022"/>
  </r>
  <r>
    <x v="17"/>
    <x v="11"/>
    <x v="1"/>
    <n v="0"/>
    <n v="780"/>
    <n v="0"/>
    <n v="2022"/>
  </r>
  <r>
    <x v="17"/>
    <x v="13"/>
    <x v="1"/>
    <n v="0"/>
    <n v="465"/>
    <n v="0"/>
    <n v="2022"/>
  </r>
  <r>
    <x v="18"/>
    <x v="1"/>
    <x v="0"/>
    <n v="0"/>
    <n v="409"/>
    <n v="0"/>
    <n v="2022"/>
  </r>
  <r>
    <x v="18"/>
    <x v="1"/>
    <x v="1"/>
    <n v="0"/>
    <n v="144"/>
    <n v="0"/>
    <n v="2022"/>
  </r>
  <r>
    <x v="18"/>
    <x v="2"/>
    <x v="0"/>
    <n v="0"/>
    <n v="850"/>
    <n v="0"/>
    <n v="2022"/>
  </r>
  <r>
    <x v="18"/>
    <x v="2"/>
    <x v="1"/>
    <n v="0"/>
    <n v="741"/>
    <n v="0"/>
    <n v="2022"/>
  </r>
  <r>
    <x v="18"/>
    <x v="7"/>
    <x v="0"/>
    <n v="0"/>
    <n v="27"/>
    <n v="0"/>
    <n v="2022"/>
  </r>
  <r>
    <x v="18"/>
    <x v="7"/>
    <x v="1"/>
    <n v="0"/>
    <n v="264"/>
    <n v="0"/>
    <n v="2022"/>
  </r>
  <r>
    <x v="18"/>
    <x v="8"/>
    <x v="1"/>
    <n v="0"/>
    <n v="596"/>
    <n v="0"/>
    <n v="2022"/>
  </r>
  <r>
    <x v="18"/>
    <x v="10"/>
    <x v="1"/>
    <n v="0"/>
    <n v="362"/>
    <n v="0"/>
    <n v="2022"/>
  </r>
  <r>
    <x v="18"/>
    <x v="11"/>
    <x v="0"/>
    <n v="0"/>
    <n v="374"/>
    <n v="0"/>
    <n v="2022"/>
  </r>
  <r>
    <x v="18"/>
    <x v="11"/>
    <x v="1"/>
    <n v="0"/>
    <n v="690"/>
    <n v="0"/>
    <n v="2022"/>
  </r>
  <r>
    <x v="18"/>
    <x v="13"/>
    <x v="1"/>
    <n v="0"/>
    <n v="416"/>
    <n v="0"/>
    <n v="2022"/>
  </r>
  <r>
    <x v="19"/>
    <x v="2"/>
    <x v="0"/>
    <n v="0"/>
    <n v="1251"/>
    <n v="0"/>
    <n v="2022"/>
  </r>
  <r>
    <x v="19"/>
    <x v="2"/>
    <x v="1"/>
    <n v="0"/>
    <n v="971"/>
    <n v="0"/>
    <n v="2022"/>
  </r>
  <r>
    <x v="19"/>
    <x v="6"/>
    <x v="1"/>
    <n v="0"/>
    <n v="4102"/>
    <n v="0"/>
    <n v="2022"/>
  </r>
  <r>
    <x v="19"/>
    <x v="7"/>
    <x v="0"/>
    <n v="0"/>
    <n v="23"/>
    <n v="0"/>
    <n v="2022"/>
  </r>
  <r>
    <x v="19"/>
    <x v="7"/>
    <x v="1"/>
    <n v="0"/>
    <n v="244"/>
    <n v="0"/>
    <n v="2022"/>
  </r>
  <r>
    <x v="19"/>
    <x v="8"/>
    <x v="1"/>
    <n v="0"/>
    <n v="1569"/>
    <n v="0"/>
    <n v="2022"/>
  </r>
  <r>
    <x v="19"/>
    <x v="9"/>
    <x v="1"/>
    <n v="0"/>
    <n v="1158"/>
    <n v="0"/>
    <n v="2022"/>
  </r>
  <r>
    <x v="19"/>
    <x v="10"/>
    <x v="1"/>
    <n v="0"/>
    <n v="378"/>
    <n v="0"/>
    <n v="2022"/>
  </r>
  <r>
    <x v="19"/>
    <x v="11"/>
    <x v="0"/>
    <n v="0"/>
    <n v="447"/>
    <n v="0"/>
    <n v="2022"/>
  </r>
  <r>
    <x v="19"/>
    <x v="11"/>
    <x v="1"/>
    <n v="0"/>
    <n v="724"/>
    <n v="0"/>
    <n v="2022"/>
  </r>
  <r>
    <x v="19"/>
    <x v="19"/>
    <x v="1"/>
    <n v="0"/>
    <n v="8875"/>
    <n v="0"/>
    <n v="2022"/>
  </r>
  <r>
    <x v="19"/>
    <x v="13"/>
    <x v="1"/>
    <n v="0"/>
    <n v="410"/>
    <n v="0"/>
    <n v="2022"/>
  </r>
  <r>
    <x v="20"/>
    <x v="2"/>
    <x v="1"/>
    <n v="0"/>
    <n v="865"/>
    <n v="0"/>
    <n v="2022"/>
  </r>
  <r>
    <x v="20"/>
    <x v="7"/>
    <x v="0"/>
    <n v="0"/>
    <n v="16"/>
    <n v="0"/>
    <n v="2022"/>
  </r>
  <r>
    <x v="20"/>
    <x v="7"/>
    <x v="1"/>
    <n v="0"/>
    <n v="144"/>
    <n v="0"/>
    <n v="2022"/>
  </r>
  <r>
    <x v="20"/>
    <x v="8"/>
    <x v="1"/>
    <n v="0"/>
    <n v="1478"/>
    <n v="0"/>
    <n v="2022"/>
  </r>
  <r>
    <x v="20"/>
    <x v="9"/>
    <x v="1"/>
    <n v="0"/>
    <n v="1150"/>
    <n v="0"/>
    <n v="2022"/>
  </r>
  <r>
    <x v="20"/>
    <x v="10"/>
    <x v="1"/>
    <n v="0"/>
    <n v="445"/>
    <n v="0"/>
    <n v="2022"/>
  </r>
  <r>
    <x v="20"/>
    <x v="11"/>
    <x v="0"/>
    <n v="0"/>
    <n v="369"/>
    <n v="0"/>
    <n v="2022"/>
  </r>
  <r>
    <x v="20"/>
    <x v="11"/>
    <x v="1"/>
    <n v="0"/>
    <n v="490"/>
    <n v="0"/>
    <n v="2022"/>
  </r>
  <r>
    <x v="20"/>
    <x v="13"/>
    <x v="1"/>
    <n v="0"/>
    <n v="385"/>
    <n v="0"/>
    <n v="2022"/>
  </r>
  <r>
    <x v="21"/>
    <x v="1"/>
    <x v="0"/>
    <n v="0"/>
    <n v="373"/>
    <n v="0"/>
    <n v="2023"/>
  </r>
  <r>
    <x v="21"/>
    <x v="1"/>
    <x v="1"/>
    <n v="0"/>
    <n v="153"/>
    <n v="0"/>
    <n v="2023"/>
  </r>
  <r>
    <x v="21"/>
    <x v="2"/>
    <x v="0"/>
    <n v="0"/>
    <n v="718"/>
    <n v="0"/>
    <n v="2023"/>
  </r>
  <r>
    <x v="21"/>
    <x v="2"/>
    <x v="1"/>
    <n v="0"/>
    <n v="966"/>
    <n v="0"/>
    <n v="2023"/>
  </r>
  <r>
    <x v="21"/>
    <x v="7"/>
    <x v="1"/>
    <n v="0"/>
    <n v="92"/>
    <n v="0"/>
    <n v="2023"/>
  </r>
  <r>
    <x v="21"/>
    <x v="10"/>
    <x v="1"/>
    <n v="0"/>
    <n v="476"/>
    <n v="0"/>
    <n v="2023"/>
  </r>
  <r>
    <x v="21"/>
    <x v="11"/>
    <x v="0"/>
    <n v="0"/>
    <n v="432"/>
    <n v="0"/>
    <n v="2023"/>
  </r>
  <r>
    <x v="21"/>
    <x v="11"/>
    <x v="1"/>
    <n v="0"/>
    <n v="545"/>
    <n v="0"/>
    <n v="2023"/>
  </r>
  <r>
    <x v="21"/>
    <x v="19"/>
    <x v="1"/>
    <n v="0"/>
    <n v="11608"/>
    <n v="0"/>
    <n v="2023"/>
  </r>
  <r>
    <x v="21"/>
    <x v="13"/>
    <x v="1"/>
    <n v="0"/>
    <n v="399"/>
    <n v="0"/>
    <n v="2023"/>
  </r>
  <r>
    <x v="22"/>
    <x v="1"/>
    <x v="0"/>
    <n v="0"/>
    <n v="346"/>
    <n v="0"/>
    <n v="2023"/>
  </r>
  <r>
    <x v="22"/>
    <x v="1"/>
    <x v="1"/>
    <n v="0"/>
    <n v="148"/>
    <n v="0"/>
    <n v="2023"/>
  </r>
  <r>
    <x v="22"/>
    <x v="2"/>
    <x v="0"/>
    <n v="0"/>
    <n v="816"/>
    <n v="0"/>
    <n v="2023"/>
  </r>
  <r>
    <x v="22"/>
    <x v="2"/>
    <x v="1"/>
    <n v="0"/>
    <n v="840"/>
    <n v="0"/>
    <n v="2023"/>
  </r>
  <r>
    <x v="22"/>
    <x v="7"/>
    <x v="0"/>
    <n v="0"/>
    <n v="5"/>
    <n v="0"/>
    <n v="2023"/>
  </r>
  <r>
    <x v="22"/>
    <x v="7"/>
    <x v="1"/>
    <n v="0"/>
    <n v="49"/>
    <n v="0"/>
    <n v="2023"/>
  </r>
  <r>
    <x v="22"/>
    <x v="9"/>
    <x v="1"/>
    <n v="0"/>
    <n v="1002"/>
    <n v="0"/>
    <n v="2023"/>
  </r>
  <r>
    <x v="22"/>
    <x v="10"/>
    <x v="1"/>
    <n v="0"/>
    <n v="337"/>
    <n v="0"/>
    <n v="2023"/>
  </r>
  <r>
    <x v="22"/>
    <x v="11"/>
    <x v="0"/>
    <n v="0"/>
    <n v="375"/>
    <n v="0"/>
    <n v="2023"/>
  </r>
  <r>
    <x v="22"/>
    <x v="11"/>
    <x v="1"/>
    <n v="0"/>
    <n v="806"/>
    <n v="0"/>
    <n v="2023"/>
  </r>
  <r>
    <x v="22"/>
    <x v="13"/>
    <x v="1"/>
    <n v="0"/>
    <n v="328"/>
    <n v="0"/>
    <n v="2023"/>
  </r>
  <r>
    <x v="23"/>
    <x v="2"/>
    <x v="0"/>
    <n v="0"/>
    <n v="1131"/>
    <n v="0"/>
    <n v="2023"/>
  </r>
  <r>
    <x v="23"/>
    <x v="2"/>
    <x v="1"/>
    <n v="0"/>
    <n v="1048"/>
    <n v="0"/>
    <n v="2023"/>
  </r>
  <r>
    <x v="23"/>
    <x v="7"/>
    <x v="0"/>
    <n v="0"/>
    <n v="30"/>
    <n v="0"/>
    <n v="2023"/>
  </r>
  <r>
    <x v="23"/>
    <x v="7"/>
    <x v="1"/>
    <n v="0"/>
    <n v="59"/>
    <n v="0"/>
    <n v="2023"/>
  </r>
  <r>
    <x v="23"/>
    <x v="8"/>
    <x v="1"/>
    <n v="0"/>
    <n v="320"/>
    <n v="0"/>
    <n v="2023"/>
  </r>
  <r>
    <x v="23"/>
    <x v="9"/>
    <x v="1"/>
    <n v="0"/>
    <n v="1369"/>
    <n v="0"/>
    <n v="2023"/>
  </r>
  <r>
    <x v="23"/>
    <x v="10"/>
    <x v="1"/>
    <n v="0"/>
    <n v="433"/>
    <n v="0"/>
    <n v="2023"/>
  </r>
  <r>
    <x v="23"/>
    <x v="11"/>
    <x v="0"/>
    <n v="0"/>
    <n v="693"/>
    <n v="0"/>
    <n v="2023"/>
  </r>
  <r>
    <x v="23"/>
    <x v="11"/>
    <x v="1"/>
    <n v="0"/>
    <n v="820"/>
    <n v="0"/>
    <n v="2023"/>
  </r>
  <r>
    <x v="24"/>
    <x v="1"/>
    <x v="0"/>
    <n v="0"/>
    <n v="325"/>
    <n v="0"/>
    <n v="2023"/>
  </r>
  <r>
    <x v="24"/>
    <x v="2"/>
    <x v="0"/>
    <n v="0"/>
    <n v="971"/>
    <n v="0"/>
    <n v="2023"/>
  </r>
  <r>
    <x v="24"/>
    <x v="7"/>
    <x v="0"/>
    <n v="0"/>
    <n v="43"/>
    <n v="0"/>
    <n v="2023"/>
  </r>
  <r>
    <x v="24"/>
    <x v="7"/>
    <x v="1"/>
    <n v="0"/>
    <n v="219"/>
    <n v="0"/>
    <n v="2023"/>
  </r>
  <r>
    <x v="24"/>
    <x v="8"/>
    <x v="1"/>
    <n v="0"/>
    <n v="942"/>
    <n v="0"/>
    <n v="2023"/>
  </r>
  <r>
    <x v="24"/>
    <x v="10"/>
    <x v="1"/>
    <n v="0"/>
    <n v="336"/>
    <n v="0"/>
    <n v="2023"/>
  </r>
  <r>
    <x v="24"/>
    <x v="11"/>
    <x v="0"/>
    <n v="0"/>
    <n v="560"/>
    <n v="0"/>
    <n v="2023"/>
  </r>
  <r>
    <x v="25"/>
    <x v="1"/>
    <x v="0"/>
    <n v="0"/>
    <n v="436"/>
    <n v="0"/>
    <n v="2023"/>
  </r>
  <r>
    <x v="25"/>
    <x v="1"/>
    <x v="1"/>
    <n v="0"/>
    <n v="150"/>
    <n v="0"/>
    <n v="2023"/>
  </r>
  <r>
    <x v="25"/>
    <x v="2"/>
    <x v="1"/>
    <n v="0"/>
    <n v="1132"/>
    <n v="0"/>
    <n v="2023"/>
  </r>
  <r>
    <x v="25"/>
    <x v="7"/>
    <x v="1"/>
    <n v="0"/>
    <n v="364"/>
    <n v="0"/>
    <n v="2023"/>
  </r>
  <r>
    <x v="25"/>
    <x v="10"/>
    <x v="1"/>
    <n v="0"/>
    <n v="382"/>
    <n v="0"/>
    <n v="2023"/>
  </r>
  <r>
    <x v="25"/>
    <x v="11"/>
    <x v="0"/>
    <n v="0"/>
    <n v="610"/>
    <n v="0"/>
    <n v="2023"/>
  </r>
  <r>
    <x v="25"/>
    <x v="11"/>
    <x v="1"/>
    <n v="0"/>
    <n v="796"/>
    <n v="0"/>
    <n v="2023"/>
  </r>
  <r>
    <x v="26"/>
    <x v="1"/>
    <x v="0"/>
    <n v="0"/>
    <n v="373"/>
    <n v="0"/>
    <n v="2023"/>
  </r>
  <r>
    <x v="26"/>
    <x v="2"/>
    <x v="0"/>
    <n v="0"/>
    <n v="1141"/>
    <n v="0"/>
    <n v="2023"/>
  </r>
  <r>
    <x v="26"/>
    <x v="2"/>
    <x v="1"/>
    <n v="0"/>
    <n v="1089"/>
    <n v="0"/>
    <n v="2023"/>
  </r>
  <r>
    <x v="26"/>
    <x v="7"/>
    <x v="1"/>
    <n v="0"/>
    <n v="304"/>
    <n v="0"/>
    <n v="2023"/>
  </r>
  <r>
    <x v="26"/>
    <x v="8"/>
    <x v="1"/>
    <n v="0"/>
    <n v="220"/>
    <n v="0"/>
    <n v="2023"/>
  </r>
  <r>
    <x v="26"/>
    <x v="10"/>
    <x v="1"/>
    <n v="0"/>
    <n v="383"/>
    <n v="0"/>
    <n v="2023"/>
  </r>
  <r>
    <x v="26"/>
    <x v="11"/>
    <x v="0"/>
    <n v="0"/>
    <n v="650"/>
    <n v="0"/>
    <n v="2023"/>
  </r>
  <r>
    <x v="26"/>
    <x v="11"/>
    <x v="1"/>
    <n v="0"/>
    <n v="620"/>
    <n v="0"/>
    <n v="2023"/>
  </r>
  <r>
    <x v="27"/>
    <x v="1"/>
    <x v="0"/>
    <n v="0"/>
    <n v="424"/>
    <n v="0"/>
    <n v="2023"/>
  </r>
  <r>
    <x v="27"/>
    <x v="2"/>
    <x v="0"/>
    <n v="0"/>
    <n v="1315"/>
    <n v="0"/>
    <n v="2023"/>
  </r>
  <r>
    <x v="27"/>
    <x v="7"/>
    <x v="1"/>
    <n v="0"/>
    <n v="301"/>
    <n v="0"/>
    <n v="2023"/>
  </r>
  <r>
    <x v="27"/>
    <x v="10"/>
    <x v="1"/>
    <n v="0"/>
    <n v="439"/>
    <n v="0"/>
    <n v="2023"/>
  </r>
  <r>
    <x v="28"/>
    <x v="1"/>
    <x v="0"/>
    <n v="0"/>
    <n v="477"/>
    <n v="0"/>
    <n v="2023"/>
  </r>
  <r>
    <x v="28"/>
    <x v="2"/>
    <x v="0"/>
    <n v="0"/>
    <n v="1292"/>
    <n v="0"/>
    <n v="2023"/>
  </r>
  <r>
    <x v="28"/>
    <x v="7"/>
    <x v="0"/>
    <n v="0"/>
    <n v="63"/>
    <n v="0"/>
    <n v="2023"/>
  </r>
  <r>
    <x v="28"/>
    <x v="7"/>
    <x v="1"/>
    <n v="0"/>
    <n v="278"/>
    <n v="0"/>
    <n v="2023"/>
  </r>
  <r>
    <x v="28"/>
    <x v="10"/>
    <x v="1"/>
    <n v="0"/>
    <n v="410"/>
    <n v="0"/>
    <n v="2023"/>
  </r>
  <r>
    <x v="28"/>
    <x v="11"/>
    <x v="0"/>
    <n v="0"/>
    <n v="592"/>
    <n v="0"/>
    <n v="2023"/>
  </r>
  <r>
    <x v="28"/>
    <x v="11"/>
    <x v="1"/>
    <n v="0"/>
    <n v="760"/>
    <n v="0"/>
    <n v="2023"/>
  </r>
  <r>
    <x v="29"/>
    <x v="1"/>
    <x v="0"/>
    <n v="0"/>
    <n v="379"/>
    <n v="0"/>
    <n v="2023"/>
  </r>
  <r>
    <x v="29"/>
    <x v="2"/>
    <x v="0"/>
    <n v="0"/>
    <n v="1274"/>
    <n v="0"/>
    <n v="2023"/>
  </r>
  <r>
    <x v="29"/>
    <x v="7"/>
    <x v="0"/>
    <n v="0"/>
    <n v="40"/>
    <n v="0"/>
    <n v="2023"/>
  </r>
  <r>
    <x v="29"/>
    <x v="7"/>
    <x v="1"/>
    <n v="0"/>
    <n v="211"/>
    <n v="0"/>
    <n v="2023"/>
  </r>
  <r>
    <x v="29"/>
    <x v="8"/>
    <x v="0"/>
    <n v="0"/>
    <n v="426"/>
    <n v="0"/>
    <n v="2023"/>
  </r>
  <r>
    <x v="29"/>
    <x v="8"/>
    <x v="1"/>
    <n v="0"/>
    <n v="239"/>
    <n v="0"/>
    <n v="2023"/>
  </r>
  <r>
    <x v="29"/>
    <x v="10"/>
    <x v="1"/>
    <n v="0"/>
    <n v="415"/>
    <n v="0"/>
    <n v="2023"/>
  </r>
  <r>
    <x v="29"/>
    <x v="11"/>
    <x v="1"/>
    <n v="0"/>
    <n v="654"/>
    <n v="0"/>
    <n v="2023"/>
  </r>
  <r>
    <x v="30"/>
    <x v="2"/>
    <x v="0"/>
    <n v="0"/>
    <n v="1281"/>
    <n v="0"/>
    <n v="2023"/>
  </r>
  <r>
    <x v="30"/>
    <x v="7"/>
    <x v="0"/>
    <n v="0"/>
    <n v="33"/>
    <n v="0"/>
    <n v="2023"/>
  </r>
  <r>
    <x v="30"/>
    <x v="7"/>
    <x v="1"/>
    <n v="0"/>
    <n v="187"/>
    <n v="0"/>
    <n v="2023"/>
  </r>
  <r>
    <x v="30"/>
    <x v="10"/>
    <x v="1"/>
    <n v="0"/>
    <n v="453"/>
    <n v="0"/>
    <n v="2023"/>
  </r>
  <r>
    <x v="30"/>
    <x v="11"/>
    <x v="0"/>
    <n v="0"/>
    <n v="471"/>
    <n v="0"/>
    <n v="2023"/>
  </r>
  <r>
    <x v="30"/>
    <x v="11"/>
    <x v="1"/>
    <n v="0"/>
    <n v="743"/>
    <n v="0"/>
    <n v="2023"/>
  </r>
  <r>
    <x v="31"/>
    <x v="2"/>
    <x v="0"/>
    <n v="0"/>
    <n v="1458"/>
    <n v="0"/>
    <n v="2023"/>
  </r>
  <r>
    <x v="31"/>
    <x v="7"/>
    <x v="0"/>
    <n v="0"/>
    <n v="39"/>
    <n v="0"/>
    <n v="2023"/>
  </r>
  <r>
    <x v="31"/>
    <x v="7"/>
    <x v="1"/>
    <n v="0"/>
    <n v="166"/>
    <n v="0"/>
    <n v="2023"/>
  </r>
  <r>
    <x v="31"/>
    <x v="10"/>
    <x v="1"/>
    <n v="0"/>
    <n v="531"/>
    <n v="0"/>
    <n v="2023"/>
  </r>
  <r>
    <x v="32"/>
    <x v="7"/>
    <x v="0"/>
    <n v="0"/>
    <n v="7"/>
    <n v="0"/>
    <n v="2023"/>
  </r>
  <r>
    <x v="32"/>
    <x v="7"/>
    <x v="1"/>
    <n v="0"/>
    <n v="144"/>
    <n v="0"/>
    <n v="2023"/>
  </r>
  <r>
    <x v="32"/>
    <x v="10"/>
    <x v="1"/>
    <n v="0"/>
    <n v="568"/>
    <n v="0"/>
    <n v="2023"/>
  </r>
  <r>
    <x v="32"/>
    <x v="11"/>
    <x v="0"/>
    <n v="0"/>
    <n v="421"/>
    <n v="0"/>
    <n v="2023"/>
  </r>
  <r>
    <x v="32"/>
    <x v="11"/>
    <x v="1"/>
    <n v="0"/>
    <n v="562"/>
    <n v="0"/>
    <n v="2023"/>
  </r>
  <r>
    <x v="33"/>
    <x v="2"/>
    <x v="0"/>
    <n v="0"/>
    <n v="995"/>
    <n v="0"/>
    <n v="2024"/>
  </r>
  <r>
    <x v="33"/>
    <x v="11"/>
    <x v="0"/>
    <n v="0"/>
    <n v="505"/>
    <n v="0"/>
    <n v="2024"/>
  </r>
  <r>
    <x v="33"/>
    <x v="7"/>
    <x v="1"/>
    <n v="0"/>
    <n v="141"/>
    <n v="0"/>
    <n v="2024"/>
  </r>
  <r>
    <x v="33"/>
    <x v="22"/>
    <x v="1"/>
    <n v="0"/>
    <n v="177"/>
    <n v="0"/>
    <n v="2024"/>
  </r>
  <r>
    <x v="33"/>
    <x v="11"/>
    <x v="1"/>
    <n v="0"/>
    <n v="877"/>
    <n v="0"/>
    <n v="2024"/>
  </r>
  <r>
    <x v="34"/>
    <x v="2"/>
    <x v="0"/>
    <n v="0"/>
    <n v="1117"/>
    <n v="0"/>
    <n v="2024"/>
  </r>
  <r>
    <x v="34"/>
    <x v="11"/>
    <x v="0"/>
    <n v="0"/>
    <n v="763"/>
    <n v="0"/>
    <n v="2024"/>
  </r>
  <r>
    <x v="34"/>
    <x v="7"/>
    <x v="0"/>
    <n v="0"/>
    <n v="4"/>
    <n v="0"/>
    <n v="2024"/>
  </r>
  <r>
    <x v="34"/>
    <x v="10"/>
    <x v="1"/>
    <n v="0"/>
    <n v="494"/>
    <n v="0"/>
    <n v="2024"/>
  </r>
  <r>
    <x v="34"/>
    <x v="7"/>
    <x v="1"/>
    <n v="0"/>
    <n v="47"/>
    <n v="0"/>
    <n v="2024"/>
  </r>
  <r>
    <x v="35"/>
    <x v="2"/>
    <x v="0"/>
    <n v="0"/>
    <n v="1259"/>
    <n v="0"/>
    <n v="2024"/>
  </r>
  <r>
    <x v="35"/>
    <x v="7"/>
    <x v="0"/>
    <n v="0"/>
    <n v="11"/>
    <n v="0"/>
    <n v="2024"/>
  </r>
  <r>
    <x v="35"/>
    <x v="10"/>
    <x v="1"/>
    <n v="0"/>
    <n v="463"/>
    <n v="0"/>
    <n v="2024"/>
  </r>
  <r>
    <x v="35"/>
    <x v="11"/>
    <x v="1"/>
    <n v="0"/>
    <n v="1336"/>
    <n v="0"/>
    <n v="2024"/>
  </r>
  <r>
    <x v="35"/>
    <x v="7"/>
    <x v="1"/>
    <n v="0"/>
    <n v="81"/>
    <n v="0"/>
    <n v="2024"/>
  </r>
  <r>
    <x v="0"/>
    <x v="5"/>
    <x v="0"/>
    <n v="1"/>
    <n v="657"/>
    <n v="1500000"/>
    <n v="2021"/>
  </r>
  <r>
    <x v="0"/>
    <x v="21"/>
    <x v="1"/>
    <n v="1"/>
    <n v="3544"/>
    <n v="85000"/>
    <n v="2021"/>
  </r>
  <r>
    <x v="0"/>
    <x v="9"/>
    <x v="1"/>
    <n v="1"/>
    <n v="930"/>
    <n v="85000"/>
    <n v="2021"/>
  </r>
  <r>
    <x v="1"/>
    <x v="15"/>
    <x v="1"/>
    <n v="1"/>
    <n v="413"/>
    <n v="85000"/>
    <n v="2021"/>
  </r>
  <r>
    <x v="1"/>
    <x v="23"/>
    <x v="1"/>
    <n v="1"/>
    <n v="4373"/>
    <n v="85000"/>
    <n v="2021"/>
  </r>
  <r>
    <x v="1"/>
    <x v="21"/>
    <x v="1"/>
    <n v="1"/>
    <n v="1503"/>
    <n v="85000"/>
    <n v="2021"/>
  </r>
  <r>
    <x v="1"/>
    <x v="24"/>
    <x v="1"/>
    <n v="1"/>
    <n v="2290"/>
    <n v="85000"/>
    <n v="2021"/>
  </r>
  <r>
    <x v="1"/>
    <x v="17"/>
    <x v="0"/>
    <n v="1"/>
    <n v="6302"/>
    <n v="1500000"/>
    <n v="2021"/>
  </r>
  <r>
    <x v="1"/>
    <x v="9"/>
    <x v="1"/>
    <n v="1"/>
    <n v="88"/>
    <n v="85000"/>
    <n v="2021"/>
  </r>
  <r>
    <x v="2"/>
    <x v="3"/>
    <x v="1"/>
    <n v="1"/>
    <n v="3842"/>
    <n v="85000"/>
    <n v="2021"/>
  </r>
  <r>
    <x v="2"/>
    <x v="5"/>
    <x v="1"/>
    <n v="1"/>
    <n v="234"/>
    <n v="85000"/>
    <n v="2021"/>
  </r>
  <r>
    <x v="2"/>
    <x v="21"/>
    <x v="1"/>
    <n v="1"/>
    <n v="3193"/>
    <n v="85000"/>
    <n v="2021"/>
  </r>
  <r>
    <x v="2"/>
    <x v="6"/>
    <x v="1"/>
    <n v="1"/>
    <n v="4469"/>
    <n v="85000"/>
    <n v="2021"/>
  </r>
  <r>
    <x v="2"/>
    <x v="13"/>
    <x v="0"/>
    <n v="1"/>
    <n v="1523"/>
    <n v="1500000"/>
    <n v="2021"/>
  </r>
  <r>
    <x v="3"/>
    <x v="6"/>
    <x v="1"/>
    <n v="1"/>
    <n v="5336"/>
    <n v="85000"/>
    <n v="2021"/>
  </r>
  <r>
    <x v="3"/>
    <x v="9"/>
    <x v="1"/>
    <n v="1"/>
    <n v="759"/>
    <n v="85000"/>
    <n v="2021"/>
  </r>
  <r>
    <x v="4"/>
    <x v="1"/>
    <x v="1"/>
    <n v="1"/>
    <n v="110"/>
    <n v="85000"/>
    <n v="2021"/>
  </r>
  <r>
    <x v="4"/>
    <x v="12"/>
    <x v="1"/>
    <n v="1"/>
    <n v="837"/>
    <n v="85000"/>
    <n v="2021"/>
  </r>
  <r>
    <x v="5"/>
    <x v="5"/>
    <x v="0"/>
    <n v="1"/>
    <n v="666"/>
    <n v="1500000"/>
    <n v="2021"/>
  </r>
  <r>
    <x v="5"/>
    <x v="21"/>
    <x v="1"/>
    <n v="1"/>
    <n v="3379"/>
    <n v="85000"/>
    <n v="2021"/>
  </r>
  <r>
    <x v="5"/>
    <x v="6"/>
    <x v="1"/>
    <n v="1"/>
    <n v="3773"/>
    <n v="85000"/>
    <n v="2021"/>
  </r>
  <r>
    <x v="5"/>
    <x v="11"/>
    <x v="0"/>
    <n v="1"/>
    <n v="578"/>
    <n v="1500000"/>
    <n v="2021"/>
  </r>
  <r>
    <x v="6"/>
    <x v="1"/>
    <x v="1"/>
    <n v="1"/>
    <n v="70"/>
    <n v="85000"/>
    <n v="2021"/>
  </r>
  <r>
    <x v="6"/>
    <x v="5"/>
    <x v="0"/>
    <n v="1"/>
    <n v="628"/>
    <n v="1500000"/>
    <n v="2021"/>
  </r>
  <r>
    <x v="6"/>
    <x v="5"/>
    <x v="1"/>
    <n v="1"/>
    <n v="333"/>
    <n v="85000"/>
    <n v="2021"/>
  </r>
  <r>
    <x v="6"/>
    <x v="21"/>
    <x v="1"/>
    <n v="1"/>
    <n v="3201"/>
    <n v="85000"/>
    <n v="2021"/>
  </r>
  <r>
    <x v="7"/>
    <x v="5"/>
    <x v="0"/>
    <n v="1"/>
    <n v="938"/>
    <n v="1500000"/>
    <n v="2021"/>
  </r>
  <r>
    <x v="7"/>
    <x v="12"/>
    <x v="1"/>
    <n v="1"/>
    <n v="532"/>
    <n v="85000"/>
    <n v="2021"/>
  </r>
  <r>
    <x v="8"/>
    <x v="1"/>
    <x v="1"/>
    <n v="1"/>
    <n v="122"/>
    <n v="85000"/>
    <n v="2021"/>
  </r>
  <r>
    <x v="8"/>
    <x v="5"/>
    <x v="1"/>
    <n v="1"/>
    <n v="336"/>
    <n v="85000"/>
    <n v="2021"/>
  </r>
  <r>
    <x v="8"/>
    <x v="21"/>
    <x v="1"/>
    <n v="1"/>
    <n v="4105"/>
    <n v="85000"/>
    <n v="2021"/>
  </r>
  <r>
    <x v="8"/>
    <x v="13"/>
    <x v="0"/>
    <n v="1"/>
    <n v="3579"/>
    <n v="1500000"/>
    <n v="2021"/>
  </r>
  <r>
    <x v="10"/>
    <x v="5"/>
    <x v="1"/>
    <n v="1"/>
    <n v="354"/>
    <n v="85000"/>
    <n v="2022"/>
  </r>
  <r>
    <x v="10"/>
    <x v="9"/>
    <x v="1"/>
    <n v="1"/>
    <n v="917"/>
    <n v="85000"/>
    <n v="2022"/>
  </r>
  <r>
    <x v="11"/>
    <x v="5"/>
    <x v="1"/>
    <n v="1"/>
    <n v="355"/>
    <n v="85000"/>
    <n v="2022"/>
  </r>
  <r>
    <x v="12"/>
    <x v="1"/>
    <x v="1"/>
    <n v="1"/>
    <n v="147"/>
    <n v="85000"/>
    <n v="2022"/>
  </r>
  <r>
    <x v="12"/>
    <x v="5"/>
    <x v="1"/>
    <n v="1"/>
    <n v="431"/>
    <n v="85000"/>
    <n v="2022"/>
  </r>
  <r>
    <x v="12"/>
    <x v="8"/>
    <x v="0"/>
    <n v="1"/>
    <n v="1246"/>
    <n v="1500000"/>
    <n v="2022"/>
  </r>
  <r>
    <x v="12"/>
    <x v="8"/>
    <x v="1"/>
    <n v="1"/>
    <n v="813"/>
    <n v="85000"/>
    <n v="2022"/>
  </r>
  <r>
    <x v="12"/>
    <x v="9"/>
    <x v="1"/>
    <n v="1"/>
    <n v="860"/>
    <n v="85000"/>
    <n v="2022"/>
  </r>
  <r>
    <x v="13"/>
    <x v="5"/>
    <x v="1"/>
    <n v="1"/>
    <n v="374"/>
    <n v="85000"/>
    <n v="2022"/>
  </r>
  <r>
    <x v="13"/>
    <x v="10"/>
    <x v="0"/>
    <n v="1"/>
    <n v="1638"/>
    <n v="1500000"/>
    <n v="2022"/>
  </r>
  <r>
    <x v="13"/>
    <x v="11"/>
    <x v="0"/>
    <n v="1"/>
    <n v="514"/>
    <n v="1500000"/>
    <n v="2022"/>
  </r>
  <r>
    <x v="14"/>
    <x v="5"/>
    <x v="0"/>
    <n v="1"/>
    <n v="767"/>
    <n v="1500000"/>
    <n v="2022"/>
  </r>
  <r>
    <x v="14"/>
    <x v="9"/>
    <x v="1"/>
    <n v="1"/>
    <n v="1087"/>
    <n v="85000"/>
    <n v="2022"/>
  </r>
  <r>
    <x v="15"/>
    <x v="2"/>
    <x v="1"/>
    <n v="1"/>
    <n v="947"/>
    <n v="85000"/>
    <n v="2022"/>
  </r>
  <r>
    <x v="15"/>
    <x v="7"/>
    <x v="1"/>
    <n v="1"/>
    <n v="285"/>
    <n v="85000"/>
    <n v="2022"/>
  </r>
  <r>
    <x v="15"/>
    <x v="10"/>
    <x v="0"/>
    <n v="1"/>
    <n v="1427"/>
    <n v="1500000"/>
    <n v="2022"/>
  </r>
  <r>
    <x v="16"/>
    <x v="5"/>
    <x v="1"/>
    <n v="1"/>
    <n v="303"/>
    <n v="85000"/>
    <n v="2022"/>
  </r>
  <r>
    <x v="17"/>
    <x v="5"/>
    <x v="1"/>
    <n v="1"/>
    <n v="390"/>
    <n v="85000"/>
    <n v="2022"/>
  </r>
  <r>
    <x v="17"/>
    <x v="8"/>
    <x v="0"/>
    <n v="1"/>
    <n v="2473"/>
    <n v="1500000"/>
    <n v="2022"/>
  </r>
  <r>
    <x v="17"/>
    <x v="9"/>
    <x v="0"/>
    <n v="1"/>
    <n v="1719"/>
    <n v="1500000"/>
    <n v="2022"/>
  </r>
  <r>
    <x v="18"/>
    <x v="9"/>
    <x v="1"/>
    <n v="1"/>
    <n v="1188"/>
    <n v="85000"/>
    <n v="2022"/>
  </r>
  <r>
    <x v="19"/>
    <x v="1"/>
    <x v="1"/>
    <n v="1"/>
    <n v="159"/>
    <n v="85000"/>
    <n v="2022"/>
  </r>
  <r>
    <x v="20"/>
    <x v="2"/>
    <x v="0"/>
    <n v="1"/>
    <n v="925"/>
    <n v="1500000"/>
    <n v="2022"/>
  </r>
  <r>
    <x v="20"/>
    <x v="9"/>
    <x v="0"/>
    <n v="1"/>
    <n v="1180"/>
    <n v="1500000"/>
    <n v="2022"/>
  </r>
  <r>
    <x v="20"/>
    <x v="19"/>
    <x v="1"/>
    <n v="1"/>
    <n v="13085"/>
    <n v="85000"/>
    <n v="2022"/>
  </r>
  <r>
    <x v="21"/>
    <x v="5"/>
    <x v="1"/>
    <n v="1"/>
    <n v="360"/>
    <n v="85000"/>
    <n v="2023"/>
  </r>
  <r>
    <x v="21"/>
    <x v="7"/>
    <x v="0"/>
    <n v="1"/>
    <n v="20"/>
    <n v="1500000"/>
    <n v="2023"/>
  </r>
  <r>
    <x v="21"/>
    <x v="9"/>
    <x v="1"/>
    <n v="1"/>
    <n v="1271"/>
    <n v="85000"/>
    <n v="2023"/>
  </r>
  <r>
    <x v="23"/>
    <x v="1"/>
    <x v="0"/>
    <n v="1"/>
    <n v="373"/>
    <n v="1500000"/>
    <n v="2023"/>
  </r>
  <r>
    <x v="23"/>
    <x v="1"/>
    <x v="1"/>
    <n v="1"/>
    <n v="162"/>
    <n v="85000"/>
    <n v="2023"/>
  </r>
  <r>
    <x v="23"/>
    <x v="9"/>
    <x v="0"/>
    <n v="1"/>
    <n v="1907"/>
    <n v="1500000"/>
    <n v="2023"/>
  </r>
  <r>
    <x v="24"/>
    <x v="1"/>
    <x v="1"/>
    <n v="1"/>
    <n v="122"/>
    <n v="85000"/>
    <n v="2023"/>
  </r>
  <r>
    <x v="24"/>
    <x v="2"/>
    <x v="1"/>
    <n v="1"/>
    <n v="892"/>
    <n v="85000"/>
    <n v="2023"/>
  </r>
  <r>
    <x v="24"/>
    <x v="5"/>
    <x v="1"/>
    <n v="1"/>
    <n v="407"/>
    <n v="85000"/>
    <n v="2023"/>
  </r>
  <r>
    <x v="24"/>
    <x v="11"/>
    <x v="1"/>
    <n v="1"/>
    <n v="687"/>
    <n v="85000"/>
    <n v="2023"/>
  </r>
  <r>
    <x v="24"/>
    <x v="13"/>
    <x v="1"/>
    <n v="1"/>
    <n v="299"/>
    <n v="85000"/>
    <n v="2023"/>
  </r>
  <r>
    <x v="25"/>
    <x v="2"/>
    <x v="0"/>
    <n v="1"/>
    <n v="1193"/>
    <n v="1500000"/>
    <n v="2023"/>
  </r>
  <r>
    <x v="26"/>
    <x v="1"/>
    <x v="1"/>
    <n v="1"/>
    <n v="136"/>
    <n v="85000"/>
    <n v="2023"/>
  </r>
  <r>
    <x v="26"/>
    <x v="5"/>
    <x v="1"/>
    <n v="1"/>
    <n v="370"/>
    <n v="85000"/>
    <n v="2023"/>
  </r>
  <r>
    <x v="26"/>
    <x v="9"/>
    <x v="0"/>
    <n v="1"/>
    <n v="1969"/>
    <n v="1500000"/>
    <n v="2023"/>
  </r>
  <r>
    <x v="27"/>
    <x v="7"/>
    <x v="0"/>
    <n v="1"/>
    <n v="117"/>
    <n v="1500000"/>
    <n v="2023"/>
  </r>
  <r>
    <x v="27"/>
    <x v="11"/>
    <x v="0"/>
    <n v="1"/>
    <n v="599"/>
    <n v="1500000"/>
    <n v="2023"/>
  </r>
  <r>
    <x v="27"/>
    <x v="11"/>
    <x v="1"/>
    <n v="1"/>
    <n v="739"/>
    <n v="85000"/>
    <n v="2023"/>
  </r>
  <r>
    <x v="28"/>
    <x v="5"/>
    <x v="1"/>
    <n v="1"/>
    <n v="357"/>
    <n v="85000"/>
    <n v="2023"/>
  </r>
  <r>
    <x v="29"/>
    <x v="1"/>
    <x v="1"/>
    <n v="1"/>
    <n v="148"/>
    <n v="85000"/>
    <n v="2023"/>
  </r>
  <r>
    <x v="29"/>
    <x v="11"/>
    <x v="0"/>
    <n v="1"/>
    <n v="531"/>
    <n v="1500000"/>
    <n v="2023"/>
  </r>
  <r>
    <x v="30"/>
    <x v="1"/>
    <x v="0"/>
    <n v="1"/>
    <n v="404"/>
    <n v="1500000"/>
    <n v="2023"/>
  </r>
  <r>
    <x v="30"/>
    <x v="1"/>
    <x v="1"/>
    <n v="1"/>
    <n v="191"/>
    <n v="85000"/>
    <n v="2023"/>
  </r>
  <r>
    <x v="30"/>
    <x v="9"/>
    <x v="0"/>
    <n v="1"/>
    <n v="1776"/>
    <n v="1500000"/>
    <n v="2023"/>
  </r>
  <r>
    <x v="30"/>
    <x v="9"/>
    <x v="1"/>
    <n v="1"/>
    <n v="1354"/>
    <n v="85000"/>
    <n v="2023"/>
  </r>
  <r>
    <x v="31"/>
    <x v="1"/>
    <x v="1"/>
    <n v="1"/>
    <n v="170"/>
    <n v="85000"/>
    <n v="2023"/>
  </r>
  <r>
    <x v="31"/>
    <x v="11"/>
    <x v="0"/>
    <n v="1"/>
    <n v="634"/>
    <n v="1500000"/>
    <n v="2023"/>
  </r>
  <r>
    <x v="31"/>
    <x v="11"/>
    <x v="1"/>
    <n v="1"/>
    <n v="860"/>
    <n v="85000"/>
    <n v="2023"/>
  </r>
  <r>
    <x v="32"/>
    <x v="9"/>
    <x v="0"/>
    <n v="1"/>
    <n v="1518"/>
    <n v="1500000"/>
    <n v="2023"/>
  </r>
  <r>
    <x v="32"/>
    <x v="9"/>
    <x v="1"/>
    <n v="1"/>
    <n v="1060"/>
    <n v="85000"/>
    <n v="2023"/>
  </r>
  <r>
    <x v="33"/>
    <x v="10"/>
    <x v="1"/>
    <n v="1"/>
    <n v="513"/>
    <n v="85000"/>
    <n v="2024"/>
  </r>
  <r>
    <x v="33"/>
    <x v="9"/>
    <x v="1"/>
    <n v="1"/>
    <n v="1429"/>
    <n v="85000"/>
    <n v="2024"/>
  </r>
  <r>
    <x v="34"/>
    <x v="1"/>
    <x v="1"/>
    <n v="1"/>
    <n v="181"/>
    <n v="85000"/>
    <n v="2024"/>
  </r>
  <r>
    <x v="34"/>
    <x v="11"/>
    <x v="1"/>
    <n v="1"/>
    <n v="822"/>
    <n v="85000"/>
    <n v="2024"/>
  </r>
  <r>
    <x v="35"/>
    <x v="1"/>
    <x v="1"/>
    <n v="1"/>
    <n v="158"/>
    <n v="85000"/>
    <n v="2024"/>
  </r>
  <r>
    <x v="35"/>
    <x v="2"/>
    <x v="1"/>
    <n v="1"/>
    <n v="1081"/>
    <n v="85000"/>
    <n v="2024"/>
  </r>
  <r>
    <x v="0"/>
    <x v="1"/>
    <x v="1"/>
    <n v="9"/>
    <n v="168"/>
    <n v="765000"/>
    <n v="2021"/>
  </r>
  <r>
    <x v="0"/>
    <x v="25"/>
    <x v="1"/>
    <n v="26"/>
    <n v="7837"/>
    <n v="2210000"/>
    <n v="2021"/>
  </r>
  <r>
    <x v="0"/>
    <x v="14"/>
    <x v="1"/>
    <n v="4"/>
    <n v="5731"/>
    <n v="340000"/>
    <n v="2021"/>
  </r>
  <r>
    <x v="0"/>
    <x v="15"/>
    <x v="1"/>
    <n v="2"/>
    <n v="1426"/>
    <n v="170000"/>
    <n v="2021"/>
  </r>
  <r>
    <x v="0"/>
    <x v="16"/>
    <x v="1"/>
    <n v="61"/>
    <n v="8076"/>
    <n v="5185000"/>
    <n v="2021"/>
  </r>
  <r>
    <x v="0"/>
    <x v="26"/>
    <x v="1"/>
    <n v="8"/>
    <n v="1442"/>
    <n v="680000"/>
    <n v="2021"/>
  </r>
  <r>
    <x v="0"/>
    <x v="27"/>
    <x v="1"/>
    <n v="44"/>
    <n v="17386"/>
    <n v="3740000"/>
    <n v="2021"/>
  </r>
  <r>
    <x v="0"/>
    <x v="23"/>
    <x v="1"/>
    <n v="3"/>
    <n v="15476"/>
    <n v="255000"/>
    <n v="2021"/>
  </r>
  <r>
    <x v="0"/>
    <x v="24"/>
    <x v="1"/>
    <n v="3"/>
    <n v="3425"/>
    <n v="255000"/>
    <n v="2021"/>
  </r>
  <r>
    <x v="0"/>
    <x v="28"/>
    <x v="1"/>
    <n v="90"/>
    <n v="16864"/>
    <n v="7650000"/>
    <n v="2021"/>
  </r>
  <r>
    <x v="0"/>
    <x v="29"/>
    <x v="1"/>
    <n v="132"/>
    <n v="23660"/>
    <n v="11220000"/>
    <n v="2021"/>
  </r>
  <r>
    <x v="0"/>
    <x v="17"/>
    <x v="1"/>
    <n v="2"/>
    <n v="5356"/>
    <n v="170000"/>
    <n v="2021"/>
  </r>
  <r>
    <x v="0"/>
    <x v="30"/>
    <x v="1"/>
    <n v="96"/>
    <n v="16829"/>
    <n v="8160000"/>
    <n v="2021"/>
  </r>
  <r>
    <x v="0"/>
    <x v="18"/>
    <x v="1"/>
    <n v="5"/>
    <n v="5101"/>
    <n v="425000"/>
    <n v="2021"/>
  </r>
  <r>
    <x v="0"/>
    <x v="19"/>
    <x v="1"/>
    <n v="4"/>
    <n v="8955"/>
    <n v="340000"/>
    <n v="2021"/>
  </r>
  <r>
    <x v="0"/>
    <x v="31"/>
    <x v="1"/>
    <n v="22"/>
    <n v="10647"/>
    <n v="1870000"/>
    <n v="2021"/>
  </r>
  <r>
    <x v="0"/>
    <x v="32"/>
    <x v="1"/>
    <n v="75"/>
    <n v="18826"/>
    <n v="6375000"/>
    <n v="2021"/>
  </r>
  <r>
    <x v="0"/>
    <x v="33"/>
    <x v="1"/>
    <n v="4"/>
    <n v="23056"/>
    <n v="340000"/>
    <n v="2021"/>
  </r>
  <r>
    <x v="0"/>
    <x v="20"/>
    <x v="1"/>
    <n v="10"/>
    <n v="2728"/>
    <n v="850000"/>
    <n v="2021"/>
  </r>
  <r>
    <x v="0"/>
    <x v="34"/>
    <x v="1"/>
    <n v="24"/>
    <n v="7640"/>
    <n v="2040000"/>
    <n v="2021"/>
  </r>
  <r>
    <x v="1"/>
    <x v="25"/>
    <x v="1"/>
    <n v="16"/>
    <n v="5831"/>
    <n v="1360000"/>
    <n v="2021"/>
  </r>
  <r>
    <x v="1"/>
    <x v="26"/>
    <x v="1"/>
    <n v="4"/>
    <n v="393"/>
    <n v="340000"/>
    <n v="2021"/>
  </r>
  <r>
    <x v="1"/>
    <x v="27"/>
    <x v="1"/>
    <n v="29"/>
    <n v="15959"/>
    <n v="2465000"/>
    <n v="2021"/>
  </r>
  <r>
    <x v="1"/>
    <x v="28"/>
    <x v="1"/>
    <n v="2"/>
    <n v="646"/>
    <n v="170000"/>
    <n v="2021"/>
  </r>
  <r>
    <x v="1"/>
    <x v="29"/>
    <x v="1"/>
    <n v="48"/>
    <n v="5164"/>
    <n v="4080000"/>
    <n v="2021"/>
  </r>
  <r>
    <x v="1"/>
    <x v="30"/>
    <x v="1"/>
    <n v="121"/>
    <n v="13528"/>
    <n v="10285000"/>
    <n v="2021"/>
  </r>
  <r>
    <x v="1"/>
    <x v="12"/>
    <x v="1"/>
    <n v="2"/>
    <n v="119"/>
    <n v="170000"/>
    <n v="2021"/>
  </r>
  <r>
    <x v="1"/>
    <x v="31"/>
    <x v="1"/>
    <n v="7"/>
    <n v="2756"/>
    <n v="595000"/>
    <n v="2021"/>
  </r>
  <r>
    <x v="1"/>
    <x v="32"/>
    <x v="1"/>
    <n v="14"/>
    <n v="3413"/>
    <n v="1190000"/>
    <n v="2021"/>
  </r>
  <r>
    <x v="1"/>
    <x v="33"/>
    <x v="1"/>
    <n v="3"/>
    <n v="14016"/>
    <n v="255000"/>
    <n v="2021"/>
  </r>
  <r>
    <x v="1"/>
    <x v="34"/>
    <x v="1"/>
    <n v="6"/>
    <n v="3962"/>
    <n v="510000"/>
    <n v="2021"/>
  </r>
  <r>
    <x v="2"/>
    <x v="25"/>
    <x v="1"/>
    <n v="39"/>
    <n v="6098"/>
    <n v="3315000"/>
    <n v="2021"/>
  </r>
  <r>
    <x v="2"/>
    <x v="14"/>
    <x v="1"/>
    <n v="4"/>
    <n v="5692"/>
    <n v="340000"/>
    <n v="2021"/>
  </r>
  <r>
    <x v="2"/>
    <x v="15"/>
    <x v="1"/>
    <n v="12"/>
    <n v="2050"/>
    <n v="1020000"/>
    <n v="2021"/>
  </r>
  <r>
    <x v="2"/>
    <x v="4"/>
    <x v="1"/>
    <n v="5"/>
    <n v="4526"/>
    <n v="425000"/>
    <n v="2021"/>
  </r>
  <r>
    <x v="2"/>
    <x v="16"/>
    <x v="1"/>
    <n v="148"/>
    <n v="12914"/>
    <n v="12580000"/>
    <n v="2021"/>
  </r>
  <r>
    <x v="2"/>
    <x v="26"/>
    <x v="1"/>
    <n v="14"/>
    <n v="749"/>
    <n v="1190000"/>
    <n v="2021"/>
  </r>
  <r>
    <x v="2"/>
    <x v="27"/>
    <x v="1"/>
    <n v="61"/>
    <n v="19359"/>
    <n v="5185000"/>
    <n v="2021"/>
  </r>
  <r>
    <x v="2"/>
    <x v="23"/>
    <x v="1"/>
    <n v="4"/>
    <n v="13420"/>
    <n v="340000"/>
    <n v="2021"/>
  </r>
  <r>
    <x v="2"/>
    <x v="24"/>
    <x v="1"/>
    <n v="4"/>
    <n v="4405"/>
    <n v="340000"/>
    <n v="2021"/>
  </r>
  <r>
    <x v="2"/>
    <x v="28"/>
    <x v="1"/>
    <n v="71"/>
    <n v="8030"/>
    <n v="6035000"/>
    <n v="2021"/>
  </r>
  <r>
    <x v="2"/>
    <x v="29"/>
    <x v="1"/>
    <n v="140"/>
    <n v="10018"/>
    <n v="11900000"/>
    <n v="2021"/>
  </r>
  <r>
    <x v="2"/>
    <x v="17"/>
    <x v="1"/>
    <n v="13"/>
    <n v="12092"/>
    <n v="1105000"/>
    <n v="2021"/>
  </r>
  <r>
    <x v="2"/>
    <x v="30"/>
    <x v="1"/>
    <n v="190"/>
    <n v="24817"/>
    <n v="16150000"/>
    <n v="2021"/>
  </r>
  <r>
    <x v="2"/>
    <x v="18"/>
    <x v="1"/>
    <n v="2"/>
    <n v="3041"/>
    <n v="170000"/>
    <n v="2021"/>
  </r>
  <r>
    <x v="2"/>
    <x v="19"/>
    <x v="1"/>
    <n v="3"/>
    <n v="7126"/>
    <n v="255000"/>
    <n v="2021"/>
  </r>
  <r>
    <x v="2"/>
    <x v="31"/>
    <x v="1"/>
    <n v="34"/>
    <n v="12070"/>
    <n v="2890000"/>
    <n v="2021"/>
  </r>
  <r>
    <x v="2"/>
    <x v="32"/>
    <x v="1"/>
    <n v="42"/>
    <n v="7793"/>
    <n v="3570000"/>
    <n v="2021"/>
  </r>
  <r>
    <x v="2"/>
    <x v="33"/>
    <x v="1"/>
    <n v="3"/>
    <n v="25704"/>
    <n v="255000"/>
    <n v="2021"/>
  </r>
  <r>
    <x v="2"/>
    <x v="20"/>
    <x v="1"/>
    <n v="7"/>
    <n v="2972"/>
    <n v="595000"/>
    <n v="2021"/>
  </r>
  <r>
    <x v="2"/>
    <x v="34"/>
    <x v="1"/>
    <n v="18"/>
    <n v="6316"/>
    <n v="1530000"/>
    <n v="2021"/>
  </r>
  <r>
    <x v="3"/>
    <x v="1"/>
    <x v="1"/>
    <n v="8"/>
    <n v="176"/>
    <n v="680000"/>
    <n v="2021"/>
  </r>
  <r>
    <x v="3"/>
    <x v="25"/>
    <x v="1"/>
    <n v="36"/>
    <n v="7877"/>
    <n v="3060000"/>
    <n v="2021"/>
  </r>
  <r>
    <x v="3"/>
    <x v="14"/>
    <x v="1"/>
    <n v="5"/>
    <n v="5438"/>
    <n v="425000"/>
    <n v="2021"/>
  </r>
  <r>
    <x v="3"/>
    <x v="15"/>
    <x v="1"/>
    <n v="9"/>
    <n v="1916"/>
    <n v="765000"/>
    <n v="2021"/>
  </r>
  <r>
    <x v="3"/>
    <x v="4"/>
    <x v="1"/>
    <n v="12"/>
    <n v="4916"/>
    <n v="1020000"/>
    <n v="2021"/>
  </r>
  <r>
    <x v="3"/>
    <x v="16"/>
    <x v="1"/>
    <n v="131"/>
    <n v="15033"/>
    <n v="11135000"/>
    <n v="2021"/>
  </r>
  <r>
    <x v="3"/>
    <x v="26"/>
    <x v="1"/>
    <n v="10"/>
    <n v="982"/>
    <n v="850000"/>
    <n v="2021"/>
  </r>
  <r>
    <x v="3"/>
    <x v="27"/>
    <x v="1"/>
    <n v="53"/>
    <n v="23792"/>
    <n v="4505000"/>
    <n v="2021"/>
  </r>
  <r>
    <x v="3"/>
    <x v="23"/>
    <x v="1"/>
    <n v="6"/>
    <n v="14524"/>
    <n v="510000"/>
    <n v="2021"/>
  </r>
  <r>
    <x v="3"/>
    <x v="21"/>
    <x v="1"/>
    <n v="2"/>
    <n v="3811"/>
    <n v="170000"/>
    <n v="2021"/>
  </r>
  <r>
    <x v="3"/>
    <x v="24"/>
    <x v="1"/>
    <n v="4"/>
    <n v="5020"/>
    <n v="340000"/>
    <n v="2021"/>
  </r>
  <r>
    <x v="3"/>
    <x v="28"/>
    <x v="1"/>
    <n v="196"/>
    <n v="21640"/>
    <n v="16660000"/>
    <n v="2021"/>
  </r>
  <r>
    <x v="3"/>
    <x v="29"/>
    <x v="1"/>
    <n v="139"/>
    <n v="18406"/>
    <n v="11815000"/>
    <n v="2021"/>
  </r>
  <r>
    <x v="3"/>
    <x v="17"/>
    <x v="1"/>
    <n v="17"/>
    <n v="14581"/>
    <n v="1445000"/>
    <n v="2021"/>
  </r>
  <r>
    <x v="3"/>
    <x v="30"/>
    <x v="1"/>
    <n v="286"/>
    <n v="38063"/>
    <n v="24310000"/>
    <n v="2021"/>
  </r>
  <r>
    <x v="3"/>
    <x v="18"/>
    <x v="1"/>
    <n v="3"/>
    <n v="5552"/>
    <n v="255000"/>
    <n v="2021"/>
  </r>
  <r>
    <x v="3"/>
    <x v="19"/>
    <x v="1"/>
    <n v="3"/>
    <n v="9328"/>
    <n v="255000"/>
    <n v="2021"/>
  </r>
  <r>
    <x v="3"/>
    <x v="31"/>
    <x v="1"/>
    <n v="52"/>
    <n v="14374"/>
    <n v="4420000"/>
    <n v="2021"/>
  </r>
  <r>
    <x v="3"/>
    <x v="32"/>
    <x v="1"/>
    <n v="88"/>
    <n v="20857"/>
    <n v="7480000"/>
    <n v="2021"/>
  </r>
  <r>
    <x v="3"/>
    <x v="33"/>
    <x v="1"/>
    <n v="8"/>
    <n v="27999"/>
    <n v="680000"/>
    <n v="2021"/>
  </r>
  <r>
    <x v="3"/>
    <x v="20"/>
    <x v="1"/>
    <n v="11"/>
    <n v="4182"/>
    <n v="935000"/>
    <n v="2021"/>
  </r>
  <r>
    <x v="3"/>
    <x v="34"/>
    <x v="1"/>
    <n v="37"/>
    <n v="8919"/>
    <n v="3145000"/>
    <n v="2021"/>
  </r>
  <r>
    <x v="4"/>
    <x v="25"/>
    <x v="1"/>
    <n v="78"/>
    <n v="8245"/>
    <n v="6630000"/>
    <n v="2021"/>
  </r>
  <r>
    <x v="4"/>
    <x v="3"/>
    <x v="1"/>
    <n v="2"/>
    <n v="6447"/>
    <n v="170000"/>
    <n v="2021"/>
  </r>
  <r>
    <x v="4"/>
    <x v="14"/>
    <x v="1"/>
    <n v="7"/>
    <n v="5724"/>
    <n v="595000"/>
    <n v="2021"/>
  </r>
  <r>
    <x v="4"/>
    <x v="15"/>
    <x v="1"/>
    <n v="9"/>
    <n v="1845"/>
    <n v="765000"/>
    <n v="2021"/>
  </r>
  <r>
    <x v="4"/>
    <x v="4"/>
    <x v="1"/>
    <n v="11"/>
    <n v="4350"/>
    <n v="935000"/>
    <n v="2021"/>
  </r>
  <r>
    <x v="4"/>
    <x v="16"/>
    <x v="1"/>
    <n v="157"/>
    <n v="13177"/>
    <n v="13345000"/>
    <n v="2021"/>
  </r>
  <r>
    <x v="4"/>
    <x v="26"/>
    <x v="1"/>
    <n v="19"/>
    <n v="1439"/>
    <n v="1615000"/>
    <n v="2021"/>
  </r>
  <r>
    <x v="4"/>
    <x v="27"/>
    <x v="1"/>
    <n v="83"/>
    <n v="20394"/>
    <n v="7055000"/>
    <n v="2021"/>
  </r>
  <r>
    <x v="4"/>
    <x v="23"/>
    <x v="1"/>
    <n v="3"/>
    <n v="16027"/>
    <n v="255000"/>
    <n v="2021"/>
  </r>
  <r>
    <x v="4"/>
    <x v="24"/>
    <x v="1"/>
    <n v="3"/>
    <n v="5113"/>
    <n v="255000"/>
    <n v="2021"/>
  </r>
  <r>
    <x v="4"/>
    <x v="28"/>
    <x v="1"/>
    <n v="137"/>
    <n v="21975"/>
    <n v="11645000"/>
    <n v="2021"/>
  </r>
  <r>
    <x v="4"/>
    <x v="29"/>
    <x v="1"/>
    <n v="183"/>
    <n v="22813"/>
    <n v="15555000"/>
    <n v="2021"/>
  </r>
  <r>
    <x v="4"/>
    <x v="17"/>
    <x v="1"/>
    <n v="26"/>
    <n v="12758"/>
    <n v="2210000"/>
    <n v="2021"/>
  </r>
  <r>
    <x v="4"/>
    <x v="30"/>
    <x v="1"/>
    <n v="197"/>
    <n v="35127"/>
    <n v="16745000"/>
    <n v="2021"/>
  </r>
  <r>
    <x v="4"/>
    <x v="18"/>
    <x v="1"/>
    <n v="4"/>
    <n v="5453"/>
    <n v="340000"/>
    <n v="2021"/>
  </r>
  <r>
    <x v="4"/>
    <x v="19"/>
    <x v="1"/>
    <n v="4"/>
    <n v="9209"/>
    <n v="340000"/>
    <n v="2021"/>
  </r>
  <r>
    <x v="4"/>
    <x v="31"/>
    <x v="1"/>
    <n v="53"/>
    <n v="11454"/>
    <n v="4505000"/>
    <n v="2021"/>
  </r>
  <r>
    <x v="4"/>
    <x v="32"/>
    <x v="1"/>
    <n v="88"/>
    <n v="20865"/>
    <n v="7480000"/>
    <n v="2021"/>
  </r>
  <r>
    <x v="4"/>
    <x v="33"/>
    <x v="1"/>
    <n v="3"/>
    <n v="24012"/>
    <n v="255000"/>
    <n v="2021"/>
  </r>
  <r>
    <x v="4"/>
    <x v="20"/>
    <x v="1"/>
    <n v="6"/>
    <n v="3760"/>
    <n v="510000"/>
    <n v="2021"/>
  </r>
  <r>
    <x v="4"/>
    <x v="34"/>
    <x v="1"/>
    <n v="28"/>
    <n v="9198"/>
    <n v="2380000"/>
    <n v="2021"/>
  </r>
  <r>
    <x v="5"/>
    <x v="25"/>
    <x v="1"/>
    <n v="39"/>
    <n v="7952"/>
    <n v="3315000"/>
    <n v="2021"/>
  </r>
  <r>
    <x v="5"/>
    <x v="14"/>
    <x v="1"/>
    <n v="4"/>
    <n v="4339"/>
    <n v="340000"/>
    <n v="2021"/>
  </r>
  <r>
    <x v="5"/>
    <x v="15"/>
    <x v="1"/>
    <n v="20"/>
    <n v="1607"/>
    <n v="1700000"/>
    <n v="2021"/>
  </r>
  <r>
    <x v="5"/>
    <x v="4"/>
    <x v="1"/>
    <n v="12"/>
    <n v="3650"/>
    <n v="1020000"/>
    <n v="2021"/>
  </r>
  <r>
    <x v="5"/>
    <x v="16"/>
    <x v="1"/>
    <n v="265"/>
    <n v="9181"/>
    <n v="22525000"/>
    <n v="2021"/>
  </r>
  <r>
    <x v="5"/>
    <x v="26"/>
    <x v="1"/>
    <n v="34"/>
    <n v="1277"/>
    <n v="2890000"/>
    <n v="2021"/>
  </r>
  <r>
    <x v="5"/>
    <x v="27"/>
    <x v="1"/>
    <n v="131"/>
    <n v="24797"/>
    <n v="11135000"/>
    <n v="2021"/>
  </r>
  <r>
    <x v="5"/>
    <x v="23"/>
    <x v="1"/>
    <n v="7"/>
    <n v="14879"/>
    <n v="595000"/>
    <n v="2021"/>
  </r>
  <r>
    <x v="5"/>
    <x v="24"/>
    <x v="1"/>
    <n v="12"/>
    <n v="3892"/>
    <n v="1020000"/>
    <n v="2021"/>
  </r>
  <r>
    <x v="5"/>
    <x v="28"/>
    <x v="1"/>
    <n v="227"/>
    <n v="21407"/>
    <n v="19295000"/>
    <n v="2021"/>
  </r>
  <r>
    <x v="5"/>
    <x v="29"/>
    <x v="1"/>
    <n v="164"/>
    <n v="22063"/>
    <n v="13940000"/>
    <n v="2021"/>
  </r>
  <r>
    <x v="5"/>
    <x v="17"/>
    <x v="1"/>
    <n v="23"/>
    <n v="11756"/>
    <n v="1955000"/>
    <n v="2021"/>
  </r>
  <r>
    <x v="5"/>
    <x v="30"/>
    <x v="1"/>
    <n v="148"/>
    <n v="27900"/>
    <n v="12580000"/>
    <n v="2021"/>
  </r>
  <r>
    <x v="5"/>
    <x v="18"/>
    <x v="1"/>
    <n v="2"/>
    <n v="4865"/>
    <n v="170000"/>
    <n v="2021"/>
  </r>
  <r>
    <x v="5"/>
    <x v="12"/>
    <x v="1"/>
    <n v="2"/>
    <n v="640"/>
    <n v="170000"/>
    <n v="2021"/>
  </r>
  <r>
    <x v="5"/>
    <x v="19"/>
    <x v="1"/>
    <n v="3"/>
    <n v="7521"/>
    <n v="255000"/>
    <n v="2021"/>
  </r>
  <r>
    <x v="5"/>
    <x v="31"/>
    <x v="1"/>
    <n v="69"/>
    <n v="11035"/>
    <n v="5865000"/>
    <n v="2021"/>
  </r>
  <r>
    <x v="5"/>
    <x v="32"/>
    <x v="1"/>
    <n v="107"/>
    <n v="18823"/>
    <n v="9095000"/>
    <n v="2021"/>
  </r>
  <r>
    <x v="5"/>
    <x v="33"/>
    <x v="1"/>
    <n v="4"/>
    <n v="23510"/>
    <n v="340000"/>
    <n v="2021"/>
  </r>
  <r>
    <x v="5"/>
    <x v="20"/>
    <x v="1"/>
    <n v="10"/>
    <n v="3171"/>
    <n v="850000"/>
    <n v="2021"/>
  </r>
  <r>
    <x v="5"/>
    <x v="34"/>
    <x v="1"/>
    <n v="34"/>
    <n v="9437"/>
    <n v="2890000"/>
    <n v="2021"/>
  </r>
  <r>
    <x v="6"/>
    <x v="25"/>
    <x v="1"/>
    <n v="37"/>
    <n v="7366"/>
    <n v="3145000"/>
    <n v="2021"/>
  </r>
  <r>
    <x v="6"/>
    <x v="14"/>
    <x v="1"/>
    <n v="7"/>
    <n v="5838"/>
    <n v="595000"/>
    <n v="2021"/>
  </r>
  <r>
    <x v="6"/>
    <x v="15"/>
    <x v="1"/>
    <n v="12"/>
    <n v="1816"/>
    <n v="1020000"/>
    <n v="2021"/>
  </r>
  <r>
    <x v="6"/>
    <x v="4"/>
    <x v="1"/>
    <n v="11"/>
    <n v="5255"/>
    <n v="935000"/>
    <n v="2021"/>
  </r>
  <r>
    <x v="6"/>
    <x v="16"/>
    <x v="1"/>
    <n v="253"/>
    <n v="12876"/>
    <n v="21505000"/>
    <n v="2021"/>
  </r>
  <r>
    <x v="6"/>
    <x v="26"/>
    <x v="1"/>
    <n v="28"/>
    <n v="1165"/>
    <n v="2380000"/>
    <n v="2021"/>
  </r>
  <r>
    <x v="6"/>
    <x v="27"/>
    <x v="1"/>
    <n v="104"/>
    <n v="23184"/>
    <n v="8840000"/>
    <n v="2021"/>
  </r>
  <r>
    <x v="6"/>
    <x v="23"/>
    <x v="1"/>
    <n v="8"/>
    <n v="11634"/>
    <n v="680000"/>
    <n v="2021"/>
  </r>
  <r>
    <x v="6"/>
    <x v="6"/>
    <x v="1"/>
    <n v="2"/>
    <n v="4205"/>
    <n v="170000"/>
    <n v="2021"/>
  </r>
  <r>
    <x v="6"/>
    <x v="24"/>
    <x v="1"/>
    <n v="5"/>
    <n v="4806"/>
    <n v="425000"/>
    <n v="2021"/>
  </r>
  <r>
    <x v="6"/>
    <x v="28"/>
    <x v="1"/>
    <n v="163"/>
    <n v="18505"/>
    <n v="13855000"/>
    <n v="2021"/>
  </r>
  <r>
    <x v="6"/>
    <x v="29"/>
    <x v="1"/>
    <n v="158"/>
    <n v="14562"/>
    <n v="13430000"/>
    <n v="2021"/>
  </r>
  <r>
    <x v="6"/>
    <x v="17"/>
    <x v="1"/>
    <n v="20"/>
    <n v="9554"/>
    <n v="1700000"/>
    <n v="2021"/>
  </r>
  <r>
    <x v="6"/>
    <x v="30"/>
    <x v="1"/>
    <n v="298"/>
    <n v="33771"/>
    <n v="25330000"/>
    <n v="2021"/>
  </r>
  <r>
    <x v="6"/>
    <x v="18"/>
    <x v="1"/>
    <n v="2"/>
    <n v="5830"/>
    <n v="170000"/>
    <n v="2021"/>
  </r>
  <r>
    <x v="6"/>
    <x v="19"/>
    <x v="1"/>
    <n v="5"/>
    <n v="8523"/>
    <n v="425000"/>
    <n v="2021"/>
  </r>
  <r>
    <x v="6"/>
    <x v="31"/>
    <x v="1"/>
    <n v="86"/>
    <n v="12823"/>
    <n v="7310000"/>
    <n v="2021"/>
  </r>
  <r>
    <x v="6"/>
    <x v="32"/>
    <x v="1"/>
    <n v="119"/>
    <n v="14796"/>
    <n v="10115000"/>
    <n v="2021"/>
  </r>
  <r>
    <x v="6"/>
    <x v="33"/>
    <x v="1"/>
    <n v="10"/>
    <n v="23095"/>
    <n v="850000"/>
    <n v="2021"/>
  </r>
  <r>
    <x v="6"/>
    <x v="20"/>
    <x v="1"/>
    <n v="13"/>
    <n v="3523"/>
    <n v="1105000"/>
    <n v="2021"/>
  </r>
  <r>
    <x v="6"/>
    <x v="34"/>
    <x v="1"/>
    <n v="33"/>
    <n v="7120"/>
    <n v="2805000"/>
    <n v="2021"/>
  </r>
  <r>
    <x v="7"/>
    <x v="25"/>
    <x v="1"/>
    <n v="34"/>
    <n v="7374"/>
    <n v="2890000"/>
    <n v="2021"/>
  </r>
  <r>
    <x v="7"/>
    <x v="14"/>
    <x v="1"/>
    <n v="11"/>
    <n v="6992"/>
    <n v="935000"/>
    <n v="2021"/>
  </r>
  <r>
    <x v="7"/>
    <x v="15"/>
    <x v="1"/>
    <n v="16"/>
    <n v="1919"/>
    <n v="1360000"/>
    <n v="2021"/>
  </r>
  <r>
    <x v="7"/>
    <x v="4"/>
    <x v="1"/>
    <n v="14"/>
    <n v="4824"/>
    <n v="1190000"/>
    <n v="2021"/>
  </r>
  <r>
    <x v="7"/>
    <x v="16"/>
    <x v="1"/>
    <n v="185"/>
    <n v="11782"/>
    <n v="15725000"/>
    <n v="2021"/>
  </r>
  <r>
    <x v="7"/>
    <x v="26"/>
    <x v="1"/>
    <n v="20"/>
    <n v="1293"/>
    <n v="1700000"/>
    <n v="2021"/>
  </r>
  <r>
    <x v="7"/>
    <x v="27"/>
    <x v="1"/>
    <n v="121"/>
    <n v="22396"/>
    <n v="10285000"/>
    <n v="2021"/>
  </r>
  <r>
    <x v="7"/>
    <x v="23"/>
    <x v="1"/>
    <n v="13"/>
    <n v="16035"/>
    <n v="1105000"/>
    <n v="2021"/>
  </r>
  <r>
    <x v="7"/>
    <x v="24"/>
    <x v="1"/>
    <n v="8"/>
    <n v="5320"/>
    <n v="680000"/>
    <n v="2021"/>
  </r>
  <r>
    <x v="7"/>
    <x v="28"/>
    <x v="1"/>
    <n v="153"/>
    <n v="17247"/>
    <n v="13005000"/>
    <n v="2021"/>
  </r>
  <r>
    <x v="7"/>
    <x v="29"/>
    <x v="1"/>
    <n v="214"/>
    <n v="15244"/>
    <n v="18190000"/>
    <n v="2021"/>
  </r>
  <r>
    <x v="7"/>
    <x v="17"/>
    <x v="1"/>
    <n v="31"/>
    <n v="12871"/>
    <n v="2635000"/>
    <n v="2021"/>
  </r>
  <r>
    <x v="7"/>
    <x v="30"/>
    <x v="1"/>
    <n v="515"/>
    <n v="28322"/>
    <n v="43775000"/>
    <n v="2021"/>
  </r>
  <r>
    <x v="7"/>
    <x v="18"/>
    <x v="1"/>
    <n v="18"/>
    <n v="5095"/>
    <n v="1530000"/>
    <n v="2021"/>
  </r>
  <r>
    <x v="7"/>
    <x v="19"/>
    <x v="1"/>
    <n v="3"/>
    <n v="9015"/>
    <n v="255000"/>
    <n v="2021"/>
  </r>
  <r>
    <x v="7"/>
    <x v="31"/>
    <x v="1"/>
    <n v="79"/>
    <n v="16115"/>
    <n v="6715000"/>
    <n v="2021"/>
  </r>
  <r>
    <x v="7"/>
    <x v="32"/>
    <x v="1"/>
    <n v="108"/>
    <n v="15533"/>
    <n v="9180000"/>
    <n v="2021"/>
  </r>
  <r>
    <x v="7"/>
    <x v="33"/>
    <x v="1"/>
    <n v="10"/>
    <n v="29608"/>
    <n v="850000"/>
    <n v="2021"/>
  </r>
  <r>
    <x v="7"/>
    <x v="20"/>
    <x v="1"/>
    <n v="12"/>
    <n v="3954"/>
    <n v="1020000"/>
    <n v="2021"/>
  </r>
  <r>
    <x v="7"/>
    <x v="34"/>
    <x v="1"/>
    <n v="59"/>
    <n v="8836"/>
    <n v="5015000"/>
    <n v="2021"/>
  </r>
  <r>
    <x v="8"/>
    <x v="25"/>
    <x v="1"/>
    <n v="31"/>
    <n v="6314"/>
    <n v="2635000"/>
    <n v="2021"/>
  </r>
  <r>
    <x v="8"/>
    <x v="3"/>
    <x v="1"/>
    <n v="3"/>
    <n v="6737"/>
    <n v="255000"/>
    <n v="2021"/>
  </r>
  <r>
    <x v="8"/>
    <x v="14"/>
    <x v="1"/>
    <n v="7"/>
    <n v="5031"/>
    <n v="595000"/>
    <n v="2021"/>
  </r>
  <r>
    <x v="8"/>
    <x v="15"/>
    <x v="1"/>
    <n v="12"/>
    <n v="1985"/>
    <n v="1020000"/>
    <n v="2021"/>
  </r>
  <r>
    <x v="8"/>
    <x v="4"/>
    <x v="1"/>
    <n v="5"/>
    <n v="3651"/>
    <n v="425000"/>
    <n v="2021"/>
  </r>
  <r>
    <x v="8"/>
    <x v="16"/>
    <x v="1"/>
    <n v="277"/>
    <n v="12633"/>
    <n v="23545000"/>
    <n v="2021"/>
  </r>
  <r>
    <x v="8"/>
    <x v="26"/>
    <x v="1"/>
    <n v="19"/>
    <n v="1306"/>
    <n v="1615000"/>
    <n v="2021"/>
  </r>
  <r>
    <x v="8"/>
    <x v="27"/>
    <x v="1"/>
    <n v="163"/>
    <n v="24277"/>
    <n v="13855000"/>
    <n v="2021"/>
  </r>
  <r>
    <x v="8"/>
    <x v="23"/>
    <x v="1"/>
    <n v="11"/>
    <n v="16015"/>
    <n v="935000"/>
    <n v="2021"/>
  </r>
  <r>
    <x v="8"/>
    <x v="24"/>
    <x v="1"/>
    <n v="3"/>
    <n v="4258"/>
    <n v="255000"/>
    <n v="2021"/>
  </r>
  <r>
    <x v="8"/>
    <x v="28"/>
    <x v="1"/>
    <n v="153"/>
    <n v="16243"/>
    <n v="13005000"/>
    <n v="2021"/>
  </r>
  <r>
    <x v="8"/>
    <x v="29"/>
    <x v="1"/>
    <n v="186"/>
    <n v="16994"/>
    <n v="15810000"/>
    <n v="2021"/>
  </r>
  <r>
    <x v="8"/>
    <x v="17"/>
    <x v="1"/>
    <n v="30"/>
    <n v="11820"/>
    <n v="2550000"/>
    <n v="2021"/>
  </r>
  <r>
    <x v="8"/>
    <x v="30"/>
    <x v="1"/>
    <n v="1392"/>
    <n v="29346"/>
    <n v="118320000"/>
    <n v="2021"/>
  </r>
  <r>
    <x v="8"/>
    <x v="18"/>
    <x v="1"/>
    <n v="20"/>
    <n v="4634"/>
    <n v="1700000"/>
    <n v="2021"/>
  </r>
  <r>
    <x v="8"/>
    <x v="12"/>
    <x v="1"/>
    <n v="2"/>
    <n v="608"/>
    <n v="170000"/>
    <n v="2021"/>
  </r>
  <r>
    <x v="8"/>
    <x v="19"/>
    <x v="1"/>
    <n v="6"/>
    <n v="10624"/>
    <n v="510000"/>
    <n v="2021"/>
  </r>
  <r>
    <x v="8"/>
    <x v="31"/>
    <x v="1"/>
    <n v="73"/>
    <n v="12739"/>
    <n v="6205000"/>
    <n v="2021"/>
  </r>
  <r>
    <x v="8"/>
    <x v="32"/>
    <x v="1"/>
    <n v="121"/>
    <n v="17001"/>
    <n v="10285000"/>
    <n v="2021"/>
  </r>
  <r>
    <x v="8"/>
    <x v="33"/>
    <x v="1"/>
    <n v="21"/>
    <n v="33774"/>
    <n v="1785000"/>
    <n v="2021"/>
  </r>
  <r>
    <x v="8"/>
    <x v="20"/>
    <x v="1"/>
    <n v="38"/>
    <n v="4270"/>
    <n v="3230000"/>
    <n v="2021"/>
  </r>
  <r>
    <x v="8"/>
    <x v="34"/>
    <x v="1"/>
    <n v="39"/>
    <n v="8452"/>
    <n v="3315000"/>
    <n v="2021"/>
  </r>
  <r>
    <x v="9"/>
    <x v="25"/>
    <x v="1"/>
    <n v="29"/>
    <n v="8418"/>
    <n v="2465000"/>
    <n v="2022"/>
  </r>
  <r>
    <x v="9"/>
    <x v="14"/>
    <x v="1"/>
    <n v="10"/>
    <n v="5538"/>
    <n v="850000"/>
    <n v="2022"/>
  </r>
  <r>
    <x v="9"/>
    <x v="15"/>
    <x v="1"/>
    <n v="7"/>
    <n v="1519"/>
    <n v="595000"/>
    <n v="2022"/>
  </r>
  <r>
    <x v="9"/>
    <x v="4"/>
    <x v="1"/>
    <n v="11"/>
    <n v="4667"/>
    <n v="935000"/>
    <n v="2022"/>
  </r>
  <r>
    <x v="9"/>
    <x v="16"/>
    <x v="1"/>
    <n v="282"/>
    <n v="13659"/>
    <n v="23970000"/>
    <n v="2022"/>
  </r>
  <r>
    <x v="9"/>
    <x v="26"/>
    <x v="1"/>
    <n v="26"/>
    <n v="1185"/>
    <n v="2210000"/>
    <n v="2022"/>
  </r>
  <r>
    <x v="9"/>
    <x v="27"/>
    <x v="1"/>
    <n v="97"/>
    <n v="21963"/>
    <n v="8245000"/>
    <n v="2022"/>
  </r>
  <r>
    <x v="9"/>
    <x v="23"/>
    <x v="1"/>
    <n v="26"/>
    <n v="17633"/>
    <n v="2210000"/>
    <n v="2022"/>
  </r>
  <r>
    <x v="9"/>
    <x v="21"/>
    <x v="1"/>
    <n v="3"/>
    <n v="3090"/>
    <n v="255000"/>
    <n v="2022"/>
  </r>
  <r>
    <x v="9"/>
    <x v="24"/>
    <x v="1"/>
    <n v="5"/>
    <n v="4345"/>
    <n v="425000"/>
    <n v="2022"/>
  </r>
  <r>
    <x v="9"/>
    <x v="28"/>
    <x v="1"/>
    <n v="209"/>
    <n v="21967"/>
    <n v="17765000"/>
    <n v="2022"/>
  </r>
  <r>
    <x v="9"/>
    <x v="29"/>
    <x v="1"/>
    <n v="212"/>
    <n v="17441"/>
    <n v="18020000"/>
    <n v="2022"/>
  </r>
  <r>
    <x v="9"/>
    <x v="17"/>
    <x v="1"/>
    <n v="25"/>
    <n v="11325"/>
    <n v="2125000"/>
    <n v="2022"/>
  </r>
  <r>
    <x v="9"/>
    <x v="30"/>
    <x v="1"/>
    <n v="263"/>
    <n v="35772"/>
    <n v="22355000"/>
    <n v="2022"/>
  </r>
  <r>
    <x v="9"/>
    <x v="18"/>
    <x v="1"/>
    <n v="27"/>
    <n v="5876"/>
    <n v="2295000"/>
    <n v="2022"/>
  </r>
  <r>
    <x v="9"/>
    <x v="19"/>
    <x v="1"/>
    <n v="7"/>
    <n v="9792"/>
    <n v="595000"/>
    <n v="2022"/>
  </r>
  <r>
    <x v="9"/>
    <x v="31"/>
    <x v="1"/>
    <n v="92"/>
    <n v="13658"/>
    <n v="7820000"/>
    <n v="2022"/>
  </r>
  <r>
    <x v="9"/>
    <x v="32"/>
    <x v="1"/>
    <n v="121"/>
    <n v="20494"/>
    <n v="10285000"/>
    <n v="2022"/>
  </r>
  <r>
    <x v="9"/>
    <x v="33"/>
    <x v="1"/>
    <n v="14"/>
    <n v="32561"/>
    <n v="1190000"/>
    <n v="2022"/>
  </r>
  <r>
    <x v="9"/>
    <x v="20"/>
    <x v="1"/>
    <n v="30"/>
    <n v="4241"/>
    <n v="2550000"/>
    <n v="2022"/>
  </r>
  <r>
    <x v="9"/>
    <x v="34"/>
    <x v="1"/>
    <n v="54"/>
    <n v="7968"/>
    <n v="4590000"/>
    <n v="2022"/>
  </r>
  <r>
    <x v="10"/>
    <x v="25"/>
    <x v="1"/>
    <n v="43"/>
    <n v="6361"/>
    <n v="3655000"/>
    <n v="2022"/>
  </r>
  <r>
    <x v="10"/>
    <x v="3"/>
    <x v="1"/>
    <n v="3"/>
    <n v="6152"/>
    <n v="255000"/>
    <n v="2022"/>
  </r>
  <r>
    <x v="10"/>
    <x v="14"/>
    <x v="1"/>
    <n v="8"/>
    <n v="5658"/>
    <n v="680000"/>
    <n v="2022"/>
  </r>
  <r>
    <x v="10"/>
    <x v="15"/>
    <x v="1"/>
    <n v="11"/>
    <n v="1941"/>
    <n v="935000"/>
    <n v="2022"/>
  </r>
  <r>
    <x v="10"/>
    <x v="4"/>
    <x v="1"/>
    <n v="20"/>
    <n v="3922"/>
    <n v="1700000"/>
    <n v="2022"/>
  </r>
  <r>
    <x v="10"/>
    <x v="16"/>
    <x v="1"/>
    <n v="298"/>
    <n v="12608"/>
    <n v="25330000"/>
    <n v="2022"/>
  </r>
  <r>
    <x v="10"/>
    <x v="26"/>
    <x v="1"/>
    <n v="62"/>
    <n v="1160"/>
    <n v="5270000"/>
    <n v="2022"/>
  </r>
  <r>
    <x v="10"/>
    <x v="27"/>
    <x v="1"/>
    <n v="128"/>
    <n v="24012"/>
    <n v="10880000"/>
    <n v="2022"/>
  </r>
  <r>
    <x v="10"/>
    <x v="23"/>
    <x v="1"/>
    <n v="28"/>
    <n v="16353"/>
    <n v="2380000"/>
    <n v="2022"/>
  </r>
  <r>
    <x v="10"/>
    <x v="21"/>
    <x v="1"/>
    <n v="5"/>
    <n v="3616"/>
    <n v="425000"/>
    <n v="2022"/>
  </r>
  <r>
    <x v="10"/>
    <x v="6"/>
    <x v="1"/>
    <n v="7"/>
    <n v="4679"/>
    <n v="595000"/>
    <n v="2022"/>
  </r>
  <r>
    <x v="10"/>
    <x v="24"/>
    <x v="1"/>
    <n v="4"/>
    <n v="4335"/>
    <n v="340000"/>
    <n v="2022"/>
  </r>
  <r>
    <x v="10"/>
    <x v="28"/>
    <x v="1"/>
    <n v="202"/>
    <n v="17561"/>
    <n v="17170000"/>
    <n v="2022"/>
  </r>
  <r>
    <x v="10"/>
    <x v="29"/>
    <x v="1"/>
    <n v="327"/>
    <n v="14575"/>
    <n v="27795000"/>
    <n v="2022"/>
  </r>
  <r>
    <x v="10"/>
    <x v="17"/>
    <x v="1"/>
    <n v="22"/>
    <n v="11274"/>
    <n v="1870000"/>
    <n v="2022"/>
  </r>
  <r>
    <x v="10"/>
    <x v="30"/>
    <x v="1"/>
    <n v="905"/>
    <n v="31805"/>
    <n v="76925000"/>
    <n v="2022"/>
  </r>
  <r>
    <x v="10"/>
    <x v="18"/>
    <x v="1"/>
    <n v="27"/>
    <n v="5023"/>
    <n v="2295000"/>
    <n v="2022"/>
  </r>
  <r>
    <x v="10"/>
    <x v="19"/>
    <x v="1"/>
    <n v="5"/>
    <n v="9464"/>
    <n v="425000"/>
    <n v="2022"/>
  </r>
  <r>
    <x v="10"/>
    <x v="31"/>
    <x v="1"/>
    <n v="116"/>
    <n v="14811"/>
    <n v="9860000"/>
    <n v="2022"/>
  </r>
  <r>
    <x v="10"/>
    <x v="32"/>
    <x v="1"/>
    <n v="135"/>
    <n v="16711"/>
    <n v="11475000"/>
    <n v="2022"/>
  </r>
  <r>
    <x v="10"/>
    <x v="33"/>
    <x v="1"/>
    <n v="22"/>
    <n v="28479"/>
    <n v="1870000"/>
    <n v="2022"/>
  </r>
  <r>
    <x v="10"/>
    <x v="20"/>
    <x v="1"/>
    <n v="24"/>
    <n v="3820"/>
    <n v="2040000"/>
    <n v="2022"/>
  </r>
  <r>
    <x v="10"/>
    <x v="34"/>
    <x v="1"/>
    <n v="45"/>
    <n v="7395"/>
    <n v="3825000"/>
    <n v="2022"/>
  </r>
  <r>
    <x v="11"/>
    <x v="1"/>
    <x v="1"/>
    <n v="2"/>
    <n v="108"/>
    <n v="170000"/>
    <n v="2022"/>
  </r>
  <r>
    <x v="11"/>
    <x v="25"/>
    <x v="1"/>
    <n v="55"/>
    <n v="7288"/>
    <n v="4675000"/>
    <n v="2022"/>
  </r>
  <r>
    <x v="11"/>
    <x v="3"/>
    <x v="1"/>
    <n v="2"/>
    <n v="7281"/>
    <n v="170000"/>
    <n v="2022"/>
  </r>
  <r>
    <x v="11"/>
    <x v="14"/>
    <x v="1"/>
    <n v="12"/>
    <n v="6694"/>
    <n v="1020000"/>
    <n v="2022"/>
  </r>
  <r>
    <x v="11"/>
    <x v="15"/>
    <x v="1"/>
    <n v="14"/>
    <n v="2279"/>
    <n v="1190000"/>
    <n v="2022"/>
  </r>
  <r>
    <x v="11"/>
    <x v="4"/>
    <x v="1"/>
    <n v="19"/>
    <n v="4200"/>
    <n v="1615000"/>
    <n v="2022"/>
  </r>
  <r>
    <x v="11"/>
    <x v="16"/>
    <x v="1"/>
    <n v="220"/>
    <n v="13385"/>
    <n v="18700000"/>
    <n v="2022"/>
  </r>
  <r>
    <x v="11"/>
    <x v="26"/>
    <x v="1"/>
    <n v="91"/>
    <n v="1474"/>
    <n v="7735000"/>
    <n v="2022"/>
  </r>
  <r>
    <x v="11"/>
    <x v="27"/>
    <x v="1"/>
    <n v="249"/>
    <n v="26077"/>
    <n v="21165000"/>
    <n v="2022"/>
  </r>
  <r>
    <x v="11"/>
    <x v="23"/>
    <x v="1"/>
    <n v="13"/>
    <n v="18621"/>
    <n v="1105000"/>
    <n v="2022"/>
  </r>
  <r>
    <x v="11"/>
    <x v="21"/>
    <x v="1"/>
    <n v="3"/>
    <n v="3371"/>
    <n v="255000"/>
    <n v="2022"/>
  </r>
  <r>
    <x v="11"/>
    <x v="6"/>
    <x v="1"/>
    <n v="4"/>
    <n v="4854"/>
    <n v="340000"/>
    <n v="2022"/>
  </r>
  <r>
    <x v="11"/>
    <x v="24"/>
    <x v="1"/>
    <n v="5"/>
    <n v="5062"/>
    <n v="425000"/>
    <n v="2022"/>
  </r>
  <r>
    <x v="11"/>
    <x v="28"/>
    <x v="1"/>
    <n v="230"/>
    <n v="22167"/>
    <n v="19550000"/>
    <n v="2022"/>
  </r>
  <r>
    <x v="11"/>
    <x v="29"/>
    <x v="1"/>
    <n v="331"/>
    <n v="16628"/>
    <n v="28135000"/>
    <n v="2022"/>
  </r>
  <r>
    <x v="11"/>
    <x v="17"/>
    <x v="1"/>
    <n v="35"/>
    <n v="11616"/>
    <n v="2975000"/>
    <n v="2022"/>
  </r>
  <r>
    <x v="11"/>
    <x v="30"/>
    <x v="1"/>
    <n v="2060"/>
    <n v="39762"/>
    <n v="175100000"/>
    <n v="2022"/>
  </r>
  <r>
    <x v="11"/>
    <x v="18"/>
    <x v="1"/>
    <n v="31"/>
    <n v="6098"/>
    <n v="2635000"/>
    <n v="2022"/>
  </r>
  <r>
    <x v="11"/>
    <x v="12"/>
    <x v="1"/>
    <n v="3"/>
    <n v="817"/>
    <n v="255000"/>
    <n v="2022"/>
  </r>
  <r>
    <x v="11"/>
    <x v="19"/>
    <x v="1"/>
    <n v="4"/>
    <n v="10836"/>
    <n v="340000"/>
    <n v="2022"/>
  </r>
  <r>
    <x v="11"/>
    <x v="31"/>
    <x v="1"/>
    <n v="89"/>
    <n v="13751"/>
    <n v="7565000"/>
    <n v="2022"/>
  </r>
  <r>
    <x v="11"/>
    <x v="32"/>
    <x v="1"/>
    <n v="168"/>
    <n v="20604"/>
    <n v="14280000"/>
    <n v="2022"/>
  </r>
  <r>
    <x v="11"/>
    <x v="33"/>
    <x v="1"/>
    <n v="18"/>
    <n v="29324"/>
    <n v="1530000"/>
    <n v="2022"/>
  </r>
  <r>
    <x v="11"/>
    <x v="20"/>
    <x v="1"/>
    <n v="20"/>
    <n v="4026"/>
    <n v="1700000"/>
    <n v="2022"/>
  </r>
  <r>
    <x v="11"/>
    <x v="34"/>
    <x v="1"/>
    <n v="41"/>
    <n v="8539"/>
    <n v="3485000"/>
    <n v="2022"/>
  </r>
  <r>
    <x v="12"/>
    <x v="25"/>
    <x v="1"/>
    <n v="54"/>
    <n v="7195"/>
    <n v="4590000"/>
    <n v="2022"/>
  </r>
  <r>
    <x v="12"/>
    <x v="3"/>
    <x v="1"/>
    <n v="2"/>
    <n v="6354"/>
    <n v="170000"/>
    <n v="2022"/>
  </r>
  <r>
    <x v="12"/>
    <x v="14"/>
    <x v="1"/>
    <n v="8"/>
    <n v="5981"/>
    <n v="680000"/>
    <n v="2022"/>
  </r>
  <r>
    <x v="12"/>
    <x v="15"/>
    <x v="1"/>
    <n v="12"/>
    <n v="2167"/>
    <n v="1020000"/>
    <n v="2022"/>
  </r>
  <r>
    <x v="12"/>
    <x v="4"/>
    <x v="1"/>
    <n v="20"/>
    <n v="4861"/>
    <n v="1700000"/>
    <n v="2022"/>
  </r>
  <r>
    <x v="12"/>
    <x v="16"/>
    <x v="1"/>
    <n v="566"/>
    <n v="15811"/>
    <n v="48110000"/>
    <n v="2022"/>
  </r>
  <r>
    <x v="12"/>
    <x v="26"/>
    <x v="1"/>
    <n v="31"/>
    <n v="1390"/>
    <n v="2635000"/>
    <n v="2022"/>
  </r>
  <r>
    <x v="12"/>
    <x v="27"/>
    <x v="1"/>
    <n v="171"/>
    <n v="26534"/>
    <n v="14535000"/>
    <n v="2022"/>
  </r>
  <r>
    <x v="12"/>
    <x v="23"/>
    <x v="1"/>
    <n v="11"/>
    <n v="16721"/>
    <n v="935000"/>
    <n v="2022"/>
  </r>
  <r>
    <x v="12"/>
    <x v="21"/>
    <x v="1"/>
    <n v="4"/>
    <n v="3140"/>
    <n v="340000"/>
    <n v="2022"/>
  </r>
  <r>
    <x v="12"/>
    <x v="6"/>
    <x v="1"/>
    <n v="3"/>
    <n v="4468"/>
    <n v="255000"/>
    <n v="2022"/>
  </r>
  <r>
    <x v="12"/>
    <x v="24"/>
    <x v="1"/>
    <n v="9"/>
    <n v="4564"/>
    <n v="765000"/>
    <n v="2022"/>
  </r>
  <r>
    <x v="12"/>
    <x v="28"/>
    <x v="1"/>
    <n v="311"/>
    <n v="24129"/>
    <n v="26435000"/>
    <n v="2022"/>
  </r>
  <r>
    <x v="12"/>
    <x v="29"/>
    <x v="1"/>
    <n v="275"/>
    <n v="16142"/>
    <n v="23375000"/>
    <n v="2022"/>
  </r>
  <r>
    <x v="12"/>
    <x v="17"/>
    <x v="1"/>
    <n v="37"/>
    <n v="11896"/>
    <n v="3145000"/>
    <n v="2022"/>
  </r>
  <r>
    <x v="12"/>
    <x v="30"/>
    <x v="1"/>
    <n v="354"/>
    <n v="32449"/>
    <n v="30090000"/>
    <n v="2022"/>
  </r>
  <r>
    <x v="12"/>
    <x v="18"/>
    <x v="1"/>
    <n v="31"/>
    <n v="5448"/>
    <n v="2635000"/>
    <n v="2022"/>
  </r>
  <r>
    <x v="12"/>
    <x v="12"/>
    <x v="1"/>
    <n v="2"/>
    <n v="702"/>
    <n v="170000"/>
    <n v="2022"/>
  </r>
  <r>
    <x v="12"/>
    <x v="19"/>
    <x v="1"/>
    <n v="3"/>
    <n v="10147"/>
    <n v="255000"/>
    <n v="2022"/>
  </r>
  <r>
    <x v="12"/>
    <x v="31"/>
    <x v="1"/>
    <n v="87"/>
    <n v="15176"/>
    <n v="7395000"/>
    <n v="2022"/>
  </r>
  <r>
    <x v="12"/>
    <x v="32"/>
    <x v="1"/>
    <n v="154"/>
    <n v="17499"/>
    <n v="13090000"/>
    <n v="2022"/>
  </r>
  <r>
    <x v="12"/>
    <x v="33"/>
    <x v="1"/>
    <n v="11"/>
    <n v="32173"/>
    <n v="935000"/>
    <n v="2022"/>
  </r>
  <r>
    <x v="12"/>
    <x v="20"/>
    <x v="1"/>
    <n v="49"/>
    <n v="4116"/>
    <n v="4165000"/>
    <n v="2022"/>
  </r>
  <r>
    <x v="12"/>
    <x v="34"/>
    <x v="1"/>
    <n v="40"/>
    <n v="8560"/>
    <n v="3400000"/>
    <n v="2022"/>
  </r>
  <r>
    <x v="13"/>
    <x v="25"/>
    <x v="1"/>
    <n v="59"/>
    <n v="6927"/>
    <n v="5015000"/>
    <n v="2022"/>
  </r>
  <r>
    <x v="13"/>
    <x v="3"/>
    <x v="1"/>
    <n v="7"/>
    <n v="6761"/>
    <n v="595000"/>
    <n v="2022"/>
  </r>
  <r>
    <x v="13"/>
    <x v="14"/>
    <x v="1"/>
    <n v="12"/>
    <n v="6495"/>
    <n v="1020000"/>
    <n v="2022"/>
  </r>
  <r>
    <x v="13"/>
    <x v="15"/>
    <x v="1"/>
    <n v="20"/>
    <n v="2248"/>
    <n v="1700000"/>
    <n v="2022"/>
  </r>
  <r>
    <x v="13"/>
    <x v="4"/>
    <x v="1"/>
    <n v="24"/>
    <n v="4397"/>
    <n v="2040000"/>
    <n v="2022"/>
  </r>
  <r>
    <x v="13"/>
    <x v="16"/>
    <x v="1"/>
    <n v="750"/>
    <n v="15194"/>
    <n v="63750000"/>
    <n v="2022"/>
  </r>
  <r>
    <x v="13"/>
    <x v="26"/>
    <x v="1"/>
    <n v="51"/>
    <n v="1360"/>
    <n v="4335000"/>
    <n v="2022"/>
  </r>
  <r>
    <x v="13"/>
    <x v="27"/>
    <x v="1"/>
    <n v="163"/>
    <n v="23174"/>
    <n v="13855000"/>
    <n v="2022"/>
  </r>
  <r>
    <x v="13"/>
    <x v="23"/>
    <x v="1"/>
    <n v="31"/>
    <n v="18343"/>
    <n v="2635000"/>
    <n v="2022"/>
  </r>
  <r>
    <x v="13"/>
    <x v="21"/>
    <x v="1"/>
    <n v="3"/>
    <n v="3778"/>
    <n v="255000"/>
    <n v="2022"/>
  </r>
  <r>
    <x v="13"/>
    <x v="6"/>
    <x v="1"/>
    <n v="2"/>
    <n v="4775"/>
    <n v="170000"/>
    <n v="2022"/>
  </r>
  <r>
    <x v="13"/>
    <x v="24"/>
    <x v="1"/>
    <n v="3"/>
    <n v="4306"/>
    <n v="255000"/>
    <n v="2022"/>
  </r>
  <r>
    <x v="13"/>
    <x v="28"/>
    <x v="1"/>
    <n v="241"/>
    <n v="20924"/>
    <n v="20485000"/>
    <n v="2022"/>
  </r>
  <r>
    <x v="13"/>
    <x v="29"/>
    <x v="1"/>
    <n v="258"/>
    <n v="15706"/>
    <n v="21930000"/>
    <n v="2022"/>
  </r>
  <r>
    <x v="13"/>
    <x v="17"/>
    <x v="1"/>
    <n v="43"/>
    <n v="14017"/>
    <n v="3655000"/>
    <n v="2022"/>
  </r>
  <r>
    <x v="13"/>
    <x v="30"/>
    <x v="1"/>
    <n v="794"/>
    <n v="34222"/>
    <n v="67490000"/>
    <n v="2022"/>
  </r>
  <r>
    <x v="13"/>
    <x v="9"/>
    <x v="1"/>
    <n v="3"/>
    <n v="1051"/>
    <n v="255000"/>
    <n v="2022"/>
  </r>
  <r>
    <x v="13"/>
    <x v="18"/>
    <x v="1"/>
    <n v="40"/>
    <n v="5583"/>
    <n v="3400000"/>
    <n v="2022"/>
  </r>
  <r>
    <x v="13"/>
    <x v="12"/>
    <x v="1"/>
    <n v="2"/>
    <n v="726"/>
    <n v="170000"/>
    <n v="2022"/>
  </r>
  <r>
    <x v="13"/>
    <x v="19"/>
    <x v="1"/>
    <n v="2"/>
    <n v="9843"/>
    <n v="170000"/>
    <n v="2022"/>
  </r>
  <r>
    <x v="13"/>
    <x v="31"/>
    <x v="1"/>
    <n v="124"/>
    <n v="17047"/>
    <n v="10540000"/>
    <n v="2022"/>
  </r>
  <r>
    <x v="13"/>
    <x v="32"/>
    <x v="1"/>
    <n v="202"/>
    <n v="19368"/>
    <n v="17170000"/>
    <n v="2022"/>
  </r>
  <r>
    <x v="13"/>
    <x v="33"/>
    <x v="1"/>
    <n v="26"/>
    <n v="30695"/>
    <n v="2210000"/>
    <n v="2022"/>
  </r>
  <r>
    <x v="13"/>
    <x v="20"/>
    <x v="1"/>
    <n v="22"/>
    <n v="3948"/>
    <n v="1870000"/>
    <n v="2022"/>
  </r>
  <r>
    <x v="13"/>
    <x v="34"/>
    <x v="1"/>
    <n v="76"/>
    <n v="8341"/>
    <n v="6460000"/>
    <n v="2022"/>
  </r>
  <r>
    <x v="14"/>
    <x v="25"/>
    <x v="1"/>
    <n v="47"/>
    <n v="6652"/>
    <n v="3995000"/>
    <n v="2022"/>
  </r>
  <r>
    <x v="14"/>
    <x v="3"/>
    <x v="1"/>
    <n v="9"/>
    <n v="5825"/>
    <n v="765000"/>
    <n v="2022"/>
  </r>
  <r>
    <x v="14"/>
    <x v="14"/>
    <x v="1"/>
    <n v="16"/>
    <n v="5543"/>
    <n v="1360000"/>
    <n v="2022"/>
  </r>
  <r>
    <x v="14"/>
    <x v="15"/>
    <x v="1"/>
    <n v="19"/>
    <n v="1993"/>
    <n v="1615000"/>
    <n v="2022"/>
  </r>
  <r>
    <x v="14"/>
    <x v="4"/>
    <x v="1"/>
    <n v="32"/>
    <n v="3933"/>
    <n v="2720000"/>
    <n v="2022"/>
  </r>
  <r>
    <x v="14"/>
    <x v="5"/>
    <x v="1"/>
    <n v="4"/>
    <n v="369"/>
    <n v="340000"/>
    <n v="2022"/>
  </r>
  <r>
    <x v="14"/>
    <x v="16"/>
    <x v="1"/>
    <n v="267"/>
    <n v="14908"/>
    <n v="22695000"/>
    <n v="2022"/>
  </r>
  <r>
    <x v="14"/>
    <x v="26"/>
    <x v="1"/>
    <n v="74"/>
    <n v="1342"/>
    <n v="6290000"/>
    <n v="2022"/>
  </r>
  <r>
    <x v="14"/>
    <x v="27"/>
    <x v="1"/>
    <n v="337"/>
    <n v="26192"/>
    <n v="28645000"/>
    <n v="2022"/>
  </r>
  <r>
    <x v="14"/>
    <x v="23"/>
    <x v="1"/>
    <n v="26"/>
    <n v="17365"/>
    <n v="2210000"/>
    <n v="2022"/>
  </r>
  <r>
    <x v="14"/>
    <x v="21"/>
    <x v="1"/>
    <n v="2"/>
    <n v="3457"/>
    <n v="170000"/>
    <n v="2022"/>
  </r>
  <r>
    <x v="14"/>
    <x v="6"/>
    <x v="1"/>
    <n v="4"/>
    <n v="4239"/>
    <n v="340000"/>
    <n v="2022"/>
  </r>
  <r>
    <x v="14"/>
    <x v="24"/>
    <x v="1"/>
    <n v="19"/>
    <n v="4097"/>
    <n v="1615000"/>
    <n v="2022"/>
  </r>
  <r>
    <x v="14"/>
    <x v="28"/>
    <x v="1"/>
    <n v="359"/>
    <n v="22817"/>
    <n v="30515000"/>
    <n v="2022"/>
  </r>
  <r>
    <x v="14"/>
    <x v="29"/>
    <x v="1"/>
    <n v="345"/>
    <n v="16486"/>
    <n v="29325000"/>
    <n v="2022"/>
  </r>
  <r>
    <x v="14"/>
    <x v="17"/>
    <x v="1"/>
    <n v="42"/>
    <n v="12480"/>
    <n v="3570000"/>
    <n v="2022"/>
  </r>
  <r>
    <x v="14"/>
    <x v="30"/>
    <x v="1"/>
    <n v="1082"/>
    <n v="35587"/>
    <n v="91970000"/>
    <n v="2022"/>
  </r>
  <r>
    <x v="14"/>
    <x v="18"/>
    <x v="1"/>
    <n v="32"/>
    <n v="5778"/>
    <n v="2720000"/>
    <n v="2022"/>
  </r>
  <r>
    <x v="14"/>
    <x v="12"/>
    <x v="1"/>
    <n v="9"/>
    <n v="808"/>
    <n v="765000"/>
    <n v="2022"/>
  </r>
  <r>
    <x v="14"/>
    <x v="19"/>
    <x v="1"/>
    <n v="3"/>
    <n v="9388"/>
    <n v="255000"/>
    <n v="2022"/>
  </r>
  <r>
    <x v="14"/>
    <x v="31"/>
    <x v="1"/>
    <n v="136"/>
    <n v="13559"/>
    <n v="11560000"/>
    <n v="2022"/>
  </r>
  <r>
    <x v="14"/>
    <x v="32"/>
    <x v="1"/>
    <n v="199"/>
    <n v="20592"/>
    <n v="16915000"/>
    <n v="2022"/>
  </r>
  <r>
    <x v="14"/>
    <x v="33"/>
    <x v="1"/>
    <n v="17"/>
    <n v="27820"/>
    <n v="1445000"/>
    <n v="2022"/>
  </r>
  <r>
    <x v="14"/>
    <x v="20"/>
    <x v="1"/>
    <n v="38"/>
    <n v="3959"/>
    <n v="3230000"/>
    <n v="2022"/>
  </r>
  <r>
    <x v="14"/>
    <x v="34"/>
    <x v="1"/>
    <n v="91"/>
    <n v="8407"/>
    <n v="7735000"/>
    <n v="2022"/>
  </r>
  <r>
    <x v="15"/>
    <x v="25"/>
    <x v="1"/>
    <n v="63"/>
    <n v="6757"/>
    <n v="5355000"/>
    <n v="2022"/>
  </r>
  <r>
    <x v="15"/>
    <x v="3"/>
    <x v="1"/>
    <n v="11"/>
    <n v="6769"/>
    <n v="935000"/>
    <n v="2022"/>
  </r>
  <r>
    <x v="15"/>
    <x v="14"/>
    <x v="1"/>
    <n v="10"/>
    <n v="5215"/>
    <n v="850000"/>
    <n v="2022"/>
  </r>
  <r>
    <x v="15"/>
    <x v="15"/>
    <x v="1"/>
    <n v="21"/>
    <n v="2709"/>
    <n v="1785000"/>
    <n v="2022"/>
  </r>
  <r>
    <x v="15"/>
    <x v="4"/>
    <x v="1"/>
    <n v="29"/>
    <n v="4394"/>
    <n v="2465000"/>
    <n v="2022"/>
  </r>
  <r>
    <x v="15"/>
    <x v="16"/>
    <x v="1"/>
    <n v="438"/>
    <n v="16056"/>
    <n v="37230000"/>
    <n v="2022"/>
  </r>
  <r>
    <x v="15"/>
    <x v="26"/>
    <x v="1"/>
    <n v="107"/>
    <n v="1545"/>
    <n v="9095000"/>
    <n v="2022"/>
  </r>
  <r>
    <x v="15"/>
    <x v="27"/>
    <x v="1"/>
    <n v="308"/>
    <n v="24735"/>
    <n v="26180000"/>
    <n v="2022"/>
  </r>
  <r>
    <x v="15"/>
    <x v="23"/>
    <x v="1"/>
    <n v="135"/>
    <n v="17539"/>
    <n v="11475000"/>
    <n v="2022"/>
  </r>
  <r>
    <x v="15"/>
    <x v="21"/>
    <x v="1"/>
    <n v="6"/>
    <n v="3618"/>
    <n v="510000"/>
    <n v="2022"/>
  </r>
  <r>
    <x v="15"/>
    <x v="6"/>
    <x v="1"/>
    <n v="9"/>
    <n v="4577"/>
    <n v="765000"/>
    <n v="2022"/>
  </r>
  <r>
    <x v="15"/>
    <x v="24"/>
    <x v="1"/>
    <n v="7"/>
    <n v="4187"/>
    <n v="595000"/>
    <n v="2022"/>
  </r>
  <r>
    <x v="15"/>
    <x v="28"/>
    <x v="1"/>
    <n v="358"/>
    <n v="19322"/>
    <n v="30430000"/>
    <n v="2022"/>
  </r>
  <r>
    <x v="15"/>
    <x v="29"/>
    <x v="1"/>
    <n v="292"/>
    <n v="14993"/>
    <n v="24820000"/>
    <n v="2022"/>
  </r>
  <r>
    <x v="15"/>
    <x v="17"/>
    <x v="1"/>
    <n v="45"/>
    <n v="11437"/>
    <n v="3825000"/>
    <n v="2022"/>
  </r>
  <r>
    <x v="15"/>
    <x v="30"/>
    <x v="1"/>
    <n v="1098"/>
    <n v="35100"/>
    <n v="93330000"/>
    <n v="2022"/>
  </r>
  <r>
    <x v="15"/>
    <x v="9"/>
    <x v="1"/>
    <n v="2"/>
    <n v="1053"/>
    <n v="170000"/>
    <n v="2022"/>
  </r>
  <r>
    <x v="15"/>
    <x v="18"/>
    <x v="1"/>
    <n v="29"/>
    <n v="5336"/>
    <n v="2465000"/>
    <n v="2022"/>
  </r>
  <r>
    <x v="15"/>
    <x v="12"/>
    <x v="1"/>
    <n v="5"/>
    <n v="681"/>
    <n v="425000"/>
    <n v="2022"/>
  </r>
  <r>
    <x v="15"/>
    <x v="19"/>
    <x v="1"/>
    <n v="7"/>
    <n v="9415"/>
    <n v="595000"/>
    <n v="2022"/>
  </r>
  <r>
    <x v="15"/>
    <x v="31"/>
    <x v="1"/>
    <n v="102"/>
    <n v="12817"/>
    <n v="8670000"/>
    <n v="2022"/>
  </r>
  <r>
    <x v="15"/>
    <x v="32"/>
    <x v="1"/>
    <n v="176"/>
    <n v="17830"/>
    <n v="14960000"/>
    <n v="2022"/>
  </r>
  <r>
    <x v="15"/>
    <x v="33"/>
    <x v="1"/>
    <n v="19"/>
    <n v="27276"/>
    <n v="1615000"/>
    <n v="2022"/>
  </r>
  <r>
    <x v="15"/>
    <x v="20"/>
    <x v="1"/>
    <n v="34"/>
    <n v="3820"/>
    <n v="2890000"/>
    <n v="2022"/>
  </r>
  <r>
    <x v="15"/>
    <x v="34"/>
    <x v="1"/>
    <n v="93"/>
    <n v="8312"/>
    <n v="7905000"/>
    <n v="2022"/>
  </r>
  <r>
    <x v="16"/>
    <x v="25"/>
    <x v="1"/>
    <n v="64"/>
    <n v="7491"/>
    <n v="5440000"/>
    <n v="2022"/>
  </r>
  <r>
    <x v="16"/>
    <x v="3"/>
    <x v="1"/>
    <n v="10"/>
    <n v="6733"/>
    <n v="850000"/>
    <n v="2022"/>
  </r>
  <r>
    <x v="16"/>
    <x v="14"/>
    <x v="1"/>
    <n v="15"/>
    <n v="5012"/>
    <n v="1275000"/>
    <n v="2022"/>
  </r>
  <r>
    <x v="16"/>
    <x v="15"/>
    <x v="1"/>
    <n v="19"/>
    <n v="1903"/>
    <n v="1615000"/>
    <n v="2022"/>
  </r>
  <r>
    <x v="16"/>
    <x v="4"/>
    <x v="1"/>
    <n v="35"/>
    <n v="3974"/>
    <n v="2975000"/>
    <n v="2022"/>
  </r>
  <r>
    <x v="16"/>
    <x v="16"/>
    <x v="1"/>
    <n v="443"/>
    <n v="16315"/>
    <n v="37655000"/>
    <n v="2022"/>
  </r>
  <r>
    <x v="16"/>
    <x v="26"/>
    <x v="1"/>
    <n v="44"/>
    <n v="2364"/>
    <n v="3740000"/>
    <n v="2022"/>
  </r>
  <r>
    <x v="16"/>
    <x v="27"/>
    <x v="1"/>
    <n v="230"/>
    <n v="23571"/>
    <n v="19550000"/>
    <n v="2022"/>
  </r>
  <r>
    <x v="16"/>
    <x v="23"/>
    <x v="1"/>
    <n v="163"/>
    <n v="18545"/>
    <n v="13855000"/>
    <n v="2022"/>
  </r>
  <r>
    <x v="16"/>
    <x v="21"/>
    <x v="1"/>
    <n v="2"/>
    <n v="3517"/>
    <n v="170000"/>
    <n v="2022"/>
  </r>
  <r>
    <x v="16"/>
    <x v="6"/>
    <x v="1"/>
    <n v="3"/>
    <n v="4299"/>
    <n v="255000"/>
    <n v="2022"/>
  </r>
  <r>
    <x v="16"/>
    <x v="24"/>
    <x v="1"/>
    <n v="15"/>
    <n v="4040"/>
    <n v="1275000"/>
    <n v="2022"/>
  </r>
  <r>
    <x v="16"/>
    <x v="28"/>
    <x v="1"/>
    <n v="363"/>
    <n v="23924"/>
    <n v="30855000"/>
    <n v="2022"/>
  </r>
  <r>
    <x v="16"/>
    <x v="29"/>
    <x v="1"/>
    <n v="342"/>
    <n v="21051"/>
    <n v="29070000"/>
    <n v="2022"/>
  </r>
  <r>
    <x v="16"/>
    <x v="7"/>
    <x v="1"/>
    <n v="9"/>
    <n v="269"/>
    <n v="765000"/>
    <n v="2022"/>
  </r>
  <r>
    <x v="16"/>
    <x v="17"/>
    <x v="1"/>
    <n v="72"/>
    <n v="15953"/>
    <n v="6120000"/>
    <n v="2022"/>
  </r>
  <r>
    <x v="16"/>
    <x v="30"/>
    <x v="1"/>
    <n v="992"/>
    <n v="40173"/>
    <n v="84320000"/>
    <n v="2022"/>
  </r>
  <r>
    <x v="16"/>
    <x v="18"/>
    <x v="1"/>
    <n v="43"/>
    <n v="5716"/>
    <n v="3655000"/>
    <n v="2022"/>
  </r>
  <r>
    <x v="16"/>
    <x v="12"/>
    <x v="1"/>
    <n v="4"/>
    <n v="758"/>
    <n v="340000"/>
    <n v="2022"/>
  </r>
  <r>
    <x v="16"/>
    <x v="19"/>
    <x v="1"/>
    <n v="3"/>
    <n v="9913"/>
    <n v="255000"/>
    <n v="2022"/>
  </r>
  <r>
    <x v="16"/>
    <x v="31"/>
    <x v="1"/>
    <n v="145"/>
    <n v="12578"/>
    <n v="12325000"/>
    <n v="2022"/>
  </r>
  <r>
    <x v="16"/>
    <x v="32"/>
    <x v="1"/>
    <n v="182"/>
    <n v="20944"/>
    <n v="15470000"/>
    <n v="2022"/>
  </r>
  <r>
    <x v="16"/>
    <x v="33"/>
    <x v="1"/>
    <n v="15"/>
    <n v="25778"/>
    <n v="1275000"/>
    <n v="2022"/>
  </r>
  <r>
    <x v="16"/>
    <x v="20"/>
    <x v="1"/>
    <n v="34"/>
    <n v="3599"/>
    <n v="2890000"/>
    <n v="2022"/>
  </r>
  <r>
    <x v="16"/>
    <x v="34"/>
    <x v="1"/>
    <n v="110"/>
    <n v="9228"/>
    <n v="9350000"/>
    <n v="2022"/>
  </r>
  <r>
    <x v="17"/>
    <x v="25"/>
    <x v="1"/>
    <n v="61"/>
    <n v="8003"/>
    <n v="5185000"/>
    <n v="2022"/>
  </r>
  <r>
    <x v="17"/>
    <x v="3"/>
    <x v="1"/>
    <n v="13"/>
    <n v="8690"/>
    <n v="1105000"/>
    <n v="2022"/>
  </r>
  <r>
    <x v="17"/>
    <x v="14"/>
    <x v="1"/>
    <n v="14"/>
    <n v="5315"/>
    <n v="1190000"/>
    <n v="2022"/>
  </r>
  <r>
    <x v="17"/>
    <x v="15"/>
    <x v="1"/>
    <n v="26"/>
    <n v="2119"/>
    <n v="2210000"/>
    <n v="2022"/>
  </r>
  <r>
    <x v="17"/>
    <x v="4"/>
    <x v="1"/>
    <n v="50"/>
    <n v="3978"/>
    <n v="4250000"/>
    <n v="2022"/>
  </r>
  <r>
    <x v="17"/>
    <x v="16"/>
    <x v="1"/>
    <n v="471"/>
    <n v="14076"/>
    <n v="40035000"/>
    <n v="2022"/>
  </r>
  <r>
    <x v="17"/>
    <x v="26"/>
    <x v="1"/>
    <n v="42"/>
    <n v="1687"/>
    <n v="3570000"/>
    <n v="2022"/>
  </r>
  <r>
    <x v="17"/>
    <x v="27"/>
    <x v="1"/>
    <n v="299"/>
    <n v="25102"/>
    <n v="25415000"/>
    <n v="2022"/>
  </r>
  <r>
    <x v="17"/>
    <x v="23"/>
    <x v="1"/>
    <n v="49"/>
    <n v="14140"/>
    <n v="4165000"/>
    <n v="2022"/>
  </r>
  <r>
    <x v="17"/>
    <x v="21"/>
    <x v="1"/>
    <n v="4"/>
    <n v="2815"/>
    <n v="340000"/>
    <n v="2022"/>
  </r>
  <r>
    <x v="17"/>
    <x v="6"/>
    <x v="1"/>
    <n v="4"/>
    <n v="4432"/>
    <n v="340000"/>
    <n v="2022"/>
  </r>
  <r>
    <x v="17"/>
    <x v="24"/>
    <x v="1"/>
    <n v="31"/>
    <n v="4183"/>
    <n v="2635000"/>
    <n v="2022"/>
  </r>
  <r>
    <x v="17"/>
    <x v="28"/>
    <x v="1"/>
    <n v="493"/>
    <n v="25136"/>
    <n v="41905000"/>
    <n v="2022"/>
  </r>
  <r>
    <x v="17"/>
    <x v="29"/>
    <x v="1"/>
    <n v="397"/>
    <n v="19551"/>
    <n v="33745000"/>
    <n v="2022"/>
  </r>
  <r>
    <x v="17"/>
    <x v="17"/>
    <x v="1"/>
    <n v="61"/>
    <n v="11080"/>
    <n v="5185000"/>
    <n v="2022"/>
  </r>
  <r>
    <x v="17"/>
    <x v="30"/>
    <x v="1"/>
    <n v="939"/>
    <n v="33643"/>
    <n v="79815000"/>
    <n v="2022"/>
  </r>
  <r>
    <x v="17"/>
    <x v="9"/>
    <x v="1"/>
    <n v="2"/>
    <n v="1047"/>
    <n v="170000"/>
    <n v="2022"/>
  </r>
  <r>
    <x v="17"/>
    <x v="18"/>
    <x v="1"/>
    <n v="40"/>
    <n v="5941"/>
    <n v="3400000"/>
    <n v="2022"/>
  </r>
  <r>
    <x v="17"/>
    <x v="12"/>
    <x v="1"/>
    <n v="2"/>
    <n v="858"/>
    <n v="170000"/>
    <n v="2022"/>
  </r>
  <r>
    <x v="17"/>
    <x v="19"/>
    <x v="1"/>
    <n v="4"/>
    <n v="8968"/>
    <n v="340000"/>
    <n v="2022"/>
  </r>
  <r>
    <x v="17"/>
    <x v="31"/>
    <x v="1"/>
    <n v="150"/>
    <n v="12513"/>
    <n v="12750000"/>
    <n v="2022"/>
  </r>
  <r>
    <x v="17"/>
    <x v="32"/>
    <x v="1"/>
    <n v="218"/>
    <n v="21233"/>
    <n v="18530000"/>
    <n v="2022"/>
  </r>
  <r>
    <x v="17"/>
    <x v="33"/>
    <x v="1"/>
    <n v="23"/>
    <n v="22777"/>
    <n v="1955000"/>
    <n v="2022"/>
  </r>
  <r>
    <x v="17"/>
    <x v="20"/>
    <x v="1"/>
    <n v="29"/>
    <n v="3066"/>
    <n v="2465000"/>
    <n v="2022"/>
  </r>
  <r>
    <x v="17"/>
    <x v="34"/>
    <x v="1"/>
    <n v="123"/>
    <n v="11473"/>
    <n v="10455000"/>
    <n v="2022"/>
  </r>
  <r>
    <x v="18"/>
    <x v="25"/>
    <x v="1"/>
    <n v="57"/>
    <n v="8075"/>
    <n v="4845000"/>
    <n v="2022"/>
  </r>
  <r>
    <x v="18"/>
    <x v="3"/>
    <x v="1"/>
    <n v="11"/>
    <n v="7529"/>
    <n v="935000"/>
    <n v="2022"/>
  </r>
  <r>
    <x v="18"/>
    <x v="14"/>
    <x v="1"/>
    <n v="19"/>
    <n v="7888"/>
    <n v="1615000"/>
    <n v="2022"/>
  </r>
  <r>
    <x v="18"/>
    <x v="15"/>
    <x v="1"/>
    <n v="16"/>
    <n v="2422"/>
    <n v="1360000"/>
    <n v="2022"/>
  </r>
  <r>
    <x v="18"/>
    <x v="4"/>
    <x v="1"/>
    <n v="51"/>
    <n v="7365"/>
    <n v="4335000"/>
    <n v="2022"/>
  </r>
  <r>
    <x v="18"/>
    <x v="5"/>
    <x v="1"/>
    <n v="2"/>
    <n v="432"/>
    <n v="170000"/>
    <n v="2022"/>
  </r>
  <r>
    <x v="18"/>
    <x v="16"/>
    <x v="1"/>
    <n v="633"/>
    <n v="18613"/>
    <n v="53805000"/>
    <n v="2022"/>
  </r>
  <r>
    <x v="18"/>
    <x v="26"/>
    <x v="1"/>
    <n v="40"/>
    <n v="2230"/>
    <n v="3400000"/>
    <n v="2022"/>
  </r>
  <r>
    <x v="18"/>
    <x v="27"/>
    <x v="1"/>
    <n v="189"/>
    <n v="31456"/>
    <n v="16065000"/>
    <n v="2022"/>
  </r>
  <r>
    <x v="18"/>
    <x v="23"/>
    <x v="1"/>
    <n v="39"/>
    <n v="21475"/>
    <n v="3315000"/>
    <n v="2022"/>
  </r>
  <r>
    <x v="18"/>
    <x v="21"/>
    <x v="1"/>
    <n v="2"/>
    <n v="3447"/>
    <n v="170000"/>
    <n v="2022"/>
  </r>
  <r>
    <x v="18"/>
    <x v="6"/>
    <x v="1"/>
    <n v="8"/>
    <n v="4556"/>
    <n v="680000"/>
    <n v="2022"/>
  </r>
  <r>
    <x v="18"/>
    <x v="24"/>
    <x v="1"/>
    <n v="22"/>
    <n v="6208"/>
    <n v="1870000"/>
    <n v="2022"/>
  </r>
  <r>
    <x v="18"/>
    <x v="28"/>
    <x v="1"/>
    <n v="563"/>
    <n v="26091"/>
    <n v="47855000"/>
    <n v="2022"/>
  </r>
  <r>
    <x v="18"/>
    <x v="29"/>
    <x v="1"/>
    <n v="419"/>
    <n v="16857"/>
    <n v="35615000"/>
    <n v="2022"/>
  </r>
  <r>
    <x v="18"/>
    <x v="17"/>
    <x v="1"/>
    <n v="63"/>
    <n v="22052"/>
    <n v="5355000"/>
    <n v="2022"/>
  </r>
  <r>
    <x v="18"/>
    <x v="30"/>
    <x v="1"/>
    <n v="1174"/>
    <n v="51561"/>
    <n v="99790000"/>
    <n v="2022"/>
  </r>
  <r>
    <x v="18"/>
    <x v="18"/>
    <x v="1"/>
    <n v="43"/>
    <n v="6848"/>
    <n v="3655000"/>
    <n v="2022"/>
  </r>
  <r>
    <x v="18"/>
    <x v="12"/>
    <x v="1"/>
    <n v="4"/>
    <n v="754"/>
    <n v="340000"/>
    <n v="2022"/>
  </r>
  <r>
    <x v="18"/>
    <x v="19"/>
    <x v="1"/>
    <n v="3"/>
    <n v="10552"/>
    <n v="255000"/>
    <n v="2022"/>
  </r>
  <r>
    <x v="18"/>
    <x v="31"/>
    <x v="1"/>
    <n v="204"/>
    <n v="22678"/>
    <n v="17340000"/>
    <n v="2022"/>
  </r>
  <r>
    <x v="18"/>
    <x v="32"/>
    <x v="1"/>
    <n v="184"/>
    <n v="18425"/>
    <n v="15640000"/>
    <n v="2022"/>
  </r>
  <r>
    <x v="18"/>
    <x v="33"/>
    <x v="1"/>
    <n v="21"/>
    <n v="42577"/>
    <n v="1785000"/>
    <n v="2022"/>
  </r>
  <r>
    <x v="18"/>
    <x v="20"/>
    <x v="1"/>
    <n v="50"/>
    <n v="5163"/>
    <n v="4250000"/>
    <n v="2022"/>
  </r>
  <r>
    <x v="18"/>
    <x v="34"/>
    <x v="1"/>
    <n v="94"/>
    <n v="6483"/>
    <n v="7990000"/>
    <n v="2022"/>
  </r>
  <r>
    <x v="19"/>
    <x v="25"/>
    <x v="1"/>
    <n v="95"/>
    <n v="6272"/>
    <n v="8075000"/>
    <n v="2022"/>
  </r>
  <r>
    <x v="19"/>
    <x v="3"/>
    <x v="1"/>
    <n v="10"/>
    <n v="7676"/>
    <n v="850000"/>
    <n v="2022"/>
  </r>
  <r>
    <x v="19"/>
    <x v="14"/>
    <x v="1"/>
    <n v="6"/>
    <n v="6295"/>
    <n v="510000"/>
    <n v="2022"/>
  </r>
  <r>
    <x v="19"/>
    <x v="15"/>
    <x v="1"/>
    <n v="61"/>
    <n v="2279"/>
    <n v="5185000"/>
    <n v="2022"/>
  </r>
  <r>
    <x v="19"/>
    <x v="4"/>
    <x v="1"/>
    <n v="33"/>
    <n v="3846"/>
    <n v="2805000"/>
    <n v="2022"/>
  </r>
  <r>
    <x v="19"/>
    <x v="5"/>
    <x v="1"/>
    <n v="2"/>
    <n v="455"/>
    <n v="170000"/>
    <n v="2022"/>
  </r>
  <r>
    <x v="19"/>
    <x v="16"/>
    <x v="1"/>
    <n v="483"/>
    <n v="15949"/>
    <n v="41055000"/>
    <n v="2022"/>
  </r>
  <r>
    <x v="19"/>
    <x v="26"/>
    <x v="1"/>
    <n v="26"/>
    <n v="1797"/>
    <n v="2210000"/>
    <n v="2022"/>
  </r>
  <r>
    <x v="19"/>
    <x v="27"/>
    <x v="1"/>
    <n v="374"/>
    <n v="36212"/>
    <n v="31790000"/>
    <n v="2022"/>
  </r>
  <r>
    <x v="19"/>
    <x v="23"/>
    <x v="1"/>
    <n v="133"/>
    <n v="21202"/>
    <n v="11305000"/>
    <n v="2022"/>
  </r>
  <r>
    <x v="19"/>
    <x v="21"/>
    <x v="1"/>
    <n v="2"/>
    <n v="5135"/>
    <n v="170000"/>
    <n v="2022"/>
  </r>
  <r>
    <x v="19"/>
    <x v="24"/>
    <x v="1"/>
    <n v="15"/>
    <n v="4657"/>
    <n v="1275000"/>
    <n v="2022"/>
  </r>
  <r>
    <x v="19"/>
    <x v="28"/>
    <x v="1"/>
    <n v="564"/>
    <n v="23618"/>
    <n v="47940000"/>
    <n v="2022"/>
  </r>
  <r>
    <x v="19"/>
    <x v="29"/>
    <x v="1"/>
    <n v="325"/>
    <n v="15267"/>
    <n v="27625000"/>
    <n v="2022"/>
  </r>
  <r>
    <x v="19"/>
    <x v="17"/>
    <x v="1"/>
    <n v="54"/>
    <n v="10575"/>
    <n v="4590000"/>
    <n v="2022"/>
  </r>
  <r>
    <x v="19"/>
    <x v="30"/>
    <x v="1"/>
    <n v="1144"/>
    <n v="35215"/>
    <n v="97240000"/>
    <n v="2022"/>
  </r>
  <r>
    <x v="19"/>
    <x v="18"/>
    <x v="1"/>
    <n v="53"/>
    <n v="5833"/>
    <n v="4505000"/>
    <n v="2022"/>
  </r>
  <r>
    <x v="19"/>
    <x v="12"/>
    <x v="1"/>
    <n v="9"/>
    <n v="782"/>
    <n v="765000"/>
    <n v="2022"/>
  </r>
  <r>
    <x v="19"/>
    <x v="31"/>
    <x v="1"/>
    <n v="113"/>
    <n v="15252"/>
    <n v="9605000"/>
    <n v="2022"/>
  </r>
  <r>
    <x v="19"/>
    <x v="32"/>
    <x v="1"/>
    <n v="311"/>
    <n v="20180"/>
    <n v="26435000"/>
    <n v="2022"/>
  </r>
  <r>
    <x v="19"/>
    <x v="33"/>
    <x v="1"/>
    <n v="11"/>
    <n v="31886"/>
    <n v="935000"/>
    <n v="2022"/>
  </r>
  <r>
    <x v="19"/>
    <x v="20"/>
    <x v="1"/>
    <n v="31"/>
    <n v="5199"/>
    <n v="2635000"/>
    <n v="2022"/>
  </r>
  <r>
    <x v="19"/>
    <x v="34"/>
    <x v="1"/>
    <n v="121"/>
    <n v="10465"/>
    <n v="10285000"/>
    <n v="2022"/>
  </r>
  <r>
    <x v="20"/>
    <x v="1"/>
    <x v="1"/>
    <n v="3"/>
    <n v="229"/>
    <n v="255000"/>
    <n v="2022"/>
  </r>
  <r>
    <x v="20"/>
    <x v="25"/>
    <x v="1"/>
    <n v="120"/>
    <n v="6769"/>
    <n v="10200000"/>
    <n v="2022"/>
  </r>
  <r>
    <x v="20"/>
    <x v="3"/>
    <x v="1"/>
    <n v="4"/>
    <n v="8441"/>
    <n v="340000"/>
    <n v="2022"/>
  </r>
  <r>
    <x v="20"/>
    <x v="14"/>
    <x v="1"/>
    <n v="5"/>
    <n v="4752"/>
    <n v="425000"/>
    <n v="2022"/>
  </r>
  <r>
    <x v="20"/>
    <x v="15"/>
    <x v="1"/>
    <n v="46"/>
    <n v="2261"/>
    <n v="3910000"/>
    <n v="2022"/>
  </r>
  <r>
    <x v="20"/>
    <x v="4"/>
    <x v="1"/>
    <n v="40"/>
    <n v="3887"/>
    <n v="3400000"/>
    <n v="2022"/>
  </r>
  <r>
    <x v="20"/>
    <x v="5"/>
    <x v="1"/>
    <n v="2"/>
    <n v="365"/>
    <n v="170000"/>
    <n v="2022"/>
  </r>
  <r>
    <x v="20"/>
    <x v="16"/>
    <x v="1"/>
    <n v="791"/>
    <n v="15492"/>
    <n v="67235000"/>
    <n v="2022"/>
  </r>
  <r>
    <x v="20"/>
    <x v="26"/>
    <x v="1"/>
    <n v="30"/>
    <n v="1744"/>
    <n v="2550000"/>
    <n v="2022"/>
  </r>
  <r>
    <x v="20"/>
    <x v="27"/>
    <x v="1"/>
    <n v="260"/>
    <n v="27614"/>
    <n v="22100000"/>
    <n v="2022"/>
  </r>
  <r>
    <x v="20"/>
    <x v="23"/>
    <x v="1"/>
    <n v="177"/>
    <n v="18223"/>
    <n v="15045000"/>
    <n v="2022"/>
  </r>
  <r>
    <x v="20"/>
    <x v="21"/>
    <x v="1"/>
    <n v="7"/>
    <n v="4026"/>
    <n v="595000"/>
    <n v="2022"/>
  </r>
  <r>
    <x v="20"/>
    <x v="6"/>
    <x v="1"/>
    <n v="4"/>
    <n v="5304"/>
    <n v="340000"/>
    <n v="2022"/>
  </r>
  <r>
    <x v="20"/>
    <x v="24"/>
    <x v="1"/>
    <n v="22"/>
    <n v="3979"/>
    <n v="1870000"/>
    <n v="2022"/>
  </r>
  <r>
    <x v="20"/>
    <x v="28"/>
    <x v="1"/>
    <n v="438"/>
    <n v="22142"/>
    <n v="37230000"/>
    <n v="2022"/>
  </r>
  <r>
    <x v="20"/>
    <x v="29"/>
    <x v="1"/>
    <n v="298"/>
    <n v="16601"/>
    <n v="25330000"/>
    <n v="2022"/>
  </r>
  <r>
    <x v="20"/>
    <x v="17"/>
    <x v="1"/>
    <n v="35"/>
    <n v="11124"/>
    <n v="2975000"/>
    <n v="2022"/>
  </r>
  <r>
    <x v="20"/>
    <x v="30"/>
    <x v="1"/>
    <n v="887"/>
    <n v="32422"/>
    <n v="75395000"/>
    <n v="2022"/>
  </r>
  <r>
    <x v="20"/>
    <x v="18"/>
    <x v="1"/>
    <n v="42"/>
    <n v="6616"/>
    <n v="3570000"/>
    <n v="2022"/>
  </r>
  <r>
    <x v="20"/>
    <x v="12"/>
    <x v="1"/>
    <n v="4"/>
    <n v="690"/>
    <n v="340000"/>
    <n v="2022"/>
  </r>
  <r>
    <x v="20"/>
    <x v="31"/>
    <x v="1"/>
    <n v="110"/>
    <n v="12634"/>
    <n v="9350000"/>
    <n v="2022"/>
  </r>
  <r>
    <x v="20"/>
    <x v="32"/>
    <x v="1"/>
    <n v="406"/>
    <n v="20201"/>
    <n v="34510000"/>
    <n v="2022"/>
  </r>
  <r>
    <x v="20"/>
    <x v="33"/>
    <x v="1"/>
    <n v="13"/>
    <n v="27230"/>
    <n v="1105000"/>
    <n v="2022"/>
  </r>
  <r>
    <x v="20"/>
    <x v="20"/>
    <x v="1"/>
    <n v="24"/>
    <n v="3881"/>
    <n v="2040000"/>
    <n v="2022"/>
  </r>
  <r>
    <x v="20"/>
    <x v="34"/>
    <x v="1"/>
    <n v="65"/>
    <n v="8047"/>
    <n v="5525000"/>
    <n v="2022"/>
  </r>
  <r>
    <x v="21"/>
    <x v="25"/>
    <x v="1"/>
    <n v="121"/>
    <n v="10775"/>
    <n v="10285000"/>
    <n v="2023"/>
  </r>
  <r>
    <x v="21"/>
    <x v="3"/>
    <x v="1"/>
    <n v="5"/>
    <n v="7240"/>
    <n v="425000"/>
    <n v="2023"/>
  </r>
  <r>
    <x v="21"/>
    <x v="14"/>
    <x v="1"/>
    <n v="19"/>
    <n v="6600"/>
    <n v="1615000"/>
    <n v="2023"/>
  </r>
  <r>
    <x v="21"/>
    <x v="15"/>
    <x v="1"/>
    <n v="50"/>
    <n v="2500"/>
    <n v="4250000"/>
    <n v="2023"/>
  </r>
  <r>
    <x v="21"/>
    <x v="4"/>
    <x v="1"/>
    <n v="56"/>
    <n v="4880"/>
    <n v="4760000"/>
    <n v="2023"/>
  </r>
  <r>
    <x v="21"/>
    <x v="16"/>
    <x v="1"/>
    <n v="331"/>
    <n v="17993"/>
    <n v="28135000"/>
    <n v="2023"/>
  </r>
  <r>
    <x v="21"/>
    <x v="26"/>
    <x v="1"/>
    <n v="44"/>
    <n v="1888"/>
    <n v="3740000"/>
    <n v="2023"/>
  </r>
  <r>
    <x v="21"/>
    <x v="27"/>
    <x v="1"/>
    <n v="212"/>
    <n v="25859"/>
    <n v="18020000"/>
    <n v="2023"/>
  </r>
  <r>
    <x v="21"/>
    <x v="23"/>
    <x v="1"/>
    <n v="141"/>
    <n v="25164"/>
    <n v="11985000"/>
    <n v="2023"/>
  </r>
  <r>
    <x v="21"/>
    <x v="21"/>
    <x v="1"/>
    <n v="5"/>
    <n v="4192"/>
    <n v="425000"/>
    <n v="2023"/>
  </r>
  <r>
    <x v="21"/>
    <x v="6"/>
    <x v="1"/>
    <n v="4"/>
    <n v="4245"/>
    <n v="340000"/>
    <n v="2023"/>
  </r>
  <r>
    <x v="21"/>
    <x v="24"/>
    <x v="1"/>
    <n v="41"/>
    <n v="5016"/>
    <n v="3485000"/>
    <n v="2023"/>
  </r>
  <r>
    <x v="21"/>
    <x v="28"/>
    <x v="1"/>
    <n v="587"/>
    <n v="26011"/>
    <n v="49895000"/>
    <n v="2023"/>
  </r>
  <r>
    <x v="21"/>
    <x v="29"/>
    <x v="1"/>
    <n v="344"/>
    <n v="17267"/>
    <n v="29240000"/>
    <n v="2023"/>
  </r>
  <r>
    <x v="21"/>
    <x v="17"/>
    <x v="1"/>
    <n v="69"/>
    <n v="17945"/>
    <n v="5865000"/>
    <n v="2023"/>
  </r>
  <r>
    <x v="21"/>
    <x v="30"/>
    <x v="1"/>
    <n v="827"/>
    <n v="44349"/>
    <n v="70295000"/>
    <n v="2023"/>
  </r>
  <r>
    <x v="21"/>
    <x v="8"/>
    <x v="1"/>
    <n v="3"/>
    <n v="892"/>
    <n v="255000"/>
    <n v="2023"/>
  </r>
  <r>
    <x v="21"/>
    <x v="18"/>
    <x v="1"/>
    <n v="51"/>
    <n v="6278"/>
    <n v="4335000"/>
    <n v="2023"/>
  </r>
  <r>
    <x v="21"/>
    <x v="12"/>
    <x v="1"/>
    <n v="3"/>
    <n v="1004"/>
    <n v="255000"/>
    <n v="2023"/>
  </r>
  <r>
    <x v="21"/>
    <x v="31"/>
    <x v="1"/>
    <n v="155"/>
    <n v="18017"/>
    <n v="13175000"/>
    <n v="2023"/>
  </r>
  <r>
    <x v="21"/>
    <x v="32"/>
    <x v="1"/>
    <n v="202"/>
    <n v="24430"/>
    <n v="17170000"/>
    <n v="2023"/>
  </r>
  <r>
    <x v="21"/>
    <x v="33"/>
    <x v="1"/>
    <n v="26"/>
    <n v="41439"/>
    <n v="2210000"/>
    <n v="2023"/>
  </r>
  <r>
    <x v="21"/>
    <x v="20"/>
    <x v="1"/>
    <n v="16"/>
    <n v="5040"/>
    <n v="1360000"/>
    <n v="2023"/>
  </r>
  <r>
    <x v="21"/>
    <x v="34"/>
    <x v="1"/>
    <n v="124"/>
    <n v="9141"/>
    <n v="10540000"/>
    <n v="2023"/>
  </r>
  <r>
    <x v="22"/>
    <x v="25"/>
    <x v="1"/>
    <n v="116"/>
    <n v="6628"/>
    <n v="9860000"/>
    <n v="2023"/>
  </r>
  <r>
    <x v="22"/>
    <x v="3"/>
    <x v="1"/>
    <n v="13"/>
    <n v="7029"/>
    <n v="1105000"/>
    <n v="2023"/>
  </r>
  <r>
    <x v="22"/>
    <x v="14"/>
    <x v="1"/>
    <n v="46"/>
    <n v="6117"/>
    <n v="3910000"/>
    <n v="2023"/>
  </r>
  <r>
    <x v="22"/>
    <x v="15"/>
    <x v="1"/>
    <n v="59"/>
    <n v="2061"/>
    <n v="5015000"/>
    <n v="2023"/>
  </r>
  <r>
    <x v="22"/>
    <x v="4"/>
    <x v="1"/>
    <n v="73"/>
    <n v="4196"/>
    <n v="6205000"/>
    <n v="2023"/>
  </r>
  <r>
    <x v="22"/>
    <x v="5"/>
    <x v="1"/>
    <n v="3"/>
    <n v="411"/>
    <n v="255000"/>
    <n v="2023"/>
  </r>
  <r>
    <x v="22"/>
    <x v="16"/>
    <x v="1"/>
    <n v="510"/>
    <n v="14823"/>
    <n v="43350000"/>
    <n v="2023"/>
  </r>
  <r>
    <x v="22"/>
    <x v="26"/>
    <x v="1"/>
    <n v="83"/>
    <n v="1760"/>
    <n v="7055000"/>
    <n v="2023"/>
  </r>
  <r>
    <x v="22"/>
    <x v="27"/>
    <x v="1"/>
    <n v="271"/>
    <n v="28856"/>
    <n v="23035000"/>
    <n v="2023"/>
  </r>
  <r>
    <x v="22"/>
    <x v="23"/>
    <x v="1"/>
    <n v="175"/>
    <n v="19656"/>
    <n v="14875000"/>
    <n v="2023"/>
  </r>
  <r>
    <x v="22"/>
    <x v="21"/>
    <x v="1"/>
    <n v="21"/>
    <n v="3952"/>
    <n v="1785000"/>
    <n v="2023"/>
  </r>
  <r>
    <x v="22"/>
    <x v="6"/>
    <x v="1"/>
    <n v="8"/>
    <n v="4449"/>
    <n v="680000"/>
    <n v="2023"/>
  </r>
  <r>
    <x v="22"/>
    <x v="24"/>
    <x v="1"/>
    <n v="33"/>
    <n v="4234"/>
    <n v="2805000"/>
    <n v="2023"/>
  </r>
  <r>
    <x v="22"/>
    <x v="28"/>
    <x v="1"/>
    <n v="616"/>
    <n v="21837"/>
    <n v="52360000"/>
    <n v="2023"/>
  </r>
  <r>
    <x v="22"/>
    <x v="29"/>
    <x v="1"/>
    <n v="662"/>
    <n v="14603"/>
    <n v="56270000"/>
    <n v="2023"/>
  </r>
  <r>
    <x v="22"/>
    <x v="17"/>
    <x v="1"/>
    <n v="144"/>
    <n v="17295"/>
    <n v="12240000"/>
    <n v="2023"/>
  </r>
  <r>
    <x v="22"/>
    <x v="30"/>
    <x v="1"/>
    <n v="1012"/>
    <n v="30727"/>
    <n v="86020000"/>
    <n v="2023"/>
  </r>
  <r>
    <x v="22"/>
    <x v="8"/>
    <x v="1"/>
    <n v="5"/>
    <n v="756"/>
    <n v="425000"/>
    <n v="2023"/>
  </r>
  <r>
    <x v="22"/>
    <x v="18"/>
    <x v="1"/>
    <n v="60"/>
    <n v="5397"/>
    <n v="5100000"/>
    <n v="2023"/>
  </r>
  <r>
    <x v="22"/>
    <x v="12"/>
    <x v="1"/>
    <n v="3"/>
    <n v="703"/>
    <n v="255000"/>
    <n v="2023"/>
  </r>
  <r>
    <x v="22"/>
    <x v="19"/>
    <x v="1"/>
    <n v="18"/>
    <n v="11765"/>
    <n v="1530000"/>
    <n v="2023"/>
  </r>
  <r>
    <x v="22"/>
    <x v="31"/>
    <x v="1"/>
    <n v="293"/>
    <n v="15819"/>
    <n v="24905000"/>
    <n v="2023"/>
  </r>
  <r>
    <x v="22"/>
    <x v="32"/>
    <x v="1"/>
    <n v="307"/>
    <n v="18758"/>
    <n v="26095000"/>
    <n v="2023"/>
  </r>
  <r>
    <x v="22"/>
    <x v="33"/>
    <x v="1"/>
    <n v="60"/>
    <n v="32464"/>
    <n v="5100000"/>
    <n v="2023"/>
  </r>
  <r>
    <x v="22"/>
    <x v="20"/>
    <x v="1"/>
    <n v="23"/>
    <n v="3985"/>
    <n v="1955000"/>
    <n v="2023"/>
  </r>
  <r>
    <x v="22"/>
    <x v="34"/>
    <x v="1"/>
    <n v="142"/>
    <n v="8054"/>
    <n v="12070000"/>
    <n v="2023"/>
  </r>
  <r>
    <x v="23"/>
    <x v="25"/>
    <x v="1"/>
    <n v="173"/>
    <n v="7764"/>
    <n v="14705000"/>
    <n v="2023"/>
  </r>
  <r>
    <x v="23"/>
    <x v="3"/>
    <x v="1"/>
    <n v="20"/>
    <n v="8324"/>
    <n v="1700000"/>
    <n v="2023"/>
  </r>
  <r>
    <x v="23"/>
    <x v="14"/>
    <x v="1"/>
    <n v="47"/>
    <n v="6322"/>
    <n v="3995000"/>
    <n v="2023"/>
  </r>
  <r>
    <x v="23"/>
    <x v="15"/>
    <x v="1"/>
    <n v="131"/>
    <n v="2589"/>
    <n v="11135000"/>
    <n v="2023"/>
  </r>
  <r>
    <x v="23"/>
    <x v="4"/>
    <x v="1"/>
    <n v="95"/>
    <n v="5119"/>
    <n v="8075000"/>
    <n v="2023"/>
  </r>
  <r>
    <x v="23"/>
    <x v="5"/>
    <x v="1"/>
    <n v="2"/>
    <n v="485"/>
    <n v="170000"/>
    <n v="2023"/>
  </r>
  <r>
    <x v="23"/>
    <x v="16"/>
    <x v="1"/>
    <n v="1544"/>
    <n v="18638"/>
    <n v="131240000"/>
    <n v="2023"/>
  </r>
  <r>
    <x v="23"/>
    <x v="26"/>
    <x v="1"/>
    <n v="112"/>
    <n v="2439"/>
    <n v="9520000"/>
    <n v="2023"/>
  </r>
  <r>
    <x v="23"/>
    <x v="27"/>
    <x v="1"/>
    <n v="498"/>
    <n v="26082"/>
    <n v="42330000"/>
    <n v="2023"/>
  </r>
  <r>
    <x v="23"/>
    <x v="23"/>
    <x v="1"/>
    <n v="477"/>
    <n v="21547"/>
    <n v="40545000"/>
    <n v="2023"/>
  </r>
  <r>
    <x v="23"/>
    <x v="21"/>
    <x v="1"/>
    <n v="7"/>
    <n v="3574"/>
    <n v="595000"/>
    <n v="2023"/>
  </r>
  <r>
    <x v="23"/>
    <x v="6"/>
    <x v="1"/>
    <n v="17"/>
    <n v="5388"/>
    <n v="1445000"/>
    <n v="2023"/>
  </r>
  <r>
    <x v="23"/>
    <x v="24"/>
    <x v="1"/>
    <n v="52"/>
    <n v="4670"/>
    <n v="4420000"/>
    <n v="2023"/>
  </r>
  <r>
    <x v="23"/>
    <x v="28"/>
    <x v="1"/>
    <n v="1062"/>
    <n v="28169"/>
    <n v="90270000"/>
    <n v="2023"/>
  </r>
  <r>
    <x v="23"/>
    <x v="29"/>
    <x v="1"/>
    <n v="1107"/>
    <n v="24727"/>
    <n v="94095000"/>
    <n v="2023"/>
  </r>
  <r>
    <x v="23"/>
    <x v="17"/>
    <x v="1"/>
    <n v="159"/>
    <n v="14745"/>
    <n v="13515000"/>
    <n v="2023"/>
  </r>
  <r>
    <x v="23"/>
    <x v="30"/>
    <x v="1"/>
    <n v="1389"/>
    <n v="42854"/>
    <n v="118065000"/>
    <n v="2023"/>
  </r>
  <r>
    <x v="23"/>
    <x v="18"/>
    <x v="1"/>
    <n v="74"/>
    <n v="6358"/>
    <n v="6290000"/>
    <n v="2023"/>
  </r>
  <r>
    <x v="23"/>
    <x v="12"/>
    <x v="1"/>
    <n v="4"/>
    <n v="999"/>
    <n v="340000"/>
    <n v="2023"/>
  </r>
  <r>
    <x v="23"/>
    <x v="19"/>
    <x v="1"/>
    <n v="13"/>
    <n v="12430"/>
    <n v="1105000"/>
    <n v="2023"/>
  </r>
  <r>
    <x v="23"/>
    <x v="31"/>
    <x v="1"/>
    <n v="425"/>
    <n v="18370"/>
    <n v="36125000"/>
    <n v="2023"/>
  </r>
  <r>
    <x v="23"/>
    <x v="32"/>
    <x v="1"/>
    <n v="571"/>
    <n v="22131"/>
    <n v="48535000"/>
    <n v="2023"/>
  </r>
  <r>
    <x v="23"/>
    <x v="13"/>
    <x v="1"/>
    <n v="9"/>
    <n v="329"/>
    <n v="765000"/>
    <n v="2023"/>
  </r>
  <r>
    <x v="23"/>
    <x v="33"/>
    <x v="1"/>
    <n v="431"/>
    <n v="34186"/>
    <n v="36635000"/>
    <n v="2023"/>
  </r>
  <r>
    <x v="23"/>
    <x v="20"/>
    <x v="1"/>
    <n v="48"/>
    <n v="4596"/>
    <n v="4080000"/>
    <n v="2023"/>
  </r>
  <r>
    <x v="23"/>
    <x v="34"/>
    <x v="1"/>
    <n v="352"/>
    <n v="8955"/>
    <n v="29920000"/>
    <n v="2023"/>
  </r>
  <r>
    <x v="24"/>
    <x v="25"/>
    <x v="1"/>
    <n v="225"/>
    <n v="7229"/>
    <n v="19125000"/>
    <n v="2023"/>
  </r>
  <r>
    <x v="24"/>
    <x v="3"/>
    <x v="1"/>
    <n v="20"/>
    <n v="7022"/>
    <n v="1700000"/>
    <n v="2023"/>
  </r>
  <r>
    <x v="24"/>
    <x v="14"/>
    <x v="1"/>
    <n v="40"/>
    <n v="5840"/>
    <n v="3400000"/>
    <n v="2023"/>
  </r>
  <r>
    <x v="24"/>
    <x v="15"/>
    <x v="1"/>
    <n v="62"/>
    <n v="2482"/>
    <n v="5270000"/>
    <n v="2023"/>
  </r>
  <r>
    <x v="24"/>
    <x v="4"/>
    <x v="1"/>
    <n v="93"/>
    <n v="5558"/>
    <n v="7905000"/>
    <n v="2023"/>
  </r>
  <r>
    <x v="24"/>
    <x v="16"/>
    <x v="1"/>
    <n v="551"/>
    <n v="14861"/>
    <n v="46835000"/>
    <n v="2023"/>
  </r>
  <r>
    <x v="24"/>
    <x v="26"/>
    <x v="1"/>
    <n v="57"/>
    <n v="1633"/>
    <n v="4845000"/>
    <n v="2023"/>
  </r>
  <r>
    <x v="24"/>
    <x v="27"/>
    <x v="1"/>
    <n v="537"/>
    <n v="28451"/>
    <n v="45645000"/>
    <n v="2023"/>
  </r>
  <r>
    <x v="24"/>
    <x v="23"/>
    <x v="1"/>
    <n v="363"/>
    <n v="21914"/>
    <n v="30855000"/>
    <n v="2023"/>
  </r>
  <r>
    <x v="24"/>
    <x v="21"/>
    <x v="1"/>
    <n v="9"/>
    <n v="3880"/>
    <n v="765000"/>
    <n v="2023"/>
  </r>
  <r>
    <x v="24"/>
    <x v="6"/>
    <x v="1"/>
    <n v="4"/>
    <n v="3728"/>
    <n v="340000"/>
    <n v="2023"/>
  </r>
  <r>
    <x v="24"/>
    <x v="24"/>
    <x v="1"/>
    <n v="39"/>
    <n v="4281"/>
    <n v="3315000"/>
    <n v="2023"/>
  </r>
  <r>
    <x v="24"/>
    <x v="28"/>
    <x v="1"/>
    <n v="762"/>
    <n v="22368"/>
    <n v="64770000"/>
    <n v="2023"/>
  </r>
  <r>
    <x v="24"/>
    <x v="29"/>
    <x v="1"/>
    <n v="637"/>
    <n v="9171"/>
    <n v="54145000"/>
    <n v="2023"/>
  </r>
  <r>
    <x v="24"/>
    <x v="17"/>
    <x v="1"/>
    <n v="95"/>
    <n v="10894"/>
    <n v="8075000"/>
    <n v="2023"/>
  </r>
  <r>
    <x v="24"/>
    <x v="30"/>
    <x v="1"/>
    <n v="1139"/>
    <n v="35336"/>
    <n v="96815000"/>
    <n v="2023"/>
  </r>
  <r>
    <x v="24"/>
    <x v="9"/>
    <x v="1"/>
    <n v="2"/>
    <n v="1094"/>
    <n v="170000"/>
    <n v="2023"/>
  </r>
  <r>
    <x v="24"/>
    <x v="18"/>
    <x v="1"/>
    <n v="84"/>
    <n v="5315"/>
    <n v="7140000"/>
    <n v="2023"/>
  </r>
  <r>
    <x v="24"/>
    <x v="12"/>
    <x v="1"/>
    <n v="5"/>
    <n v="735"/>
    <n v="425000"/>
    <n v="2023"/>
  </r>
  <r>
    <x v="24"/>
    <x v="19"/>
    <x v="1"/>
    <n v="22"/>
    <n v="9734"/>
    <n v="1870000"/>
    <n v="2023"/>
  </r>
  <r>
    <x v="24"/>
    <x v="31"/>
    <x v="1"/>
    <n v="291"/>
    <n v="14377"/>
    <n v="24735000"/>
    <n v="2023"/>
  </r>
  <r>
    <x v="24"/>
    <x v="32"/>
    <x v="1"/>
    <n v="399"/>
    <n v="18659"/>
    <n v="33915000"/>
    <n v="2023"/>
  </r>
  <r>
    <x v="24"/>
    <x v="33"/>
    <x v="1"/>
    <n v="364"/>
    <n v="32143"/>
    <n v="30940000"/>
    <n v="2023"/>
  </r>
  <r>
    <x v="24"/>
    <x v="20"/>
    <x v="1"/>
    <n v="47"/>
    <n v="4887"/>
    <n v="3995000"/>
    <n v="2023"/>
  </r>
  <r>
    <x v="24"/>
    <x v="34"/>
    <x v="1"/>
    <n v="152"/>
    <n v="7999"/>
    <n v="12920000"/>
    <n v="2023"/>
  </r>
  <r>
    <x v="25"/>
    <x v="25"/>
    <x v="1"/>
    <n v="216"/>
    <n v="8095"/>
    <n v="18360000"/>
    <n v="2023"/>
  </r>
  <r>
    <x v="25"/>
    <x v="3"/>
    <x v="1"/>
    <n v="30"/>
    <n v="6994"/>
    <n v="2550000"/>
    <n v="2023"/>
  </r>
  <r>
    <x v="25"/>
    <x v="14"/>
    <x v="1"/>
    <n v="46"/>
    <n v="6865"/>
    <n v="3910000"/>
    <n v="2023"/>
  </r>
  <r>
    <x v="25"/>
    <x v="15"/>
    <x v="1"/>
    <n v="83"/>
    <n v="2556"/>
    <n v="7055000"/>
    <n v="2023"/>
  </r>
  <r>
    <x v="25"/>
    <x v="4"/>
    <x v="1"/>
    <n v="185"/>
    <n v="3785"/>
    <n v="15725000"/>
    <n v="2023"/>
  </r>
  <r>
    <x v="25"/>
    <x v="5"/>
    <x v="1"/>
    <n v="4"/>
    <n v="416"/>
    <n v="340000"/>
    <n v="2023"/>
  </r>
  <r>
    <x v="25"/>
    <x v="16"/>
    <x v="1"/>
    <n v="787"/>
    <n v="16609"/>
    <n v="66895000"/>
    <n v="2023"/>
  </r>
  <r>
    <x v="25"/>
    <x v="26"/>
    <x v="1"/>
    <n v="85"/>
    <n v="1878"/>
    <n v="7225000"/>
    <n v="2023"/>
  </r>
  <r>
    <x v="25"/>
    <x v="27"/>
    <x v="1"/>
    <n v="710"/>
    <n v="25770"/>
    <n v="60350000"/>
    <n v="2023"/>
  </r>
  <r>
    <x v="25"/>
    <x v="23"/>
    <x v="1"/>
    <n v="211"/>
    <n v="21218"/>
    <n v="17935000"/>
    <n v="2023"/>
  </r>
  <r>
    <x v="25"/>
    <x v="21"/>
    <x v="1"/>
    <n v="21"/>
    <n v="3565"/>
    <n v="1785000"/>
    <n v="2023"/>
  </r>
  <r>
    <x v="25"/>
    <x v="6"/>
    <x v="1"/>
    <n v="14"/>
    <n v="5095"/>
    <n v="1190000"/>
    <n v="2023"/>
  </r>
  <r>
    <x v="25"/>
    <x v="24"/>
    <x v="1"/>
    <n v="37"/>
    <n v="4755"/>
    <n v="3145000"/>
    <n v="2023"/>
  </r>
  <r>
    <x v="25"/>
    <x v="28"/>
    <x v="1"/>
    <n v="999"/>
    <n v="22601"/>
    <n v="84915000"/>
    <n v="2023"/>
  </r>
  <r>
    <x v="25"/>
    <x v="29"/>
    <x v="1"/>
    <n v="954"/>
    <n v="14819"/>
    <n v="81090000"/>
    <n v="2023"/>
  </r>
  <r>
    <x v="25"/>
    <x v="17"/>
    <x v="1"/>
    <n v="136"/>
    <n v="12488"/>
    <n v="11560000"/>
    <n v="2023"/>
  </r>
  <r>
    <x v="25"/>
    <x v="30"/>
    <x v="1"/>
    <n v="1137"/>
    <n v="35179"/>
    <n v="96645000"/>
    <n v="2023"/>
  </r>
  <r>
    <x v="25"/>
    <x v="8"/>
    <x v="1"/>
    <n v="4"/>
    <n v="119"/>
    <n v="340000"/>
    <n v="2023"/>
  </r>
  <r>
    <x v="25"/>
    <x v="9"/>
    <x v="1"/>
    <n v="2"/>
    <n v="1027"/>
    <n v="170000"/>
    <n v="2023"/>
  </r>
  <r>
    <x v="25"/>
    <x v="18"/>
    <x v="1"/>
    <n v="105"/>
    <n v="5951"/>
    <n v="8925000"/>
    <n v="2023"/>
  </r>
  <r>
    <x v="25"/>
    <x v="12"/>
    <x v="1"/>
    <n v="6"/>
    <n v="943"/>
    <n v="510000"/>
    <n v="2023"/>
  </r>
  <r>
    <x v="25"/>
    <x v="19"/>
    <x v="1"/>
    <n v="63"/>
    <n v="11047"/>
    <n v="5355000"/>
    <n v="2023"/>
  </r>
  <r>
    <x v="25"/>
    <x v="31"/>
    <x v="1"/>
    <n v="419"/>
    <n v="16157"/>
    <n v="35615000"/>
    <n v="2023"/>
  </r>
  <r>
    <x v="25"/>
    <x v="32"/>
    <x v="1"/>
    <n v="529"/>
    <n v="20789"/>
    <n v="44965000"/>
    <n v="2023"/>
  </r>
  <r>
    <x v="25"/>
    <x v="13"/>
    <x v="1"/>
    <n v="2"/>
    <n v="436"/>
    <n v="170000"/>
    <n v="2023"/>
  </r>
  <r>
    <x v="25"/>
    <x v="33"/>
    <x v="1"/>
    <n v="472"/>
    <n v="34515"/>
    <n v="40120000"/>
    <n v="2023"/>
  </r>
  <r>
    <x v="25"/>
    <x v="20"/>
    <x v="1"/>
    <n v="61"/>
    <n v="4675"/>
    <n v="5185000"/>
    <n v="2023"/>
  </r>
  <r>
    <x v="25"/>
    <x v="34"/>
    <x v="1"/>
    <n v="322"/>
    <n v="8672"/>
    <n v="27370000"/>
    <n v="2023"/>
  </r>
  <r>
    <x v="26"/>
    <x v="25"/>
    <x v="1"/>
    <n v="156"/>
    <n v="6611"/>
    <n v="13260000"/>
    <n v="2023"/>
  </r>
  <r>
    <x v="26"/>
    <x v="3"/>
    <x v="1"/>
    <n v="28"/>
    <n v="6751"/>
    <n v="2380000"/>
    <n v="2023"/>
  </r>
  <r>
    <x v="26"/>
    <x v="14"/>
    <x v="1"/>
    <n v="52"/>
    <n v="6134"/>
    <n v="4420000"/>
    <n v="2023"/>
  </r>
  <r>
    <x v="26"/>
    <x v="15"/>
    <x v="1"/>
    <n v="77"/>
    <n v="2597"/>
    <n v="6545000"/>
    <n v="2023"/>
  </r>
  <r>
    <x v="26"/>
    <x v="4"/>
    <x v="1"/>
    <n v="114"/>
    <n v="3650"/>
    <n v="9690000"/>
    <n v="2023"/>
  </r>
  <r>
    <x v="26"/>
    <x v="16"/>
    <x v="1"/>
    <n v="935"/>
    <n v="15723"/>
    <n v="79475000"/>
    <n v="2023"/>
  </r>
  <r>
    <x v="26"/>
    <x v="26"/>
    <x v="1"/>
    <n v="75"/>
    <n v="1699"/>
    <n v="6375000"/>
    <n v="2023"/>
  </r>
  <r>
    <x v="26"/>
    <x v="27"/>
    <x v="1"/>
    <n v="698"/>
    <n v="24829"/>
    <n v="59330000"/>
    <n v="2023"/>
  </r>
  <r>
    <x v="26"/>
    <x v="23"/>
    <x v="1"/>
    <n v="263"/>
    <n v="21135"/>
    <n v="22355000"/>
    <n v="2023"/>
  </r>
  <r>
    <x v="26"/>
    <x v="21"/>
    <x v="1"/>
    <n v="19"/>
    <n v="3448"/>
    <n v="1615000"/>
    <n v="2023"/>
  </r>
  <r>
    <x v="26"/>
    <x v="6"/>
    <x v="1"/>
    <n v="18"/>
    <n v="4437"/>
    <n v="1530000"/>
    <n v="2023"/>
  </r>
  <r>
    <x v="26"/>
    <x v="24"/>
    <x v="1"/>
    <n v="48"/>
    <n v="4320"/>
    <n v="4080000"/>
    <n v="2023"/>
  </r>
  <r>
    <x v="26"/>
    <x v="28"/>
    <x v="1"/>
    <n v="1142"/>
    <n v="24603"/>
    <n v="97070000"/>
    <n v="2023"/>
  </r>
  <r>
    <x v="26"/>
    <x v="29"/>
    <x v="1"/>
    <n v="885"/>
    <n v="14389"/>
    <n v="75225000"/>
    <n v="2023"/>
  </r>
  <r>
    <x v="26"/>
    <x v="17"/>
    <x v="1"/>
    <n v="107"/>
    <n v="10927"/>
    <n v="9095000"/>
    <n v="2023"/>
  </r>
  <r>
    <x v="26"/>
    <x v="30"/>
    <x v="1"/>
    <n v="1360"/>
    <n v="36069"/>
    <n v="115600000"/>
    <n v="2023"/>
  </r>
  <r>
    <x v="26"/>
    <x v="9"/>
    <x v="1"/>
    <n v="2"/>
    <n v="950"/>
    <n v="170000"/>
    <n v="2023"/>
  </r>
  <r>
    <x v="26"/>
    <x v="18"/>
    <x v="1"/>
    <n v="89"/>
    <n v="5873"/>
    <n v="7565000"/>
    <n v="2023"/>
  </r>
  <r>
    <x v="26"/>
    <x v="12"/>
    <x v="1"/>
    <n v="8"/>
    <n v="910"/>
    <n v="680000"/>
    <n v="2023"/>
  </r>
  <r>
    <x v="26"/>
    <x v="19"/>
    <x v="1"/>
    <n v="76"/>
    <n v="10547"/>
    <n v="6460000"/>
    <n v="2023"/>
  </r>
  <r>
    <x v="26"/>
    <x v="31"/>
    <x v="1"/>
    <n v="380"/>
    <n v="15534"/>
    <n v="32300000"/>
    <n v="2023"/>
  </r>
  <r>
    <x v="26"/>
    <x v="32"/>
    <x v="1"/>
    <n v="572"/>
    <n v="22976"/>
    <n v="48620000"/>
    <n v="2023"/>
  </r>
  <r>
    <x v="26"/>
    <x v="13"/>
    <x v="1"/>
    <n v="2"/>
    <n v="375"/>
    <n v="170000"/>
    <n v="2023"/>
  </r>
  <r>
    <x v="26"/>
    <x v="33"/>
    <x v="1"/>
    <n v="393"/>
    <n v="30578"/>
    <n v="33405000"/>
    <n v="2023"/>
  </r>
  <r>
    <x v="26"/>
    <x v="20"/>
    <x v="1"/>
    <n v="42"/>
    <n v="4393"/>
    <n v="3570000"/>
    <n v="2023"/>
  </r>
  <r>
    <x v="26"/>
    <x v="34"/>
    <x v="1"/>
    <n v="247"/>
    <n v="8471"/>
    <n v="20995000"/>
    <n v="2023"/>
  </r>
  <r>
    <x v="27"/>
    <x v="1"/>
    <x v="1"/>
    <n v="3"/>
    <n v="163"/>
    <n v="255000"/>
    <n v="2023"/>
  </r>
  <r>
    <x v="27"/>
    <x v="25"/>
    <x v="1"/>
    <n v="157"/>
    <n v="6820"/>
    <n v="13345000"/>
    <n v="2023"/>
  </r>
  <r>
    <x v="27"/>
    <x v="2"/>
    <x v="1"/>
    <n v="2"/>
    <n v="1069"/>
    <n v="170000"/>
    <n v="2023"/>
  </r>
  <r>
    <x v="27"/>
    <x v="3"/>
    <x v="1"/>
    <n v="23"/>
    <n v="7381"/>
    <n v="1955000"/>
    <n v="2023"/>
  </r>
  <r>
    <x v="27"/>
    <x v="14"/>
    <x v="1"/>
    <n v="58"/>
    <n v="5189"/>
    <n v="4930000"/>
    <n v="2023"/>
  </r>
  <r>
    <x v="27"/>
    <x v="15"/>
    <x v="1"/>
    <n v="71"/>
    <n v="2326"/>
    <n v="6035000"/>
    <n v="2023"/>
  </r>
  <r>
    <x v="27"/>
    <x v="4"/>
    <x v="1"/>
    <n v="94"/>
    <n v="3346"/>
    <n v="7990000"/>
    <n v="2023"/>
  </r>
  <r>
    <x v="27"/>
    <x v="5"/>
    <x v="1"/>
    <n v="4"/>
    <n v="391"/>
    <n v="340000"/>
    <n v="2023"/>
  </r>
  <r>
    <x v="27"/>
    <x v="16"/>
    <x v="1"/>
    <n v="831"/>
    <n v="15285"/>
    <n v="70635000"/>
    <n v="2023"/>
  </r>
  <r>
    <x v="27"/>
    <x v="26"/>
    <x v="1"/>
    <n v="84"/>
    <n v="1739"/>
    <n v="7140000"/>
    <n v="2023"/>
  </r>
  <r>
    <x v="27"/>
    <x v="27"/>
    <x v="1"/>
    <n v="692"/>
    <n v="27755"/>
    <n v="58820000"/>
    <n v="2023"/>
  </r>
  <r>
    <x v="27"/>
    <x v="23"/>
    <x v="1"/>
    <n v="92"/>
    <n v="11915"/>
    <n v="7820000"/>
    <n v="2023"/>
  </r>
  <r>
    <x v="27"/>
    <x v="21"/>
    <x v="1"/>
    <n v="12"/>
    <n v="3956"/>
    <n v="1020000"/>
    <n v="2023"/>
  </r>
  <r>
    <x v="27"/>
    <x v="6"/>
    <x v="1"/>
    <n v="11"/>
    <n v="4435"/>
    <n v="935000"/>
    <n v="2023"/>
  </r>
  <r>
    <x v="27"/>
    <x v="24"/>
    <x v="1"/>
    <n v="31"/>
    <n v="4010"/>
    <n v="2635000"/>
    <n v="2023"/>
  </r>
  <r>
    <x v="27"/>
    <x v="28"/>
    <x v="1"/>
    <n v="1221"/>
    <n v="23154"/>
    <n v="103785000"/>
    <n v="2023"/>
  </r>
  <r>
    <x v="27"/>
    <x v="29"/>
    <x v="1"/>
    <n v="871"/>
    <n v="14002"/>
    <n v="74035000"/>
    <n v="2023"/>
  </r>
  <r>
    <x v="27"/>
    <x v="17"/>
    <x v="1"/>
    <n v="138"/>
    <n v="10811"/>
    <n v="11730000"/>
    <n v="2023"/>
  </r>
  <r>
    <x v="27"/>
    <x v="30"/>
    <x v="1"/>
    <n v="1103"/>
    <n v="36082"/>
    <n v="93755000"/>
    <n v="2023"/>
  </r>
  <r>
    <x v="27"/>
    <x v="8"/>
    <x v="1"/>
    <n v="6"/>
    <n v="427"/>
    <n v="510000"/>
    <n v="2023"/>
  </r>
  <r>
    <x v="27"/>
    <x v="9"/>
    <x v="1"/>
    <n v="3"/>
    <n v="1030"/>
    <n v="255000"/>
    <n v="2023"/>
  </r>
  <r>
    <x v="27"/>
    <x v="18"/>
    <x v="1"/>
    <n v="134"/>
    <n v="5745"/>
    <n v="11390000"/>
    <n v="2023"/>
  </r>
  <r>
    <x v="27"/>
    <x v="12"/>
    <x v="1"/>
    <n v="7"/>
    <n v="809"/>
    <n v="595000"/>
    <n v="2023"/>
  </r>
  <r>
    <x v="27"/>
    <x v="19"/>
    <x v="1"/>
    <n v="92"/>
    <n v="10766"/>
    <n v="7820000"/>
    <n v="2023"/>
  </r>
  <r>
    <x v="27"/>
    <x v="31"/>
    <x v="1"/>
    <n v="405"/>
    <n v="14064"/>
    <n v="34425000"/>
    <n v="2023"/>
  </r>
  <r>
    <x v="27"/>
    <x v="32"/>
    <x v="1"/>
    <n v="630"/>
    <n v="20553"/>
    <n v="53550000"/>
    <n v="2023"/>
  </r>
  <r>
    <x v="27"/>
    <x v="13"/>
    <x v="1"/>
    <n v="2"/>
    <n v="578"/>
    <n v="170000"/>
    <n v="2023"/>
  </r>
  <r>
    <x v="27"/>
    <x v="33"/>
    <x v="1"/>
    <n v="420"/>
    <n v="29214"/>
    <n v="35700000"/>
    <n v="2023"/>
  </r>
  <r>
    <x v="27"/>
    <x v="20"/>
    <x v="1"/>
    <n v="53"/>
    <n v="4216"/>
    <n v="4505000"/>
    <n v="2023"/>
  </r>
  <r>
    <x v="27"/>
    <x v="34"/>
    <x v="1"/>
    <n v="179"/>
    <n v="8111"/>
    <n v="15215000"/>
    <n v="2023"/>
  </r>
  <r>
    <x v="28"/>
    <x v="1"/>
    <x v="1"/>
    <n v="3"/>
    <n v="183"/>
    <n v="255000"/>
    <n v="2023"/>
  </r>
  <r>
    <x v="28"/>
    <x v="25"/>
    <x v="1"/>
    <n v="104"/>
    <n v="7397"/>
    <n v="8840000"/>
    <n v="2023"/>
  </r>
  <r>
    <x v="28"/>
    <x v="2"/>
    <x v="1"/>
    <n v="4"/>
    <n v="1121"/>
    <n v="340000"/>
    <n v="2023"/>
  </r>
  <r>
    <x v="28"/>
    <x v="3"/>
    <x v="1"/>
    <n v="27"/>
    <n v="7557"/>
    <n v="2295000"/>
    <n v="2023"/>
  </r>
  <r>
    <x v="28"/>
    <x v="14"/>
    <x v="1"/>
    <n v="53"/>
    <n v="5334"/>
    <n v="4505000"/>
    <n v="2023"/>
  </r>
  <r>
    <x v="28"/>
    <x v="15"/>
    <x v="1"/>
    <n v="80"/>
    <n v="1937"/>
    <n v="6800000"/>
    <n v="2023"/>
  </r>
  <r>
    <x v="28"/>
    <x v="4"/>
    <x v="1"/>
    <n v="107"/>
    <n v="3859"/>
    <n v="9095000"/>
    <n v="2023"/>
  </r>
  <r>
    <x v="28"/>
    <x v="16"/>
    <x v="1"/>
    <n v="440"/>
    <n v="15852"/>
    <n v="37400000"/>
    <n v="2023"/>
  </r>
  <r>
    <x v="28"/>
    <x v="26"/>
    <x v="1"/>
    <n v="98"/>
    <n v="2177"/>
    <n v="8330000"/>
    <n v="2023"/>
  </r>
  <r>
    <x v="28"/>
    <x v="27"/>
    <x v="1"/>
    <n v="512"/>
    <n v="25572"/>
    <n v="43520000"/>
    <n v="2023"/>
  </r>
  <r>
    <x v="28"/>
    <x v="23"/>
    <x v="1"/>
    <n v="189"/>
    <n v="24414"/>
    <n v="16065000"/>
    <n v="2023"/>
  </r>
  <r>
    <x v="28"/>
    <x v="21"/>
    <x v="1"/>
    <n v="11"/>
    <n v="3975"/>
    <n v="935000"/>
    <n v="2023"/>
  </r>
  <r>
    <x v="28"/>
    <x v="6"/>
    <x v="1"/>
    <n v="15"/>
    <n v="4843"/>
    <n v="1275000"/>
    <n v="2023"/>
  </r>
  <r>
    <x v="28"/>
    <x v="24"/>
    <x v="1"/>
    <n v="52"/>
    <n v="4040"/>
    <n v="4420000"/>
    <n v="2023"/>
  </r>
  <r>
    <x v="28"/>
    <x v="28"/>
    <x v="1"/>
    <n v="1196"/>
    <n v="28235"/>
    <n v="101660000"/>
    <n v="2023"/>
  </r>
  <r>
    <x v="28"/>
    <x v="29"/>
    <x v="1"/>
    <n v="736"/>
    <n v="18189"/>
    <n v="62560000"/>
    <n v="2023"/>
  </r>
  <r>
    <x v="28"/>
    <x v="17"/>
    <x v="1"/>
    <n v="112"/>
    <n v="11479"/>
    <n v="9520000"/>
    <n v="2023"/>
  </r>
  <r>
    <x v="28"/>
    <x v="30"/>
    <x v="1"/>
    <n v="1070"/>
    <n v="40169"/>
    <n v="90950000"/>
    <n v="2023"/>
  </r>
  <r>
    <x v="28"/>
    <x v="8"/>
    <x v="1"/>
    <n v="6"/>
    <n v="458"/>
    <n v="510000"/>
    <n v="2023"/>
  </r>
  <r>
    <x v="28"/>
    <x v="9"/>
    <x v="1"/>
    <n v="3"/>
    <n v="1215"/>
    <n v="255000"/>
    <n v="2023"/>
  </r>
  <r>
    <x v="28"/>
    <x v="18"/>
    <x v="1"/>
    <n v="146"/>
    <n v="6282"/>
    <n v="12410000"/>
    <n v="2023"/>
  </r>
  <r>
    <x v="28"/>
    <x v="12"/>
    <x v="1"/>
    <n v="14"/>
    <n v="955"/>
    <n v="1190000"/>
    <n v="2023"/>
  </r>
  <r>
    <x v="28"/>
    <x v="19"/>
    <x v="1"/>
    <n v="75"/>
    <n v="11493"/>
    <n v="6375000"/>
    <n v="2023"/>
  </r>
  <r>
    <x v="28"/>
    <x v="31"/>
    <x v="1"/>
    <n v="396"/>
    <n v="14786"/>
    <n v="33660000"/>
    <n v="2023"/>
  </r>
  <r>
    <x v="28"/>
    <x v="32"/>
    <x v="1"/>
    <n v="591"/>
    <n v="23537"/>
    <n v="50235000"/>
    <n v="2023"/>
  </r>
  <r>
    <x v="28"/>
    <x v="13"/>
    <x v="1"/>
    <n v="2"/>
    <n v="466"/>
    <n v="170000"/>
    <n v="2023"/>
  </r>
  <r>
    <x v="28"/>
    <x v="33"/>
    <x v="1"/>
    <n v="482"/>
    <n v="29829"/>
    <n v="40970000"/>
    <n v="2023"/>
  </r>
  <r>
    <x v="28"/>
    <x v="20"/>
    <x v="1"/>
    <n v="50"/>
    <n v="4283"/>
    <n v="4250000"/>
    <n v="2023"/>
  </r>
  <r>
    <x v="28"/>
    <x v="34"/>
    <x v="1"/>
    <n v="178"/>
    <n v="9101"/>
    <n v="15130000"/>
    <n v="2023"/>
  </r>
  <r>
    <x v="29"/>
    <x v="25"/>
    <x v="1"/>
    <n v="59"/>
    <n v="7044"/>
    <n v="5015000"/>
    <n v="2023"/>
  </r>
  <r>
    <x v="29"/>
    <x v="2"/>
    <x v="1"/>
    <n v="4"/>
    <n v="1003"/>
    <n v="340000"/>
    <n v="2023"/>
  </r>
  <r>
    <x v="29"/>
    <x v="3"/>
    <x v="1"/>
    <n v="23"/>
    <n v="8078"/>
    <n v="1955000"/>
    <n v="2023"/>
  </r>
  <r>
    <x v="29"/>
    <x v="14"/>
    <x v="1"/>
    <n v="60"/>
    <n v="5210"/>
    <n v="5100000"/>
    <n v="2023"/>
  </r>
  <r>
    <x v="29"/>
    <x v="15"/>
    <x v="1"/>
    <n v="54"/>
    <n v="1491"/>
    <n v="4590000"/>
    <n v="2023"/>
  </r>
  <r>
    <x v="29"/>
    <x v="4"/>
    <x v="1"/>
    <n v="83"/>
    <n v="3993"/>
    <n v="7055000"/>
    <n v="2023"/>
  </r>
  <r>
    <x v="29"/>
    <x v="5"/>
    <x v="1"/>
    <n v="6"/>
    <n v="468"/>
    <n v="510000"/>
    <n v="2023"/>
  </r>
  <r>
    <x v="29"/>
    <x v="16"/>
    <x v="1"/>
    <n v="380"/>
    <n v="15776"/>
    <n v="32300000"/>
    <n v="2023"/>
  </r>
  <r>
    <x v="29"/>
    <x v="26"/>
    <x v="1"/>
    <n v="69"/>
    <n v="2801"/>
    <n v="5865000"/>
    <n v="2023"/>
  </r>
  <r>
    <x v="29"/>
    <x v="27"/>
    <x v="1"/>
    <n v="633"/>
    <n v="36818"/>
    <n v="53805000"/>
    <n v="2023"/>
  </r>
  <r>
    <x v="29"/>
    <x v="23"/>
    <x v="1"/>
    <n v="92"/>
    <n v="24045"/>
    <n v="7820000"/>
    <n v="2023"/>
  </r>
  <r>
    <x v="29"/>
    <x v="21"/>
    <x v="1"/>
    <n v="9"/>
    <n v="3683"/>
    <n v="765000"/>
    <n v="2023"/>
  </r>
  <r>
    <x v="29"/>
    <x v="6"/>
    <x v="1"/>
    <n v="9"/>
    <n v="4430"/>
    <n v="765000"/>
    <n v="2023"/>
  </r>
  <r>
    <x v="29"/>
    <x v="24"/>
    <x v="1"/>
    <n v="22"/>
    <n v="4600"/>
    <n v="1870000"/>
    <n v="2023"/>
  </r>
  <r>
    <x v="29"/>
    <x v="28"/>
    <x v="1"/>
    <n v="942"/>
    <n v="24184"/>
    <n v="80070000"/>
    <n v="2023"/>
  </r>
  <r>
    <x v="29"/>
    <x v="29"/>
    <x v="1"/>
    <n v="773"/>
    <n v="21467"/>
    <n v="65705000"/>
    <n v="2023"/>
  </r>
  <r>
    <x v="29"/>
    <x v="17"/>
    <x v="1"/>
    <n v="117"/>
    <n v="11748"/>
    <n v="9945000"/>
    <n v="2023"/>
  </r>
  <r>
    <x v="29"/>
    <x v="30"/>
    <x v="1"/>
    <n v="869"/>
    <n v="43063"/>
    <n v="73865000"/>
    <n v="2023"/>
  </r>
  <r>
    <x v="29"/>
    <x v="9"/>
    <x v="1"/>
    <n v="3"/>
    <n v="1139"/>
    <n v="255000"/>
    <n v="2023"/>
  </r>
  <r>
    <x v="29"/>
    <x v="18"/>
    <x v="1"/>
    <n v="101"/>
    <n v="6354"/>
    <n v="8585000"/>
    <n v="2023"/>
  </r>
  <r>
    <x v="29"/>
    <x v="12"/>
    <x v="1"/>
    <n v="10"/>
    <n v="912"/>
    <n v="850000"/>
    <n v="2023"/>
  </r>
  <r>
    <x v="29"/>
    <x v="19"/>
    <x v="1"/>
    <n v="83"/>
    <n v="12368"/>
    <n v="7055000"/>
    <n v="2023"/>
  </r>
  <r>
    <x v="29"/>
    <x v="31"/>
    <x v="1"/>
    <n v="375"/>
    <n v="16356"/>
    <n v="31875000"/>
    <n v="2023"/>
  </r>
  <r>
    <x v="29"/>
    <x v="32"/>
    <x v="1"/>
    <n v="543"/>
    <n v="22461"/>
    <n v="46155000"/>
    <n v="2023"/>
  </r>
  <r>
    <x v="29"/>
    <x v="13"/>
    <x v="1"/>
    <n v="3"/>
    <n v="470"/>
    <n v="255000"/>
    <n v="2023"/>
  </r>
  <r>
    <x v="29"/>
    <x v="33"/>
    <x v="1"/>
    <n v="476"/>
    <n v="29087"/>
    <n v="40460000"/>
    <n v="2023"/>
  </r>
  <r>
    <x v="29"/>
    <x v="20"/>
    <x v="1"/>
    <n v="30"/>
    <n v="4234"/>
    <n v="2550000"/>
    <n v="2023"/>
  </r>
  <r>
    <x v="29"/>
    <x v="34"/>
    <x v="1"/>
    <n v="218"/>
    <n v="9011"/>
    <n v="18530000"/>
    <n v="2023"/>
  </r>
  <r>
    <x v="30"/>
    <x v="25"/>
    <x v="1"/>
    <n v="68"/>
    <n v="7743"/>
    <n v="5780000"/>
    <n v="2023"/>
  </r>
  <r>
    <x v="30"/>
    <x v="2"/>
    <x v="1"/>
    <n v="2"/>
    <n v="1111"/>
    <n v="170000"/>
    <n v="2023"/>
  </r>
  <r>
    <x v="30"/>
    <x v="3"/>
    <x v="1"/>
    <n v="24"/>
    <n v="9481"/>
    <n v="2040000"/>
    <n v="2023"/>
  </r>
  <r>
    <x v="30"/>
    <x v="14"/>
    <x v="1"/>
    <n v="57"/>
    <n v="6068"/>
    <n v="4845000"/>
    <n v="2023"/>
  </r>
  <r>
    <x v="30"/>
    <x v="15"/>
    <x v="1"/>
    <n v="71"/>
    <n v="1722"/>
    <n v="6035000"/>
    <n v="2023"/>
  </r>
  <r>
    <x v="30"/>
    <x v="4"/>
    <x v="1"/>
    <n v="79"/>
    <n v="4920"/>
    <n v="6715000"/>
    <n v="2023"/>
  </r>
  <r>
    <x v="30"/>
    <x v="5"/>
    <x v="1"/>
    <n v="12"/>
    <n v="620"/>
    <n v="1020000"/>
    <n v="2023"/>
  </r>
  <r>
    <x v="30"/>
    <x v="16"/>
    <x v="1"/>
    <n v="519"/>
    <n v="16459"/>
    <n v="44115000"/>
    <n v="2023"/>
  </r>
  <r>
    <x v="30"/>
    <x v="26"/>
    <x v="1"/>
    <n v="87"/>
    <n v="2094"/>
    <n v="7395000"/>
    <n v="2023"/>
  </r>
  <r>
    <x v="30"/>
    <x v="27"/>
    <x v="1"/>
    <n v="670"/>
    <n v="42365"/>
    <n v="56950000"/>
    <n v="2023"/>
  </r>
  <r>
    <x v="30"/>
    <x v="23"/>
    <x v="1"/>
    <n v="220"/>
    <n v="20543"/>
    <n v="18700000"/>
    <n v="2023"/>
  </r>
  <r>
    <x v="30"/>
    <x v="21"/>
    <x v="1"/>
    <n v="7"/>
    <n v="3066"/>
    <n v="595000"/>
    <n v="2023"/>
  </r>
  <r>
    <x v="30"/>
    <x v="6"/>
    <x v="1"/>
    <n v="10"/>
    <n v="4603"/>
    <n v="850000"/>
    <n v="2023"/>
  </r>
  <r>
    <x v="30"/>
    <x v="24"/>
    <x v="1"/>
    <n v="30"/>
    <n v="4837"/>
    <n v="2550000"/>
    <n v="2023"/>
  </r>
  <r>
    <x v="30"/>
    <x v="28"/>
    <x v="1"/>
    <n v="1154"/>
    <n v="25652"/>
    <n v="98090000"/>
    <n v="2023"/>
  </r>
  <r>
    <x v="30"/>
    <x v="29"/>
    <x v="1"/>
    <n v="642"/>
    <n v="14522"/>
    <n v="54570000"/>
    <n v="2023"/>
  </r>
  <r>
    <x v="30"/>
    <x v="17"/>
    <x v="1"/>
    <n v="112"/>
    <n v="13646"/>
    <n v="9520000"/>
    <n v="2023"/>
  </r>
  <r>
    <x v="30"/>
    <x v="30"/>
    <x v="1"/>
    <n v="1404"/>
    <n v="47126"/>
    <n v="119340000"/>
    <n v="2023"/>
  </r>
  <r>
    <x v="30"/>
    <x v="8"/>
    <x v="1"/>
    <n v="2"/>
    <n v="272"/>
    <n v="170000"/>
    <n v="2023"/>
  </r>
  <r>
    <x v="30"/>
    <x v="18"/>
    <x v="1"/>
    <n v="130"/>
    <n v="8500"/>
    <n v="11050000"/>
    <n v="2023"/>
  </r>
  <r>
    <x v="30"/>
    <x v="12"/>
    <x v="1"/>
    <n v="7"/>
    <n v="990"/>
    <n v="595000"/>
    <n v="2023"/>
  </r>
  <r>
    <x v="30"/>
    <x v="19"/>
    <x v="1"/>
    <n v="94"/>
    <n v="11396"/>
    <n v="7990000"/>
    <n v="2023"/>
  </r>
  <r>
    <x v="30"/>
    <x v="31"/>
    <x v="1"/>
    <n v="464"/>
    <n v="18951"/>
    <n v="39440000"/>
    <n v="2023"/>
  </r>
  <r>
    <x v="30"/>
    <x v="32"/>
    <x v="1"/>
    <n v="556"/>
    <n v="28342"/>
    <n v="47260000"/>
    <n v="2023"/>
  </r>
  <r>
    <x v="30"/>
    <x v="13"/>
    <x v="1"/>
    <n v="3"/>
    <n v="497"/>
    <n v="255000"/>
    <n v="2023"/>
  </r>
  <r>
    <x v="30"/>
    <x v="33"/>
    <x v="1"/>
    <n v="512"/>
    <n v="33774"/>
    <n v="43520000"/>
    <n v="2023"/>
  </r>
  <r>
    <x v="30"/>
    <x v="20"/>
    <x v="1"/>
    <n v="34"/>
    <n v="4562"/>
    <n v="2890000"/>
    <n v="2023"/>
  </r>
  <r>
    <x v="30"/>
    <x v="34"/>
    <x v="1"/>
    <n v="238"/>
    <n v="9972"/>
    <n v="20230000"/>
    <n v="2023"/>
  </r>
  <r>
    <x v="31"/>
    <x v="25"/>
    <x v="1"/>
    <n v="98"/>
    <n v="8220"/>
    <n v="8330000"/>
    <n v="2023"/>
  </r>
  <r>
    <x v="31"/>
    <x v="2"/>
    <x v="1"/>
    <n v="3"/>
    <n v="1226"/>
    <n v="255000"/>
    <n v="2023"/>
  </r>
  <r>
    <x v="31"/>
    <x v="3"/>
    <x v="1"/>
    <n v="26"/>
    <n v="7960"/>
    <n v="2210000"/>
    <n v="2023"/>
  </r>
  <r>
    <x v="31"/>
    <x v="14"/>
    <x v="1"/>
    <n v="50"/>
    <n v="9075"/>
    <n v="4250000"/>
    <n v="2023"/>
  </r>
  <r>
    <x v="31"/>
    <x v="15"/>
    <x v="1"/>
    <n v="88"/>
    <n v="1805"/>
    <n v="7480000"/>
    <n v="2023"/>
  </r>
  <r>
    <x v="31"/>
    <x v="4"/>
    <x v="1"/>
    <n v="99"/>
    <n v="5877"/>
    <n v="8415000"/>
    <n v="2023"/>
  </r>
  <r>
    <x v="31"/>
    <x v="5"/>
    <x v="1"/>
    <n v="3"/>
    <n v="590"/>
    <n v="255000"/>
    <n v="2023"/>
  </r>
  <r>
    <x v="31"/>
    <x v="16"/>
    <x v="1"/>
    <n v="538"/>
    <n v="18675"/>
    <n v="45730000"/>
    <n v="2023"/>
  </r>
  <r>
    <x v="31"/>
    <x v="26"/>
    <x v="1"/>
    <n v="97"/>
    <n v="2521"/>
    <n v="8245000"/>
    <n v="2023"/>
  </r>
  <r>
    <x v="31"/>
    <x v="27"/>
    <x v="1"/>
    <n v="592"/>
    <n v="32601"/>
    <n v="50320000"/>
    <n v="2023"/>
  </r>
  <r>
    <x v="31"/>
    <x v="23"/>
    <x v="1"/>
    <n v="215"/>
    <n v="22002"/>
    <n v="18275000"/>
    <n v="2023"/>
  </r>
  <r>
    <x v="31"/>
    <x v="21"/>
    <x v="1"/>
    <n v="15"/>
    <n v="4242"/>
    <n v="1275000"/>
    <n v="2023"/>
  </r>
  <r>
    <x v="31"/>
    <x v="6"/>
    <x v="1"/>
    <n v="18"/>
    <n v="4981"/>
    <n v="1530000"/>
    <n v="2023"/>
  </r>
  <r>
    <x v="31"/>
    <x v="24"/>
    <x v="1"/>
    <n v="40"/>
    <n v="6684"/>
    <n v="3400000"/>
    <n v="2023"/>
  </r>
  <r>
    <x v="31"/>
    <x v="28"/>
    <x v="1"/>
    <n v="822"/>
    <n v="26232"/>
    <n v="69870000"/>
    <n v="2023"/>
  </r>
  <r>
    <x v="31"/>
    <x v="29"/>
    <x v="1"/>
    <n v="641"/>
    <n v="12551"/>
    <n v="54485000"/>
    <n v="2023"/>
  </r>
  <r>
    <x v="31"/>
    <x v="17"/>
    <x v="1"/>
    <n v="137"/>
    <n v="17166"/>
    <n v="11645000"/>
    <n v="2023"/>
  </r>
  <r>
    <x v="31"/>
    <x v="30"/>
    <x v="1"/>
    <n v="1315"/>
    <n v="48131"/>
    <n v="111775000"/>
    <n v="2023"/>
  </r>
  <r>
    <x v="31"/>
    <x v="8"/>
    <x v="1"/>
    <n v="2"/>
    <n v="246"/>
    <n v="170000"/>
    <n v="2023"/>
  </r>
  <r>
    <x v="31"/>
    <x v="9"/>
    <x v="1"/>
    <n v="2"/>
    <n v="1387"/>
    <n v="170000"/>
    <n v="2023"/>
  </r>
  <r>
    <x v="31"/>
    <x v="18"/>
    <x v="1"/>
    <n v="177"/>
    <n v="7105"/>
    <n v="15045000"/>
    <n v="2023"/>
  </r>
  <r>
    <x v="31"/>
    <x v="12"/>
    <x v="1"/>
    <n v="11"/>
    <n v="990"/>
    <n v="935000"/>
    <n v="2023"/>
  </r>
  <r>
    <x v="31"/>
    <x v="19"/>
    <x v="1"/>
    <n v="128"/>
    <n v="12992"/>
    <n v="10880000"/>
    <n v="2023"/>
  </r>
  <r>
    <x v="31"/>
    <x v="31"/>
    <x v="1"/>
    <n v="539"/>
    <n v="24386"/>
    <n v="45815000"/>
    <n v="2023"/>
  </r>
  <r>
    <x v="31"/>
    <x v="32"/>
    <x v="1"/>
    <n v="599"/>
    <n v="19015"/>
    <n v="50915000"/>
    <n v="2023"/>
  </r>
  <r>
    <x v="31"/>
    <x v="13"/>
    <x v="1"/>
    <n v="2"/>
    <n v="657"/>
    <n v="170000"/>
    <n v="2023"/>
  </r>
  <r>
    <x v="31"/>
    <x v="33"/>
    <x v="1"/>
    <n v="446"/>
    <n v="42692"/>
    <n v="37910000"/>
    <n v="2023"/>
  </r>
  <r>
    <x v="31"/>
    <x v="20"/>
    <x v="1"/>
    <n v="47"/>
    <n v="5398"/>
    <n v="3995000"/>
    <n v="2023"/>
  </r>
  <r>
    <x v="31"/>
    <x v="34"/>
    <x v="1"/>
    <n v="290"/>
    <n v="9743"/>
    <n v="24650000"/>
    <n v="2023"/>
  </r>
  <r>
    <x v="32"/>
    <x v="1"/>
    <x v="1"/>
    <n v="2"/>
    <n v="175"/>
    <n v="170000"/>
    <n v="2023"/>
  </r>
  <r>
    <x v="32"/>
    <x v="25"/>
    <x v="1"/>
    <n v="130"/>
    <n v="7155"/>
    <n v="11050000"/>
    <n v="2023"/>
  </r>
  <r>
    <x v="32"/>
    <x v="2"/>
    <x v="1"/>
    <n v="2"/>
    <n v="1137"/>
    <n v="170000"/>
    <n v="2023"/>
  </r>
  <r>
    <x v="32"/>
    <x v="3"/>
    <x v="1"/>
    <n v="30"/>
    <n v="8111"/>
    <n v="2550000"/>
    <n v="2023"/>
  </r>
  <r>
    <x v="32"/>
    <x v="14"/>
    <x v="1"/>
    <n v="59"/>
    <n v="4788"/>
    <n v="5015000"/>
    <n v="2023"/>
  </r>
  <r>
    <x v="32"/>
    <x v="15"/>
    <x v="1"/>
    <n v="130"/>
    <n v="1496"/>
    <n v="11050000"/>
    <n v="2023"/>
  </r>
  <r>
    <x v="32"/>
    <x v="4"/>
    <x v="1"/>
    <n v="93"/>
    <n v="3575"/>
    <n v="7905000"/>
    <n v="2023"/>
  </r>
  <r>
    <x v="32"/>
    <x v="5"/>
    <x v="1"/>
    <n v="5"/>
    <n v="488"/>
    <n v="425000"/>
    <n v="2023"/>
  </r>
  <r>
    <x v="32"/>
    <x v="16"/>
    <x v="1"/>
    <n v="811"/>
    <n v="16567"/>
    <n v="68935000"/>
    <n v="2023"/>
  </r>
  <r>
    <x v="32"/>
    <x v="26"/>
    <x v="1"/>
    <n v="71"/>
    <n v="1859"/>
    <n v="6035000"/>
    <n v="2023"/>
  </r>
  <r>
    <x v="32"/>
    <x v="27"/>
    <x v="1"/>
    <n v="548"/>
    <n v="26023"/>
    <n v="46580000"/>
    <n v="2023"/>
  </r>
  <r>
    <x v="32"/>
    <x v="23"/>
    <x v="1"/>
    <n v="218"/>
    <n v="23698"/>
    <n v="18530000"/>
    <n v="2023"/>
  </r>
  <r>
    <x v="32"/>
    <x v="21"/>
    <x v="1"/>
    <n v="16"/>
    <n v="5710"/>
    <n v="1360000"/>
    <n v="2023"/>
  </r>
  <r>
    <x v="32"/>
    <x v="6"/>
    <x v="1"/>
    <n v="15"/>
    <n v="4531"/>
    <n v="1275000"/>
    <n v="2023"/>
  </r>
  <r>
    <x v="32"/>
    <x v="24"/>
    <x v="1"/>
    <n v="27"/>
    <n v="4375"/>
    <n v="2295000"/>
    <n v="2023"/>
  </r>
  <r>
    <x v="32"/>
    <x v="28"/>
    <x v="1"/>
    <n v="1155"/>
    <n v="22859"/>
    <n v="98175000"/>
    <n v="2023"/>
  </r>
  <r>
    <x v="32"/>
    <x v="29"/>
    <x v="1"/>
    <n v="736"/>
    <n v="13811"/>
    <n v="62560000"/>
    <n v="2023"/>
  </r>
  <r>
    <x v="32"/>
    <x v="17"/>
    <x v="1"/>
    <n v="134"/>
    <n v="9736"/>
    <n v="11390000"/>
    <n v="2023"/>
  </r>
  <r>
    <x v="32"/>
    <x v="30"/>
    <x v="1"/>
    <n v="1125"/>
    <n v="32212"/>
    <n v="95625000"/>
    <n v="2023"/>
  </r>
  <r>
    <x v="32"/>
    <x v="8"/>
    <x v="1"/>
    <n v="2"/>
    <n v="206"/>
    <n v="170000"/>
    <n v="2023"/>
  </r>
  <r>
    <x v="32"/>
    <x v="18"/>
    <x v="1"/>
    <n v="186"/>
    <n v="7280"/>
    <n v="15810000"/>
    <n v="2023"/>
  </r>
  <r>
    <x v="32"/>
    <x v="12"/>
    <x v="1"/>
    <n v="12"/>
    <n v="860"/>
    <n v="1020000"/>
    <n v="2023"/>
  </r>
  <r>
    <x v="32"/>
    <x v="19"/>
    <x v="1"/>
    <n v="116"/>
    <n v="13632"/>
    <n v="9860000"/>
    <n v="2023"/>
  </r>
  <r>
    <x v="32"/>
    <x v="31"/>
    <x v="1"/>
    <n v="348"/>
    <n v="13082"/>
    <n v="29580000"/>
    <n v="2023"/>
  </r>
  <r>
    <x v="32"/>
    <x v="32"/>
    <x v="1"/>
    <n v="520"/>
    <n v="19246"/>
    <n v="44200000"/>
    <n v="2023"/>
  </r>
  <r>
    <x v="32"/>
    <x v="13"/>
    <x v="1"/>
    <n v="4"/>
    <n v="489"/>
    <n v="340000"/>
    <n v="2023"/>
  </r>
  <r>
    <x v="32"/>
    <x v="33"/>
    <x v="1"/>
    <n v="498"/>
    <n v="29434"/>
    <n v="42330000"/>
    <n v="2023"/>
  </r>
  <r>
    <x v="32"/>
    <x v="20"/>
    <x v="1"/>
    <n v="37"/>
    <n v="5430"/>
    <n v="3145000"/>
    <n v="2023"/>
  </r>
  <r>
    <x v="32"/>
    <x v="34"/>
    <x v="1"/>
    <n v="160"/>
    <n v="8435"/>
    <n v="13600000"/>
    <n v="2023"/>
  </r>
  <r>
    <x v="33"/>
    <x v="33"/>
    <x v="1"/>
    <n v="399"/>
    <n v="44334"/>
    <n v="33915000"/>
    <n v="2024"/>
  </r>
  <r>
    <x v="33"/>
    <x v="30"/>
    <x v="1"/>
    <n v="1289"/>
    <n v="50156"/>
    <n v="109565000"/>
    <n v="2024"/>
  </r>
  <r>
    <x v="33"/>
    <x v="28"/>
    <x v="1"/>
    <n v="1080"/>
    <n v="30770"/>
    <n v="91800000"/>
    <n v="2024"/>
  </r>
  <r>
    <x v="33"/>
    <x v="32"/>
    <x v="1"/>
    <n v="626"/>
    <n v="28455"/>
    <n v="53210000"/>
    <n v="2024"/>
  </r>
  <r>
    <x v="33"/>
    <x v="14"/>
    <x v="1"/>
    <n v="58"/>
    <n v="6824"/>
    <n v="4930000"/>
    <n v="2024"/>
  </r>
  <r>
    <x v="33"/>
    <x v="29"/>
    <x v="1"/>
    <n v="734"/>
    <n v="164"/>
    <n v="62390000"/>
    <n v="2024"/>
  </r>
  <r>
    <x v="33"/>
    <x v="31"/>
    <x v="1"/>
    <n v="498"/>
    <n v="21747"/>
    <n v="42330000"/>
    <n v="2024"/>
  </r>
  <r>
    <x v="33"/>
    <x v="16"/>
    <x v="1"/>
    <n v="1345"/>
    <n v="21520"/>
    <n v="114325000"/>
    <n v="2024"/>
  </r>
  <r>
    <x v="33"/>
    <x v="17"/>
    <x v="1"/>
    <n v="172"/>
    <n v="19326"/>
    <n v="14620000"/>
    <n v="2024"/>
  </r>
  <r>
    <x v="33"/>
    <x v="27"/>
    <x v="1"/>
    <n v="494"/>
    <n v="33379"/>
    <n v="41990000"/>
    <n v="2024"/>
  </r>
  <r>
    <x v="33"/>
    <x v="18"/>
    <x v="1"/>
    <n v="150"/>
    <n v="7500"/>
    <n v="12750000"/>
    <n v="2024"/>
  </r>
  <r>
    <x v="33"/>
    <x v="3"/>
    <x v="1"/>
    <n v="21"/>
    <n v="7242"/>
    <n v="1785000"/>
    <n v="2024"/>
  </r>
  <r>
    <x v="33"/>
    <x v="23"/>
    <x v="1"/>
    <n v="282"/>
    <n v="28776"/>
    <n v="23970000"/>
    <n v="2024"/>
  </r>
  <r>
    <x v="33"/>
    <x v="4"/>
    <x v="1"/>
    <n v="91"/>
    <n v="4946"/>
    <n v="7735000"/>
    <n v="2024"/>
  </r>
  <r>
    <x v="33"/>
    <x v="34"/>
    <x v="1"/>
    <n v="184"/>
    <n v="10223"/>
    <n v="15640000"/>
    <n v="2024"/>
  </r>
  <r>
    <x v="33"/>
    <x v="19"/>
    <x v="1"/>
    <n v="105"/>
    <n v="15000"/>
    <n v="8925000"/>
    <n v="2024"/>
  </r>
  <r>
    <x v="33"/>
    <x v="25"/>
    <x v="1"/>
    <n v="123"/>
    <n v="8483"/>
    <n v="10455000"/>
    <n v="2024"/>
  </r>
  <r>
    <x v="33"/>
    <x v="24"/>
    <x v="1"/>
    <n v="29"/>
    <n v="4678"/>
    <n v="2465000"/>
    <n v="2024"/>
  </r>
  <r>
    <x v="33"/>
    <x v="20"/>
    <x v="1"/>
    <n v="49"/>
    <n v="5385"/>
    <n v="4165000"/>
    <n v="2024"/>
  </r>
  <r>
    <x v="33"/>
    <x v="6"/>
    <x v="1"/>
    <n v="10"/>
    <n v="5264"/>
    <n v="850000"/>
    <n v="2024"/>
  </r>
  <r>
    <x v="33"/>
    <x v="26"/>
    <x v="1"/>
    <n v="86"/>
    <n v="2331"/>
    <n v="7310000"/>
    <n v="2024"/>
  </r>
  <r>
    <x v="33"/>
    <x v="15"/>
    <x v="1"/>
    <n v="101"/>
    <n v="1624"/>
    <n v="8585000"/>
    <n v="2024"/>
  </r>
  <r>
    <x v="33"/>
    <x v="13"/>
    <x v="1"/>
    <n v="2"/>
    <n v="466"/>
    <n v="170000"/>
    <n v="2024"/>
  </r>
  <r>
    <x v="33"/>
    <x v="12"/>
    <x v="1"/>
    <n v="10"/>
    <n v="1250"/>
    <n v="850000"/>
    <n v="2024"/>
  </r>
  <r>
    <x v="33"/>
    <x v="21"/>
    <x v="1"/>
    <n v="13"/>
    <n v="4815"/>
    <n v="1105000"/>
    <n v="2024"/>
  </r>
  <r>
    <x v="33"/>
    <x v="5"/>
    <x v="1"/>
    <n v="3"/>
    <n v="527"/>
    <n v="255000"/>
    <n v="2024"/>
  </r>
  <r>
    <x v="33"/>
    <x v="8"/>
    <x v="1"/>
    <n v="7"/>
    <n v="433"/>
    <n v="595000"/>
    <n v="2024"/>
  </r>
  <r>
    <x v="33"/>
    <x v="2"/>
    <x v="1"/>
    <n v="5"/>
    <n v="1174"/>
    <n v="425000"/>
    <n v="2024"/>
  </r>
  <r>
    <x v="34"/>
    <x v="33"/>
    <x v="1"/>
    <n v="394"/>
    <n v="37170"/>
    <n v="33490000"/>
    <n v="2024"/>
  </r>
  <r>
    <x v="34"/>
    <x v="30"/>
    <x v="1"/>
    <n v="1227"/>
    <n v="36302"/>
    <n v="104295000"/>
    <n v="2024"/>
  </r>
  <r>
    <x v="34"/>
    <x v="28"/>
    <x v="1"/>
    <n v="923"/>
    <n v="24812"/>
    <n v="78455000"/>
    <n v="2024"/>
  </r>
  <r>
    <x v="34"/>
    <x v="32"/>
    <x v="1"/>
    <n v="595"/>
    <n v="23063"/>
    <n v="50575000"/>
    <n v="2024"/>
  </r>
  <r>
    <x v="34"/>
    <x v="31"/>
    <x v="1"/>
    <n v="517"/>
    <n v="19149"/>
    <n v="43945000"/>
    <n v="2024"/>
  </r>
  <r>
    <x v="34"/>
    <x v="14"/>
    <x v="1"/>
    <n v="71"/>
    <n v="6762"/>
    <n v="6035000"/>
    <n v="2024"/>
  </r>
  <r>
    <x v="34"/>
    <x v="17"/>
    <x v="1"/>
    <n v="146"/>
    <n v="18025"/>
    <n v="12410000"/>
    <n v="2024"/>
  </r>
  <r>
    <x v="34"/>
    <x v="29"/>
    <x v="1"/>
    <n v="684"/>
    <n v="12281"/>
    <n v="58140000"/>
    <n v="2024"/>
  </r>
  <r>
    <x v="34"/>
    <x v="27"/>
    <x v="1"/>
    <n v="510"/>
    <n v="25758"/>
    <n v="43350000"/>
    <n v="2024"/>
  </r>
  <r>
    <x v="34"/>
    <x v="16"/>
    <x v="1"/>
    <n v="596"/>
    <n v="17898"/>
    <n v="50660000"/>
    <n v="2024"/>
  </r>
  <r>
    <x v="34"/>
    <x v="3"/>
    <x v="1"/>
    <n v="24"/>
    <n v="6858"/>
    <n v="2040000"/>
    <n v="2024"/>
  </r>
  <r>
    <x v="34"/>
    <x v="18"/>
    <x v="1"/>
    <n v="203"/>
    <n v="6305"/>
    <n v="17255000"/>
    <n v="2024"/>
  </r>
  <r>
    <x v="34"/>
    <x v="4"/>
    <x v="1"/>
    <n v="99"/>
    <n v="4125"/>
    <n v="8415000"/>
    <n v="2024"/>
  </r>
  <r>
    <x v="34"/>
    <x v="19"/>
    <x v="1"/>
    <n v="111"/>
    <n v="14051"/>
    <n v="9435000"/>
    <n v="2024"/>
  </r>
  <r>
    <x v="34"/>
    <x v="25"/>
    <x v="1"/>
    <n v="128"/>
    <n v="6125"/>
    <n v="10880000"/>
    <n v="2024"/>
  </r>
  <r>
    <x v="34"/>
    <x v="23"/>
    <x v="1"/>
    <n v="312"/>
    <n v="26000"/>
    <n v="26520000"/>
    <n v="2024"/>
  </r>
  <r>
    <x v="34"/>
    <x v="34"/>
    <x v="1"/>
    <n v="185"/>
    <n v="8487"/>
    <n v="15725000"/>
    <n v="2024"/>
  </r>
  <r>
    <x v="34"/>
    <x v="24"/>
    <x v="1"/>
    <n v="42"/>
    <n v="4667"/>
    <n v="3570000"/>
    <n v="2024"/>
  </r>
  <r>
    <x v="34"/>
    <x v="20"/>
    <x v="1"/>
    <n v="60"/>
    <n v="5826"/>
    <n v="5100000"/>
    <n v="2024"/>
  </r>
  <r>
    <x v="34"/>
    <x v="6"/>
    <x v="1"/>
    <n v="24"/>
    <n v="4211"/>
    <n v="2040000"/>
    <n v="2024"/>
  </r>
  <r>
    <x v="34"/>
    <x v="26"/>
    <x v="1"/>
    <n v="99"/>
    <n v="1772"/>
    <n v="8415000"/>
    <n v="2024"/>
  </r>
  <r>
    <x v="34"/>
    <x v="13"/>
    <x v="1"/>
    <n v="5"/>
    <n v="538"/>
    <n v="425000"/>
    <n v="2024"/>
  </r>
  <r>
    <x v="34"/>
    <x v="15"/>
    <x v="1"/>
    <n v="84"/>
    <n v="1321"/>
    <n v="7140000"/>
    <n v="2024"/>
  </r>
  <r>
    <x v="34"/>
    <x v="12"/>
    <x v="1"/>
    <n v="16"/>
    <n v="1177"/>
    <n v="1360000"/>
    <n v="2024"/>
  </r>
  <r>
    <x v="34"/>
    <x v="21"/>
    <x v="1"/>
    <n v="11"/>
    <n v="4584"/>
    <n v="935000"/>
    <n v="2024"/>
  </r>
  <r>
    <x v="34"/>
    <x v="8"/>
    <x v="1"/>
    <n v="7"/>
    <n v="310"/>
    <n v="595000"/>
    <n v="2024"/>
  </r>
  <r>
    <x v="34"/>
    <x v="5"/>
    <x v="1"/>
    <n v="5"/>
    <n v="444"/>
    <n v="425000"/>
    <n v="2024"/>
  </r>
  <r>
    <x v="34"/>
    <x v="9"/>
    <x v="1"/>
    <n v="4"/>
    <n v="1261"/>
    <n v="340000"/>
    <n v="2024"/>
  </r>
  <r>
    <x v="34"/>
    <x v="2"/>
    <x v="1"/>
    <n v="4"/>
    <n v="1184"/>
    <n v="340000"/>
    <n v="2024"/>
  </r>
  <r>
    <x v="35"/>
    <x v="30"/>
    <x v="1"/>
    <n v="1079"/>
    <n v="36826"/>
    <n v="91715000"/>
    <n v="2024"/>
  </r>
  <r>
    <x v="35"/>
    <x v="33"/>
    <x v="1"/>
    <n v="389"/>
    <n v="34425"/>
    <n v="33065000"/>
    <n v="2024"/>
  </r>
  <r>
    <x v="35"/>
    <x v="28"/>
    <x v="1"/>
    <n v="1482"/>
    <n v="26751"/>
    <n v="125970000"/>
    <n v="2024"/>
  </r>
  <r>
    <x v="35"/>
    <x v="32"/>
    <x v="1"/>
    <n v="749"/>
    <n v="22095"/>
    <n v="63665000"/>
    <n v="2024"/>
  </r>
  <r>
    <x v="35"/>
    <x v="31"/>
    <x v="1"/>
    <n v="493"/>
    <n v="16942"/>
    <n v="41905000"/>
    <n v="2024"/>
  </r>
  <r>
    <x v="35"/>
    <x v="16"/>
    <x v="1"/>
    <n v="897"/>
    <n v="15905"/>
    <n v="76245000"/>
    <n v="2024"/>
  </r>
  <r>
    <x v="35"/>
    <x v="29"/>
    <x v="1"/>
    <n v="876"/>
    <n v="13861"/>
    <n v="74460000"/>
    <n v="2024"/>
  </r>
  <r>
    <x v="35"/>
    <x v="27"/>
    <x v="1"/>
    <n v="661"/>
    <n v="25424"/>
    <n v="56185000"/>
    <n v="2024"/>
  </r>
  <r>
    <x v="35"/>
    <x v="14"/>
    <x v="1"/>
    <n v="99"/>
    <n v="6972"/>
    <n v="8415000"/>
    <n v="2024"/>
  </r>
  <r>
    <x v="35"/>
    <x v="17"/>
    <x v="1"/>
    <n v="143"/>
    <n v="14743"/>
    <n v="12155000"/>
    <n v="2024"/>
  </r>
  <r>
    <x v="35"/>
    <x v="25"/>
    <x v="1"/>
    <n v="366"/>
    <n v="7838"/>
    <n v="31110000"/>
    <n v="2024"/>
  </r>
  <r>
    <x v="35"/>
    <x v="3"/>
    <x v="1"/>
    <n v="53"/>
    <n v="7465"/>
    <n v="4505000"/>
    <n v="2024"/>
  </r>
  <r>
    <x v="35"/>
    <x v="4"/>
    <x v="1"/>
    <n v="120"/>
    <n v="4348"/>
    <n v="10200000"/>
    <n v="2024"/>
  </r>
  <r>
    <x v="35"/>
    <x v="19"/>
    <x v="1"/>
    <n v="132"/>
    <n v="14348"/>
    <n v="11220000"/>
    <n v="2024"/>
  </r>
  <r>
    <x v="35"/>
    <x v="34"/>
    <x v="1"/>
    <n v="495"/>
    <n v="8089"/>
    <n v="42075000"/>
    <n v="2024"/>
  </r>
  <r>
    <x v="35"/>
    <x v="23"/>
    <x v="1"/>
    <n v="305"/>
    <n v="23644"/>
    <n v="25925000"/>
    <n v="2024"/>
  </r>
  <r>
    <x v="35"/>
    <x v="24"/>
    <x v="1"/>
    <n v="52"/>
    <n v="4483"/>
    <n v="4420000"/>
    <n v="2024"/>
  </r>
  <r>
    <x v="35"/>
    <x v="26"/>
    <x v="1"/>
    <n v="123"/>
    <n v="1730"/>
    <n v="10455000"/>
    <n v="2024"/>
  </r>
  <r>
    <x v="35"/>
    <x v="20"/>
    <x v="1"/>
    <n v="51"/>
    <n v="4812"/>
    <n v="4335000"/>
    <n v="2024"/>
  </r>
  <r>
    <x v="35"/>
    <x v="6"/>
    <x v="1"/>
    <n v="18"/>
    <n v="4500"/>
    <n v="1530000"/>
    <n v="2024"/>
  </r>
  <r>
    <x v="35"/>
    <x v="13"/>
    <x v="1"/>
    <n v="3"/>
    <n v="556"/>
    <n v="255000"/>
    <n v="2024"/>
  </r>
  <r>
    <x v="35"/>
    <x v="15"/>
    <x v="1"/>
    <n v="119"/>
    <n v="1294"/>
    <n v="10115000"/>
    <n v="2024"/>
  </r>
  <r>
    <x v="35"/>
    <x v="12"/>
    <x v="1"/>
    <n v="5"/>
    <n v="1042"/>
    <n v="425000"/>
    <n v="2024"/>
  </r>
  <r>
    <x v="35"/>
    <x v="9"/>
    <x v="1"/>
    <n v="3"/>
    <n v="1200"/>
    <n v="255000"/>
    <n v="2024"/>
  </r>
  <r>
    <x v="35"/>
    <x v="21"/>
    <x v="1"/>
    <n v="17"/>
    <n v="4147"/>
    <n v="1445000"/>
    <n v="2024"/>
  </r>
  <r>
    <x v="35"/>
    <x v="5"/>
    <x v="1"/>
    <n v="4"/>
    <n v="429"/>
    <n v="340000"/>
    <n v="2024"/>
  </r>
  <r>
    <x v="35"/>
    <x v="8"/>
    <x v="1"/>
    <n v="2"/>
    <n v="370"/>
    <n v="170000"/>
    <n v="2024"/>
  </r>
  <r>
    <x v="0"/>
    <x v="25"/>
    <x v="0"/>
    <n v="436"/>
    <n v="63444"/>
    <n v="654000000"/>
    <n v="2021"/>
  </r>
  <r>
    <x v="0"/>
    <x v="3"/>
    <x v="0"/>
    <n v="7"/>
    <n v="30344"/>
    <n v="10500000"/>
    <n v="2021"/>
  </r>
  <r>
    <x v="0"/>
    <x v="14"/>
    <x v="0"/>
    <n v="47"/>
    <n v="81056"/>
    <n v="70500000"/>
    <n v="2021"/>
  </r>
  <r>
    <x v="0"/>
    <x v="15"/>
    <x v="0"/>
    <n v="6"/>
    <n v="1200"/>
    <n v="9000000"/>
    <n v="2021"/>
  </r>
  <r>
    <x v="0"/>
    <x v="4"/>
    <x v="0"/>
    <n v="36"/>
    <n v="10274"/>
    <n v="54000000"/>
    <n v="2021"/>
  </r>
  <r>
    <x v="0"/>
    <x v="16"/>
    <x v="0"/>
    <n v="272"/>
    <n v="14233"/>
    <n v="408000000"/>
    <n v="2021"/>
  </r>
  <r>
    <x v="0"/>
    <x v="26"/>
    <x v="0"/>
    <n v="36"/>
    <n v="3374"/>
    <n v="54000000"/>
    <n v="2021"/>
  </r>
  <r>
    <x v="0"/>
    <x v="27"/>
    <x v="0"/>
    <n v="98"/>
    <n v="49005"/>
    <n v="147000000"/>
    <n v="2021"/>
  </r>
  <r>
    <x v="0"/>
    <x v="23"/>
    <x v="0"/>
    <n v="101"/>
    <n v="31078"/>
    <n v="151500000"/>
    <n v="2021"/>
  </r>
  <r>
    <x v="0"/>
    <x v="21"/>
    <x v="0"/>
    <n v="9"/>
    <n v="4360"/>
    <n v="13500000"/>
    <n v="2021"/>
  </r>
  <r>
    <x v="0"/>
    <x v="6"/>
    <x v="0"/>
    <n v="22"/>
    <n v="6874"/>
    <n v="33000000"/>
    <n v="2021"/>
  </r>
  <r>
    <x v="0"/>
    <x v="24"/>
    <x v="0"/>
    <n v="80"/>
    <n v="26969"/>
    <n v="120000000"/>
    <n v="2021"/>
  </r>
  <r>
    <x v="0"/>
    <x v="28"/>
    <x v="0"/>
    <n v="1549"/>
    <n v="59979"/>
    <n v="2323500000"/>
    <n v="2021"/>
  </r>
  <r>
    <x v="0"/>
    <x v="29"/>
    <x v="0"/>
    <n v="379"/>
    <n v="57624"/>
    <n v="568500000"/>
    <n v="2021"/>
  </r>
  <r>
    <x v="0"/>
    <x v="17"/>
    <x v="0"/>
    <n v="126"/>
    <n v="29491"/>
    <n v="189000000"/>
    <n v="2021"/>
  </r>
  <r>
    <x v="0"/>
    <x v="30"/>
    <x v="0"/>
    <n v="428"/>
    <n v="45515"/>
    <n v="642000000"/>
    <n v="2021"/>
  </r>
  <r>
    <x v="0"/>
    <x v="8"/>
    <x v="0"/>
    <n v="2"/>
    <n v="3048"/>
    <n v="3000000"/>
    <n v="2021"/>
  </r>
  <r>
    <x v="0"/>
    <x v="18"/>
    <x v="0"/>
    <n v="191"/>
    <n v="36953"/>
    <n v="286500000"/>
    <n v="2021"/>
  </r>
  <r>
    <x v="0"/>
    <x v="12"/>
    <x v="0"/>
    <n v="18"/>
    <n v="2581"/>
    <n v="27000000"/>
    <n v="2021"/>
  </r>
  <r>
    <x v="0"/>
    <x v="19"/>
    <x v="0"/>
    <n v="9"/>
    <n v="24348"/>
    <n v="13500000"/>
    <n v="2021"/>
  </r>
  <r>
    <x v="0"/>
    <x v="31"/>
    <x v="0"/>
    <n v="325"/>
    <n v="48828"/>
    <n v="487500000"/>
    <n v="2021"/>
  </r>
  <r>
    <x v="0"/>
    <x v="32"/>
    <x v="0"/>
    <n v="1297"/>
    <n v="107658"/>
    <n v="1945500000"/>
    <n v="2021"/>
  </r>
  <r>
    <x v="0"/>
    <x v="33"/>
    <x v="0"/>
    <n v="171"/>
    <n v="137840"/>
    <n v="256500000"/>
    <n v="2021"/>
  </r>
  <r>
    <x v="0"/>
    <x v="20"/>
    <x v="0"/>
    <n v="34"/>
    <n v="7607"/>
    <n v="51000000"/>
    <n v="2021"/>
  </r>
  <r>
    <x v="0"/>
    <x v="34"/>
    <x v="0"/>
    <n v="9"/>
    <n v="65885"/>
    <n v="13500000"/>
    <n v="2021"/>
  </r>
  <r>
    <x v="1"/>
    <x v="25"/>
    <x v="0"/>
    <n v="201"/>
    <n v="41370"/>
    <n v="301500000"/>
    <n v="2021"/>
  </r>
  <r>
    <x v="1"/>
    <x v="14"/>
    <x v="0"/>
    <n v="8"/>
    <n v="55276"/>
    <n v="12000000"/>
    <n v="2021"/>
  </r>
  <r>
    <x v="1"/>
    <x v="4"/>
    <x v="0"/>
    <n v="6"/>
    <n v="5280"/>
    <n v="9000000"/>
    <n v="2021"/>
  </r>
  <r>
    <x v="1"/>
    <x v="26"/>
    <x v="0"/>
    <n v="27"/>
    <n v="379"/>
    <n v="40500000"/>
    <n v="2021"/>
  </r>
  <r>
    <x v="1"/>
    <x v="27"/>
    <x v="0"/>
    <n v="106"/>
    <n v="33419"/>
    <n v="159000000"/>
    <n v="2021"/>
  </r>
  <r>
    <x v="1"/>
    <x v="23"/>
    <x v="0"/>
    <n v="17"/>
    <n v="7315"/>
    <n v="25500000"/>
    <n v="2021"/>
  </r>
  <r>
    <x v="1"/>
    <x v="21"/>
    <x v="0"/>
    <n v="4"/>
    <n v="1721"/>
    <n v="6000000"/>
    <n v="2021"/>
  </r>
  <r>
    <x v="1"/>
    <x v="6"/>
    <x v="0"/>
    <n v="50"/>
    <n v="1916"/>
    <n v="75000000"/>
    <n v="2021"/>
  </r>
  <r>
    <x v="1"/>
    <x v="24"/>
    <x v="0"/>
    <n v="39"/>
    <n v="21680"/>
    <n v="58500000"/>
    <n v="2021"/>
  </r>
  <r>
    <x v="1"/>
    <x v="28"/>
    <x v="0"/>
    <n v="140"/>
    <n v="4942"/>
    <n v="210000000"/>
    <n v="2021"/>
  </r>
  <r>
    <x v="1"/>
    <x v="29"/>
    <x v="0"/>
    <n v="95"/>
    <n v="6675"/>
    <n v="142500000"/>
    <n v="2021"/>
  </r>
  <r>
    <x v="1"/>
    <x v="30"/>
    <x v="0"/>
    <n v="189"/>
    <n v="16627"/>
    <n v="283500000"/>
    <n v="2021"/>
  </r>
  <r>
    <x v="1"/>
    <x v="18"/>
    <x v="0"/>
    <n v="28"/>
    <n v="5900"/>
    <n v="42000000"/>
    <n v="2021"/>
  </r>
  <r>
    <x v="1"/>
    <x v="12"/>
    <x v="0"/>
    <n v="3"/>
    <n v="314"/>
    <n v="4500000"/>
    <n v="2021"/>
  </r>
  <r>
    <x v="1"/>
    <x v="19"/>
    <x v="0"/>
    <n v="21"/>
    <n v="14366"/>
    <n v="31500000"/>
    <n v="2021"/>
  </r>
  <r>
    <x v="1"/>
    <x v="31"/>
    <x v="0"/>
    <n v="33"/>
    <n v="18802"/>
    <n v="49500000"/>
    <n v="2021"/>
  </r>
  <r>
    <x v="1"/>
    <x v="32"/>
    <x v="0"/>
    <n v="237"/>
    <n v="17837"/>
    <n v="355500000"/>
    <n v="2021"/>
  </r>
  <r>
    <x v="1"/>
    <x v="33"/>
    <x v="0"/>
    <n v="25"/>
    <n v="147458"/>
    <n v="37500000"/>
    <n v="2021"/>
  </r>
  <r>
    <x v="1"/>
    <x v="20"/>
    <x v="0"/>
    <n v="6"/>
    <n v="2957"/>
    <n v="9000000"/>
    <n v="2021"/>
  </r>
  <r>
    <x v="1"/>
    <x v="34"/>
    <x v="0"/>
    <n v="6"/>
    <n v="28906"/>
    <n v="9000000"/>
    <n v="2021"/>
  </r>
  <r>
    <x v="2"/>
    <x v="25"/>
    <x v="0"/>
    <n v="369"/>
    <n v="53867"/>
    <n v="553500000"/>
    <n v="2021"/>
  </r>
  <r>
    <x v="2"/>
    <x v="3"/>
    <x v="0"/>
    <n v="6"/>
    <n v="22586"/>
    <n v="9000000"/>
    <n v="2021"/>
  </r>
  <r>
    <x v="2"/>
    <x v="14"/>
    <x v="0"/>
    <n v="67"/>
    <n v="100771"/>
    <n v="100500000"/>
    <n v="2021"/>
  </r>
  <r>
    <x v="2"/>
    <x v="15"/>
    <x v="0"/>
    <n v="2"/>
    <n v="1314"/>
    <n v="3000000"/>
    <n v="2021"/>
  </r>
  <r>
    <x v="2"/>
    <x v="4"/>
    <x v="0"/>
    <n v="138"/>
    <n v="31808"/>
    <n v="207000000"/>
    <n v="2021"/>
  </r>
  <r>
    <x v="2"/>
    <x v="5"/>
    <x v="0"/>
    <n v="2"/>
    <n v="627"/>
    <n v="3000000"/>
    <n v="2021"/>
  </r>
  <r>
    <x v="2"/>
    <x v="16"/>
    <x v="0"/>
    <n v="205"/>
    <n v="22186"/>
    <n v="307500000"/>
    <n v="2021"/>
  </r>
  <r>
    <x v="2"/>
    <x v="26"/>
    <x v="0"/>
    <n v="17"/>
    <n v="1533"/>
    <n v="25500000"/>
    <n v="2021"/>
  </r>
  <r>
    <x v="2"/>
    <x v="27"/>
    <x v="0"/>
    <n v="207"/>
    <n v="59121"/>
    <n v="310500000"/>
    <n v="2021"/>
  </r>
  <r>
    <x v="2"/>
    <x v="23"/>
    <x v="0"/>
    <n v="74"/>
    <n v="31957"/>
    <n v="111000000"/>
    <n v="2021"/>
  </r>
  <r>
    <x v="2"/>
    <x v="21"/>
    <x v="0"/>
    <n v="25"/>
    <n v="5098"/>
    <n v="37500000"/>
    <n v="2021"/>
  </r>
  <r>
    <x v="2"/>
    <x v="6"/>
    <x v="0"/>
    <n v="87"/>
    <n v="8677"/>
    <n v="130500000"/>
    <n v="2021"/>
  </r>
  <r>
    <x v="2"/>
    <x v="24"/>
    <x v="0"/>
    <n v="42"/>
    <n v="33533"/>
    <n v="63000000"/>
    <n v="2021"/>
  </r>
  <r>
    <x v="2"/>
    <x v="28"/>
    <x v="0"/>
    <n v="560"/>
    <n v="19402"/>
    <n v="840000000"/>
    <n v="2021"/>
  </r>
  <r>
    <x v="2"/>
    <x v="29"/>
    <x v="0"/>
    <n v="184"/>
    <n v="17828"/>
    <n v="276000000"/>
    <n v="2021"/>
  </r>
  <r>
    <x v="2"/>
    <x v="17"/>
    <x v="0"/>
    <n v="227"/>
    <n v="90928"/>
    <n v="340500000"/>
    <n v="2021"/>
  </r>
  <r>
    <x v="2"/>
    <x v="30"/>
    <x v="0"/>
    <n v="891"/>
    <n v="75098"/>
    <n v="1336500000"/>
    <n v="2021"/>
  </r>
  <r>
    <x v="2"/>
    <x v="18"/>
    <x v="0"/>
    <n v="147"/>
    <n v="23193"/>
    <n v="220500000"/>
    <n v="2021"/>
  </r>
  <r>
    <x v="2"/>
    <x v="12"/>
    <x v="0"/>
    <n v="31"/>
    <n v="2559"/>
    <n v="46500000"/>
    <n v="2021"/>
  </r>
  <r>
    <x v="2"/>
    <x v="19"/>
    <x v="0"/>
    <n v="71"/>
    <n v="23393"/>
    <n v="106500000"/>
    <n v="2021"/>
  </r>
  <r>
    <x v="2"/>
    <x v="31"/>
    <x v="0"/>
    <n v="515"/>
    <n v="59809"/>
    <n v="772500000"/>
    <n v="2021"/>
  </r>
  <r>
    <x v="2"/>
    <x v="32"/>
    <x v="0"/>
    <n v="660"/>
    <n v="45197"/>
    <n v="990000000"/>
    <n v="2021"/>
  </r>
  <r>
    <x v="2"/>
    <x v="33"/>
    <x v="0"/>
    <n v="92"/>
    <n v="264409"/>
    <n v="138000000"/>
    <n v="2021"/>
  </r>
  <r>
    <x v="2"/>
    <x v="20"/>
    <x v="0"/>
    <n v="37"/>
    <n v="9766"/>
    <n v="55500000"/>
    <n v="2021"/>
  </r>
  <r>
    <x v="2"/>
    <x v="34"/>
    <x v="0"/>
    <n v="12"/>
    <n v="67354"/>
    <n v="18000000"/>
    <n v="2021"/>
  </r>
  <r>
    <x v="3"/>
    <x v="25"/>
    <x v="0"/>
    <n v="811"/>
    <n v="58165"/>
    <n v="1216500000"/>
    <n v="2021"/>
  </r>
  <r>
    <x v="3"/>
    <x v="3"/>
    <x v="0"/>
    <n v="22"/>
    <n v="22521"/>
    <n v="33000000"/>
    <n v="2021"/>
  </r>
  <r>
    <x v="3"/>
    <x v="14"/>
    <x v="0"/>
    <n v="189"/>
    <n v="70562"/>
    <n v="283500000"/>
    <n v="2021"/>
  </r>
  <r>
    <x v="3"/>
    <x v="15"/>
    <x v="0"/>
    <n v="11"/>
    <n v="1286"/>
    <n v="16500000"/>
    <n v="2021"/>
  </r>
  <r>
    <x v="3"/>
    <x v="4"/>
    <x v="0"/>
    <n v="253"/>
    <n v="30642"/>
    <n v="379500000"/>
    <n v="2021"/>
  </r>
  <r>
    <x v="3"/>
    <x v="5"/>
    <x v="0"/>
    <n v="3"/>
    <n v="704"/>
    <n v="4500000"/>
    <n v="2021"/>
  </r>
  <r>
    <x v="3"/>
    <x v="16"/>
    <x v="0"/>
    <n v="818"/>
    <n v="24955"/>
    <n v="1227000000"/>
    <n v="2021"/>
  </r>
  <r>
    <x v="3"/>
    <x v="26"/>
    <x v="0"/>
    <n v="64"/>
    <n v="1694"/>
    <n v="96000000"/>
    <n v="2021"/>
  </r>
  <r>
    <x v="3"/>
    <x v="27"/>
    <x v="0"/>
    <n v="358"/>
    <n v="68641"/>
    <n v="537000000"/>
    <n v="2021"/>
  </r>
  <r>
    <x v="3"/>
    <x v="23"/>
    <x v="0"/>
    <n v="134"/>
    <n v="24476"/>
    <n v="201000000"/>
    <n v="2021"/>
  </r>
  <r>
    <x v="3"/>
    <x v="21"/>
    <x v="0"/>
    <n v="18"/>
    <n v="6543"/>
    <n v="27000000"/>
    <n v="2021"/>
  </r>
  <r>
    <x v="3"/>
    <x v="6"/>
    <x v="0"/>
    <n v="203"/>
    <n v="10104"/>
    <n v="304500000"/>
    <n v="2021"/>
  </r>
  <r>
    <x v="3"/>
    <x v="24"/>
    <x v="0"/>
    <n v="108"/>
    <n v="29512"/>
    <n v="162000000"/>
    <n v="2021"/>
  </r>
  <r>
    <x v="3"/>
    <x v="28"/>
    <x v="0"/>
    <n v="3384"/>
    <n v="84001"/>
    <n v="5076000000"/>
    <n v="2021"/>
  </r>
  <r>
    <x v="3"/>
    <x v="29"/>
    <x v="0"/>
    <n v="456"/>
    <n v="41455"/>
    <n v="684000000"/>
    <n v="2021"/>
  </r>
  <r>
    <x v="3"/>
    <x v="17"/>
    <x v="0"/>
    <n v="469"/>
    <n v="99094"/>
    <n v="703500000"/>
    <n v="2021"/>
  </r>
  <r>
    <x v="3"/>
    <x v="30"/>
    <x v="0"/>
    <n v="2101"/>
    <n v="146083"/>
    <n v="3151500000"/>
    <n v="2021"/>
  </r>
  <r>
    <x v="3"/>
    <x v="18"/>
    <x v="0"/>
    <n v="324"/>
    <n v="38080"/>
    <n v="486000000"/>
    <n v="2021"/>
  </r>
  <r>
    <x v="3"/>
    <x v="12"/>
    <x v="0"/>
    <n v="38"/>
    <n v="3592"/>
    <n v="57000000"/>
    <n v="2021"/>
  </r>
  <r>
    <x v="3"/>
    <x v="19"/>
    <x v="0"/>
    <n v="318"/>
    <n v="27261"/>
    <n v="477000000"/>
    <n v="2021"/>
  </r>
  <r>
    <x v="3"/>
    <x v="31"/>
    <x v="0"/>
    <n v="1378"/>
    <n v="67308"/>
    <n v="2067000000"/>
    <n v="2021"/>
  </r>
  <r>
    <x v="3"/>
    <x v="32"/>
    <x v="0"/>
    <n v="2801"/>
    <n v="122808"/>
    <n v="4201500000"/>
    <n v="2021"/>
  </r>
  <r>
    <x v="3"/>
    <x v="33"/>
    <x v="0"/>
    <n v="303"/>
    <n v="215180"/>
    <n v="454500000"/>
    <n v="2021"/>
  </r>
  <r>
    <x v="3"/>
    <x v="20"/>
    <x v="0"/>
    <n v="76"/>
    <n v="12268"/>
    <n v="114000000"/>
    <n v="2021"/>
  </r>
  <r>
    <x v="3"/>
    <x v="34"/>
    <x v="0"/>
    <n v="36"/>
    <n v="76665"/>
    <n v="54000000"/>
    <n v="2021"/>
  </r>
  <r>
    <x v="4"/>
    <x v="25"/>
    <x v="0"/>
    <n v="666"/>
    <n v="58473"/>
    <n v="999000000"/>
    <n v="2021"/>
  </r>
  <r>
    <x v="4"/>
    <x v="3"/>
    <x v="0"/>
    <n v="26"/>
    <n v="25097"/>
    <n v="39000000"/>
    <n v="2021"/>
  </r>
  <r>
    <x v="4"/>
    <x v="14"/>
    <x v="0"/>
    <n v="191"/>
    <n v="54618"/>
    <n v="286500000"/>
    <n v="2021"/>
  </r>
  <r>
    <x v="4"/>
    <x v="15"/>
    <x v="0"/>
    <n v="19"/>
    <n v="1380"/>
    <n v="28500000"/>
    <n v="2021"/>
  </r>
  <r>
    <x v="4"/>
    <x v="4"/>
    <x v="0"/>
    <n v="238"/>
    <n v="27491"/>
    <n v="357000000"/>
    <n v="2021"/>
  </r>
  <r>
    <x v="4"/>
    <x v="5"/>
    <x v="0"/>
    <n v="2"/>
    <n v="584"/>
    <n v="3000000"/>
    <n v="2021"/>
  </r>
  <r>
    <x v="4"/>
    <x v="16"/>
    <x v="0"/>
    <n v="995"/>
    <n v="26069"/>
    <n v="1492500000"/>
    <n v="2021"/>
  </r>
  <r>
    <x v="4"/>
    <x v="26"/>
    <x v="0"/>
    <n v="22"/>
    <n v="2316"/>
    <n v="33000000"/>
    <n v="2021"/>
  </r>
  <r>
    <x v="4"/>
    <x v="27"/>
    <x v="0"/>
    <n v="584"/>
    <n v="54721"/>
    <n v="876000000"/>
    <n v="2021"/>
  </r>
  <r>
    <x v="4"/>
    <x v="23"/>
    <x v="0"/>
    <n v="441"/>
    <n v="30342"/>
    <n v="661500000"/>
    <n v="2021"/>
  </r>
  <r>
    <x v="4"/>
    <x v="21"/>
    <x v="0"/>
    <n v="32"/>
    <n v="5430"/>
    <n v="48000000"/>
    <n v="2021"/>
  </r>
  <r>
    <x v="4"/>
    <x v="6"/>
    <x v="0"/>
    <n v="122"/>
    <n v="9978"/>
    <n v="183000000"/>
    <n v="2021"/>
  </r>
  <r>
    <x v="4"/>
    <x v="24"/>
    <x v="0"/>
    <n v="137"/>
    <n v="26589"/>
    <n v="205500000"/>
    <n v="2021"/>
  </r>
  <r>
    <x v="4"/>
    <x v="28"/>
    <x v="0"/>
    <n v="3319"/>
    <n v="79751"/>
    <n v="4978500000"/>
    <n v="2021"/>
  </r>
  <r>
    <x v="4"/>
    <x v="29"/>
    <x v="0"/>
    <n v="598"/>
    <n v="52507"/>
    <n v="897000000"/>
    <n v="2021"/>
  </r>
  <r>
    <x v="4"/>
    <x v="17"/>
    <x v="0"/>
    <n v="457"/>
    <n v="67859"/>
    <n v="685500000"/>
    <n v="2021"/>
  </r>
  <r>
    <x v="4"/>
    <x v="30"/>
    <x v="0"/>
    <n v="2419"/>
    <n v="119076"/>
    <n v="3628500000"/>
    <n v="2021"/>
  </r>
  <r>
    <x v="4"/>
    <x v="18"/>
    <x v="0"/>
    <n v="485"/>
    <n v="33821"/>
    <n v="727500000"/>
    <n v="2021"/>
  </r>
  <r>
    <x v="4"/>
    <x v="12"/>
    <x v="0"/>
    <n v="34"/>
    <n v="3496"/>
    <n v="51000000"/>
    <n v="2021"/>
  </r>
  <r>
    <x v="4"/>
    <x v="19"/>
    <x v="0"/>
    <n v="342"/>
    <n v="27376"/>
    <n v="513000000"/>
    <n v="2021"/>
  </r>
  <r>
    <x v="4"/>
    <x v="31"/>
    <x v="0"/>
    <n v="1451"/>
    <n v="57021"/>
    <n v="2176500000"/>
    <n v="2021"/>
  </r>
  <r>
    <x v="4"/>
    <x v="32"/>
    <x v="0"/>
    <n v="2745"/>
    <n v="109440"/>
    <n v="4117500000"/>
    <n v="2021"/>
  </r>
  <r>
    <x v="4"/>
    <x v="33"/>
    <x v="0"/>
    <n v="531"/>
    <n v="146734"/>
    <n v="796500000"/>
    <n v="2021"/>
  </r>
  <r>
    <x v="4"/>
    <x v="20"/>
    <x v="0"/>
    <n v="114"/>
    <n v="11192"/>
    <n v="171000000"/>
    <n v="2021"/>
  </r>
  <r>
    <x v="4"/>
    <x v="34"/>
    <x v="0"/>
    <n v="80"/>
    <n v="63613"/>
    <n v="120000000"/>
    <n v="2021"/>
  </r>
  <r>
    <x v="5"/>
    <x v="25"/>
    <x v="0"/>
    <n v="766"/>
    <n v="51764"/>
    <n v="1149000000"/>
    <n v="2021"/>
  </r>
  <r>
    <x v="5"/>
    <x v="3"/>
    <x v="0"/>
    <n v="38"/>
    <n v="24438"/>
    <n v="57000000"/>
    <n v="2021"/>
  </r>
  <r>
    <x v="5"/>
    <x v="14"/>
    <x v="0"/>
    <n v="475"/>
    <n v="48021"/>
    <n v="712500000"/>
    <n v="2021"/>
  </r>
  <r>
    <x v="5"/>
    <x v="15"/>
    <x v="0"/>
    <n v="25"/>
    <n v="1162"/>
    <n v="37500000"/>
    <n v="2021"/>
  </r>
  <r>
    <x v="5"/>
    <x v="4"/>
    <x v="0"/>
    <n v="244"/>
    <n v="24790"/>
    <n v="366000000"/>
    <n v="2021"/>
  </r>
  <r>
    <x v="5"/>
    <x v="16"/>
    <x v="0"/>
    <n v="809"/>
    <n v="17347"/>
    <n v="1213500000"/>
    <n v="2021"/>
  </r>
  <r>
    <x v="5"/>
    <x v="26"/>
    <x v="0"/>
    <n v="87"/>
    <n v="3081"/>
    <n v="130500000"/>
    <n v="2021"/>
  </r>
  <r>
    <x v="5"/>
    <x v="27"/>
    <x v="0"/>
    <n v="959"/>
    <n v="71820"/>
    <n v="1438500000"/>
    <n v="2021"/>
  </r>
  <r>
    <x v="5"/>
    <x v="23"/>
    <x v="0"/>
    <n v="691"/>
    <n v="32590"/>
    <n v="1036500000"/>
    <n v="2021"/>
  </r>
  <r>
    <x v="5"/>
    <x v="21"/>
    <x v="0"/>
    <n v="33"/>
    <n v="4975"/>
    <n v="49500000"/>
    <n v="2021"/>
  </r>
  <r>
    <x v="5"/>
    <x v="6"/>
    <x v="0"/>
    <n v="157"/>
    <n v="7354"/>
    <n v="235500000"/>
    <n v="2021"/>
  </r>
  <r>
    <x v="5"/>
    <x v="24"/>
    <x v="0"/>
    <n v="149"/>
    <n v="24528"/>
    <n v="223500000"/>
    <n v="2021"/>
  </r>
  <r>
    <x v="5"/>
    <x v="28"/>
    <x v="0"/>
    <n v="3539"/>
    <n v="80292"/>
    <n v="5308500000"/>
    <n v="2021"/>
  </r>
  <r>
    <x v="5"/>
    <x v="29"/>
    <x v="0"/>
    <n v="789"/>
    <n v="48245"/>
    <n v="1183500000"/>
    <n v="2021"/>
  </r>
  <r>
    <x v="5"/>
    <x v="17"/>
    <x v="0"/>
    <n v="590"/>
    <n v="65166"/>
    <n v="885000000"/>
    <n v="2021"/>
  </r>
  <r>
    <x v="5"/>
    <x v="30"/>
    <x v="0"/>
    <n v="2166"/>
    <n v="92351"/>
    <n v="3249000000"/>
    <n v="2021"/>
  </r>
  <r>
    <x v="5"/>
    <x v="18"/>
    <x v="0"/>
    <n v="490"/>
    <n v="28355"/>
    <n v="735000000"/>
    <n v="2021"/>
  </r>
  <r>
    <x v="5"/>
    <x v="12"/>
    <x v="0"/>
    <n v="48"/>
    <n v="3211"/>
    <n v="72000000"/>
    <n v="2021"/>
  </r>
  <r>
    <x v="5"/>
    <x v="19"/>
    <x v="0"/>
    <n v="487"/>
    <n v="24819"/>
    <n v="730500000"/>
    <n v="2021"/>
  </r>
  <r>
    <x v="5"/>
    <x v="31"/>
    <x v="0"/>
    <n v="1625"/>
    <n v="48502"/>
    <n v="2437500000"/>
    <n v="2021"/>
  </r>
  <r>
    <x v="5"/>
    <x v="32"/>
    <x v="0"/>
    <n v="2880"/>
    <n v="108477"/>
    <n v="4320000000"/>
    <n v="2021"/>
  </r>
  <r>
    <x v="5"/>
    <x v="33"/>
    <x v="0"/>
    <n v="730"/>
    <n v="132962"/>
    <n v="1095000000"/>
    <n v="2021"/>
  </r>
  <r>
    <x v="5"/>
    <x v="20"/>
    <x v="0"/>
    <n v="169"/>
    <n v="9926"/>
    <n v="253500000"/>
    <n v="2021"/>
  </r>
  <r>
    <x v="5"/>
    <x v="34"/>
    <x v="0"/>
    <n v="84"/>
    <n v="65430"/>
    <n v="126000000"/>
    <n v="2021"/>
  </r>
  <r>
    <x v="6"/>
    <x v="25"/>
    <x v="0"/>
    <n v="993"/>
    <n v="88110"/>
    <n v="1489500000"/>
    <n v="2021"/>
  </r>
  <r>
    <x v="6"/>
    <x v="3"/>
    <x v="0"/>
    <n v="28"/>
    <n v="32155"/>
    <n v="42000000"/>
    <n v="2021"/>
  </r>
  <r>
    <x v="6"/>
    <x v="14"/>
    <x v="0"/>
    <n v="470"/>
    <n v="50679"/>
    <n v="705000000"/>
    <n v="2021"/>
  </r>
  <r>
    <x v="6"/>
    <x v="15"/>
    <x v="0"/>
    <n v="18"/>
    <n v="1792"/>
    <n v="27000000"/>
    <n v="2021"/>
  </r>
  <r>
    <x v="6"/>
    <x v="4"/>
    <x v="0"/>
    <n v="301"/>
    <n v="33464"/>
    <n v="451500000"/>
    <n v="2021"/>
  </r>
  <r>
    <x v="6"/>
    <x v="16"/>
    <x v="0"/>
    <n v="995"/>
    <n v="26087"/>
    <n v="1492500000"/>
    <n v="2021"/>
  </r>
  <r>
    <x v="6"/>
    <x v="26"/>
    <x v="0"/>
    <n v="163"/>
    <n v="3914"/>
    <n v="244500000"/>
    <n v="2021"/>
  </r>
  <r>
    <x v="6"/>
    <x v="27"/>
    <x v="0"/>
    <n v="1460"/>
    <n v="84700"/>
    <n v="2190000000"/>
    <n v="2021"/>
  </r>
  <r>
    <x v="6"/>
    <x v="23"/>
    <x v="0"/>
    <n v="505"/>
    <n v="26891"/>
    <n v="757500000"/>
    <n v="2021"/>
  </r>
  <r>
    <x v="6"/>
    <x v="21"/>
    <x v="0"/>
    <n v="29"/>
    <n v="4651"/>
    <n v="43500000"/>
    <n v="2021"/>
  </r>
  <r>
    <x v="6"/>
    <x v="6"/>
    <x v="0"/>
    <n v="199"/>
    <n v="8601"/>
    <n v="298500000"/>
    <n v="2021"/>
  </r>
  <r>
    <x v="6"/>
    <x v="24"/>
    <x v="0"/>
    <n v="253"/>
    <n v="28877"/>
    <n v="379500000"/>
    <n v="2021"/>
  </r>
  <r>
    <x v="6"/>
    <x v="28"/>
    <x v="0"/>
    <n v="3709"/>
    <n v="76401"/>
    <n v="5563500000"/>
    <n v="2021"/>
  </r>
  <r>
    <x v="6"/>
    <x v="29"/>
    <x v="0"/>
    <n v="833"/>
    <n v="42377"/>
    <n v="1249500000"/>
    <n v="2021"/>
  </r>
  <r>
    <x v="6"/>
    <x v="7"/>
    <x v="0"/>
    <n v="6"/>
    <n v="18"/>
    <n v="9000000"/>
    <n v="2021"/>
  </r>
  <r>
    <x v="6"/>
    <x v="17"/>
    <x v="0"/>
    <n v="545"/>
    <n v="52075"/>
    <n v="817500000"/>
    <n v="2021"/>
  </r>
  <r>
    <x v="6"/>
    <x v="30"/>
    <x v="0"/>
    <n v="3554"/>
    <n v="131332"/>
    <n v="5331000000"/>
    <n v="2021"/>
  </r>
  <r>
    <x v="6"/>
    <x v="8"/>
    <x v="0"/>
    <n v="6"/>
    <n v="2098"/>
    <n v="9000000"/>
    <n v="2021"/>
  </r>
  <r>
    <x v="6"/>
    <x v="18"/>
    <x v="0"/>
    <n v="948"/>
    <n v="52708"/>
    <n v="1422000000"/>
    <n v="2021"/>
  </r>
  <r>
    <x v="6"/>
    <x v="12"/>
    <x v="0"/>
    <n v="31"/>
    <n v="2839"/>
    <n v="46500000"/>
    <n v="2021"/>
  </r>
  <r>
    <x v="6"/>
    <x v="19"/>
    <x v="0"/>
    <n v="416"/>
    <n v="29940"/>
    <n v="624000000"/>
    <n v="2021"/>
  </r>
  <r>
    <x v="6"/>
    <x v="31"/>
    <x v="0"/>
    <n v="1602"/>
    <n v="65626"/>
    <n v="2403000000"/>
    <n v="2021"/>
  </r>
  <r>
    <x v="6"/>
    <x v="32"/>
    <x v="0"/>
    <n v="2530"/>
    <n v="85674"/>
    <n v="3795000000"/>
    <n v="2021"/>
  </r>
  <r>
    <x v="6"/>
    <x v="33"/>
    <x v="0"/>
    <n v="1022"/>
    <n v="129924"/>
    <n v="1533000000"/>
    <n v="2021"/>
  </r>
  <r>
    <x v="6"/>
    <x v="20"/>
    <x v="0"/>
    <n v="129"/>
    <n v="12826"/>
    <n v="193500000"/>
    <n v="2021"/>
  </r>
  <r>
    <x v="6"/>
    <x v="34"/>
    <x v="0"/>
    <n v="67"/>
    <n v="53475"/>
    <n v="100500000"/>
    <n v="2021"/>
  </r>
  <r>
    <x v="7"/>
    <x v="25"/>
    <x v="0"/>
    <n v="1114"/>
    <n v="64835"/>
    <n v="1671000000"/>
    <n v="2021"/>
  </r>
  <r>
    <x v="7"/>
    <x v="3"/>
    <x v="0"/>
    <n v="120"/>
    <n v="29586"/>
    <n v="180000000"/>
    <n v="2021"/>
  </r>
  <r>
    <x v="7"/>
    <x v="14"/>
    <x v="0"/>
    <n v="604"/>
    <n v="107209"/>
    <n v="906000000"/>
    <n v="2021"/>
  </r>
  <r>
    <x v="7"/>
    <x v="15"/>
    <x v="0"/>
    <n v="79"/>
    <n v="2083"/>
    <n v="118500000"/>
    <n v="2021"/>
  </r>
  <r>
    <x v="7"/>
    <x v="4"/>
    <x v="0"/>
    <n v="509"/>
    <n v="63099"/>
    <n v="763500000"/>
    <n v="2021"/>
  </r>
  <r>
    <x v="7"/>
    <x v="16"/>
    <x v="0"/>
    <n v="1269"/>
    <n v="37710"/>
    <n v="1903500000"/>
    <n v="2021"/>
  </r>
  <r>
    <x v="7"/>
    <x v="26"/>
    <x v="0"/>
    <n v="178"/>
    <n v="4104"/>
    <n v="267000000"/>
    <n v="2021"/>
  </r>
  <r>
    <x v="7"/>
    <x v="27"/>
    <x v="0"/>
    <n v="1569"/>
    <n v="110759"/>
    <n v="2353500000"/>
    <n v="2021"/>
  </r>
  <r>
    <x v="7"/>
    <x v="23"/>
    <x v="0"/>
    <n v="871"/>
    <n v="43957"/>
    <n v="1306500000"/>
    <n v="2021"/>
  </r>
  <r>
    <x v="7"/>
    <x v="21"/>
    <x v="0"/>
    <n v="61"/>
    <n v="7398"/>
    <n v="91500000"/>
    <n v="2021"/>
  </r>
  <r>
    <x v="7"/>
    <x v="6"/>
    <x v="0"/>
    <n v="64"/>
    <n v="8083"/>
    <n v="96000000"/>
    <n v="2021"/>
  </r>
  <r>
    <x v="7"/>
    <x v="24"/>
    <x v="0"/>
    <n v="370"/>
    <n v="51355"/>
    <n v="555000000"/>
    <n v="2021"/>
  </r>
  <r>
    <x v="7"/>
    <x v="28"/>
    <x v="0"/>
    <n v="3430"/>
    <n v="74444"/>
    <n v="5145000000"/>
    <n v="2021"/>
  </r>
  <r>
    <x v="7"/>
    <x v="29"/>
    <x v="0"/>
    <n v="948"/>
    <n v="43718"/>
    <n v="1422000000"/>
    <n v="2021"/>
  </r>
  <r>
    <x v="7"/>
    <x v="17"/>
    <x v="0"/>
    <n v="940"/>
    <n v="99568"/>
    <n v="1410000000"/>
    <n v="2021"/>
  </r>
  <r>
    <x v="7"/>
    <x v="30"/>
    <x v="0"/>
    <n v="3684"/>
    <n v="168326"/>
    <n v="5526000000"/>
    <n v="2021"/>
  </r>
  <r>
    <x v="7"/>
    <x v="8"/>
    <x v="0"/>
    <n v="3"/>
    <n v="2490"/>
    <n v="4500000"/>
    <n v="2021"/>
  </r>
  <r>
    <x v="7"/>
    <x v="18"/>
    <x v="0"/>
    <n v="843"/>
    <n v="41128"/>
    <n v="1264500000"/>
    <n v="2021"/>
  </r>
  <r>
    <x v="7"/>
    <x v="12"/>
    <x v="0"/>
    <n v="47"/>
    <n v="2889"/>
    <n v="70500000"/>
    <n v="2021"/>
  </r>
  <r>
    <x v="7"/>
    <x v="19"/>
    <x v="0"/>
    <n v="803"/>
    <n v="46549"/>
    <n v="1204500000"/>
    <n v="2021"/>
  </r>
  <r>
    <x v="7"/>
    <x v="31"/>
    <x v="0"/>
    <n v="2265"/>
    <n v="141368"/>
    <n v="3397500000"/>
    <n v="2021"/>
  </r>
  <r>
    <x v="7"/>
    <x v="32"/>
    <x v="0"/>
    <n v="2844"/>
    <n v="111203"/>
    <n v="4266000000"/>
    <n v="2021"/>
  </r>
  <r>
    <x v="7"/>
    <x v="33"/>
    <x v="0"/>
    <n v="1347"/>
    <n v="225370"/>
    <n v="2020500000"/>
    <n v="2021"/>
  </r>
  <r>
    <x v="7"/>
    <x v="20"/>
    <x v="0"/>
    <n v="262"/>
    <n v="20977"/>
    <n v="393000000"/>
    <n v="2021"/>
  </r>
  <r>
    <x v="7"/>
    <x v="34"/>
    <x v="0"/>
    <n v="309"/>
    <n v="79819"/>
    <n v="463500000"/>
    <n v="2021"/>
  </r>
  <r>
    <x v="8"/>
    <x v="25"/>
    <x v="0"/>
    <n v="985"/>
    <n v="42446"/>
    <n v="1477500000"/>
    <n v="2021"/>
  </r>
  <r>
    <x v="8"/>
    <x v="3"/>
    <x v="0"/>
    <n v="93"/>
    <n v="28392"/>
    <n v="139500000"/>
    <n v="2021"/>
  </r>
  <r>
    <x v="8"/>
    <x v="14"/>
    <x v="0"/>
    <n v="467"/>
    <n v="63454"/>
    <n v="700500000"/>
    <n v="2021"/>
  </r>
  <r>
    <x v="8"/>
    <x v="15"/>
    <x v="0"/>
    <n v="30"/>
    <n v="1252"/>
    <n v="45000000"/>
    <n v="2021"/>
  </r>
  <r>
    <x v="8"/>
    <x v="4"/>
    <x v="0"/>
    <n v="500"/>
    <n v="24772"/>
    <n v="750000000"/>
    <n v="2021"/>
  </r>
  <r>
    <x v="8"/>
    <x v="5"/>
    <x v="0"/>
    <n v="4"/>
    <n v="1100"/>
    <n v="6000000"/>
    <n v="2021"/>
  </r>
  <r>
    <x v="8"/>
    <x v="16"/>
    <x v="0"/>
    <n v="1258"/>
    <n v="18687"/>
    <n v="1887000000"/>
    <n v="2021"/>
  </r>
  <r>
    <x v="8"/>
    <x v="26"/>
    <x v="0"/>
    <n v="153"/>
    <n v="3468"/>
    <n v="229500000"/>
    <n v="2021"/>
  </r>
  <r>
    <x v="8"/>
    <x v="27"/>
    <x v="0"/>
    <n v="2111"/>
    <n v="92992"/>
    <n v="3166500000"/>
    <n v="2021"/>
  </r>
  <r>
    <x v="8"/>
    <x v="23"/>
    <x v="0"/>
    <n v="670"/>
    <n v="40694"/>
    <n v="1005000000"/>
    <n v="2021"/>
  </r>
  <r>
    <x v="8"/>
    <x v="21"/>
    <x v="0"/>
    <n v="73"/>
    <n v="6044"/>
    <n v="109500000"/>
    <n v="2021"/>
  </r>
  <r>
    <x v="8"/>
    <x v="6"/>
    <x v="0"/>
    <n v="110"/>
    <n v="4076"/>
    <n v="165000000"/>
    <n v="2021"/>
  </r>
  <r>
    <x v="8"/>
    <x v="24"/>
    <x v="0"/>
    <n v="293"/>
    <n v="26077"/>
    <n v="439500000"/>
    <n v="2021"/>
  </r>
  <r>
    <x v="8"/>
    <x v="28"/>
    <x v="0"/>
    <n v="4381"/>
    <n v="83147"/>
    <n v="6571500000"/>
    <n v="2021"/>
  </r>
  <r>
    <x v="8"/>
    <x v="29"/>
    <x v="0"/>
    <n v="1107"/>
    <n v="43996"/>
    <n v="1660500000"/>
    <n v="2021"/>
  </r>
  <r>
    <x v="8"/>
    <x v="17"/>
    <x v="0"/>
    <n v="901"/>
    <n v="110877"/>
    <n v="1351500000"/>
    <n v="2021"/>
  </r>
  <r>
    <x v="8"/>
    <x v="30"/>
    <x v="0"/>
    <n v="4775"/>
    <n v="134502"/>
    <n v="7162500000"/>
    <n v="2021"/>
  </r>
  <r>
    <x v="8"/>
    <x v="8"/>
    <x v="0"/>
    <n v="4"/>
    <n v="3649"/>
    <n v="6000000"/>
    <n v="2021"/>
  </r>
  <r>
    <x v="8"/>
    <x v="18"/>
    <x v="0"/>
    <n v="939"/>
    <n v="26693"/>
    <n v="1408500000"/>
    <n v="2021"/>
  </r>
  <r>
    <x v="8"/>
    <x v="12"/>
    <x v="0"/>
    <n v="81"/>
    <n v="2589"/>
    <n v="121500000"/>
    <n v="2021"/>
  </r>
  <r>
    <x v="8"/>
    <x v="19"/>
    <x v="0"/>
    <n v="450"/>
    <n v="35287"/>
    <n v="675000000"/>
    <n v="2021"/>
  </r>
  <r>
    <x v="8"/>
    <x v="31"/>
    <x v="0"/>
    <n v="2119"/>
    <n v="61061"/>
    <n v="3178500000"/>
    <n v="2021"/>
  </r>
  <r>
    <x v="8"/>
    <x v="32"/>
    <x v="0"/>
    <n v="3236"/>
    <n v="83485"/>
    <n v="4854000000"/>
    <n v="2021"/>
  </r>
  <r>
    <x v="8"/>
    <x v="33"/>
    <x v="0"/>
    <n v="1371"/>
    <n v="268713"/>
    <n v="2056500000"/>
    <n v="2021"/>
  </r>
  <r>
    <x v="8"/>
    <x v="20"/>
    <x v="0"/>
    <n v="229"/>
    <n v="12632"/>
    <n v="343500000"/>
    <n v="2021"/>
  </r>
  <r>
    <x v="8"/>
    <x v="34"/>
    <x v="0"/>
    <n v="285"/>
    <n v="73989"/>
    <n v="427500000"/>
    <n v="2021"/>
  </r>
  <r>
    <x v="9"/>
    <x v="25"/>
    <x v="0"/>
    <n v="1671"/>
    <n v="59712"/>
    <n v="2506500000"/>
    <n v="2022"/>
  </r>
  <r>
    <x v="9"/>
    <x v="3"/>
    <x v="0"/>
    <n v="92"/>
    <n v="26097"/>
    <n v="138000000"/>
    <n v="2022"/>
  </r>
  <r>
    <x v="9"/>
    <x v="14"/>
    <x v="0"/>
    <n v="409"/>
    <n v="51380"/>
    <n v="613500000"/>
    <n v="2022"/>
  </r>
  <r>
    <x v="9"/>
    <x v="15"/>
    <x v="0"/>
    <n v="19"/>
    <n v="1291"/>
    <n v="28500000"/>
    <n v="2022"/>
  </r>
  <r>
    <x v="9"/>
    <x v="4"/>
    <x v="0"/>
    <n v="595"/>
    <n v="31989"/>
    <n v="892500000"/>
    <n v="2022"/>
  </r>
  <r>
    <x v="9"/>
    <x v="5"/>
    <x v="0"/>
    <n v="6"/>
    <n v="758"/>
    <n v="9000000"/>
    <n v="2022"/>
  </r>
  <r>
    <x v="9"/>
    <x v="16"/>
    <x v="0"/>
    <n v="1762"/>
    <n v="24615"/>
    <n v="2643000000"/>
    <n v="2022"/>
  </r>
  <r>
    <x v="9"/>
    <x v="26"/>
    <x v="0"/>
    <n v="194"/>
    <n v="3015"/>
    <n v="291000000"/>
    <n v="2022"/>
  </r>
  <r>
    <x v="9"/>
    <x v="27"/>
    <x v="0"/>
    <n v="2191"/>
    <n v="58107"/>
    <n v="3286500000"/>
    <n v="2022"/>
  </r>
  <r>
    <x v="9"/>
    <x v="23"/>
    <x v="0"/>
    <n v="597"/>
    <n v="28339"/>
    <n v="895500000"/>
    <n v="2022"/>
  </r>
  <r>
    <x v="9"/>
    <x v="21"/>
    <x v="0"/>
    <n v="22"/>
    <n v="3490"/>
    <n v="33000000"/>
    <n v="2022"/>
  </r>
  <r>
    <x v="9"/>
    <x v="6"/>
    <x v="0"/>
    <n v="76"/>
    <n v="3561"/>
    <n v="114000000"/>
    <n v="2022"/>
  </r>
  <r>
    <x v="9"/>
    <x v="24"/>
    <x v="0"/>
    <n v="240"/>
    <n v="24613"/>
    <n v="360000000"/>
    <n v="2022"/>
  </r>
  <r>
    <x v="9"/>
    <x v="28"/>
    <x v="0"/>
    <n v="4386"/>
    <n v="74134"/>
    <n v="6579000000"/>
    <n v="2022"/>
  </r>
  <r>
    <x v="9"/>
    <x v="29"/>
    <x v="0"/>
    <n v="1399"/>
    <n v="45699"/>
    <n v="2098500000"/>
    <n v="2022"/>
  </r>
  <r>
    <x v="9"/>
    <x v="7"/>
    <x v="0"/>
    <n v="6"/>
    <n v="20"/>
    <n v="9000000"/>
    <n v="2022"/>
  </r>
  <r>
    <x v="9"/>
    <x v="17"/>
    <x v="0"/>
    <n v="862"/>
    <n v="75043"/>
    <n v="1293000000"/>
    <n v="2022"/>
  </r>
  <r>
    <x v="9"/>
    <x v="30"/>
    <x v="0"/>
    <n v="5138"/>
    <n v="136937"/>
    <n v="7707000000"/>
    <n v="2022"/>
  </r>
  <r>
    <x v="9"/>
    <x v="8"/>
    <x v="0"/>
    <n v="5"/>
    <n v="3660"/>
    <n v="7500000"/>
    <n v="2022"/>
  </r>
  <r>
    <x v="9"/>
    <x v="18"/>
    <x v="0"/>
    <n v="1333"/>
    <n v="45749"/>
    <n v="1999500000"/>
    <n v="2022"/>
  </r>
  <r>
    <x v="9"/>
    <x v="12"/>
    <x v="0"/>
    <n v="94"/>
    <n v="4044"/>
    <n v="141000000"/>
    <n v="2022"/>
  </r>
  <r>
    <x v="9"/>
    <x v="19"/>
    <x v="0"/>
    <n v="552"/>
    <n v="28295"/>
    <n v="828000000"/>
    <n v="2022"/>
  </r>
  <r>
    <x v="9"/>
    <x v="31"/>
    <x v="0"/>
    <n v="2359"/>
    <n v="50153"/>
    <n v="3538500000"/>
    <n v="2022"/>
  </r>
  <r>
    <x v="9"/>
    <x v="32"/>
    <x v="0"/>
    <n v="4233"/>
    <n v="124399"/>
    <n v="6349500000"/>
    <n v="2022"/>
  </r>
  <r>
    <x v="9"/>
    <x v="13"/>
    <x v="0"/>
    <n v="5"/>
    <n v="3043"/>
    <n v="7500000"/>
    <n v="2022"/>
  </r>
  <r>
    <x v="9"/>
    <x v="33"/>
    <x v="0"/>
    <n v="1322"/>
    <n v="168934"/>
    <n v="1983000000"/>
    <n v="2022"/>
  </r>
  <r>
    <x v="9"/>
    <x v="20"/>
    <x v="0"/>
    <n v="184"/>
    <n v="10413"/>
    <n v="276000000"/>
    <n v="2022"/>
  </r>
  <r>
    <x v="9"/>
    <x v="34"/>
    <x v="0"/>
    <n v="370"/>
    <n v="61071"/>
    <n v="555000000"/>
    <n v="2022"/>
  </r>
  <r>
    <x v="10"/>
    <x v="25"/>
    <x v="0"/>
    <n v="2284"/>
    <n v="52013"/>
    <n v="3426000000"/>
    <n v="2022"/>
  </r>
  <r>
    <x v="10"/>
    <x v="3"/>
    <x v="0"/>
    <n v="108"/>
    <n v="25414"/>
    <n v="162000000"/>
    <n v="2022"/>
  </r>
  <r>
    <x v="10"/>
    <x v="14"/>
    <x v="0"/>
    <n v="495"/>
    <n v="59758"/>
    <n v="742500000"/>
    <n v="2022"/>
  </r>
  <r>
    <x v="10"/>
    <x v="15"/>
    <x v="0"/>
    <n v="22"/>
    <n v="1184"/>
    <n v="33000000"/>
    <n v="2022"/>
  </r>
  <r>
    <x v="10"/>
    <x v="4"/>
    <x v="0"/>
    <n v="635"/>
    <n v="28508"/>
    <n v="952500000"/>
    <n v="2022"/>
  </r>
  <r>
    <x v="10"/>
    <x v="5"/>
    <x v="0"/>
    <n v="4"/>
    <n v="817"/>
    <n v="6000000"/>
    <n v="2022"/>
  </r>
  <r>
    <x v="10"/>
    <x v="16"/>
    <x v="0"/>
    <n v="2384"/>
    <n v="25413"/>
    <n v="3576000000"/>
    <n v="2022"/>
  </r>
  <r>
    <x v="10"/>
    <x v="26"/>
    <x v="0"/>
    <n v="267"/>
    <n v="3248"/>
    <n v="400500000"/>
    <n v="2022"/>
  </r>
  <r>
    <x v="10"/>
    <x v="27"/>
    <x v="0"/>
    <n v="2613"/>
    <n v="68658"/>
    <n v="3919500000"/>
    <n v="2022"/>
  </r>
  <r>
    <x v="10"/>
    <x v="23"/>
    <x v="0"/>
    <n v="677"/>
    <n v="25667"/>
    <n v="1015500000"/>
    <n v="2022"/>
  </r>
  <r>
    <x v="10"/>
    <x v="21"/>
    <x v="0"/>
    <n v="57"/>
    <n v="4041"/>
    <n v="85500000"/>
    <n v="2022"/>
  </r>
  <r>
    <x v="10"/>
    <x v="6"/>
    <x v="0"/>
    <n v="101"/>
    <n v="4836"/>
    <n v="151500000"/>
    <n v="2022"/>
  </r>
  <r>
    <x v="10"/>
    <x v="24"/>
    <x v="0"/>
    <n v="338"/>
    <n v="27174"/>
    <n v="507000000"/>
    <n v="2022"/>
  </r>
  <r>
    <x v="10"/>
    <x v="28"/>
    <x v="0"/>
    <n v="5593"/>
    <n v="75612"/>
    <n v="8389500000"/>
    <n v="2022"/>
  </r>
  <r>
    <x v="10"/>
    <x v="29"/>
    <x v="0"/>
    <n v="1737"/>
    <n v="41273"/>
    <n v="2605500000"/>
    <n v="2022"/>
  </r>
  <r>
    <x v="10"/>
    <x v="17"/>
    <x v="0"/>
    <n v="974"/>
    <n v="69322"/>
    <n v="1461000000"/>
    <n v="2022"/>
  </r>
  <r>
    <x v="10"/>
    <x v="30"/>
    <x v="0"/>
    <n v="6871"/>
    <n v="116043"/>
    <n v="10306500000"/>
    <n v="2022"/>
  </r>
  <r>
    <x v="10"/>
    <x v="8"/>
    <x v="0"/>
    <n v="3"/>
    <n v="4773"/>
    <n v="4500000"/>
    <n v="2022"/>
  </r>
  <r>
    <x v="10"/>
    <x v="18"/>
    <x v="0"/>
    <n v="1266"/>
    <n v="41856"/>
    <n v="1899000000"/>
    <n v="2022"/>
  </r>
  <r>
    <x v="10"/>
    <x v="12"/>
    <x v="0"/>
    <n v="117"/>
    <n v="3410"/>
    <n v="175500000"/>
    <n v="2022"/>
  </r>
  <r>
    <x v="10"/>
    <x v="19"/>
    <x v="0"/>
    <n v="296"/>
    <n v="24506"/>
    <n v="444000000"/>
    <n v="2022"/>
  </r>
  <r>
    <x v="10"/>
    <x v="31"/>
    <x v="0"/>
    <n v="2563"/>
    <n v="56168"/>
    <n v="3844500000"/>
    <n v="2022"/>
  </r>
  <r>
    <x v="10"/>
    <x v="32"/>
    <x v="0"/>
    <n v="4506"/>
    <n v="108851"/>
    <n v="6759000000"/>
    <n v="2022"/>
  </r>
  <r>
    <x v="10"/>
    <x v="13"/>
    <x v="0"/>
    <n v="3"/>
    <n v="2705"/>
    <n v="4500000"/>
    <n v="2022"/>
  </r>
  <r>
    <x v="10"/>
    <x v="33"/>
    <x v="0"/>
    <n v="1202"/>
    <n v="163699"/>
    <n v="1803000000"/>
    <n v="2022"/>
  </r>
  <r>
    <x v="10"/>
    <x v="20"/>
    <x v="0"/>
    <n v="223"/>
    <n v="9283"/>
    <n v="334500000"/>
    <n v="2022"/>
  </r>
  <r>
    <x v="10"/>
    <x v="34"/>
    <x v="0"/>
    <n v="383"/>
    <n v="56937"/>
    <n v="574500000"/>
    <n v="2022"/>
  </r>
  <r>
    <x v="11"/>
    <x v="25"/>
    <x v="0"/>
    <n v="3169"/>
    <n v="51588"/>
    <n v="4753500000"/>
    <n v="2022"/>
  </r>
  <r>
    <x v="11"/>
    <x v="3"/>
    <x v="0"/>
    <n v="179"/>
    <n v="29698"/>
    <n v="268500000"/>
    <n v="2022"/>
  </r>
  <r>
    <x v="11"/>
    <x v="14"/>
    <x v="0"/>
    <n v="1328"/>
    <n v="85165"/>
    <n v="1992000000"/>
    <n v="2022"/>
  </r>
  <r>
    <x v="11"/>
    <x v="15"/>
    <x v="0"/>
    <n v="55"/>
    <n v="1883"/>
    <n v="82500000"/>
    <n v="2022"/>
  </r>
  <r>
    <x v="11"/>
    <x v="4"/>
    <x v="0"/>
    <n v="959"/>
    <n v="31244"/>
    <n v="1438500000"/>
    <n v="2022"/>
  </r>
  <r>
    <x v="11"/>
    <x v="5"/>
    <x v="0"/>
    <n v="5"/>
    <n v="757"/>
    <n v="7500000"/>
    <n v="2022"/>
  </r>
  <r>
    <x v="11"/>
    <x v="16"/>
    <x v="0"/>
    <n v="3491"/>
    <n v="28871"/>
    <n v="5236500000"/>
    <n v="2022"/>
  </r>
  <r>
    <x v="11"/>
    <x v="26"/>
    <x v="0"/>
    <n v="235"/>
    <n v="4381"/>
    <n v="352500000"/>
    <n v="2022"/>
  </r>
  <r>
    <x v="11"/>
    <x v="27"/>
    <x v="0"/>
    <n v="4507"/>
    <n v="79333"/>
    <n v="6760500000"/>
    <n v="2022"/>
  </r>
  <r>
    <x v="11"/>
    <x v="23"/>
    <x v="0"/>
    <n v="1025"/>
    <n v="30295"/>
    <n v="1537500000"/>
    <n v="2022"/>
  </r>
  <r>
    <x v="11"/>
    <x v="21"/>
    <x v="0"/>
    <n v="61"/>
    <n v="3565"/>
    <n v="91500000"/>
    <n v="2022"/>
  </r>
  <r>
    <x v="11"/>
    <x v="6"/>
    <x v="0"/>
    <n v="227"/>
    <n v="5680"/>
    <n v="340500000"/>
    <n v="2022"/>
  </r>
  <r>
    <x v="11"/>
    <x v="24"/>
    <x v="0"/>
    <n v="607"/>
    <n v="38435"/>
    <n v="910500000"/>
    <n v="2022"/>
  </r>
  <r>
    <x v="11"/>
    <x v="28"/>
    <x v="0"/>
    <n v="7288"/>
    <n v="91537"/>
    <n v="10932000000"/>
    <n v="2022"/>
  </r>
  <r>
    <x v="11"/>
    <x v="29"/>
    <x v="0"/>
    <n v="2880"/>
    <n v="50610"/>
    <n v="4320000000"/>
    <n v="2022"/>
  </r>
  <r>
    <x v="11"/>
    <x v="17"/>
    <x v="0"/>
    <n v="1580"/>
    <n v="76256"/>
    <n v="2370000000"/>
    <n v="2022"/>
  </r>
  <r>
    <x v="11"/>
    <x v="30"/>
    <x v="0"/>
    <n v="9687"/>
    <n v="130070"/>
    <n v="14530500000"/>
    <n v="2022"/>
  </r>
  <r>
    <x v="11"/>
    <x v="8"/>
    <x v="0"/>
    <n v="2"/>
    <n v="3508"/>
    <n v="3000000"/>
    <n v="2022"/>
  </r>
  <r>
    <x v="11"/>
    <x v="18"/>
    <x v="0"/>
    <n v="2363"/>
    <n v="47801"/>
    <n v="3544500000"/>
    <n v="2022"/>
  </r>
  <r>
    <x v="11"/>
    <x v="12"/>
    <x v="0"/>
    <n v="181"/>
    <n v="3913"/>
    <n v="271500000"/>
    <n v="2022"/>
  </r>
  <r>
    <x v="11"/>
    <x v="19"/>
    <x v="0"/>
    <n v="716"/>
    <n v="31497"/>
    <n v="1074000000"/>
    <n v="2022"/>
  </r>
  <r>
    <x v="11"/>
    <x v="31"/>
    <x v="0"/>
    <n v="3080"/>
    <n v="60106"/>
    <n v="4620000000"/>
    <n v="2022"/>
  </r>
  <r>
    <x v="11"/>
    <x v="32"/>
    <x v="0"/>
    <n v="7708"/>
    <n v="124272"/>
    <n v="11562000000"/>
    <n v="2022"/>
  </r>
  <r>
    <x v="11"/>
    <x v="13"/>
    <x v="0"/>
    <n v="18"/>
    <n v="3504"/>
    <n v="27000000"/>
    <n v="2022"/>
  </r>
  <r>
    <x v="11"/>
    <x v="33"/>
    <x v="0"/>
    <n v="1986"/>
    <n v="180927"/>
    <n v="2979000000"/>
    <n v="2022"/>
  </r>
  <r>
    <x v="11"/>
    <x v="20"/>
    <x v="0"/>
    <n v="435"/>
    <n v="11692"/>
    <n v="652500000"/>
    <n v="2022"/>
  </r>
  <r>
    <x v="11"/>
    <x v="34"/>
    <x v="0"/>
    <n v="626"/>
    <n v="73783"/>
    <n v="939000000"/>
    <n v="2022"/>
  </r>
  <r>
    <x v="12"/>
    <x v="25"/>
    <x v="0"/>
    <n v="2745"/>
    <n v="56529"/>
    <n v="4117500000"/>
    <n v="2022"/>
  </r>
  <r>
    <x v="12"/>
    <x v="3"/>
    <x v="0"/>
    <n v="168"/>
    <n v="26813"/>
    <n v="252000000"/>
    <n v="2022"/>
  </r>
  <r>
    <x v="12"/>
    <x v="14"/>
    <x v="0"/>
    <n v="475"/>
    <n v="82418"/>
    <n v="712500000"/>
    <n v="2022"/>
  </r>
  <r>
    <x v="12"/>
    <x v="15"/>
    <x v="0"/>
    <n v="63"/>
    <n v="1881"/>
    <n v="94500000"/>
    <n v="2022"/>
  </r>
  <r>
    <x v="12"/>
    <x v="4"/>
    <x v="0"/>
    <n v="1397"/>
    <n v="30843"/>
    <n v="2095500000"/>
    <n v="2022"/>
  </r>
  <r>
    <x v="12"/>
    <x v="5"/>
    <x v="0"/>
    <n v="4"/>
    <n v="804"/>
    <n v="6000000"/>
    <n v="2022"/>
  </r>
  <r>
    <x v="12"/>
    <x v="16"/>
    <x v="0"/>
    <n v="2832"/>
    <n v="32226"/>
    <n v="4248000000"/>
    <n v="2022"/>
  </r>
  <r>
    <x v="12"/>
    <x v="26"/>
    <x v="0"/>
    <n v="377"/>
    <n v="3817"/>
    <n v="565500000"/>
    <n v="2022"/>
  </r>
  <r>
    <x v="12"/>
    <x v="27"/>
    <x v="0"/>
    <n v="6695"/>
    <n v="88648"/>
    <n v="10042500000"/>
    <n v="2022"/>
  </r>
  <r>
    <x v="12"/>
    <x v="23"/>
    <x v="0"/>
    <n v="1215"/>
    <n v="30558"/>
    <n v="1822500000"/>
    <n v="2022"/>
  </r>
  <r>
    <x v="12"/>
    <x v="21"/>
    <x v="0"/>
    <n v="97"/>
    <n v="4637"/>
    <n v="145500000"/>
    <n v="2022"/>
  </r>
  <r>
    <x v="12"/>
    <x v="6"/>
    <x v="0"/>
    <n v="125"/>
    <n v="8306"/>
    <n v="187500000"/>
    <n v="2022"/>
  </r>
  <r>
    <x v="12"/>
    <x v="24"/>
    <x v="0"/>
    <n v="450"/>
    <n v="35590"/>
    <n v="675000000"/>
    <n v="2022"/>
  </r>
  <r>
    <x v="12"/>
    <x v="28"/>
    <x v="0"/>
    <n v="8814"/>
    <n v="100400"/>
    <n v="13221000000"/>
    <n v="2022"/>
  </r>
  <r>
    <x v="12"/>
    <x v="29"/>
    <x v="0"/>
    <n v="2908"/>
    <n v="41859"/>
    <n v="4362000000"/>
    <n v="2022"/>
  </r>
  <r>
    <x v="12"/>
    <x v="17"/>
    <x v="0"/>
    <n v="1337"/>
    <n v="75144"/>
    <n v="2005500000"/>
    <n v="2022"/>
  </r>
  <r>
    <x v="12"/>
    <x v="30"/>
    <x v="0"/>
    <n v="7375"/>
    <n v="135969"/>
    <n v="11062500000"/>
    <n v="2022"/>
  </r>
  <r>
    <x v="12"/>
    <x v="9"/>
    <x v="0"/>
    <n v="5"/>
    <n v="1472"/>
    <n v="7500000"/>
    <n v="2022"/>
  </r>
  <r>
    <x v="12"/>
    <x v="11"/>
    <x v="0"/>
    <n v="2"/>
    <n v="444"/>
    <n v="3000000"/>
    <n v="2022"/>
  </r>
  <r>
    <x v="12"/>
    <x v="18"/>
    <x v="0"/>
    <n v="2261"/>
    <n v="44330"/>
    <n v="3391500000"/>
    <n v="2022"/>
  </r>
  <r>
    <x v="12"/>
    <x v="12"/>
    <x v="0"/>
    <n v="82"/>
    <n v="3044"/>
    <n v="123000000"/>
    <n v="2022"/>
  </r>
  <r>
    <x v="12"/>
    <x v="19"/>
    <x v="0"/>
    <n v="817"/>
    <n v="29934"/>
    <n v="1225500000"/>
    <n v="2022"/>
  </r>
  <r>
    <x v="12"/>
    <x v="31"/>
    <x v="0"/>
    <n v="3771"/>
    <n v="70039"/>
    <n v="5656500000"/>
    <n v="2022"/>
  </r>
  <r>
    <x v="12"/>
    <x v="32"/>
    <x v="0"/>
    <n v="5425"/>
    <n v="106643"/>
    <n v="8137500000"/>
    <n v="2022"/>
  </r>
  <r>
    <x v="12"/>
    <x v="13"/>
    <x v="0"/>
    <n v="20"/>
    <n v="2797"/>
    <n v="30000000"/>
    <n v="2022"/>
  </r>
  <r>
    <x v="12"/>
    <x v="33"/>
    <x v="0"/>
    <n v="2397"/>
    <n v="225079"/>
    <n v="3595500000"/>
    <n v="2022"/>
  </r>
  <r>
    <x v="12"/>
    <x v="20"/>
    <x v="0"/>
    <n v="602"/>
    <n v="12989"/>
    <n v="903000000"/>
    <n v="2022"/>
  </r>
  <r>
    <x v="12"/>
    <x v="34"/>
    <x v="0"/>
    <n v="815"/>
    <n v="68909"/>
    <n v="1222500000"/>
    <n v="2022"/>
  </r>
  <r>
    <x v="13"/>
    <x v="25"/>
    <x v="0"/>
    <n v="1615"/>
    <n v="48041"/>
    <n v="2422500000"/>
    <n v="2022"/>
  </r>
  <r>
    <x v="13"/>
    <x v="3"/>
    <x v="0"/>
    <n v="112"/>
    <n v="28739"/>
    <n v="168000000"/>
    <n v="2022"/>
  </r>
  <r>
    <x v="13"/>
    <x v="14"/>
    <x v="0"/>
    <n v="458"/>
    <n v="113034"/>
    <n v="687000000"/>
    <n v="2022"/>
  </r>
  <r>
    <x v="13"/>
    <x v="15"/>
    <x v="0"/>
    <n v="44"/>
    <n v="1797"/>
    <n v="66000000"/>
    <n v="2022"/>
  </r>
  <r>
    <x v="13"/>
    <x v="4"/>
    <x v="0"/>
    <n v="834"/>
    <n v="28821"/>
    <n v="1251000000"/>
    <n v="2022"/>
  </r>
  <r>
    <x v="13"/>
    <x v="5"/>
    <x v="0"/>
    <n v="6"/>
    <n v="790"/>
    <n v="9000000"/>
    <n v="2022"/>
  </r>
  <r>
    <x v="13"/>
    <x v="16"/>
    <x v="0"/>
    <n v="1760"/>
    <n v="28897"/>
    <n v="2640000000"/>
    <n v="2022"/>
  </r>
  <r>
    <x v="13"/>
    <x v="26"/>
    <x v="0"/>
    <n v="453"/>
    <n v="3338"/>
    <n v="679500000"/>
    <n v="2022"/>
  </r>
  <r>
    <x v="13"/>
    <x v="27"/>
    <x v="0"/>
    <n v="4408"/>
    <n v="68621"/>
    <n v="6612000000"/>
    <n v="2022"/>
  </r>
  <r>
    <x v="13"/>
    <x v="23"/>
    <x v="0"/>
    <n v="1178"/>
    <n v="32009"/>
    <n v="1767000000"/>
    <n v="2022"/>
  </r>
  <r>
    <x v="13"/>
    <x v="21"/>
    <x v="0"/>
    <n v="73"/>
    <n v="5131"/>
    <n v="109500000"/>
    <n v="2022"/>
  </r>
  <r>
    <x v="13"/>
    <x v="6"/>
    <x v="0"/>
    <n v="124"/>
    <n v="9505"/>
    <n v="186000000"/>
    <n v="2022"/>
  </r>
  <r>
    <x v="13"/>
    <x v="24"/>
    <x v="0"/>
    <n v="431"/>
    <n v="39317"/>
    <n v="646500000"/>
    <n v="2022"/>
  </r>
  <r>
    <x v="13"/>
    <x v="28"/>
    <x v="0"/>
    <n v="5947"/>
    <n v="84301"/>
    <n v="8920500000"/>
    <n v="2022"/>
  </r>
  <r>
    <x v="13"/>
    <x v="29"/>
    <x v="0"/>
    <n v="2373"/>
    <n v="40514"/>
    <n v="3559500000"/>
    <n v="2022"/>
  </r>
  <r>
    <x v="13"/>
    <x v="17"/>
    <x v="0"/>
    <n v="1310"/>
    <n v="94602"/>
    <n v="1965000000"/>
    <n v="2022"/>
  </r>
  <r>
    <x v="13"/>
    <x v="30"/>
    <x v="0"/>
    <n v="8914"/>
    <n v="123203"/>
    <n v="13371000000"/>
    <n v="2022"/>
  </r>
  <r>
    <x v="13"/>
    <x v="8"/>
    <x v="0"/>
    <n v="2"/>
    <n v="2443"/>
    <n v="3000000"/>
    <n v="2022"/>
  </r>
  <r>
    <x v="13"/>
    <x v="18"/>
    <x v="0"/>
    <n v="1714"/>
    <n v="38324"/>
    <n v="2571000000"/>
    <n v="2022"/>
  </r>
  <r>
    <x v="13"/>
    <x v="12"/>
    <x v="0"/>
    <n v="65"/>
    <n v="3122"/>
    <n v="97500000"/>
    <n v="2022"/>
  </r>
  <r>
    <x v="13"/>
    <x v="19"/>
    <x v="0"/>
    <n v="493"/>
    <n v="30377"/>
    <n v="739500000"/>
    <n v="2022"/>
  </r>
  <r>
    <x v="13"/>
    <x v="31"/>
    <x v="0"/>
    <n v="3701"/>
    <n v="73803"/>
    <n v="5551500000"/>
    <n v="2022"/>
  </r>
  <r>
    <x v="13"/>
    <x v="32"/>
    <x v="0"/>
    <n v="3628"/>
    <n v="102565"/>
    <n v="5442000000"/>
    <n v="2022"/>
  </r>
  <r>
    <x v="13"/>
    <x v="13"/>
    <x v="0"/>
    <n v="14"/>
    <n v="2768"/>
    <n v="21000000"/>
    <n v="2022"/>
  </r>
  <r>
    <x v="13"/>
    <x v="33"/>
    <x v="0"/>
    <n v="1695"/>
    <n v="273962"/>
    <n v="2542500000"/>
    <n v="2022"/>
  </r>
  <r>
    <x v="13"/>
    <x v="20"/>
    <x v="0"/>
    <n v="377"/>
    <n v="12930"/>
    <n v="565500000"/>
    <n v="2022"/>
  </r>
  <r>
    <x v="13"/>
    <x v="34"/>
    <x v="0"/>
    <n v="683"/>
    <n v="68721"/>
    <n v="1024500000"/>
    <n v="2022"/>
  </r>
  <r>
    <x v="14"/>
    <x v="25"/>
    <x v="0"/>
    <n v="1733"/>
    <n v="37538"/>
    <n v="2599500000"/>
    <n v="2022"/>
  </r>
  <r>
    <x v="14"/>
    <x v="3"/>
    <x v="0"/>
    <n v="101"/>
    <n v="21695"/>
    <n v="151500000"/>
    <n v="2022"/>
  </r>
  <r>
    <x v="14"/>
    <x v="14"/>
    <x v="0"/>
    <n v="716"/>
    <n v="79768"/>
    <n v="1074000000"/>
    <n v="2022"/>
  </r>
  <r>
    <x v="14"/>
    <x v="15"/>
    <x v="0"/>
    <n v="63"/>
    <n v="1808"/>
    <n v="94500000"/>
    <n v="2022"/>
  </r>
  <r>
    <x v="14"/>
    <x v="4"/>
    <x v="0"/>
    <n v="1038"/>
    <n v="28027"/>
    <n v="1557000000"/>
    <n v="2022"/>
  </r>
  <r>
    <x v="14"/>
    <x v="16"/>
    <x v="0"/>
    <n v="2755"/>
    <n v="27696"/>
    <n v="4132500000"/>
    <n v="2022"/>
  </r>
  <r>
    <x v="14"/>
    <x v="26"/>
    <x v="0"/>
    <n v="365"/>
    <n v="3042"/>
    <n v="547500000"/>
    <n v="2022"/>
  </r>
  <r>
    <x v="14"/>
    <x v="27"/>
    <x v="0"/>
    <n v="5322"/>
    <n v="83549"/>
    <n v="7983000000"/>
    <n v="2022"/>
  </r>
  <r>
    <x v="14"/>
    <x v="23"/>
    <x v="0"/>
    <n v="966"/>
    <n v="30435"/>
    <n v="1449000000"/>
    <n v="2022"/>
  </r>
  <r>
    <x v="14"/>
    <x v="21"/>
    <x v="0"/>
    <n v="104"/>
    <n v="5610"/>
    <n v="156000000"/>
    <n v="2022"/>
  </r>
  <r>
    <x v="14"/>
    <x v="6"/>
    <x v="0"/>
    <n v="159"/>
    <n v="8064"/>
    <n v="238500000"/>
    <n v="2022"/>
  </r>
  <r>
    <x v="14"/>
    <x v="24"/>
    <x v="0"/>
    <n v="461"/>
    <n v="32650"/>
    <n v="691500000"/>
    <n v="2022"/>
  </r>
  <r>
    <x v="14"/>
    <x v="28"/>
    <x v="0"/>
    <n v="6800"/>
    <n v="91707"/>
    <n v="10200000000"/>
    <n v="2022"/>
  </r>
  <r>
    <x v="14"/>
    <x v="29"/>
    <x v="0"/>
    <n v="2568"/>
    <n v="44015"/>
    <n v="3852000000"/>
    <n v="2022"/>
  </r>
  <r>
    <x v="14"/>
    <x v="7"/>
    <x v="0"/>
    <n v="14"/>
    <n v="590"/>
    <n v="21000000"/>
    <n v="2022"/>
  </r>
  <r>
    <x v="14"/>
    <x v="17"/>
    <x v="0"/>
    <n v="1434"/>
    <n v="83413"/>
    <n v="2151000000"/>
    <n v="2022"/>
  </r>
  <r>
    <x v="14"/>
    <x v="30"/>
    <x v="0"/>
    <n v="7880"/>
    <n v="115725"/>
    <n v="11820000000"/>
    <n v="2022"/>
  </r>
  <r>
    <x v="14"/>
    <x v="8"/>
    <x v="0"/>
    <n v="13"/>
    <n v="3391"/>
    <n v="19500000"/>
    <n v="2022"/>
  </r>
  <r>
    <x v="14"/>
    <x v="9"/>
    <x v="0"/>
    <n v="2"/>
    <n v="1291"/>
    <n v="3000000"/>
    <n v="2022"/>
  </r>
  <r>
    <x v="14"/>
    <x v="10"/>
    <x v="0"/>
    <n v="2"/>
    <n v="1750"/>
    <n v="3000000"/>
    <n v="2022"/>
  </r>
  <r>
    <x v="14"/>
    <x v="18"/>
    <x v="0"/>
    <n v="1693"/>
    <n v="39143"/>
    <n v="2539500000"/>
    <n v="2022"/>
  </r>
  <r>
    <x v="14"/>
    <x v="12"/>
    <x v="0"/>
    <n v="85"/>
    <n v="3331"/>
    <n v="127500000"/>
    <n v="2022"/>
  </r>
  <r>
    <x v="14"/>
    <x v="19"/>
    <x v="0"/>
    <n v="514"/>
    <n v="28256"/>
    <n v="771000000"/>
    <n v="2022"/>
  </r>
  <r>
    <x v="14"/>
    <x v="31"/>
    <x v="0"/>
    <n v="3427"/>
    <n v="58281"/>
    <n v="5140500000"/>
    <n v="2022"/>
  </r>
  <r>
    <x v="14"/>
    <x v="32"/>
    <x v="0"/>
    <n v="3749"/>
    <n v="110740"/>
    <n v="5623500000"/>
    <n v="2022"/>
  </r>
  <r>
    <x v="14"/>
    <x v="13"/>
    <x v="0"/>
    <n v="21"/>
    <n v="2761"/>
    <n v="31500000"/>
    <n v="2022"/>
  </r>
  <r>
    <x v="14"/>
    <x v="33"/>
    <x v="0"/>
    <n v="1361"/>
    <n v="198411"/>
    <n v="2041500000"/>
    <n v="2022"/>
  </r>
  <r>
    <x v="14"/>
    <x v="20"/>
    <x v="0"/>
    <n v="374"/>
    <n v="13121"/>
    <n v="561000000"/>
    <n v="2022"/>
  </r>
  <r>
    <x v="14"/>
    <x v="34"/>
    <x v="0"/>
    <n v="660"/>
    <n v="67878"/>
    <n v="990000000"/>
    <n v="2022"/>
  </r>
  <r>
    <x v="15"/>
    <x v="25"/>
    <x v="0"/>
    <n v="1921"/>
    <n v="42632"/>
    <n v="2881500000"/>
    <n v="2022"/>
  </r>
  <r>
    <x v="15"/>
    <x v="3"/>
    <x v="0"/>
    <n v="120"/>
    <n v="26803"/>
    <n v="180000000"/>
    <n v="2022"/>
  </r>
  <r>
    <x v="15"/>
    <x v="14"/>
    <x v="0"/>
    <n v="638"/>
    <n v="62773"/>
    <n v="957000000"/>
    <n v="2022"/>
  </r>
  <r>
    <x v="15"/>
    <x v="15"/>
    <x v="0"/>
    <n v="58"/>
    <n v="2086"/>
    <n v="87000000"/>
    <n v="2022"/>
  </r>
  <r>
    <x v="15"/>
    <x v="4"/>
    <x v="0"/>
    <n v="1309"/>
    <n v="26466"/>
    <n v="1963500000"/>
    <n v="2022"/>
  </r>
  <r>
    <x v="15"/>
    <x v="5"/>
    <x v="0"/>
    <n v="9"/>
    <n v="735"/>
    <n v="13500000"/>
    <n v="2022"/>
  </r>
  <r>
    <x v="15"/>
    <x v="16"/>
    <x v="0"/>
    <n v="2658"/>
    <n v="30654"/>
    <n v="3987000000"/>
    <n v="2022"/>
  </r>
  <r>
    <x v="15"/>
    <x v="26"/>
    <x v="0"/>
    <n v="579"/>
    <n v="2801"/>
    <n v="868500000"/>
    <n v="2022"/>
  </r>
  <r>
    <x v="15"/>
    <x v="27"/>
    <x v="0"/>
    <n v="5592"/>
    <n v="83341"/>
    <n v="8388000000"/>
    <n v="2022"/>
  </r>
  <r>
    <x v="15"/>
    <x v="23"/>
    <x v="0"/>
    <n v="710"/>
    <n v="30657"/>
    <n v="1065000000"/>
    <n v="2022"/>
  </r>
  <r>
    <x v="15"/>
    <x v="21"/>
    <x v="0"/>
    <n v="92"/>
    <n v="5377"/>
    <n v="138000000"/>
    <n v="2022"/>
  </r>
  <r>
    <x v="15"/>
    <x v="6"/>
    <x v="0"/>
    <n v="316"/>
    <n v="8717"/>
    <n v="474000000"/>
    <n v="2022"/>
  </r>
  <r>
    <x v="15"/>
    <x v="24"/>
    <x v="0"/>
    <n v="589"/>
    <n v="32122"/>
    <n v="883500000"/>
    <n v="2022"/>
  </r>
  <r>
    <x v="15"/>
    <x v="28"/>
    <x v="0"/>
    <n v="5689"/>
    <n v="77333"/>
    <n v="8533500000"/>
    <n v="2022"/>
  </r>
  <r>
    <x v="15"/>
    <x v="29"/>
    <x v="0"/>
    <n v="1964"/>
    <n v="37691"/>
    <n v="2946000000"/>
    <n v="2022"/>
  </r>
  <r>
    <x v="15"/>
    <x v="17"/>
    <x v="0"/>
    <n v="1722"/>
    <n v="81579"/>
    <n v="2583000000"/>
    <n v="2022"/>
  </r>
  <r>
    <x v="15"/>
    <x v="30"/>
    <x v="0"/>
    <n v="8446"/>
    <n v="111895"/>
    <n v="12669000000"/>
    <n v="2022"/>
  </r>
  <r>
    <x v="15"/>
    <x v="8"/>
    <x v="0"/>
    <n v="21"/>
    <n v="4103"/>
    <n v="31500000"/>
    <n v="2022"/>
  </r>
  <r>
    <x v="15"/>
    <x v="9"/>
    <x v="0"/>
    <n v="3"/>
    <n v="1363"/>
    <n v="4500000"/>
    <n v="2022"/>
  </r>
  <r>
    <x v="15"/>
    <x v="18"/>
    <x v="0"/>
    <n v="1816"/>
    <n v="32549"/>
    <n v="2724000000"/>
    <n v="2022"/>
  </r>
  <r>
    <x v="15"/>
    <x v="12"/>
    <x v="0"/>
    <n v="71"/>
    <n v="3298"/>
    <n v="106500000"/>
    <n v="2022"/>
  </r>
  <r>
    <x v="15"/>
    <x v="19"/>
    <x v="0"/>
    <n v="603"/>
    <n v="27082"/>
    <n v="904500000"/>
    <n v="2022"/>
  </r>
  <r>
    <x v="15"/>
    <x v="31"/>
    <x v="0"/>
    <n v="4574"/>
    <n v="63752"/>
    <n v="6861000000"/>
    <n v="2022"/>
  </r>
  <r>
    <x v="15"/>
    <x v="32"/>
    <x v="0"/>
    <n v="4180"/>
    <n v="103800"/>
    <n v="6270000000"/>
    <n v="2022"/>
  </r>
  <r>
    <x v="15"/>
    <x v="13"/>
    <x v="0"/>
    <n v="2"/>
    <n v="2632"/>
    <n v="3000000"/>
    <n v="2022"/>
  </r>
  <r>
    <x v="15"/>
    <x v="33"/>
    <x v="0"/>
    <n v="1828"/>
    <n v="153826"/>
    <n v="2742000000"/>
    <n v="2022"/>
  </r>
  <r>
    <x v="15"/>
    <x v="20"/>
    <x v="0"/>
    <n v="404"/>
    <n v="12603"/>
    <n v="606000000"/>
    <n v="2022"/>
  </r>
  <r>
    <x v="15"/>
    <x v="34"/>
    <x v="0"/>
    <n v="689"/>
    <n v="62610"/>
    <n v="1033500000"/>
    <n v="2022"/>
  </r>
  <r>
    <x v="16"/>
    <x v="25"/>
    <x v="0"/>
    <n v="1898"/>
    <n v="54365"/>
    <n v="2847000000"/>
    <n v="2022"/>
  </r>
  <r>
    <x v="16"/>
    <x v="3"/>
    <x v="0"/>
    <n v="202"/>
    <n v="27466"/>
    <n v="303000000"/>
    <n v="2022"/>
  </r>
  <r>
    <x v="16"/>
    <x v="14"/>
    <x v="0"/>
    <n v="849"/>
    <n v="64565"/>
    <n v="1273500000"/>
    <n v="2022"/>
  </r>
  <r>
    <x v="16"/>
    <x v="15"/>
    <x v="0"/>
    <n v="59"/>
    <n v="1896"/>
    <n v="88500000"/>
    <n v="2022"/>
  </r>
  <r>
    <x v="16"/>
    <x v="4"/>
    <x v="0"/>
    <n v="1360"/>
    <n v="23146"/>
    <n v="2040000000"/>
    <n v="2022"/>
  </r>
  <r>
    <x v="16"/>
    <x v="5"/>
    <x v="0"/>
    <n v="6"/>
    <n v="742"/>
    <n v="9000000"/>
    <n v="2022"/>
  </r>
  <r>
    <x v="16"/>
    <x v="16"/>
    <x v="0"/>
    <n v="3259"/>
    <n v="31869"/>
    <n v="4888500000"/>
    <n v="2022"/>
  </r>
  <r>
    <x v="16"/>
    <x v="26"/>
    <x v="0"/>
    <n v="303"/>
    <n v="4503"/>
    <n v="454500000"/>
    <n v="2022"/>
  </r>
  <r>
    <x v="16"/>
    <x v="27"/>
    <x v="0"/>
    <n v="5059"/>
    <n v="74982"/>
    <n v="7588500000"/>
    <n v="2022"/>
  </r>
  <r>
    <x v="16"/>
    <x v="23"/>
    <x v="0"/>
    <n v="915"/>
    <n v="33336"/>
    <n v="1372500000"/>
    <n v="2022"/>
  </r>
  <r>
    <x v="16"/>
    <x v="21"/>
    <x v="0"/>
    <n v="59"/>
    <n v="5281"/>
    <n v="88500000"/>
    <n v="2022"/>
  </r>
  <r>
    <x v="16"/>
    <x v="6"/>
    <x v="0"/>
    <n v="182"/>
    <n v="9131"/>
    <n v="273000000"/>
    <n v="2022"/>
  </r>
  <r>
    <x v="16"/>
    <x v="24"/>
    <x v="0"/>
    <n v="561"/>
    <n v="25332"/>
    <n v="841500000"/>
    <n v="2022"/>
  </r>
  <r>
    <x v="16"/>
    <x v="28"/>
    <x v="0"/>
    <n v="7476"/>
    <n v="88611"/>
    <n v="11214000000"/>
    <n v="2022"/>
  </r>
  <r>
    <x v="16"/>
    <x v="29"/>
    <x v="0"/>
    <n v="3069"/>
    <n v="50954"/>
    <n v="4603500000"/>
    <n v="2022"/>
  </r>
  <r>
    <x v="16"/>
    <x v="17"/>
    <x v="0"/>
    <n v="1931"/>
    <n v="98165"/>
    <n v="2896500000"/>
    <n v="2022"/>
  </r>
  <r>
    <x v="16"/>
    <x v="30"/>
    <x v="0"/>
    <n v="9723"/>
    <n v="118886"/>
    <n v="14584500000"/>
    <n v="2022"/>
  </r>
  <r>
    <x v="16"/>
    <x v="8"/>
    <x v="0"/>
    <n v="8"/>
    <n v="3647"/>
    <n v="12000000"/>
    <n v="2022"/>
  </r>
  <r>
    <x v="16"/>
    <x v="9"/>
    <x v="0"/>
    <n v="2"/>
    <n v="1734"/>
    <n v="3000000"/>
    <n v="2022"/>
  </r>
  <r>
    <x v="16"/>
    <x v="10"/>
    <x v="0"/>
    <n v="6"/>
    <n v="2062"/>
    <n v="9000000"/>
    <n v="2022"/>
  </r>
  <r>
    <x v="16"/>
    <x v="18"/>
    <x v="0"/>
    <n v="2007"/>
    <n v="30540"/>
    <n v="3010500000"/>
    <n v="2022"/>
  </r>
  <r>
    <x v="16"/>
    <x v="12"/>
    <x v="0"/>
    <n v="91"/>
    <n v="3810"/>
    <n v="136500000"/>
    <n v="2022"/>
  </r>
  <r>
    <x v="16"/>
    <x v="19"/>
    <x v="0"/>
    <n v="645"/>
    <n v="32591"/>
    <n v="967500000"/>
    <n v="2022"/>
  </r>
  <r>
    <x v="16"/>
    <x v="31"/>
    <x v="0"/>
    <n v="4159"/>
    <n v="60191"/>
    <n v="6238500000"/>
    <n v="2022"/>
  </r>
  <r>
    <x v="16"/>
    <x v="32"/>
    <x v="0"/>
    <n v="5306"/>
    <n v="120312"/>
    <n v="7959000000"/>
    <n v="2022"/>
  </r>
  <r>
    <x v="16"/>
    <x v="13"/>
    <x v="0"/>
    <n v="14"/>
    <n v="2643"/>
    <n v="21000000"/>
    <n v="2022"/>
  </r>
  <r>
    <x v="16"/>
    <x v="33"/>
    <x v="0"/>
    <n v="1920"/>
    <n v="131703"/>
    <n v="2880000000"/>
    <n v="2022"/>
  </r>
  <r>
    <x v="16"/>
    <x v="20"/>
    <x v="0"/>
    <n v="494"/>
    <n v="12711"/>
    <n v="741000000"/>
    <n v="2022"/>
  </r>
  <r>
    <x v="16"/>
    <x v="34"/>
    <x v="0"/>
    <n v="663"/>
    <n v="62200"/>
    <n v="994500000"/>
    <n v="2022"/>
  </r>
  <r>
    <x v="17"/>
    <x v="25"/>
    <x v="0"/>
    <n v="2239"/>
    <n v="52804"/>
    <n v="3358500000"/>
    <n v="2022"/>
  </r>
  <r>
    <x v="17"/>
    <x v="3"/>
    <x v="0"/>
    <n v="200"/>
    <n v="31729"/>
    <n v="300000000"/>
    <n v="2022"/>
  </r>
  <r>
    <x v="17"/>
    <x v="14"/>
    <x v="0"/>
    <n v="951"/>
    <n v="54364"/>
    <n v="1426500000"/>
    <n v="2022"/>
  </r>
  <r>
    <x v="17"/>
    <x v="15"/>
    <x v="0"/>
    <n v="70"/>
    <n v="1929"/>
    <n v="105000000"/>
    <n v="2022"/>
  </r>
  <r>
    <x v="17"/>
    <x v="4"/>
    <x v="0"/>
    <n v="1190"/>
    <n v="23465"/>
    <n v="1785000000"/>
    <n v="2022"/>
  </r>
  <r>
    <x v="17"/>
    <x v="5"/>
    <x v="0"/>
    <n v="8"/>
    <n v="629"/>
    <n v="12000000"/>
    <n v="2022"/>
  </r>
  <r>
    <x v="17"/>
    <x v="16"/>
    <x v="0"/>
    <n v="2301"/>
    <n v="25409"/>
    <n v="3451500000"/>
    <n v="2022"/>
  </r>
  <r>
    <x v="17"/>
    <x v="26"/>
    <x v="0"/>
    <n v="400"/>
    <n v="4078"/>
    <n v="600000000"/>
    <n v="2022"/>
  </r>
  <r>
    <x v="17"/>
    <x v="27"/>
    <x v="0"/>
    <n v="5333"/>
    <n v="77920"/>
    <n v="7999500000"/>
    <n v="2022"/>
  </r>
  <r>
    <x v="17"/>
    <x v="23"/>
    <x v="0"/>
    <n v="848"/>
    <n v="25832"/>
    <n v="1272000000"/>
    <n v="2022"/>
  </r>
  <r>
    <x v="17"/>
    <x v="21"/>
    <x v="0"/>
    <n v="67"/>
    <n v="4101"/>
    <n v="100500000"/>
    <n v="2022"/>
  </r>
  <r>
    <x v="17"/>
    <x v="6"/>
    <x v="0"/>
    <n v="220"/>
    <n v="8320"/>
    <n v="330000000"/>
    <n v="2022"/>
  </r>
  <r>
    <x v="17"/>
    <x v="24"/>
    <x v="0"/>
    <n v="498"/>
    <n v="23758"/>
    <n v="747000000"/>
    <n v="2022"/>
  </r>
  <r>
    <x v="17"/>
    <x v="28"/>
    <x v="0"/>
    <n v="7616"/>
    <n v="87981"/>
    <n v="11424000000"/>
    <n v="2022"/>
  </r>
  <r>
    <x v="17"/>
    <x v="29"/>
    <x v="0"/>
    <n v="3100"/>
    <n v="53877"/>
    <n v="4650000000"/>
    <n v="2022"/>
  </r>
  <r>
    <x v="17"/>
    <x v="17"/>
    <x v="0"/>
    <n v="1898"/>
    <n v="53245"/>
    <n v="2847000000"/>
    <n v="2022"/>
  </r>
  <r>
    <x v="17"/>
    <x v="30"/>
    <x v="0"/>
    <n v="10730"/>
    <n v="122642"/>
    <n v="16095000000"/>
    <n v="2022"/>
  </r>
  <r>
    <x v="17"/>
    <x v="10"/>
    <x v="0"/>
    <n v="4"/>
    <n v="1568"/>
    <n v="6000000"/>
    <n v="2022"/>
  </r>
  <r>
    <x v="17"/>
    <x v="18"/>
    <x v="0"/>
    <n v="2197"/>
    <n v="36139"/>
    <n v="3295500000"/>
    <n v="2022"/>
  </r>
  <r>
    <x v="17"/>
    <x v="12"/>
    <x v="0"/>
    <n v="114"/>
    <n v="3772"/>
    <n v="171000000"/>
    <n v="2022"/>
  </r>
  <r>
    <x v="17"/>
    <x v="19"/>
    <x v="0"/>
    <n v="590"/>
    <n v="27407"/>
    <n v="885000000"/>
    <n v="2022"/>
  </r>
  <r>
    <x v="17"/>
    <x v="31"/>
    <x v="0"/>
    <n v="4677"/>
    <n v="53951"/>
    <n v="7015500000"/>
    <n v="2022"/>
  </r>
  <r>
    <x v="17"/>
    <x v="32"/>
    <x v="0"/>
    <n v="5112"/>
    <n v="121791"/>
    <n v="7668000000"/>
    <n v="2022"/>
  </r>
  <r>
    <x v="17"/>
    <x v="13"/>
    <x v="0"/>
    <n v="17"/>
    <n v="3842"/>
    <n v="25500000"/>
    <n v="2022"/>
  </r>
  <r>
    <x v="17"/>
    <x v="33"/>
    <x v="0"/>
    <n v="1787"/>
    <n v="97293"/>
    <n v="2680500000"/>
    <n v="2022"/>
  </r>
  <r>
    <x v="17"/>
    <x v="20"/>
    <x v="0"/>
    <n v="386"/>
    <n v="9325"/>
    <n v="579000000"/>
    <n v="2022"/>
  </r>
  <r>
    <x v="17"/>
    <x v="34"/>
    <x v="0"/>
    <n v="727"/>
    <n v="64255"/>
    <n v="1090500000"/>
    <n v="2022"/>
  </r>
  <r>
    <x v="18"/>
    <x v="25"/>
    <x v="0"/>
    <n v="2568"/>
    <n v="74374"/>
    <n v="3852000000"/>
    <n v="2022"/>
  </r>
  <r>
    <x v="18"/>
    <x v="3"/>
    <x v="0"/>
    <n v="194"/>
    <n v="38033"/>
    <n v="291000000"/>
    <n v="2022"/>
  </r>
  <r>
    <x v="18"/>
    <x v="14"/>
    <x v="0"/>
    <n v="1377"/>
    <n v="88895"/>
    <n v="2065500000"/>
    <n v="2022"/>
  </r>
  <r>
    <x v="18"/>
    <x v="15"/>
    <x v="0"/>
    <n v="118"/>
    <n v="3103"/>
    <n v="177000000"/>
    <n v="2022"/>
  </r>
  <r>
    <x v="18"/>
    <x v="4"/>
    <x v="0"/>
    <n v="2471"/>
    <n v="57951"/>
    <n v="3706500000"/>
    <n v="2022"/>
  </r>
  <r>
    <x v="18"/>
    <x v="5"/>
    <x v="0"/>
    <n v="5"/>
    <n v="619"/>
    <n v="7500000"/>
    <n v="2022"/>
  </r>
  <r>
    <x v="18"/>
    <x v="16"/>
    <x v="0"/>
    <n v="3699"/>
    <n v="50702"/>
    <n v="5548500000"/>
    <n v="2022"/>
  </r>
  <r>
    <x v="18"/>
    <x v="26"/>
    <x v="0"/>
    <n v="704"/>
    <n v="6241"/>
    <n v="1056000000"/>
    <n v="2022"/>
  </r>
  <r>
    <x v="18"/>
    <x v="27"/>
    <x v="0"/>
    <n v="6635"/>
    <n v="115540"/>
    <n v="9952500000"/>
    <n v="2022"/>
  </r>
  <r>
    <x v="18"/>
    <x v="23"/>
    <x v="0"/>
    <n v="1313"/>
    <n v="38921"/>
    <n v="1969500000"/>
    <n v="2022"/>
  </r>
  <r>
    <x v="18"/>
    <x v="21"/>
    <x v="0"/>
    <n v="79"/>
    <n v="5548"/>
    <n v="118500000"/>
    <n v="2022"/>
  </r>
  <r>
    <x v="18"/>
    <x v="6"/>
    <x v="0"/>
    <n v="258"/>
    <n v="9184"/>
    <n v="387000000"/>
    <n v="2022"/>
  </r>
  <r>
    <x v="18"/>
    <x v="24"/>
    <x v="0"/>
    <n v="949"/>
    <n v="50073"/>
    <n v="1423500000"/>
    <n v="2022"/>
  </r>
  <r>
    <x v="18"/>
    <x v="28"/>
    <x v="0"/>
    <n v="9706"/>
    <n v="117015"/>
    <n v="14559000000"/>
    <n v="2022"/>
  </r>
  <r>
    <x v="18"/>
    <x v="29"/>
    <x v="0"/>
    <n v="3629"/>
    <n v="44021"/>
    <n v="5443500000"/>
    <n v="2022"/>
  </r>
  <r>
    <x v="18"/>
    <x v="17"/>
    <x v="0"/>
    <n v="3616"/>
    <n v="137210"/>
    <n v="5424000000"/>
    <n v="2022"/>
  </r>
  <r>
    <x v="18"/>
    <x v="30"/>
    <x v="0"/>
    <n v="15999"/>
    <n v="189870"/>
    <n v="23998500000"/>
    <n v="2022"/>
  </r>
  <r>
    <x v="18"/>
    <x v="8"/>
    <x v="0"/>
    <n v="4"/>
    <n v="2532"/>
    <n v="6000000"/>
    <n v="2022"/>
  </r>
  <r>
    <x v="18"/>
    <x v="9"/>
    <x v="0"/>
    <n v="5"/>
    <n v="1558"/>
    <n v="7500000"/>
    <n v="2022"/>
  </r>
  <r>
    <x v="18"/>
    <x v="10"/>
    <x v="0"/>
    <n v="3"/>
    <n v="1638"/>
    <n v="4500000"/>
    <n v="2022"/>
  </r>
  <r>
    <x v="18"/>
    <x v="18"/>
    <x v="0"/>
    <n v="3695"/>
    <n v="72161"/>
    <n v="5542500000"/>
    <n v="2022"/>
  </r>
  <r>
    <x v="18"/>
    <x v="12"/>
    <x v="0"/>
    <n v="180"/>
    <n v="3564"/>
    <n v="270000000"/>
    <n v="2022"/>
  </r>
  <r>
    <x v="18"/>
    <x v="19"/>
    <x v="0"/>
    <n v="707"/>
    <n v="37265"/>
    <n v="1060500000"/>
    <n v="2022"/>
  </r>
  <r>
    <x v="18"/>
    <x v="31"/>
    <x v="0"/>
    <n v="9455"/>
    <n v="133585"/>
    <n v="14182500000"/>
    <n v="2022"/>
  </r>
  <r>
    <x v="18"/>
    <x v="32"/>
    <x v="0"/>
    <n v="5530"/>
    <n v="111507"/>
    <n v="8295000000"/>
    <n v="2022"/>
  </r>
  <r>
    <x v="18"/>
    <x v="13"/>
    <x v="0"/>
    <n v="13"/>
    <n v="3431"/>
    <n v="19500000"/>
    <n v="2022"/>
  </r>
  <r>
    <x v="18"/>
    <x v="33"/>
    <x v="0"/>
    <n v="3003"/>
    <n v="258110"/>
    <n v="4504500000"/>
    <n v="2022"/>
  </r>
  <r>
    <x v="18"/>
    <x v="20"/>
    <x v="0"/>
    <n v="797"/>
    <n v="19532"/>
    <n v="1195500000"/>
    <n v="2022"/>
  </r>
  <r>
    <x v="18"/>
    <x v="34"/>
    <x v="0"/>
    <n v="538"/>
    <n v="50676"/>
    <n v="807000000"/>
    <n v="2022"/>
  </r>
  <r>
    <x v="19"/>
    <x v="1"/>
    <x v="0"/>
    <n v="6"/>
    <n v="405"/>
    <n v="9000000"/>
    <n v="2022"/>
  </r>
  <r>
    <x v="19"/>
    <x v="25"/>
    <x v="0"/>
    <n v="2742"/>
    <n v="69695"/>
    <n v="4113000000"/>
    <n v="2022"/>
  </r>
  <r>
    <x v="19"/>
    <x v="3"/>
    <x v="0"/>
    <n v="176"/>
    <n v="32542"/>
    <n v="264000000"/>
    <n v="2022"/>
  </r>
  <r>
    <x v="19"/>
    <x v="14"/>
    <x v="0"/>
    <n v="1253"/>
    <n v="110759"/>
    <n v="1879500000"/>
    <n v="2022"/>
  </r>
  <r>
    <x v="19"/>
    <x v="15"/>
    <x v="0"/>
    <n v="163"/>
    <n v="1727"/>
    <n v="244500000"/>
    <n v="2022"/>
  </r>
  <r>
    <x v="19"/>
    <x v="4"/>
    <x v="0"/>
    <n v="2725"/>
    <n v="42575"/>
    <n v="4087500000"/>
    <n v="2022"/>
  </r>
  <r>
    <x v="19"/>
    <x v="5"/>
    <x v="0"/>
    <n v="14"/>
    <n v="1290"/>
    <n v="21000000"/>
    <n v="2022"/>
  </r>
  <r>
    <x v="19"/>
    <x v="16"/>
    <x v="0"/>
    <n v="3869"/>
    <n v="41689"/>
    <n v="5803500000"/>
    <n v="2022"/>
  </r>
  <r>
    <x v="19"/>
    <x v="26"/>
    <x v="0"/>
    <n v="587"/>
    <n v="5285"/>
    <n v="880500000"/>
    <n v="2022"/>
  </r>
  <r>
    <x v="19"/>
    <x v="27"/>
    <x v="0"/>
    <n v="8322"/>
    <n v="165828"/>
    <n v="12483000000"/>
    <n v="2022"/>
  </r>
  <r>
    <x v="19"/>
    <x v="23"/>
    <x v="0"/>
    <n v="1369"/>
    <n v="58469"/>
    <n v="2053500000"/>
    <n v="2022"/>
  </r>
  <r>
    <x v="19"/>
    <x v="21"/>
    <x v="0"/>
    <n v="134"/>
    <n v="9181"/>
    <n v="201000000"/>
    <n v="2022"/>
  </r>
  <r>
    <x v="19"/>
    <x v="6"/>
    <x v="0"/>
    <n v="194"/>
    <n v="4656"/>
    <n v="291000000"/>
    <n v="2022"/>
  </r>
  <r>
    <x v="19"/>
    <x v="24"/>
    <x v="0"/>
    <n v="953"/>
    <n v="40248"/>
    <n v="1429500000"/>
    <n v="2022"/>
  </r>
  <r>
    <x v="19"/>
    <x v="28"/>
    <x v="0"/>
    <n v="9851"/>
    <n v="109695"/>
    <n v="14776500000"/>
    <n v="2022"/>
  </r>
  <r>
    <x v="19"/>
    <x v="29"/>
    <x v="0"/>
    <n v="3698"/>
    <n v="40561"/>
    <n v="5547000000"/>
    <n v="2022"/>
  </r>
  <r>
    <x v="19"/>
    <x v="17"/>
    <x v="0"/>
    <n v="3426"/>
    <n v="130285"/>
    <n v="5139000000"/>
    <n v="2022"/>
  </r>
  <r>
    <x v="19"/>
    <x v="30"/>
    <x v="0"/>
    <n v="13718"/>
    <n v="204988"/>
    <n v="20577000000"/>
    <n v="2022"/>
  </r>
  <r>
    <x v="19"/>
    <x v="8"/>
    <x v="0"/>
    <n v="2"/>
    <n v="5529"/>
    <n v="3000000"/>
    <n v="2022"/>
  </r>
  <r>
    <x v="19"/>
    <x v="9"/>
    <x v="0"/>
    <n v="3"/>
    <n v="1438"/>
    <n v="4500000"/>
    <n v="2022"/>
  </r>
  <r>
    <x v="19"/>
    <x v="10"/>
    <x v="0"/>
    <n v="8"/>
    <n v="1542"/>
    <n v="12000000"/>
    <n v="2022"/>
  </r>
  <r>
    <x v="19"/>
    <x v="18"/>
    <x v="0"/>
    <n v="2997"/>
    <n v="38593"/>
    <n v="4495500000"/>
    <n v="2022"/>
  </r>
  <r>
    <x v="19"/>
    <x v="12"/>
    <x v="0"/>
    <n v="153"/>
    <n v="3002"/>
    <n v="229500000"/>
    <n v="2022"/>
  </r>
  <r>
    <x v="19"/>
    <x v="19"/>
    <x v="0"/>
    <n v="1042"/>
    <n v="46873"/>
    <n v="1563000000"/>
    <n v="2022"/>
  </r>
  <r>
    <x v="19"/>
    <x v="31"/>
    <x v="0"/>
    <n v="7306"/>
    <n v="158463"/>
    <n v="10959000000"/>
    <n v="2022"/>
  </r>
  <r>
    <x v="19"/>
    <x v="32"/>
    <x v="0"/>
    <n v="7258"/>
    <n v="120109"/>
    <n v="10887000000"/>
    <n v="2022"/>
  </r>
  <r>
    <x v="19"/>
    <x v="13"/>
    <x v="0"/>
    <n v="12"/>
    <n v="3427"/>
    <n v="18000000"/>
    <n v="2022"/>
  </r>
  <r>
    <x v="19"/>
    <x v="33"/>
    <x v="0"/>
    <n v="2746"/>
    <n v="279169"/>
    <n v="4119000000"/>
    <n v="2022"/>
  </r>
  <r>
    <x v="19"/>
    <x v="20"/>
    <x v="0"/>
    <n v="839"/>
    <n v="25037"/>
    <n v="1258500000"/>
    <n v="2022"/>
  </r>
  <r>
    <x v="19"/>
    <x v="34"/>
    <x v="0"/>
    <n v="1209"/>
    <n v="100516"/>
    <n v="1813500000"/>
    <n v="2022"/>
  </r>
  <r>
    <x v="20"/>
    <x v="1"/>
    <x v="0"/>
    <n v="10"/>
    <n v="397"/>
    <n v="15000000"/>
    <n v="2022"/>
  </r>
  <r>
    <x v="20"/>
    <x v="25"/>
    <x v="0"/>
    <n v="2718"/>
    <n v="47327"/>
    <n v="4077000000"/>
    <n v="2022"/>
  </r>
  <r>
    <x v="20"/>
    <x v="3"/>
    <x v="0"/>
    <n v="250"/>
    <n v="34737"/>
    <n v="375000000"/>
    <n v="2022"/>
  </r>
  <r>
    <x v="20"/>
    <x v="14"/>
    <x v="0"/>
    <n v="987"/>
    <n v="60432"/>
    <n v="1480500000"/>
    <n v="2022"/>
  </r>
  <r>
    <x v="20"/>
    <x v="15"/>
    <x v="0"/>
    <n v="123"/>
    <n v="1454"/>
    <n v="184500000"/>
    <n v="2022"/>
  </r>
  <r>
    <x v="20"/>
    <x v="4"/>
    <x v="0"/>
    <n v="1883"/>
    <n v="26359"/>
    <n v="2824500000"/>
    <n v="2022"/>
  </r>
  <r>
    <x v="20"/>
    <x v="5"/>
    <x v="0"/>
    <n v="19"/>
    <n v="1112"/>
    <n v="28500000"/>
    <n v="2022"/>
  </r>
  <r>
    <x v="20"/>
    <x v="16"/>
    <x v="0"/>
    <n v="3826"/>
    <n v="21773"/>
    <n v="5739000000"/>
    <n v="2022"/>
  </r>
  <r>
    <x v="20"/>
    <x v="26"/>
    <x v="0"/>
    <n v="528"/>
    <n v="4983"/>
    <n v="792000000"/>
    <n v="2022"/>
  </r>
  <r>
    <x v="20"/>
    <x v="27"/>
    <x v="0"/>
    <n v="7906"/>
    <n v="107138"/>
    <n v="11859000000"/>
    <n v="2022"/>
  </r>
  <r>
    <x v="20"/>
    <x v="23"/>
    <x v="0"/>
    <n v="885"/>
    <n v="37571"/>
    <n v="1327500000"/>
    <n v="2022"/>
  </r>
  <r>
    <x v="20"/>
    <x v="21"/>
    <x v="0"/>
    <n v="100"/>
    <n v="6751"/>
    <n v="150000000"/>
    <n v="2022"/>
  </r>
  <r>
    <x v="20"/>
    <x v="6"/>
    <x v="0"/>
    <n v="150"/>
    <n v="3943"/>
    <n v="225000000"/>
    <n v="2022"/>
  </r>
  <r>
    <x v="20"/>
    <x v="24"/>
    <x v="0"/>
    <n v="653"/>
    <n v="27130"/>
    <n v="979500000"/>
    <n v="2022"/>
  </r>
  <r>
    <x v="20"/>
    <x v="28"/>
    <x v="0"/>
    <n v="7750"/>
    <n v="75110"/>
    <n v="11625000000"/>
    <n v="2022"/>
  </r>
  <r>
    <x v="20"/>
    <x v="29"/>
    <x v="0"/>
    <n v="4112"/>
    <n v="40445"/>
    <n v="6168000000"/>
    <n v="2022"/>
  </r>
  <r>
    <x v="20"/>
    <x v="17"/>
    <x v="0"/>
    <n v="2328"/>
    <n v="64980"/>
    <n v="3492000000"/>
    <n v="2022"/>
  </r>
  <r>
    <x v="20"/>
    <x v="30"/>
    <x v="0"/>
    <n v="13076"/>
    <n v="136534"/>
    <n v="19614000000"/>
    <n v="2022"/>
  </r>
  <r>
    <x v="20"/>
    <x v="8"/>
    <x v="0"/>
    <n v="63"/>
    <n v="4150"/>
    <n v="94500000"/>
    <n v="2022"/>
  </r>
  <r>
    <x v="20"/>
    <x v="10"/>
    <x v="0"/>
    <n v="11"/>
    <n v="1792"/>
    <n v="16500000"/>
    <n v="2022"/>
  </r>
  <r>
    <x v="20"/>
    <x v="18"/>
    <x v="0"/>
    <n v="2379"/>
    <n v="38217"/>
    <n v="3568500000"/>
    <n v="2022"/>
  </r>
  <r>
    <x v="20"/>
    <x v="12"/>
    <x v="0"/>
    <n v="177"/>
    <n v="2396"/>
    <n v="265500000"/>
    <n v="2022"/>
  </r>
  <r>
    <x v="20"/>
    <x v="19"/>
    <x v="0"/>
    <n v="635"/>
    <n v="35992"/>
    <n v="952500000"/>
    <n v="2022"/>
  </r>
  <r>
    <x v="20"/>
    <x v="31"/>
    <x v="0"/>
    <n v="5060"/>
    <n v="57108"/>
    <n v="7590000000"/>
    <n v="2022"/>
  </r>
  <r>
    <x v="20"/>
    <x v="32"/>
    <x v="0"/>
    <n v="4991"/>
    <n v="77848"/>
    <n v="7486500000"/>
    <n v="2022"/>
  </r>
  <r>
    <x v="20"/>
    <x v="13"/>
    <x v="0"/>
    <n v="57"/>
    <n v="3393"/>
    <n v="85500000"/>
    <n v="2022"/>
  </r>
  <r>
    <x v="20"/>
    <x v="33"/>
    <x v="0"/>
    <n v="2334"/>
    <n v="134747"/>
    <n v="3501000000"/>
    <n v="2022"/>
  </r>
  <r>
    <x v="20"/>
    <x v="20"/>
    <x v="0"/>
    <n v="581"/>
    <n v="10627"/>
    <n v="871500000"/>
    <n v="2022"/>
  </r>
  <r>
    <x v="20"/>
    <x v="34"/>
    <x v="0"/>
    <n v="1047"/>
    <n v="69018"/>
    <n v="1570500000"/>
    <n v="2022"/>
  </r>
  <r>
    <x v="21"/>
    <x v="25"/>
    <x v="0"/>
    <n v="2680"/>
    <n v="49537"/>
    <n v="4020000000"/>
    <n v="2023"/>
  </r>
  <r>
    <x v="21"/>
    <x v="3"/>
    <x v="0"/>
    <n v="142"/>
    <n v="41897"/>
    <n v="213000000"/>
    <n v="2023"/>
  </r>
  <r>
    <x v="21"/>
    <x v="14"/>
    <x v="0"/>
    <n v="987"/>
    <n v="63994"/>
    <n v="1480500000"/>
    <n v="2023"/>
  </r>
  <r>
    <x v="21"/>
    <x v="15"/>
    <x v="0"/>
    <n v="172"/>
    <n v="1977"/>
    <n v="258000000"/>
    <n v="2023"/>
  </r>
  <r>
    <x v="21"/>
    <x v="4"/>
    <x v="0"/>
    <n v="1923"/>
    <n v="35000"/>
    <n v="2884500000"/>
    <n v="2023"/>
  </r>
  <r>
    <x v="21"/>
    <x v="5"/>
    <x v="0"/>
    <n v="9"/>
    <n v="698"/>
    <n v="13500000"/>
    <n v="2023"/>
  </r>
  <r>
    <x v="21"/>
    <x v="16"/>
    <x v="0"/>
    <n v="3285"/>
    <n v="35973"/>
    <n v="4927500000"/>
    <n v="2023"/>
  </r>
  <r>
    <x v="21"/>
    <x v="26"/>
    <x v="0"/>
    <n v="662"/>
    <n v="4457"/>
    <n v="993000000"/>
    <n v="2023"/>
  </r>
  <r>
    <x v="21"/>
    <x v="27"/>
    <x v="0"/>
    <n v="5873"/>
    <n v="70897"/>
    <n v="8809500000"/>
    <n v="2023"/>
  </r>
  <r>
    <x v="21"/>
    <x v="23"/>
    <x v="0"/>
    <n v="706"/>
    <n v="29990"/>
    <n v="1059000000"/>
    <n v="2023"/>
  </r>
  <r>
    <x v="21"/>
    <x v="21"/>
    <x v="0"/>
    <n v="78"/>
    <n v="4421"/>
    <n v="117000000"/>
    <n v="2023"/>
  </r>
  <r>
    <x v="21"/>
    <x v="6"/>
    <x v="0"/>
    <n v="115"/>
    <n v="3934"/>
    <n v="172500000"/>
    <n v="2023"/>
  </r>
  <r>
    <x v="21"/>
    <x v="24"/>
    <x v="0"/>
    <n v="655"/>
    <n v="27267"/>
    <n v="982500000"/>
    <n v="2023"/>
  </r>
  <r>
    <x v="21"/>
    <x v="28"/>
    <x v="0"/>
    <n v="9969"/>
    <n v="94898"/>
    <n v="14953500000"/>
    <n v="2023"/>
  </r>
  <r>
    <x v="21"/>
    <x v="29"/>
    <x v="0"/>
    <n v="4667"/>
    <n v="43110"/>
    <n v="7000500000"/>
    <n v="2023"/>
  </r>
  <r>
    <x v="21"/>
    <x v="17"/>
    <x v="0"/>
    <n v="2443"/>
    <n v="80312"/>
    <n v="3664500000"/>
    <n v="2023"/>
  </r>
  <r>
    <x v="21"/>
    <x v="30"/>
    <x v="0"/>
    <n v="13802"/>
    <n v="148279"/>
    <n v="20703000000"/>
    <n v="2023"/>
  </r>
  <r>
    <x v="21"/>
    <x v="8"/>
    <x v="0"/>
    <n v="7"/>
    <n v="3158"/>
    <n v="10500000"/>
    <n v="2023"/>
  </r>
  <r>
    <x v="21"/>
    <x v="9"/>
    <x v="0"/>
    <n v="4"/>
    <n v="1372"/>
    <n v="6000000"/>
    <n v="2023"/>
  </r>
  <r>
    <x v="21"/>
    <x v="10"/>
    <x v="0"/>
    <n v="10"/>
    <n v="1599"/>
    <n v="15000000"/>
    <n v="2023"/>
  </r>
  <r>
    <x v="21"/>
    <x v="18"/>
    <x v="0"/>
    <n v="2533"/>
    <n v="47973"/>
    <n v="3799500000"/>
    <n v="2023"/>
  </r>
  <r>
    <x v="21"/>
    <x v="12"/>
    <x v="0"/>
    <n v="197"/>
    <n v="4395"/>
    <n v="295500000"/>
    <n v="2023"/>
  </r>
  <r>
    <x v="21"/>
    <x v="19"/>
    <x v="0"/>
    <n v="590"/>
    <n v="33117"/>
    <n v="885000000"/>
    <n v="2023"/>
  </r>
  <r>
    <x v="21"/>
    <x v="31"/>
    <x v="0"/>
    <n v="4624"/>
    <n v="62966"/>
    <n v="6936000000"/>
    <n v="2023"/>
  </r>
  <r>
    <x v="21"/>
    <x v="32"/>
    <x v="0"/>
    <n v="5505"/>
    <n v="135769"/>
    <n v="8257500000"/>
    <n v="2023"/>
  </r>
  <r>
    <x v="21"/>
    <x v="13"/>
    <x v="0"/>
    <n v="8"/>
    <n v="2766"/>
    <n v="12000000"/>
    <n v="2023"/>
  </r>
  <r>
    <x v="21"/>
    <x v="33"/>
    <x v="0"/>
    <n v="1952"/>
    <n v="171721"/>
    <n v="2928000000"/>
    <n v="2023"/>
  </r>
  <r>
    <x v="21"/>
    <x v="20"/>
    <x v="0"/>
    <n v="447"/>
    <n v="12862"/>
    <n v="670500000"/>
    <n v="2023"/>
  </r>
  <r>
    <x v="21"/>
    <x v="34"/>
    <x v="0"/>
    <n v="632"/>
    <n v="52431"/>
    <n v="948000000"/>
    <n v="2023"/>
  </r>
  <r>
    <x v="22"/>
    <x v="25"/>
    <x v="0"/>
    <n v="2907"/>
    <n v="51810"/>
    <n v="4360500000"/>
    <n v="2023"/>
  </r>
  <r>
    <x v="22"/>
    <x v="3"/>
    <x v="0"/>
    <n v="190"/>
    <n v="36795"/>
    <n v="285000000"/>
    <n v="2023"/>
  </r>
  <r>
    <x v="22"/>
    <x v="14"/>
    <x v="0"/>
    <n v="911"/>
    <n v="77926"/>
    <n v="1366500000"/>
    <n v="2023"/>
  </r>
  <r>
    <x v="22"/>
    <x v="15"/>
    <x v="0"/>
    <n v="216"/>
    <n v="955"/>
    <n v="324000000"/>
    <n v="2023"/>
  </r>
  <r>
    <x v="22"/>
    <x v="4"/>
    <x v="0"/>
    <n v="1874"/>
    <n v="30804"/>
    <n v="2811000000"/>
    <n v="2023"/>
  </r>
  <r>
    <x v="22"/>
    <x v="5"/>
    <x v="0"/>
    <n v="16"/>
    <n v="777"/>
    <n v="24000000"/>
    <n v="2023"/>
  </r>
  <r>
    <x v="22"/>
    <x v="16"/>
    <x v="0"/>
    <n v="2800"/>
    <n v="29396"/>
    <n v="4200000000"/>
    <n v="2023"/>
  </r>
  <r>
    <x v="22"/>
    <x v="26"/>
    <x v="0"/>
    <n v="628"/>
    <n v="3919"/>
    <n v="942000000"/>
    <n v="2023"/>
  </r>
  <r>
    <x v="22"/>
    <x v="27"/>
    <x v="0"/>
    <n v="6757"/>
    <n v="85424"/>
    <n v="10135500000"/>
    <n v="2023"/>
  </r>
  <r>
    <x v="22"/>
    <x v="23"/>
    <x v="0"/>
    <n v="702"/>
    <n v="31279"/>
    <n v="1053000000"/>
    <n v="2023"/>
  </r>
  <r>
    <x v="22"/>
    <x v="21"/>
    <x v="0"/>
    <n v="65"/>
    <n v="4784"/>
    <n v="97500000"/>
    <n v="2023"/>
  </r>
  <r>
    <x v="22"/>
    <x v="6"/>
    <x v="0"/>
    <n v="147"/>
    <n v="4868"/>
    <n v="220500000"/>
    <n v="2023"/>
  </r>
  <r>
    <x v="22"/>
    <x v="24"/>
    <x v="0"/>
    <n v="652"/>
    <n v="31633"/>
    <n v="978000000"/>
    <n v="2023"/>
  </r>
  <r>
    <x v="22"/>
    <x v="28"/>
    <x v="0"/>
    <n v="10266"/>
    <n v="88323"/>
    <n v="15399000000"/>
    <n v="2023"/>
  </r>
  <r>
    <x v="22"/>
    <x v="29"/>
    <x v="0"/>
    <n v="5558"/>
    <n v="39985"/>
    <n v="8337000000"/>
    <n v="2023"/>
  </r>
  <r>
    <x v="22"/>
    <x v="17"/>
    <x v="0"/>
    <n v="2358"/>
    <n v="75150"/>
    <n v="3537000000"/>
    <n v="2023"/>
  </r>
  <r>
    <x v="22"/>
    <x v="30"/>
    <x v="0"/>
    <n v="12070"/>
    <n v="129508"/>
    <n v="18105000000"/>
    <n v="2023"/>
  </r>
  <r>
    <x v="22"/>
    <x v="8"/>
    <x v="0"/>
    <n v="14"/>
    <n v="2990"/>
    <n v="21000000"/>
    <n v="2023"/>
  </r>
  <r>
    <x v="22"/>
    <x v="9"/>
    <x v="0"/>
    <n v="2"/>
    <n v="1192"/>
    <n v="3000000"/>
    <n v="2023"/>
  </r>
  <r>
    <x v="22"/>
    <x v="10"/>
    <x v="0"/>
    <n v="9"/>
    <n v="1655"/>
    <n v="13500000"/>
    <n v="2023"/>
  </r>
  <r>
    <x v="22"/>
    <x v="18"/>
    <x v="0"/>
    <n v="2552"/>
    <n v="49375"/>
    <n v="3828000000"/>
    <n v="2023"/>
  </r>
  <r>
    <x v="22"/>
    <x v="12"/>
    <x v="0"/>
    <n v="177"/>
    <n v="3354"/>
    <n v="265500000"/>
    <n v="2023"/>
  </r>
  <r>
    <x v="22"/>
    <x v="19"/>
    <x v="0"/>
    <n v="609"/>
    <n v="34555"/>
    <n v="913500000"/>
    <n v="2023"/>
  </r>
  <r>
    <x v="22"/>
    <x v="31"/>
    <x v="0"/>
    <n v="4662"/>
    <n v="62207"/>
    <n v="6993000000"/>
    <n v="2023"/>
  </r>
  <r>
    <x v="22"/>
    <x v="32"/>
    <x v="0"/>
    <n v="6701"/>
    <n v="118355"/>
    <n v="10051500000"/>
    <n v="2023"/>
  </r>
  <r>
    <x v="22"/>
    <x v="13"/>
    <x v="0"/>
    <n v="20"/>
    <n v="2860"/>
    <n v="30000000"/>
    <n v="2023"/>
  </r>
  <r>
    <x v="22"/>
    <x v="33"/>
    <x v="0"/>
    <n v="1968"/>
    <n v="190812"/>
    <n v="2952000000"/>
    <n v="2023"/>
  </r>
  <r>
    <x v="22"/>
    <x v="20"/>
    <x v="0"/>
    <n v="426"/>
    <n v="11079"/>
    <n v="639000000"/>
    <n v="2023"/>
  </r>
  <r>
    <x v="22"/>
    <x v="34"/>
    <x v="0"/>
    <n v="814"/>
    <n v="67188"/>
    <n v="1221000000"/>
    <n v="2023"/>
  </r>
  <r>
    <x v="23"/>
    <x v="25"/>
    <x v="0"/>
    <n v="3515"/>
    <n v="54298"/>
    <n v="5272500000"/>
    <n v="2023"/>
  </r>
  <r>
    <x v="23"/>
    <x v="3"/>
    <x v="0"/>
    <n v="221"/>
    <n v="41575"/>
    <n v="331500000"/>
    <n v="2023"/>
  </r>
  <r>
    <x v="23"/>
    <x v="14"/>
    <x v="0"/>
    <n v="1302"/>
    <n v="92334"/>
    <n v="1953000000"/>
    <n v="2023"/>
  </r>
  <r>
    <x v="23"/>
    <x v="15"/>
    <x v="0"/>
    <n v="362"/>
    <n v="663"/>
    <n v="543000000"/>
    <n v="2023"/>
  </r>
  <r>
    <x v="23"/>
    <x v="4"/>
    <x v="0"/>
    <n v="2188"/>
    <n v="33362"/>
    <n v="3282000000"/>
    <n v="2023"/>
  </r>
  <r>
    <x v="23"/>
    <x v="5"/>
    <x v="0"/>
    <n v="5"/>
    <n v="902"/>
    <n v="7500000"/>
    <n v="2023"/>
  </r>
  <r>
    <x v="23"/>
    <x v="16"/>
    <x v="0"/>
    <n v="3782"/>
    <n v="30396"/>
    <n v="5673000000"/>
    <n v="2023"/>
  </r>
  <r>
    <x v="23"/>
    <x v="26"/>
    <x v="0"/>
    <n v="837"/>
    <n v="5064"/>
    <n v="1255500000"/>
    <n v="2023"/>
  </r>
  <r>
    <x v="23"/>
    <x v="27"/>
    <x v="0"/>
    <n v="7790"/>
    <n v="92417"/>
    <n v="11685000000"/>
    <n v="2023"/>
  </r>
  <r>
    <x v="23"/>
    <x v="23"/>
    <x v="0"/>
    <n v="714"/>
    <n v="33171"/>
    <n v="1071000000"/>
    <n v="2023"/>
  </r>
  <r>
    <x v="23"/>
    <x v="21"/>
    <x v="0"/>
    <n v="91"/>
    <n v="4543"/>
    <n v="136500000"/>
    <n v="2023"/>
  </r>
  <r>
    <x v="23"/>
    <x v="6"/>
    <x v="0"/>
    <n v="198"/>
    <n v="7789"/>
    <n v="297000000"/>
    <n v="2023"/>
  </r>
  <r>
    <x v="23"/>
    <x v="24"/>
    <x v="0"/>
    <n v="797"/>
    <n v="39001"/>
    <n v="1195500000"/>
    <n v="2023"/>
  </r>
  <r>
    <x v="23"/>
    <x v="28"/>
    <x v="0"/>
    <n v="13056"/>
    <n v="104953"/>
    <n v="19584000000"/>
    <n v="2023"/>
  </r>
  <r>
    <x v="23"/>
    <x v="29"/>
    <x v="0"/>
    <n v="6773"/>
    <n v="50705"/>
    <n v="10159500000"/>
    <n v="2023"/>
  </r>
  <r>
    <x v="23"/>
    <x v="17"/>
    <x v="0"/>
    <n v="3213"/>
    <n v="100653"/>
    <n v="4819500000"/>
    <n v="2023"/>
  </r>
  <r>
    <x v="23"/>
    <x v="30"/>
    <x v="0"/>
    <n v="17077"/>
    <n v="154632"/>
    <n v="25615500000"/>
    <n v="2023"/>
  </r>
  <r>
    <x v="23"/>
    <x v="8"/>
    <x v="0"/>
    <n v="3"/>
    <n v="3985"/>
    <n v="4500000"/>
    <n v="2023"/>
  </r>
  <r>
    <x v="23"/>
    <x v="10"/>
    <x v="0"/>
    <n v="10"/>
    <n v="1615"/>
    <n v="15000000"/>
    <n v="2023"/>
  </r>
  <r>
    <x v="23"/>
    <x v="18"/>
    <x v="0"/>
    <n v="3269"/>
    <n v="52642"/>
    <n v="4903500000"/>
    <n v="2023"/>
  </r>
  <r>
    <x v="23"/>
    <x v="12"/>
    <x v="0"/>
    <n v="261"/>
    <n v="3608"/>
    <n v="391500000"/>
    <n v="2023"/>
  </r>
  <r>
    <x v="23"/>
    <x v="19"/>
    <x v="0"/>
    <n v="805"/>
    <n v="36806"/>
    <n v="1207500000"/>
    <n v="2023"/>
  </r>
  <r>
    <x v="23"/>
    <x v="31"/>
    <x v="0"/>
    <n v="6375"/>
    <n v="85324"/>
    <n v="9562500000"/>
    <n v="2023"/>
  </r>
  <r>
    <x v="23"/>
    <x v="32"/>
    <x v="0"/>
    <n v="8388"/>
    <n v="119376"/>
    <n v="12582000000"/>
    <n v="2023"/>
  </r>
  <r>
    <x v="23"/>
    <x v="13"/>
    <x v="0"/>
    <n v="23"/>
    <n v="3016"/>
    <n v="34500000"/>
    <n v="2023"/>
  </r>
  <r>
    <x v="23"/>
    <x v="33"/>
    <x v="0"/>
    <n v="3559"/>
    <n v="206315"/>
    <n v="5338500000"/>
    <n v="2023"/>
  </r>
  <r>
    <x v="23"/>
    <x v="20"/>
    <x v="0"/>
    <n v="587"/>
    <n v="13077"/>
    <n v="880500000"/>
    <n v="2023"/>
  </r>
  <r>
    <x v="23"/>
    <x v="34"/>
    <x v="0"/>
    <n v="1103"/>
    <n v="73690"/>
    <n v="1654500000"/>
    <n v="2023"/>
  </r>
  <r>
    <x v="24"/>
    <x v="25"/>
    <x v="0"/>
    <n v="3515"/>
    <n v="48046"/>
    <n v="5272500000"/>
    <n v="2023"/>
  </r>
  <r>
    <x v="24"/>
    <x v="3"/>
    <x v="0"/>
    <n v="178"/>
    <n v="35047"/>
    <n v="267000000"/>
    <n v="2023"/>
  </r>
  <r>
    <x v="24"/>
    <x v="14"/>
    <x v="0"/>
    <n v="971"/>
    <n v="84319"/>
    <n v="1456500000"/>
    <n v="2023"/>
  </r>
  <r>
    <x v="24"/>
    <x v="15"/>
    <x v="0"/>
    <n v="126"/>
    <n v="2085"/>
    <n v="189000000"/>
    <n v="2023"/>
  </r>
  <r>
    <x v="24"/>
    <x v="4"/>
    <x v="0"/>
    <n v="1559"/>
    <n v="27613"/>
    <n v="2338500000"/>
    <n v="2023"/>
  </r>
  <r>
    <x v="24"/>
    <x v="5"/>
    <x v="0"/>
    <n v="5"/>
    <n v="666"/>
    <n v="7500000"/>
    <n v="2023"/>
  </r>
  <r>
    <x v="24"/>
    <x v="16"/>
    <x v="0"/>
    <n v="2738"/>
    <n v="28590"/>
    <n v="4107000000"/>
    <n v="2023"/>
  </r>
  <r>
    <x v="24"/>
    <x v="26"/>
    <x v="0"/>
    <n v="698"/>
    <n v="3609"/>
    <n v="1047000000"/>
    <n v="2023"/>
  </r>
  <r>
    <x v="24"/>
    <x v="27"/>
    <x v="0"/>
    <n v="8266"/>
    <n v="89782"/>
    <n v="12399000000"/>
    <n v="2023"/>
  </r>
  <r>
    <x v="24"/>
    <x v="23"/>
    <x v="0"/>
    <n v="802"/>
    <n v="34168"/>
    <n v="1203000000"/>
    <n v="2023"/>
  </r>
  <r>
    <x v="24"/>
    <x v="21"/>
    <x v="0"/>
    <n v="96"/>
    <n v="4847"/>
    <n v="144000000"/>
    <n v="2023"/>
  </r>
  <r>
    <x v="24"/>
    <x v="6"/>
    <x v="0"/>
    <n v="212"/>
    <n v="6299"/>
    <n v="318000000"/>
    <n v="2023"/>
  </r>
  <r>
    <x v="24"/>
    <x v="24"/>
    <x v="0"/>
    <n v="682"/>
    <n v="36353"/>
    <n v="1023000000"/>
    <n v="2023"/>
  </r>
  <r>
    <x v="24"/>
    <x v="28"/>
    <x v="0"/>
    <n v="9711"/>
    <n v="91491"/>
    <n v="14566500000"/>
    <n v="2023"/>
  </r>
  <r>
    <x v="24"/>
    <x v="29"/>
    <x v="0"/>
    <n v="4659"/>
    <n v="32903"/>
    <n v="6988500000"/>
    <n v="2023"/>
  </r>
  <r>
    <x v="24"/>
    <x v="17"/>
    <x v="0"/>
    <n v="1958"/>
    <n v="64877"/>
    <n v="2937000000"/>
    <n v="2023"/>
  </r>
  <r>
    <x v="24"/>
    <x v="30"/>
    <x v="0"/>
    <n v="12260"/>
    <n v="130977"/>
    <n v="18390000000"/>
    <n v="2023"/>
  </r>
  <r>
    <x v="24"/>
    <x v="8"/>
    <x v="0"/>
    <n v="15"/>
    <n v="3425"/>
    <n v="22500000"/>
    <n v="2023"/>
  </r>
  <r>
    <x v="24"/>
    <x v="9"/>
    <x v="0"/>
    <n v="3"/>
    <n v="1501"/>
    <n v="4500000"/>
    <n v="2023"/>
  </r>
  <r>
    <x v="24"/>
    <x v="10"/>
    <x v="0"/>
    <n v="8"/>
    <n v="1565"/>
    <n v="12000000"/>
    <n v="2023"/>
  </r>
  <r>
    <x v="24"/>
    <x v="18"/>
    <x v="0"/>
    <n v="2848"/>
    <n v="43956"/>
    <n v="4272000000"/>
    <n v="2023"/>
  </r>
  <r>
    <x v="24"/>
    <x v="12"/>
    <x v="0"/>
    <n v="157"/>
    <n v="3076"/>
    <n v="235500000"/>
    <n v="2023"/>
  </r>
  <r>
    <x v="24"/>
    <x v="19"/>
    <x v="0"/>
    <n v="376"/>
    <n v="28269"/>
    <n v="564000000"/>
    <n v="2023"/>
  </r>
  <r>
    <x v="24"/>
    <x v="31"/>
    <x v="0"/>
    <n v="3914"/>
    <n v="67999"/>
    <n v="5871000000"/>
    <n v="2023"/>
  </r>
  <r>
    <x v="24"/>
    <x v="32"/>
    <x v="0"/>
    <n v="6509"/>
    <n v="94801"/>
    <n v="9763500000"/>
    <n v="2023"/>
  </r>
  <r>
    <x v="24"/>
    <x v="13"/>
    <x v="0"/>
    <n v="19"/>
    <n v="2450"/>
    <n v="28500000"/>
    <n v="2023"/>
  </r>
  <r>
    <x v="24"/>
    <x v="33"/>
    <x v="0"/>
    <n v="3087"/>
    <n v="195568"/>
    <n v="4630500000"/>
    <n v="2023"/>
  </r>
  <r>
    <x v="24"/>
    <x v="20"/>
    <x v="0"/>
    <n v="524"/>
    <n v="12580"/>
    <n v="786000000"/>
    <n v="2023"/>
  </r>
  <r>
    <x v="24"/>
    <x v="34"/>
    <x v="0"/>
    <n v="918"/>
    <n v="54194"/>
    <n v="1377000000"/>
    <n v="2023"/>
  </r>
  <r>
    <x v="25"/>
    <x v="25"/>
    <x v="0"/>
    <n v="4370"/>
    <n v="54545"/>
    <n v="6555000000"/>
    <n v="2023"/>
  </r>
  <r>
    <x v="25"/>
    <x v="3"/>
    <x v="0"/>
    <n v="282"/>
    <n v="35939"/>
    <n v="423000000"/>
    <n v="2023"/>
  </r>
  <r>
    <x v="25"/>
    <x v="14"/>
    <x v="0"/>
    <n v="1536"/>
    <n v="125465"/>
    <n v="2304000000"/>
    <n v="2023"/>
  </r>
  <r>
    <x v="25"/>
    <x v="15"/>
    <x v="0"/>
    <n v="209"/>
    <n v="2356"/>
    <n v="313500000"/>
    <n v="2023"/>
  </r>
  <r>
    <x v="25"/>
    <x v="4"/>
    <x v="0"/>
    <n v="2514"/>
    <n v="29232"/>
    <n v="3771000000"/>
    <n v="2023"/>
  </r>
  <r>
    <x v="25"/>
    <x v="5"/>
    <x v="0"/>
    <n v="4"/>
    <n v="829"/>
    <n v="6000000"/>
    <n v="2023"/>
  </r>
  <r>
    <x v="25"/>
    <x v="16"/>
    <x v="0"/>
    <n v="4977"/>
    <n v="32282"/>
    <n v="7465500000"/>
    <n v="2023"/>
  </r>
  <r>
    <x v="25"/>
    <x v="26"/>
    <x v="0"/>
    <n v="863"/>
    <n v="3933"/>
    <n v="1294500000"/>
    <n v="2023"/>
  </r>
  <r>
    <x v="25"/>
    <x v="27"/>
    <x v="0"/>
    <n v="9609"/>
    <n v="87169"/>
    <n v="14413500000"/>
    <n v="2023"/>
  </r>
  <r>
    <x v="25"/>
    <x v="23"/>
    <x v="0"/>
    <n v="1053"/>
    <n v="34399"/>
    <n v="1579500000"/>
    <n v="2023"/>
  </r>
  <r>
    <x v="25"/>
    <x v="21"/>
    <x v="0"/>
    <n v="118"/>
    <n v="5278"/>
    <n v="177000000"/>
    <n v="2023"/>
  </r>
  <r>
    <x v="25"/>
    <x v="6"/>
    <x v="0"/>
    <n v="258"/>
    <n v="9084"/>
    <n v="387000000"/>
    <n v="2023"/>
  </r>
  <r>
    <x v="25"/>
    <x v="24"/>
    <x v="0"/>
    <n v="839"/>
    <n v="41796"/>
    <n v="1258500000"/>
    <n v="2023"/>
  </r>
  <r>
    <x v="25"/>
    <x v="28"/>
    <x v="0"/>
    <n v="17292"/>
    <n v="97074"/>
    <n v="25938000000"/>
    <n v="2023"/>
  </r>
  <r>
    <x v="25"/>
    <x v="29"/>
    <x v="0"/>
    <n v="7386"/>
    <n v="41347"/>
    <n v="11079000000"/>
    <n v="2023"/>
  </r>
  <r>
    <x v="25"/>
    <x v="7"/>
    <x v="0"/>
    <n v="14"/>
    <n v="161"/>
    <n v="21000000"/>
    <n v="2023"/>
  </r>
  <r>
    <x v="25"/>
    <x v="17"/>
    <x v="0"/>
    <n v="3940"/>
    <n v="97067"/>
    <n v="5910000000"/>
    <n v="2023"/>
  </r>
  <r>
    <x v="25"/>
    <x v="30"/>
    <x v="0"/>
    <n v="20585"/>
    <n v="126680"/>
    <n v="30877500000"/>
    <n v="2023"/>
  </r>
  <r>
    <x v="25"/>
    <x v="8"/>
    <x v="0"/>
    <n v="10"/>
    <n v="572"/>
    <n v="15000000"/>
    <n v="2023"/>
  </r>
  <r>
    <x v="25"/>
    <x v="9"/>
    <x v="0"/>
    <n v="7"/>
    <n v="2006"/>
    <n v="10500000"/>
    <n v="2023"/>
  </r>
  <r>
    <x v="25"/>
    <x v="10"/>
    <x v="0"/>
    <n v="14"/>
    <n v="1626"/>
    <n v="21000000"/>
    <n v="2023"/>
  </r>
  <r>
    <x v="25"/>
    <x v="18"/>
    <x v="0"/>
    <n v="3727"/>
    <n v="44563"/>
    <n v="5590500000"/>
    <n v="2023"/>
  </r>
  <r>
    <x v="25"/>
    <x v="12"/>
    <x v="0"/>
    <n v="382"/>
    <n v="3736"/>
    <n v="573000000"/>
    <n v="2023"/>
  </r>
  <r>
    <x v="25"/>
    <x v="19"/>
    <x v="0"/>
    <n v="1181"/>
    <n v="32433"/>
    <n v="1771500000"/>
    <n v="2023"/>
  </r>
  <r>
    <x v="25"/>
    <x v="31"/>
    <x v="0"/>
    <n v="6897"/>
    <n v="79573"/>
    <n v="10345500000"/>
    <n v="2023"/>
  </r>
  <r>
    <x v="25"/>
    <x v="32"/>
    <x v="0"/>
    <n v="10330"/>
    <n v="109325"/>
    <n v="15495000000"/>
    <n v="2023"/>
  </r>
  <r>
    <x v="25"/>
    <x v="13"/>
    <x v="0"/>
    <n v="65"/>
    <n v="3305"/>
    <n v="97500000"/>
    <n v="2023"/>
  </r>
  <r>
    <x v="25"/>
    <x v="33"/>
    <x v="0"/>
    <n v="4704"/>
    <n v="300079"/>
    <n v="7056000000"/>
    <n v="2023"/>
  </r>
  <r>
    <x v="25"/>
    <x v="20"/>
    <x v="0"/>
    <n v="682"/>
    <n v="14779"/>
    <n v="1023000000"/>
    <n v="2023"/>
  </r>
  <r>
    <x v="25"/>
    <x v="34"/>
    <x v="0"/>
    <n v="1508"/>
    <n v="77494"/>
    <n v="2262000000"/>
    <n v="2023"/>
  </r>
  <r>
    <x v="26"/>
    <x v="25"/>
    <x v="0"/>
    <n v="1004"/>
    <n v="45618"/>
    <n v="1506000000"/>
    <n v="2023"/>
  </r>
  <r>
    <x v="26"/>
    <x v="3"/>
    <x v="0"/>
    <n v="177"/>
    <n v="31855"/>
    <n v="265500000"/>
    <n v="2023"/>
  </r>
  <r>
    <x v="26"/>
    <x v="14"/>
    <x v="0"/>
    <n v="520"/>
    <n v="90944"/>
    <n v="780000000"/>
    <n v="2023"/>
  </r>
  <r>
    <x v="26"/>
    <x v="15"/>
    <x v="0"/>
    <n v="135"/>
    <n v="2638"/>
    <n v="202500000"/>
    <n v="2023"/>
  </r>
  <r>
    <x v="26"/>
    <x v="4"/>
    <x v="0"/>
    <n v="1245"/>
    <n v="30378"/>
    <n v="1867500000"/>
    <n v="2023"/>
  </r>
  <r>
    <x v="26"/>
    <x v="5"/>
    <x v="0"/>
    <n v="5"/>
    <n v="765"/>
    <n v="7500000"/>
    <n v="2023"/>
  </r>
  <r>
    <x v="26"/>
    <x v="16"/>
    <x v="0"/>
    <n v="1787"/>
    <n v="28279"/>
    <n v="2680500000"/>
    <n v="2023"/>
  </r>
  <r>
    <x v="26"/>
    <x v="26"/>
    <x v="0"/>
    <n v="531"/>
    <n v="3485"/>
    <n v="796500000"/>
    <n v="2023"/>
  </r>
  <r>
    <x v="26"/>
    <x v="27"/>
    <x v="0"/>
    <n v="4019"/>
    <n v="80898"/>
    <n v="6028500000"/>
    <n v="2023"/>
  </r>
  <r>
    <x v="26"/>
    <x v="23"/>
    <x v="0"/>
    <n v="408"/>
    <n v="33317"/>
    <n v="612000000"/>
    <n v="2023"/>
  </r>
  <r>
    <x v="26"/>
    <x v="21"/>
    <x v="0"/>
    <n v="59"/>
    <n v="5397"/>
    <n v="88500000"/>
    <n v="2023"/>
  </r>
  <r>
    <x v="26"/>
    <x v="6"/>
    <x v="0"/>
    <n v="166"/>
    <n v="7915"/>
    <n v="249000000"/>
    <n v="2023"/>
  </r>
  <r>
    <x v="26"/>
    <x v="24"/>
    <x v="0"/>
    <n v="390"/>
    <n v="36415"/>
    <n v="585000000"/>
    <n v="2023"/>
  </r>
  <r>
    <x v="26"/>
    <x v="28"/>
    <x v="0"/>
    <n v="7730"/>
    <n v="101825"/>
    <n v="11595000000"/>
    <n v="2023"/>
  </r>
  <r>
    <x v="26"/>
    <x v="29"/>
    <x v="0"/>
    <n v="4020"/>
    <n v="38025"/>
    <n v="6030000000"/>
    <n v="2023"/>
  </r>
  <r>
    <x v="26"/>
    <x v="7"/>
    <x v="0"/>
    <n v="2"/>
    <n v="208"/>
    <n v="3000000"/>
    <n v="2023"/>
  </r>
  <r>
    <x v="26"/>
    <x v="17"/>
    <x v="0"/>
    <n v="1671"/>
    <n v="78536"/>
    <n v="2506500000"/>
    <n v="2023"/>
  </r>
  <r>
    <x v="26"/>
    <x v="30"/>
    <x v="0"/>
    <n v="8451"/>
    <n v="119809"/>
    <n v="12676500000"/>
    <n v="2023"/>
  </r>
  <r>
    <x v="26"/>
    <x v="8"/>
    <x v="0"/>
    <n v="4"/>
    <n v="270"/>
    <n v="6000000"/>
    <n v="2023"/>
  </r>
  <r>
    <x v="26"/>
    <x v="10"/>
    <x v="0"/>
    <n v="4"/>
    <n v="1795"/>
    <n v="6000000"/>
    <n v="2023"/>
  </r>
  <r>
    <x v="26"/>
    <x v="18"/>
    <x v="0"/>
    <n v="2131"/>
    <n v="43202"/>
    <n v="3196500000"/>
    <n v="2023"/>
  </r>
  <r>
    <x v="26"/>
    <x v="12"/>
    <x v="0"/>
    <n v="140"/>
    <n v="3591"/>
    <n v="210000000"/>
    <n v="2023"/>
  </r>
  <r>
    <x v="26"/>
    <x v="19"/>
    <x v="0"/>
    <n v="534"/>
    <n v="30214"/>
    <n v="801000000"/>
    <n v="2023"/>
  </r>
  <r>
    <x v="26"/>
    <x v="31"/>
    <x v="0"/>
    <n v="3261"/>
    <n v="69235"/>
    <n v="4891500000"/>
    <n v="2023"/>
  </r>
  <r>
    <x v="26"/>
    <x v="32"/>
    <x v="0"/>
    <n v="4720"/>
    <n v="121451"/>
    <n v="7080000000"/>
    <n v="2023"/>
  </r>
  <r>
    <x v="26"/>
    <x v="13"/>
    <x v="0"/>
    <n v="8"/>
    <n v="2709"/>
    <n v="12000000"/>
    <n v="2023"/>
  </r>
  <r>
    <x v="26"/>
    <x v="33"/>
    <x v="0"/>
    <n v="1932"/>
    <n v="219233"/>
    <n v="2898000000"/>
    <n v="2023"/>
  </r>
  <r>
    <x v="26"/>
    <x v="20"/>
    <x v="0"/>
    <n v="324"/>
    <n v="13374"/>
    <n v="486000000"/>
    <n v="2023"/>
  </r>
  <r>
    <x v="26"/>
    <x v="34"/>
    <x v="0"/>
    <n v="462"/>
    <n v="64854"/>
    <n v="693000000"/>
    <n v="2023"/>
  </r>
  <r>
    <x v="27"/>
    <x v="25"/>
    <x v="0"/>
    <n v="1361"/>
    <n v="50877"/>
    <n v="2041500000"/>
    <n v="2023"/>
  </r>
  <r>
    <x v="27"/>
    <x v="3"/>
    <x v="0"/>
    <n v="168"/>
    <n v="32074"/>
    <n v="252000000"/>
    <n v="2023"/>
  </r>
  <r>
    <x v="27"/>
    <x v="14"/>
    <x v="0"/>
    <n v="614"/>
    <n v="69583"/>
    <n v="921000000"/>
    <n v="2023"/>
  </r>
  <r>
    <x v="27"/>
    <x v="15"/>
    <x v="0"/>
    <n v="134"/>
    <n v="1813"/>
    <n v="201000000"/>
    <n v="2023"/>
  </r>
  <r>
    <x v="27"/>
    <x v="4"/>
    <x v="0"/>
    <n v="1584"/>
    <n v="28753"/>
    <n v="2376000000"/>
    <n v="2023"/>
  </r>
  <r>
    <x v="27"/>
    <x v="5"/>
    <x v="0"/>
    <n v="5"/>
    <n v="856"/>
    <n v="7500000"/>
    <n v="2023"/>
  </r>
  <r>
    <x v="27"/>
    <x v="16"/>
    <x v="0"/>
    <n v="2068"/>
    <n v="31269"/>
    <n v="3102000000"/>
    <n v="2023"/>
  </r>
  <r>
    <x v="27"/>
    <x v="26"/>
    <x v="0"/>
    <n v="517"/>
    <n v="2877"/>
    <n v="775500000"/>
    <n v="2023"/>
  </r>
  <r>
    <x v="27"/>
    <x v="27"/>
    <x v="0"/>
    <n v="5300"/>
    <n v="98394"/>
    <n v="7950000000"/>
    <n v="2023"/>
  </r>
  <r>
    <x v="27"/>
    <x v="23"/>
    <x v="0"/>
    <n v="152"/>
    <n v="15523"/>
    <n v="228000000"/>
    <n v="2023"/>
  </r>
  <r>
    <x v="27"/>
    <x v="21"/>
    <x v="0"/>
    <n v="40"/>
    <n v="5450"/>
    <n v="60000000"/>
    <n v="2023"/>
  </r>
  <r>
    <x v="27"/>
    <x v="6"/>
    <x v="0"/>
    <n v="116"/>
    <n v="8604"/>
    <n v="174000000"/>
    <n v="2023"/>
  </r>
  <r>
    <x v="27"/>
    <x v="24"/>
    <x v="0"/>
    <n v="447"/>
    <n v="32370"/>
    <n v="670500000"/>
    <n v="2023"/>
  </r>
  <r>
    <x v="27"/>
    <x v="28"/>
    <x v="0"/>
    <n v="9632"/>
    <n v="95036"/>
    <n v="14448000000"/>
    <n v="2023"/>
  </r>
  <r>
    <x v="27"/>
    <x v="29"/>
    <x v="0"/>
    <n v="3937"/>
    <n v="34948"/>
    <n v="5905500000"/>
    <n v="2023"/>
  </r>
  <r>
    <x v="27"/>
    <x v="17"/>
    <x v="0"/>
    <n v="1971"/>
    <n v="69937"/>
    <n v="2956500000"/>
    <n v="2023"/>
  </r>
  <r>
    <x v="27"/>
    <x v="30"/>
    <x v="0"/>
    <n v="9822"/>
    <n v="126943"/>
    <n v="14733000000"/>
    <n v="2023"/>
  </r>
  <r>
    <x v="27"/>
    <x v="8"/>
    <x v="0"/>
    <n v="6"/>
    <n v="1145"/>
    <n v="9000000"/>
    <n v="2023"/>
  </r>
  <r>
    <x v="27"/>
    <x v="9"/>
    <x v="0"/>
    <n v="20"/>
    <n v="2030"/>
    <n v="30000000"/>
    <n v="2023"/>
  </r>
  <r>
    <x v="27"/>
    <x v="10"/>
    <x v="0"/>
    <n v="6"/>
    <n v="1721"/>
    <n v="9000000"/>
    <n v="2023"/>
  </r>
  <r>
    <x v="27"/>
    <x v="18"/>
    <x v="0"/>
    <n v="2805"/>
    <n v="38394"/>
    <n v="4207500000"/>
    <n v="2023"/>
  </r>
  <r>
    <x v="27"/>
    <x v="12"/>
    <x v="0"/>
    <n v="189"/>
    <n v="3909"/>
    <n v="283500000"/>
    <n v="2023"/>
  </r>
  <r>
    <x v="27"/>
    <x v="19"/>
    <x v="0"/>
    <n v="445"/>
    <n v="33588"/>
    <n v="667500000"/>
    <n v="2023"/>
  </r>
  <r>
    <x v="27"/>
    <x v="31"/>
    <x v="0"/>
    <n v="3763"/>
    <n v="76511"/>
    <n v="5644500000"/>
    <n v="2023"/>
  </r>
  <r>
    <x v="27"/>
    <x v="32"/>
    <x v="0"/>
    <n v="5839"/>
    <n v="119322"/>
    <n v="8758500000"/>
    <n v="2023"/>
  </r>
  <r>
    <x v="27"/>
    <x v="13"/>
    <x v="0"/>
    <n v="6"/>
    <n v="2942"/>
    <n v="9000000"/>
    <n v="2023"/>
  </r>
  <r>
    <x v="27"/>
    <x v="33"/>
    <x v="0"/>
    <n v="2326"/>
    <n v="158970"/>
    <n v="3489000000"/>
    <n v="2023"/>
  </r>
  <r>
    <x v="27"/>
    <x v="20"/>
    <x v="0"/>
    <n v="408"/>
    <n v="13216"/>
    <n v="612000000"/>
    <n v="2023"/>
  </r>
  <r>
    <x v="27"/>
    <x v="34"/>
    <x v="0"/>
    <n v="509"/>
    <n v="67367"/>
    <n v="763500000"/>
    <n v="2023"/>
  </r>
  <r>
    <x v="28"/>
    <x v="25"/>
    <x v="0"/>
    <n v="1568"/>
    <n v="56399"/>
    <n v="2352000000"/>
    <n v="2023"/>
  </r>
  <r>
    <x v="28"/>
    <x v="3"/>
    <x v="0"/>
    <n v="147"/>
    <n v="31641"/>
    <n v="220500000"/>
    <n v="2023"/>
  </r>
  <r>
    <x v="28"/>
    <x v="14"/>
    <x v="0"/>
    <n v="713"/>
    <n v="58346"/>
    <n v="1069500000"/>
    <n v="2023"/>
  </r>
  <r>
    <x v="28"/>
    <x v="15"/>
    <x v="0"/>
    <n v="125"/>
    <n v="1789"/>
    <n v="187500000"/>
    <n v="2023"/>
  </r>
  <r>
    <x v="28"/>
    <x v="4"/>
    <x v="0"/>
    <n v="2088"/>
    <n v="28699"/>
    <n v="3132000000"/>
    <n v="2023"/>
  </r>
  <r>
    <x v="28"/>
    <x v="5"/>
    <x v="0"/>
    <n v="6"/>
    <n v="606"/>
    <n v="9000000"/>
    <n v="2023"/>
  </r>
  <r>
    <x v="28"/>
    <x v="16"/>
    <x v="0"/>
    <n v="2116"/>
    <n v="33120"/>
    <n v="3174000000"/>
    <n v="2023"/>
  </r>
  <r>
    <x v="28"/>
    <x v="26"/>
    <x v="0"/>
    <n v="689"/>
    <n v="4098"/>
    <n v="1033500000"/>
    <n v="2023"/>
  </r>
  <r>
    <x v="28"/>
    <x v="27"/>
    <x v="0"/>
    <n v="5755"/>
    <n v="87134"/>
    <n v="8632500000"/>
    <n v="2023"/>
  </r>
  <r>
    <x v="28"/>
    <x v="23"/>
    <x v="0"/>
    <n v="399"/>
    <n v="38102"/>
    <n v="598500000"/>
    <n v="2023"/>
  </r>
  <r>
    <x v="28"/>
    <x v="21"/>
    <x v="0"/>
    <n v="64"/>
    <n v="5345"/>
    <n v="96000000"/>
    <n v="2023"/>
  </r>
  <r>
    <x v="28"/>
    <x v="6"/>
    <x v="0"/>
    <n v="98"/>
    <n v="8650"/>
    <n v="147000000"/>
    <n v="2023"/>
  </r>
  <r>
    <x v="28"/>
    <x v="24"/>
    <x v="0"/>
    <n v="455"/>
    <n v="27909"/>
    <n v="682500000"/>
    <n v="2023"/>
  </r>
  <r>
    <x v="28"/>
    <x v="28"/>
    <x v="0"/>
    <n v="9720"/>
    <n v="101545"/>
    <n v="14580000000"/>
    <n v="2023"/>
  </r>
  <r>
    <x v="28"/>
    <x v="29"/>
    <x v="0"/>
    <n v="4798"/>
    <n v="49548"/>
    <n v="7197000000"/>
    <n v="2023"/>
  </r>
  <r>
    <x v="28"/>
    <x v="17"/>
    <x v="0"/>
    <n v="3907"/>
    <n v="73963"/>
    <n v="5860500000"/>
    <n v="2023"/>
  </r>
  <r>
    <x v="28"/>
    <x v="30"/>
    <x v="0"/>
    <n v="12043"/>
    <n v="133378"/>
    <n v="18064500000"/>
    <n v="2023"/>
  </r>
  <r>
    <x v="28"/>
    <x v="8"/>
    <x v="0"/>
    <n v="8"/>
    <n v="846"/>
    <n v="12000000"/>
    <n v="2023"/>
  </r>
  <r>
    <x v="28"/>
    <x v="9"/>
    <x v="0"/>
    <n v="15"/>
    <n v="2060"/>
    <n v="22500000"/>
    <n v="2023"/>
  </r>
  <r>
    <x v="28"/>
    <x v="10"/>
    <x v="0"/>
    <n v="4"/>
    <n v="1908"/>
    <n v="6000000"/>
    <n v="2023"/>
  </r>
  <r>
    <x v="28"/>
    <x v="18"/>
    <x v="0"/>
    <n v="2737"/>
    <n v="36033"/>
    <n v="4105500000"/>
    <n v="2023"/>
  </r>
  <r>
    <x v="28"/>
    <x v="12"/>
    <x v="0"/>
    <n v="197"/>
    <n v="4141"/>
    <n v="295500000"/>
    <n v="2023"/>
  </r>
  <r>
    <x v="28"/>
    <x v="19"/>
    <x v="0"/>
    <n v="642"/>
    <n v="34784"/>
    <n v="963000000"/>
    <n v="2023"/>
  </r>
  <r>
    <x v="28"/>
    <x v="31"/>
    <x v="0"/>
    <n v="4313"/>
    <n v="76171"/>
    <n v="6469500000"/>
    <n v="2023"/>
  </r>
  <r>
    <x v="28"/>
    <x v="32"/>
    <x v="0"/>
    <n v="6246"/>
    <n v="128997"/>
    <n v="9369000000"/>
    <n v="2023"/>
  </r>
  <r>
    <x v="28"/>
    <x v="13"/>
    <x v="0"/>
    <n v="33"/>
    <n v="3154"/>
    <n v="49500000"/>
    <n v="2023"/>
  </r>
  <r>
    <x v="28"/>
    <x v="33"/>
    <x v="0"/>
    <n v="2710"/>
    <n v="146984"/>
    <n v="4065000000"/>
    <n v="2023"/>
  </r>
  <r>
    <x v="28"/>
    <x v="20"/>
    <x v="0"/>
    <n v="364"/>
    <n v="12790"/>
    <n v="546000000"/>
    <n v="2023"/>
  </r>
  <r>
    <x v="28"/>
    <x v="34"/>
    <x v="0"/>
    <n v="511"/>
    <n v="64154"/>
    <n v="766500000"/>
    <n v="2023"/>
  </r>
  <r>
    <x v="29"/>
    <x v="25"/>
    <x v="0"/>
    <n v="1388"/>
    <n v="53014"/>
    <n v="2082000000"/>
    <n v="2023"/>
  </r>
  <r>
    <x v="29"/>
    <x v="3"/>
    <x v="0"/>
    <n v="257"/>
    <n v="32936"/>
    <n v="385500000"/>
    <n v="2023"/>
  </r>
  <r>
    <x v="29"/>
    <x v="14"/>
    <x v="0"/>
    <n v="900"/>
    <n v="65102"/>
    <n v="1350000000"/>
    <n v="2023"/>
  </r>
  <r>
    <x v="29"/>
    <x v="15"/>
    <x v="0"/>
    <n v="134"/>
    <n v="1868"/>
    <n v="201000000"/>
    <n v="2023"/>
  </r>
  <r>
    <x v="29"/>
    <x v="4"/>
    <x v="0"/>
    <n v="2178"/>
    <n v="30725"/>
    <n v="3267000000"/>
    <n v="2023"/>
  </r>
  <r>
    <x v="29"/>
    <x v="5"/>
    <x v="0"/>
    <n v="12"/>
    <n v="732"/>
    <n v="18000000"/>
    <n v="2023"/>
  </r>
  <r>
    <x v="29"/>
    <x v="16"/>
    <x v="0"/>
    <n v="2002"/>
    <n v="31468"/>
    <n v="3003000000"/>
    <n v="2023"/>
  </r>
  <r>
    <x v="29"/>
    <x v="26"/>
    <x v="0"/>
    <n v="560"/>
    <n v="5539"/>
    <n v="840000000"/>
    <n v="2023"/>
  </r>
  <r>
    <x v="29"/>
    <x v="27"/>
    <x v="0"/>
    <n v="7209"/>
    <n v="129851"/>
    <n v="10813500000"/>
    <n v="2023"/>
  </r>
  <r>
    <x v="29"/>
    <x v="23"/>
    <x v="0"/>
    <n v="321"/>
    <n v="44459"/>
    <n v="481500000"/>
    <n v="2023"/>
  </r>
  <r>
    <x v="29"/>
    <x v="21"/>
    <x v="0"/>
    <n v="68"/>
    <n v="5403"/>
    <n v="102000000"/>
    <n v="2023"/>
  </r>
  <r>
    <x v="29"/>
    <x v="6"/>
    <x v="0"/>
    <n v="113"/>
    <n v="8372"/>
    <n v="169500000"/>
    <n v="2023"/>
  </r>
  <r>
    <x v="29"/>
    <x v="24"/>
    <x v="0"/>
    <n v="524"/>
    <n v="31209"/>
    <n v="786000000"/>
    <n v="2023"/>
  </r>
  <r>
    <x v="29"/>
    <x v="28"/>
    <x v="0"/>
    <n v="10590"/>
    <n v="106981"/>
    <n v="15885000000"/>
    <n v="2023"/>
  </r>
  <r>
    <x v="29"/>
    <x v="29"/>
    <x v="0"/>
    <n v="4461"/>
    <n v="48967"/>
    <n v="6691500000"/>
    <n v="2023"/>
  </r>
  <r>
    <x v="29"/>
    <x v="17"/>
    <x v="0"/>
    <n v="3283"/>
    <n v="74064"/>
    <n v="4924500000"/>
    <n v="2023"/>
  </r>
  <r>
    <x v="29"/>
    <x v="30"/>
    <x v="0"/>
    <n v="12444"/>
    <n v="134556"/>
    <n v="18666000000"/>
    <n v="2023"/>
  </r>
  <r>
    <x v="29"/>
    <x v="9"/>
    <x v="0"/>
    <n v="11"/>
    <n v="1991"/>
    <n v="16500000"/>
    <n v="2023"/>
  </r>
  <r>
    <x v="29"/>
    <x v="10"/>
    <x v="0"/>
    <n v="6"/>
    <n v="1561"/>
    <n v="9000000"/>
    <n v="2023"/>
  </r>
  <r>
    <x v="29"/>
    <x v="18"/>
    <x v="0"/>
    <n v="3049"/>
    <n v="45630"/>
    <n v="4573500000"/>
    <n v="2023"/>
  </r>
  <r>
    <x v="29"/>
    <x v="12"/>
    <x v="0"/>
    <n v="136"/>
    <n v="3350"/>
    <n v="204000000"/>
    <n v="2023"/>
  </r>
  <r>
    <x v="29"/>
    <x v="19"/>
    <x v="0"/>
    <n v="676"/>
    <n v="35832"/>
    <n v="1014000000"/>
    <n v="2023"/>
  </r>
  <r>
    <x v="29"/>
    <x v="31"/>
    <x v="0"/>
    <n v="4336"/>
    <n v="81056"/>
    <n v="6504000000"/>
    <n v="2023"/>
  </r>
  <r>
    <x v="29"/>
    <x v="32"/>
    <x v="0"/>
    <n v="5178"/>
    <n v="116071"/>
    <n v="7767000000"/>
    <n v="2023"/>
  </r>
  <r>
    <x v="29"/>
    <x v="13"/>
    <x v="0"/>
    <n v="17"/>
    <n v="3157"/>
    <n v="25500000"/>
    <n v="2023"/>
  </r>
  <r>
    <x v="29"/>
    <x v="33"/>
    <x v="0"/>
    <n v="3141"/>
    <n v="143067"/>
    <n v="4711500000"/>
    <n v="2023"/>
  </r>
  <r>
    <x v="29"/>
    <x v="20"/>
    <x v="0"/>
    <n v="262"/>
    <n v="12642"/>
    <n v="393000000"/>
    <n v="2023"/>
  </r>
  <r>
    <x v="29"/>
    <x v="34"/>
    <x v="0"/>
    <n v="489"/>
    <n v="58361"/>
    <n v="733500000"/>
    <n v="2023"/>
  </r>
  <r>
    <x v="30"/>
    <x v="25"/>
    <x v="0"/>
    <n v="1757"/>
    <n v="66154"/>
    <n v="2635500000"/>
    <n v="2023"/>
  </r>
  <r>
    <x v="30"/>
    <x v="3"/>
    <x v="0"/>
    <n v="245"/>
    <n v="51372"/>
    <n v="367500000"/>
    <n v="2023"/>
  </r>
  <r>
    <x v="30"/>
    <x v="14"/>
    <x v="0"/>
    <n v="820"/>
    <n v="65088"/>
    <n v="1230000000"/>
    <n v="2023"/>
  </r>
  <r>
    <x v="30"/>
    <x v="15"/>
    <x v="0"/>
    <n v="157"/>
    <n v="1964"/>
    <n v="235500000"/>
    <n v="2023"/>
  </r>
  <r>
    <x v="30"/>
    <x v="4"/>
    <x v="0"/>
    <n v="2195"/>
    <n v="38600"/>
    <n v="3292500000"/>
    <n v="2023"/>
  </r>
  <r>
    <x v="30"/>
    <x v="5"/>
    <x v="0"/>
    <n v="4"/>
    <n v="1109"/>
    <n v="6000000"/>
    <n v="2023"/>
  </r>
  <r>
    <x v="30"/>
    <x v="16"/>
    <x v="0"/>
    <n v="2611"/>
    <n v="35861"/>
    <n v="3916500000"/>
    <n v="2023"/>
  </r>
  <r>
    <x v="30"/>
    <x v="26"/>
    <x v="0"/>
    <n v="567"/>
    <n v="5377"/>
    <n v="850500000"/>
    <n v="2023"/>
  </r>
  <r>
    <x v="30"/>
    <x v="27"/>
    <x v="0"/>
    <n v="8417"/>
    <n v="149414"/>
    <n v="12625500000"/>
    <n v="2023"/>
  </r>
  <r>
    <x v="30"/>
    <x v="23"/>
    <x v="0"/>
    <n v="591"/>
    <n v="37096"/>
    <n v="886500000"/>
    <n v="2023"/>
  </r>
  <r>
    <x v="30"/>
    <x v="21"/>
    <x v="0"/>
    <n v="53"/>
    <n v="4480"/>
    <n v="79500000"/>
    <n v="2023"/>
  </r>
  <r>
    <x v="30"/>
    <x v="6"/>
    <x v="0"/>
    <n v="137"/>
    <n v="6736"/>
    <n v="205500000"/>
    <n v="2023"/>
  </r>
  <r>
    <x v="30"/>
    <x v="24"/>
    <x v="0"/>
    <n v="502"/>
    <n v="33632"/>
    <n v="753000000"/>
    <n v="2023"/>
  </r>
  <r>
    <x v="30"/>
    <x v="28"/>
    <x v="0"/>
    <n v="11137"/>
    <n v="108712"/>
    <n v="16705500000"/>
    <n v="2023"/>
  </r>
  <r>
    <x v="30"/>
    <x v="29"/>
    <x v="0"/>
    <n v="5051"/>
    <n v="36841"/>
    <n v="7576500000"/>
    <n v="2023"/>
  </r>
  <r>
    <x v="30"/>
    <x v="17"/>
    <x v="0"/>
    <n v="3262"/>
    <n v="99036"/>
    <n v="4893000000"/>
    <n v="2023"/>
  </r>
  <r>
    <x v="30"/>
    <x v="30"/>
    <x v="0"/>
    <n v="15716"/>
    <n v="167065"/>
    <n v="23574000000"/>
    <n v="2023"/>
  </r>
  <r>
    <x v="30"/>
    <x v="8"/>
    <x v="0"/>
    <n v="6"/>
    <n v="1035"/>
    <n v="9000000"/>
    <n v="2023"/>
  </r>
  <r>
    <x v="30"/>
    <x v="10"/>
    <x v="0"/>
    <n v="36"/>
    <n v="1958"/>
    <n v="54000000"/>
    <n v="2023"/>
  </r>
  <r>
    <x v="30"/>
    <x v="18"/>
    <x v="0"/>
    <n v="3972"/>
    <n v="71596"/>
    <n v="5958000000"/>
    <n v="2023"/>
  </r>
  <r>
    <x v="30"/>
    <x v="12"/>
    <x v="0"/>
    <n v="197"/>
    <n v="3765"/>
    <n v="295500000"/>
    <n v="2023"/>
  </r>
  <r>
    <x v="30"/>
    <x v="19"/>
    <x v="0"/>
    <n v="760"/>
    <n v="34028"/>
    <n v="1140000000"/>
    <n v="2023"/>
  </r>
  <r>
    <x v="30"/>
    <x v="31"/>
    <x v="0"/>
    <n v="4906"/>
    <n v="103647"/>
    <n v="7359000000"/>
    <n v="2023"/>
  </r>
  <r>
    <x v="30"/>
    <x v="32"/>
    <x v="0"/>
    <n v="6507"/>
    <n v="131658"/>
    <n v="9760500000"/>
    <n v="2023"/>
  </r>
  <r>
    <x v="30"/>
    <x v="13"/>
    <x v="0"/>
    <n v="6"/>
    <n v="4285"/>
    <n v="9000000"/>
    <n v="2023"/>
  </r>
  <r>
    <x v="30"/>
    <x v="33"/>
    <x v="0"/>
    <n v="3775"/>
    <n v="162993"/>
    <n v="5662500000"/>
    <n v="2023"/>
  </r>
  <r>
    <x v="30"/>
    <x v="20"/>
    <x v="0"/>
    <n v="383"/>
    <n v="13890"/>
    <n v="574500000"/>
    <n v="2023"/>
  </r>
  <r>
    <x v="30"/>
    <x v="34"/>
    <x v="0"/>
    <n v="851"/>
    <n v="65489"/>
    <n v="1276500000"/>
    <n v="2023"/>
  </r>
  <r>
    <x v="31"/>
    <x v="1"/>
    <x v="0"/>
    <n v="3"/>
    <n v="598"/>
    <n v="4500000"/>
    <n v="2023"/>
  </r>
  <r>
    <x v="31"/>
    <x v="25"/>
    <x v="0"/>
    <n v="1997"/>
    <n v="79246"/>
    <n v="2995500000"/>
    <n v="2023"/>
  </r>
  <r>
    <x v="31"/>
    <x v="3"/>
    <x v="0"/>
    <n v="244"/>
    <n v="41326"/>
    <n v="366000000"/>
    <n v="2023"/>
  </r>
  <r>
    <x v="31"/>
    <x v="14"/>
    <x v="0"/>
    <n v="1765"/>
    <n v="149828"/>
    <n v="2647500000"/>
    <n v="2023"/>
  </r>
  <r>
    <x v="31"/>
    <x v="15"/>
    <x v="0"/>
    <n v="241"/>
    <n v="2430"/>
    <n v="361500000"/>
    <n v="2023"/>
  </r>
  <r>
    <x v="31"/>
    <x v="4"/>
    <x v="0"/>
    <n v="3880"/>
    <n v="76276"/>
    <n v="5820000000"/>
    <n v="2023"/>
  </r>
  <r>
    <x v="31"/>
    <x v="5"/>
    <x v="0"/>
    <n v="15"/>
    <n v="1185"/>
    <n v="22500000"/>
    <n v="2023"/>
  </r>
  <r>
    <x v="31"/>
    <x v="16"/>
    <x v="0"/>
    <n v="3976"/>
    <n v="56736"/>
    <n v="5964000000"/>
    <n v="2023"/>
  </r>
  <r>
    <x v="31"/>
    <x v="26"/>
    <x v="0"/>
    <n v="977"/>
    <n v="6217"/>
    <n v="1465500000"/>
    <n v="2023"/>
  </r>
  <r>
    <x v="31"/>
    <x v="27"/>
    <x v="0"/>
    <n v="5424"/>
    <n v="152556"/>
    <n v="8136000000"/>
    <n v="2023"/>
  </r>
  <r>
    <x v="31"/>
    <x v="23"/>
    <x v="0"/>
    <n v="565"/>
    <n v="42364"/>
    <n v="847500000"/>
    <n v="2023"/>
  </r>
  <r>
    <x v="31"/>
    <x v="21"/>
    <x v="0"/>
    <n v="53"/>
    <n v="6131"/>
    <n v="79500000"/>
    <n v="2023"/>
  </r>
  <r>
    <x v="31"/>
    <x v="6"/>
    <x v="0"/>
    <n v="172"/>
    <n v="8743"/>
    <n v="258000000"/>
    <n v="2023"/>
  </r>
  <r>
    <x v="31"/>
    <x v="24"/>
    <x v="0"/>
    <n v="825"/>
    <n v="63696"/>
    <n v="1237500000"/>
    <n v="2023"/>
  </r>
  <r>
    <x v="31"/>
    <x v="28"/>
    <x v="0"/>
    <n v="14300"/>
    <n v="136535"/>
    <n v="21450000000"/>
    <n v="2023"/>
  </r>
  <r>
    <x v="31"/>
    <x v="29"/>
    <x v="0"/>
    <n v="5352"/>
    <n v="36822"/>
    <n v="8028000000"/>
    <n v="2023"/>
  </r>
  <r>
    <x v="31"/>
    <x v="17"/>
    <x v="0"/>
    <n v="4861"/>
    <n v="204532"/>
    <n v="7291500000"/>
    <n v="2023"/>
  </r>
  <r>
    <x v="31"/>
    <x v="30"/>
    <x v="0"/>
    <n v="19008"/>
    <n v="230768"/>
    <n v="28512000000"/>
    <n v="2023"/>
  </r>
  <r>
    <x v="31"/>
    <x v="8"/>
    <x v="0"/>
    <n v="10"/>
    <n v="812"/>
    <n v="15000000"/>
    <n v="2023"/>
  </r>
  <r>
    <x v="31"/>
    <x v="9"/>
    <x v="0"/>
    <n v="6"/>
    <n v="1893"/>
    <n v="9000000"/>
    <n v="2023"/>
  </r>
  <r>
    <x v="31"/>
    <x v="10"/>
    <x v="0"/>
    <n v="35"/>
    <n v="1977"/>
    <n v="52500000"/>
    <n v="2023"/>
  </r>
  <r>
    <x v="31"/>
    <x v="18"/>
    <x v="0"/>
    <n v="4345"/>
    <n v="63423"/>
    <n v="6517500000"/>
    <n v="2023"/>
  </r>
  <r>
    <x v="31"/>
    <x v="12"/>
    <x v="0"/>
    <n v="194"/>
    <n v="3681"/>
    <n v="291000000"/>
    <n v="2023"/>
  </r>
  <r>
    <x v="31"/>
    <x v="19"/>
    <x v="0"/>
    <n v="1184"/>
    <n v="48694"/>
    <n v="1776000000"/>
    <n v="2023"/>
  </r>
  <r>
    <x v="31"/>
    <x v="31"/>
    <x v="0"/>
    <n v="7743"/>
    <n v="191722"/>
    <n v="11614500000"/>
    <n v="2023"/>
  </r>
  <r>
    <x v="31"/>
    <x v="32"/>
    <x v="0"/>
    <n v="7096"/>
    <n v="121926"/>
    <n v="10644000000"/>
    <n v="2023"/>
  </r>
  <r>
    <x v="31"/>
    <x v="13"/>
    <x v="0"/>
    <n v="11"/>
    <n v="4893"/>
    <n v="16500000"/>
    <n v="2023"/>
  </r>
  <r>
    <x v="31"/>
    <x v="33"/>
    <x v="0"/>
    <n v="5327"/>
    <n v="387983"/>
    <n v="7990500000"/>
    <n v="2023"/>
  </r>
  <r>
    <x v="31"/>
    <x v="20"/>
    <x v="0"/>
    <n v="626"/>
    <n v="24522"/>
    <n v="939000000"/>
    <n v="2023"/>
  </r>
  <r>
    <x v="31"/>
    <x v="34"/>
    <x v="0"/>
    <n v="1007"/>
    <n v="97240"/>
    <n v="1510500000"/>
    <n v="2023"/>
  </r>
  <r>
    <x v="32"/>
    <x v="1"/>
    <x v="0"/>
    <n v="7"/>
    <n v="430"/>
    <n v="10500000"/>
    <n v="2023"/>
  </r>
  <r>
    <x v="32"/>
    <x v="25"/>
    <x v="0"/>
    <n v="2372"/>
    <n v="60868"/>
    <n v="3558000000"/>
    <n v="2023"/>
  </r>
  <r>
    <x v="32"/>
    <x v="2"/>
    <x v="0"/>
    <n v="2"/>
    <n v="1377"/>
    <n v="3000000"/>
    <n v="2023"/>
  </r>
  <r>
    <x v="32"/>
    <x v="3"/>
    <x v="0"/>
    <n v="204"/>
    <n v="38490"/>
    <n v="306000000"/>
    <n v="2023"/>
  </r>
  <r>
    <x v="32"/>
    <x v="14"/>
    <x v="0"/>
    <n v="1354"/>
    <n v="91064"/>
    <n v="2031000000"/>
    <n v="2023"/>
  </r>
  <r>
    <x v="32"/>
    <x v="15"/>
    <x v="0"/>
    <n v="137"/>
    <n v="1162"/>
    <n v="205500000"/>
    <n v="2023"/>
  </r>
  <r>
    <x v="32"/>
    <x v="4"/>
    <x v="0"/>
    <n v="1865"/>
    <n v="31773"/>
    <n v="2797500000"/>
    <n v="2023"/>
  </r>
  <r>
    <x v="32"/>
    <x v="5"/>
    <x v="0"/>
    <n v="13"/>
    <n v="1447"/>
    <n v="19500000"/>
    <n v="2023"/>
  </r>
  <r>
    <x v="32"/>
    <x v="16"/>
    <x v="0"/>
    <n v="5380"/>
    <n v="27097"/>
    <n v="8070000000"/>
    <n v="2023"/>
  </r>
  <r>
    <x v="32"/>
    <x v="26"/>
    <x v="0"/>
    <n v="799"/>
    <n v="4299"/>
    <n v="1198500000"/>
    <n v="2023"/>
  </r>
  <r>
    <x v="32"/>
    <x v="27"/>
    <x v="0"/>
    <n v="4080"/>
    <n v="85848"/>
    <n v="6120000000"/>
    <n v="2023"/>
  </r>
  <r>
    <x v="32"/>
    <x v="23"/>
    <x v="0"/>
    <n v="1019"/>
    <n v="60574"/>
    <n v="1528500000"/>
    <n v="2023"/>
  </r>
  <r>
    <x v="32"/>
    <x v="21"/>
    <x v="0"/>
    <n v="102"/>
    <n v="9988"/>
    <n v="153000000"/>
    <n v="2023"/>
  </r>
  <r>
    <x v="32"/>
    <x v="6"/>
    <x v="0"/>
    <n v="96"/>
    <n v="3661"/>
    <n v="144000000"/>
    <n v="2023"/>
  </r>
  <r>
    <x v="32"/>
    <x v="24"/>
    <x v="0"/>
    <n v="632"/>
    <n v="32673"/>
    <n v="948000000"/>
    <n v="2023"/>
  </r>
  <r>
    <x v="32"/>
    <x v="28"/>
    <x v="0"/>
    <n v="10237"/>
    <n v="91996"/>
    <n v="15355500000"/>
    <n v="2023"/>
  </r>
  <r>
    <x v="32"/>
    <x v="29"/>
    <x v="0"/>
    <n v="4866"/>
    <n v="35712"/>
    <n v="7299000000"/>
    <n v="2023"/>
  </r>
  <r>
    <x v="32"/>
    <x v="17"/>
    <x v="0"/>
    <n v="3359"/>
    <n v="88017"/>
    <n v="5038500000"/>
    <n v="2023"/>
  </r>
  <r>
    <x v="32"/>
    <x v="30"/>
    <x v="0"/>
    <n v="14495"/>
    <n v="174125"/>
    <n v="21742500000"/>
    <n v="2023"/>
  </r>
  <r>
    <x v="32"/>
    <x v="8"/>
    <x v="0"/>
    <n v="6"/>
    <n v="976"/>
    <n v="9000000"/>
    <n v="2023"/>
  </r>
  <r>
    <x v="32"/>
    <x v="10"/>
    <x v="0"/>
    <n v="24"/>
    <n v="1974"/>
    <n v="36000000"/>
    <n v="2023"/>
  </r>
  <r>
    <x v="32"/>
    <x v="18"/>
    <x v="0"/>
    <n v="4383"/>
    <n v="48402"/>
    <n v="6574500000"/>
    <n v="2023"/>
  </r>
  <r>
    <x v="32"/>
    <x v="12"/>
    <x v="0"/>
    <n v="224"/>
    <n v="2836"/>
    <n v="336000000"/>
    <n v="2023"/>
  </r>
  <r>
    <x v="32"/>
    <x v="19"/>
    <x v="0"/>
    <n v="951"/>
    <n v="45523"/>
    <n v="1426500000"/>
    <n v="2023"/>
  </r>
  <r>
    <x v="32"/>
    <x v="31"/>
    <x v="0"/>
    <n v="4676"/>
    <n v="99479"/>
    <n v="7014000000"/>
    <n v="2023"/>
  </r>
  <r>
    <x v="32"/>
    <x v="32"/>
    <x v="0"/>
    <n v="5403"/>
    <n v="82736"/>
    <n v="8104500000"/>
    <n v="2023"/>
  </r>
  <r>
    <x v="32"/>
    <x v="13"/>
    <x v="0"/>
    <n v="40"/>
    <n v="3663"/>
    <n v="60000000"/>
    <n v="2023"/>
  </r>
  <r>
    <x v="32"/>
    <x v="33"/>
    <x v="0"/>
    <n v="5487"/>
    <n v="211546"/>
    <n v="8230500000"/>
    <n v="2023"/>
  </r>
  <r>
    <x v="32"/>
    <x v="20"/>
    <x v="0"/>
    <n v="655"/>
    <n v="19337"/>
    <n v="982500000"/>
    <n v="2023"/>
  </r>
  <r>
    <x v="32"/>
    <x v="34"/>
    <x v="0"/>
    <n v="2625"/>
    <n v="90092"/>
    <n v="3937500000"/>
    <n v="2023"/>
  </r>
  <r>
    <x v="33"/>
    <x v="33"/>
    <x v="0"/>
    <n v="5668"/>
    <n v="181667"/>
    <n v="8502000000"/>
    <n v="2024"/>
  </r>
  <r>
    <x v="33"/>
    <x v="30"/>
    <x v="0"/>
    <n v="16367"/>
    <n v="172830"/>
    <n v="24550500000"/>
    <n v="2024"/>
  </r>
  <r>
    <x v="33"/>
    <x v="28"/>
    <x v="0"/>
    <n v="12415"/>
    <n v="115920"/>
    <n v="18622500000"/>
    <n v="2024"/>
  </r>
  <r>
    <x v="33"/>
    <x v="32"/>
    <x v="0"/>
    <n v="7580"/>
    <n v="153753"/>
    <n v="11370000000"/>
    <n v="2024"/>
  </r>
  <r>
    <x v="33"/>
    <x v="14"/>
    <x v="0"/>
    <n v="1288"/>
    <n v="71556"/>
    <n v="1932000000"/>
    <n v="2024"/>
  </r>
  <r>
    <x v="33"/>
    <x v="29"/>
    <x v="0"/>
    <n v="6457"/>
    <n v="42509"/>
    <n v="9685500000"/>
    <n v="2024"/>
  </r>
  <r>
    <x v="33"/>
    <x v="31"/>
    <x v="0"/>
    <n v="4432"/>
    <n v="78862"/>
    <n v="6648000000"/>
    <n v="2024"/>
  </r>
  <r>
    <x v="33"/>
    <x v="16"/>
    <x v="0"/>
    <n v="3073"/>
    <n v="38413"/>
    <n v="4609500000"/>
    <n v="2024"/>
  </r>
  <r>
    <x v="33"/>
    <x v="17"/>
    <x v="0"/>
    <n v="3684"/>
    <n v="92100"/>
    <n v="5526000000"/>
    <n v="2024"/>
  </r>
  <r>
    <x v="33"/>
    <x v="27"/>
    <x v="0"/>
    <n v="5424"/>
    <n v="91933"/>
    <n v="8136000000"/>
    <n v="2024"/>
  </r>
  <r>
    <x v="33"/>
    <x v="18"/>
    <x v="0"/>
    <n v="3883"/>
    <n v="53485"/>
    <n v="5824500000"/>
    <n v="2024"/>
  </r>
  <r>
    <x v="33"/>
    <x v="3"/>
    <x v="0"/>
    <n v="253"/>
    <n v="44386"/>
    <n v="379500000"/>
    <n v="2024"/>
  </r>
  <r>
    <x v="33"/>
    <x v="23"/>
    <x v="0"/>
    <n v="1259"/>
    <n v="42824"/>
    <n v="1888500000"/>
    <n v="2024"/>
  </r>
  <r>
    <x v="33"/>
    <x v="4"/>
    <x v="0"/>
    <n v="2367"/>
    <n v="42881"/>
    <n v="3550500000"/>
    <n v="2024"/>
  </r>
  <r>
    <x v="33"/>
    <x v="34"/>
    <x v="0"/>
    <n v="1636"/>
    <n v="72390"/>
    <n v="2454000000"/>
    <n v="2024"/>
  </r>
  <r>
    <x v="33"/>
    <x v="19"/>
    <x v="0"/>
    <n v="821"/>
    <n v="33511"/>
    <n v="1231500000"/>
    <n v="2024"/>
  </r>
  <r>
    <x v="33"/>
    <x v="25"/>
    <x v="0"/>
    <n v="2134"/>
    <n v="53619"/>
    <n v="3201000000"/>
    <n v="2024"/>
  </r>
  <r>
    <x v="33"/>
    <x v="24"/>
    <x v="0"/>
    <n v="551"/>
    <n v="30612"/>
    <n v="826500000"/>
    <n v="2024"/>
  </r>
  <r>
    <x v="33"/>
    <x v="20"/>
    <x v="0"/>
    <n v="382"/>
    <n v="11682"/>
    <n v="573000000"/>
    <n v="2024"/>
  </r>
  <r>
    <x v="33"/>
    <x v="6"/>
    <x v="0"/>
    <n v="219"/>
    <n v="4582"/>
    <n v="328500000"/>
    <n v="2024"/>
  </r>
  <r>
    <x v="33"/>
    <x v="26"/>
    <x v="0"/>
    <n v="832"/>
    <n v="5079"/>
    <n v="1248000000"/>
    <n v="2024"/>
  </r>
  <r>
    <x v="33"/>
    <x v="15"/>
    <x v="0"/>
    <n v="118"/>
    <n v="1450"/>
    <n v="177000000"/>
    <n v="2024"/>
  </r>
  <r>
    <x v="33"/>
    <x v="13"/>
    <x v="0"/>
    <n v="3"/>
    <n v="3000"/>
    <n v="4500000"/>
    <n v="2024"/>
  </r>
  <r>
    <x v="33"/>
    <x v="12"/>
    <x v="0"/>
    <n v="310"/>
    <n v="5141"/>
    <n v="465000000"/>
    <n v="2024"/>
  </r>
  <r>
    <x v="33"/>
    <x v="21"/>
    <x v="0"/>
    <n v="79"/>
    <n v="6031"/>
    <n v="118500000"/>
    <n v="2024"/>
  </r>
  <r>
    <x v="33"/>
    <x v="5"/>
    <x v="0"/>
    <n v="31"/>
    <n v="866"/>
    <n v="46500000"/>
    <n v="2024"/>
  </r>
  <r>
    <x v="33"/>
    <x v="8"/>
    <x v="0"/>
    <n v="7"/>
    <n v="1556"/>
    <n v="10500000"/>
    <n v="2024"/>
  </r>
  <r>
    <x v="33"/>
    <x v="10"/>
    <x v="0"/>
    <n v="28"/>
    <n v="1872"/>
    <n v="42000000"/>
    <n v="2024"/>
  </r>
  <r>
    <x v="33"/>
    <x v="9"/>
    <x v="0"/>
    <n v="26"/>
    <n v="1625"/>
    <n v="39000000"/>
    <n v="2024"/>
  </r>
  <r>
    <x v="33"/>
    <x v="7"/>
    <x v="0"/>
    <n v="14"/>
    <n v="37"/>
    <n v="21000000"/>
    <n v="2024"/>
  </r>
  <r>
    <x v="33"/>
    <x v="22"/>
    <x v="0"/>
    <n v="2"/>
    <n v="483"/>
    <n v="3000000"/>
    <n v="2024"/>
  </r>
  <r>
    <x v="34"/>
    <x v="33"/>
    <x v="0"/>
    <n v="6557"/>
    <n v="206846"/>
    <n v="9835500000"/>
    <n v="2024"/>
  </r>
  <r>
    <x v="34"/>
    <x v="30"/>
    <x v="0"/>
    <n v="15193"/>
    <n v="147649"/>
    <n v="22789500000"/>
    <n v="2024"/>
  </r>
  <r>
    <x v="34"/>
    <x v="28"/>
    <x v="0"/>
    <n v="12605"/>
    <n v="108852"/>
    <n v="18907500000"/>
    <n v="2024"/>
  </r>
  <r>
    <x v="34"/>
    <x v="32"/>
    <x v="0"/>
    <n v="8647"/>
    <n v="143638"/>
    <n v="12970500000"/>
    <n v="2024"/>
  </r>
  <r>
    <x v="34"/>
    <x v="31"/>
    <x v="0"/>
    <n v="5145"/>
    <n v="81152"/>
    <n v="7717500000"/>
    <n v="2024"/>
  </r>
  <r>
    <x v="34"/>
    <x v="14"/>
    <x v="0"/>
    <n v="1301"/>
    <n v="83398"/>
    <n v="1951500000"/>
    <n v="2024"/>
  </r>
  <r>
    <x v="34"/>
    <x v="17"/>
    <x v="0"/>
    <n v="4006"/>
    <n v="87659"/>
    <n v="6009000000"/>
    <n v="2024"/>
  </r>
  <r>
    <x v="34"/>
    <x v="29"/>
    <x v="0"/>
    <n v="5389"/>
    <n v="38356"/>
    <n v="8083500000"/>
    <n v="2024"/>
  </r>
  <r>
    <x v="34"/>
    <x v="27"/>
    <x v="0"/>
    <n v="5103"/>
    <n v="88441"/>
    <n v="7654500000"/>
    <n v="2024"/>
  </r>
  <r>
    <x v="34"/>
    <x v="16"/>
    <x v="0"/>
    <n v="2364"/>
    <n v="30504"/>
    <n v="3546000000"/>
    <n v="2024"/>
  </r>
  <r>
    <x v="34"/>
    <x v="3"/>
    <x v="0"/>
    <n v="246"/>
    <n v="39048"/>
    <n v="369000000"/>
    <n v="2024"/>
  </r>
  <r>
    <x v="34"/>
    <x v="18"/>
    <x v="0"/>
    <n v="3733"/>
    <n v="57255"/>
    <n v="5599500000"/>
    <n v="2024"/>
  </r>
  <r>
    <x v="34"/>
    <x v="4"/>
    <x v="0"/>
    <n v="2198"/>
    <n v="40110"/>
    <n v="3297000000"/>
    <n v="2024"/>
  </r>
  <r>
    <x v="34"/>
    <x v="19"/>
    <x v="0"/>
    <n v="1017"/>
    <n v="34359"/>
    <n v="1525500000"/>
    <n v="2024"/>
  </r>
  <r>
    <x v="34"/>
    <x v="25"/>
    <x v="0"/>
    <n v="2830"/>
    <n v="56600"/>
    <n v="4245000000"/>
    <n v="2024"/>
  </r>
  <r>
    <x v="34"/>
    <x v="23"/>
    <x v="0"/>
    <n v="1075"/>
    <n v="38121"/>
    <n v="1612500000"/>
    <n v="2024"/>
  </r>
  <r>
    <x v="34"/>
    <x v="34"/>
    <x v="0"/>
    <n v="1341"/>
    <n v="74089"/>
    <n v="2011500000"/>
    <n v="2024"/>
  </r>
  <r>
    <x v="34"/>
    <x v="24"/>
    <x v="0"/>
    <n v="710"/>
    <n v="34467"/>
    <n v="1065000000"/>
    <n v="2024"/>
  </r>
  <r>
    <x v="34"/>
    <x v="20"/>
    <x v="0"/>
    <n v="586"/>
    <n v="13692"/>
    <n v="879000000"/>
    <n v="2024"/>
  </r>
  <r>
    <x v="34"/>
    <x v="6"/>
    <x v="0"/>
    <n v="233"/>
    <n v="5055"/>
    <n v="349500000"/>
    <n v="2024"/>
  </r>
  <r>
    <x v="34"/>
    <x v="26"/>
    <x v="0"/>
    <n v="990"/>
    <n v="4759"/>
    <n v="1485000000"/>
    <n v="2024"/>
  </r>
  <r>
    <x v="34"/>
    <x v="13"/>
    <x v="0"/>
    <n v="24"/>
    <n v="3334"/>
    <n v="36000000"/>
    <n v="2024"/>
  </r>
  <r>
    <x v="34"/>
    <x v="15"/>
    <x v="0"/>
    <n v="126"/>
    <n v="1416"/>
    <n v="189000000"/>
    <n v="2024"/>
  </r>
  <r>
    <x v="34"/>
    <x v="12"/>
    <x v="0"/>
    <n v="384"/>
    <n v="4556"/>
    <n v="576000000"/>
    <n v="2024"/>
  </r>
  <r>
    <x v="34"/>
    <x v="21"/>
    <x v="0"/>
    <n v="66"/>
    <n v="4926"/>
    <n v="99000000"/>
    <n v="2024"/>
  </r>
  <r>
    <x v="34"/>
    <x v="10"/>
    <x v="0"/>
    <n v="51"/>
    <n v="2146"/>
    <n v="76500000"/>
    <n v="2024"/>
  </r>
  <r>
    <x v="34"/>
    <x v="8"/>
    <x v="0"/>
    <n v="3"/>
    <n v="1723"/>
    <n v="4500000"/>
    <n v="2024"/>
  </r>
  <r>
    <x v="34"/>
    <x v="5"/>
    <x v="0"/>
    <n v="24"/>
    <n v="1052"/>
    <n v="36000000"/>
    <n v="2024"/>
  </r>
  <r>
    <x v="34"/>
    <x v="9"/>
    <x v="0"/>
    <n v="11"/>
    <n v="1890"/>
    <n v="16500000"/>
    <n v="2024"/>
  </r>
  <r>
    <x v="34"/>
    <x v="1"/>
    <x v="0"/>
    <n v="5"/>
    <n v="473"/>
    <n v="7500000"/>
    <n v="2024"/>
  </r>
  <r>
    <x v="35"/>
    <x v="30"/>
    <x v="0"/>
    <n v="26668"/>
    <n v="152563"/>
    <n v="40002000000"/>
    <n v="2024"/>
  </r>
  <r>
    <x v="35"/>
    <x v="33"/>
    <x v="0"/>
    <n v="7799"/>
    <n v="210216"/>
    <n v="11698500000"/>
    <n v="2024"/>
  </r>
  <r>
    <x v="35"/>
    <x v="28"/>
    <x v="0"/>
    <n v="22742"/>
    <n v="123800"/>
    <n v="34113000000"/>
    <n v="2024"/>
  </r>
  <r>
    <x v="35"/>
    <x v="32"/>
    <x v="0"/>
    <n v="13350"/>
    <n v="124071"/>
    <n v="20025000000"/>
    <n v="2024"/>
  </r>
  <r>
    <x v="35"/>
    <x v="31"/>
    <x v="0"/>
    <n v="7933"/>
    <n v="89538"/>
    <n v="11899500000"/>
    <n v="2024"/>
  </r>
  <r>
    <x v="35"/>
    <x v="16"/>
    <x v="0"/>
    <n v="5002"/>
    <n v="31599"/>
    <n v="7503000000"/>
    <n v="2024"/>
  </r>
  <r>
    <x v="35"/>
    <x v="29"/>
    <x v="0"/>
    <n v="8393"/>
    <n v="42909"/>
    <n v="12589500000"/>
    <n v="2024"/>
  </r>
  <r>
    <x v="35"/>
    <x v="27"/>
    <x v="0"/>
    <n v="8496"/>
    <n v="94822"/>
    <n v="12744000000"/>
    <n v="2024"/>
  </r>
  <r>
    <x v="35"/>
    <x v="14"/>
    <x v="0"/>
    <n v="2584"/>
    <n v="102949"/>
    <n v="3876000000"/>
    <n v="2024"/>
  </r>
  <r>
    <x v="35"/>
    <x v="17"/>
    <x v="0"/>
    <n v="5772"/>
    <n v="95405"/>
    <n v="8658000000"/>
    <n v="2024"/>
  </r>
  <r>
    <x v="35"/>
    <x v="25"/>
    <x v="0"/>
    <n v="7057"/>
    <n v="69119"/>
    <n v="10585500000"/>
    <n v="2024"/>
  </r>
  <r>
    <x v="35"/>
    <x v="3"/>
    <x v="0"/>
    <n v="767"/>
    <n v="42612"/>
    <n v="1150500000"/>
    <n v="2024"/>
  </r>
  <r>
    <x v="35"/>
    <x v="4"/>
    <x v="0"/>
    <n v="3610"/>
    <n v="46046"/>
    <n v="5415000000"/>
    <n v="2024"/>
  </r>
  <r>
    <x v="35"/>
    <x v="19"/>
    <x v="0"/>
    <n v="1514"/>
    <n v="35877"/>
    <n v="2271000000"/>
    <n v="2024"/>
  </r>
  <r>
    <x v="35"/>
    <x v="34"/>
    <x v="0"/>
    <n v="2159"/>
    <n v="69871"/>
    <n v="3238500000"/>
    <n v="2024"/>
  </r>
  <r>
    <x v="35"/>
    <x v="23"/>
    <x v="0"/>
    <n v="1387"/>
    <n v="41778"/>
    <n v="2080500000"/>
    <n v="2024"/>
  </r>
  <r>
    <x v="35"/>
    <x v="24"/>
    <x v="0"/>
    <n v="824"/>
    <n v="38149"/>
    <n v="1236000000"/>
    <n v="2024"/>
  </r>
  <r>
    <x v="35"/>
    <x v="26"/>
    <x v="0"/>
    <n v="1745"/>
    <n v="5018"/>
    <n v="2617500000"/>
    <n v="2024"/>
  </r>
  <r>
    <x v="35"/>
    <x v="20"/>
    <x v="0"/>
    <n v="579"/>
    <n v="12506"/>
    <n v="868500000"/>
    <n v="2024"/>
  </r>
  <r>
    <x v="35"/>
    <x v="6"/>
    <x v="0"/>
    <n v="297"/>
    <n v="6600"/>
    <n v="445500000"/>
    <n v="2024"/>
  </r>
  <r>
    <x v="35"/>
    <x v="13"/>
    <x v="0"/>
    <n v="41"/>
    <n v="3728"/>
    <n v="61500000"/>
    <n v="2024"/>
  </r>
  <r>
    <x v="35"/>
    <x v="15"/>
    <x v="0"/>
    <n v="215"/>
    <n v="1525"/>
    <n v="322500000"/>
    <n v="2024"/>
  </r>
  <r>
    <x v="35"/>
    <x v="12"/>
    <x v="0"/>
    <n v="477"/>
    <n v="4337"/>
    <n v="715500000"/>
    <n v="2024"/>
  </r>
  <r>
    <x v="35"/>
    <x v="9"/>
    <x v="0"/>
    <n v="4"/>
    <n v="2223"/>
    <n v="6000000"/>
    <n v="2024"/>
  </r>
  <r>
    <x v="35"/>
    <x v="21"/>
    <x v="0"/>
    <n v="90"/>
    <n v="4737"/>
    <n v="135000000"/>
    <n v="2024"/>
  </r>
  <r>
    <x v="35"/>
    <x v="10"/>
    <x v="0"/>
    <n v="58"/>
    <n v="1932"/>
    <n v="87000000"/>
    <n v="2024"/>
  </r>
  <r>
    <x v="35"/>
    <x v="5"/>
    <x v="0"/>
    <n v="25"/>
    <n v="780"/>
    <n v="37500000"/>
    <n v="2024"/>
  </r>
  <r>
    <x v="35"/>
    <x v="8"/>
    <x v="0"/>
    <n v="13"/>
    <n v="1394"/>
    <n v="19500000"/>
    <n v="2024"/>
  </r>
  <r>
    <x v="35"/>
    <x v="1"/>
    <x v="0"/>
    <n v="2"/>
    <n v="447"/>
    <n v="3000000"/>
    <n v="2024"/>
  </r>
  <r>
    <x v="35"/>
    <x v="11"/>
    <x v="0"/>
    <n v="2"/>
    <n v="1180"/>
    <n v="3000000"/>
    <n v="2024"/>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s v="2-Wheelers"/>
    <x v="0"/>
    <n v="0"/>
    <n v="85000"/>
    <n v="2021"/>
    <n v="0"/>
  </r>
  <r>
    <x v="1"/>
    <s v="2-Wheelers"/>
    <x v="1"/>
    <n v="0"/>
    <n v="85000"/>
    <n v="2022"/>
    <n v="0"/>
  </r>
  <r>
    <x v="2"/>
    <s v="2-Wheelers"/>
    <x v="0"/>
    <n v="0"/>
    <n v="85000"/>
    <n v="2021"/>
    <n v="0"/>
  </r>
  <r>
    <x v="3"/>
    <s v="2-Wheelers"/>
    <x v="0"/>
    <n v="0"/>
    <n v="85000"/>
    <n v="2021"/>
    <n v="0"/>
  </r>
  <r>
    <x v="4"/>
    <s v="2-Wheelers"/>
    <x v="0"/>
    <n v="0"/>
    <n v="85000"/>
    <n v="2021"/>
    <n v="0"/>
  </r>
  <r>
    <x v="5"/>
    <s v="2-Wheelers"/>
    <x v="0"/>
    <n v="0"/>
    <n v="85000"/>
    <n v="2021"/>
    <n v="0"/>
  </r>
  <r>
    <x v="6"/>
    <s v="2-Wheelers"/>
    <x v="0"/>
    <n v="0"/>
    <n v="85000"/>
    <n v="2021"/>
    <n v="0"/>
  </r>
  <r>
    <x v="7"/>
    <s v="2-Wheelers"/>
    <x v="0"/>
    <n v="0"/>
    <n v="85000"/>
    <n v="2021"/>
    <n v="0"/>
  </r>
  <r>
    <x v="8"/>
    <s v="2-Wheelers"/>
    <x v="0"/>
    <n v="0"/>
    <n v="85000"/>
    <n v="2021"/>
    <n v="0"/>
  </r>
  <r>
    <x v="0"/>
    <s v="4-Wheelers"/>
    <x v="2"/>
    <n v="0"/>
    <n v="1500000"/>
    <n v="2021"/>
    <n v="0"/>
  </r>
  <r>
    <x v="0"/>
    <s v="4-Wheelers"/>
    <x v="3"/>
    <n v="0"/>
    <n v="1500000"/>
    <n v="2021"/>
    <n v="0"/>
  </r>
  <r>
    <x v="0"/>
    <s v="4-Wheelers"/>
    <x v="4"/>
    <n v="0"/>
    <n v="1500000"/>
    <n v="2021"/>
    <n v="0"/>
  </r>
  <r>
    <x v="0"/>
    <s v="4-Wheelers"/>
    <x v="5"/>
    <n v="0"/>
    <n v="1500000"/>
    <n v="2021"/>
    <n v="0"/>
  </r>
  <r>
    <x v="0"/>
    <s v="4-Wheelers"/>
    <x v="6"/>
    <n v="0"/>
    <n v="1500000"/>
    <n v="2021"/>
    <n v="0"/>
  </r>
  <r>
    <x v="1"/>
    <s v="4-Wheelers"/>
    <x v="3"/>
    <n v="0"/>
    <n v="1500000"/>
    <n v="2022"/>
    <n v="0"/>
  </r>
  <r>
    <x v="1"/>
    <s v="4-Wheelers"/>
    <x v="5"/>
    <n v="0"/>
    <n v="1500000"/>
    <n v="2022"/>
    <n v="0"/>
  </r>
  <r>
    <x v="1"/>
    <s v="4-Wheelers"/>
    <x v="6"/>
    <n v="0"/>
    <n v="1500000"/>
    <n v="2022"/>
    <n v="0"/>
  </r>
  <r>
    <x v="2"/>
    <s v="4-Wheelers"/>
    <x v="2"/>
    <n v="0"/>
    <n v="1500000"/>
    <n v="2021"/>
    <n v="0"/>
  </r>
  <r>
    <x v="2"/>
    <s v="4-Wheelers"/>
    <x v="3"/>
    <n v="0"/>
    <n v="1500000"/>
    <n v="2021"/>
    <n v="0"/>
  </r>
  <r>
    <x v="2"/>
    <s v="4-Wheelers"/>
    <x v="4"/>
    <n v="0"/>
    <n v="1500000"/>
    <n v="2021"/>
    <n v="0"/>
  </r>
  <r>
    <x v="2"/>
    <s v="4-Wheelers"/>
    <x v="7"/>
    <n v="0"/>
    <n v="1500000"/>
    <n v="2021"/>
    <n v="0"/>
  </r>
  <r>
    <x v="2"/>
    <s v="4-Wheelers"/>
    <x v="5"/>
    <n v="0"/>
    <n v="1500000"/>
    <n v="2021"/>
    <n v="0"/>
  </r>
  <r>
    <x v="2"/>
    <s v="4-Wheelers"/>
    <x v="6"/>
    <n v="0"/>
    <n v="1500000"/>
    <n v="2021"/>
    <n v="0"/>
  </r>
  <r>
    <x v="9"/>
    <s v="4-Wheelers"/>
    <x v="3"/>
    <n v="0"/>
    <n v="1500000"/>
    <n v="2022"/>
    <n v="0"/>
  </r>
  <r>
    <x v="9"/>
    <s v="4-Wheelers"/>
    <x v="5"/>
    <n v="0"/>
    <n v="1500000"/>
    <n v="2022"/>
    <n v="0"/>
  </r>
  <r>
    <x v="9"/>
    <s v="4-Wheelers"/>
    <x v="6"/>
    <n v="0"/>
    <n v="1500000"/>
    <n v="2022"/>
    <n v="0"/>
  </r>
  <r>
    <x v="3"/>
    <s v="4-Wheelers"/>
    <x v="2"/>
    <n v="0"/>
    <n v="1500000"/>
    <n v="2021"/>
    <n v="0"/>
  </r>
  <r>
    <x v="3"/>
    <s v="4-Wheelers"/>
    <x v="3"/>
    <n v="0"/>
    <n v="1500000"/>
    <n v="2021"/>
    <n v="0"/>
  </r>
  <r>
    <x v="3"/>
    <s v="4-Wheelers"/>
    <x v="4"/>
    <n v="0"/>
    <n v="1500000"/>
    <n v="2021"/>
    <n v="0"/>
  </r>
  <r>
    <x v="3"/>
    <s v="4-Wheelers"/>
    <x v="5"/>
    <n v="0"/>
    <n v="1500000"/>
    <n v="2021"/>
    <n v="0"/>
  </r>
  <r>
    <x v="3"/>
    <s v="4-Wheelers"/>
    <x v="6"/>
    <n v="0"/>
    <n v="1500000"/>
    <n v="2021"/>
    <n v="0"/>
  </r>
  <r>
    <x v="10"/>
    <s v="4-Wheelers"/>
    <x v="3"/>
    <n v="0"/>
    <n v="1500000"/>
    <n v="2022"/>
    <n v="0"/>
  </r>
  <r>
    <x v="10"/>
    <s v="4-Wheelers"/>
    <x v="5"/>
    <n v="0"/>
    <n v="1500000"/>
    <n v="2022"/>
    <n v="0"/>
  </r>
  <r>
    <x v="10"/>
    <s v="4-Wheelers"/>
    <x v="6"/>
    <n v="0"/>
    <n v="1500000"/>
    <n v="2022"/>
    <n v="0"/>
  </r>
  <r>
    <x v="4"/>
    <s v="4-Wheelers"/>
    <x v="2"/>
    <n v="0"/>
    <n v="1500000"/>
    <n v="2021"/>
    <n v="0"/>
  </r>
  <r>
    <x v="4"/>
    <s v="4-Wheelers"/>
    <x v="3"/>
    <n v="0"/>
    <n v="1500000"/>
    <n v="2021"/>
    <n v="0"/>
  </r>
  <r>
    <x v="4"/>
    <s v="4-Wheelers"/>
    <x v="4"/>
    <n v="0"/>
    <n v="1500000"/>
    <n v="2021"/>
    <n v="0"/>
  </r>
  <r>
    <x v="4"/>
    <s v="4-Wheelers"/>
    <x v="5"/>
    <n v="0"/>
    <n v="1500000"/>
    <n v="2021"/>
    <n v="0"/>
  </r>
  <r>
    <x v="4"/>
    <s v="4-Wheelers"/>
    <x v="6"/>
    <n v="0"/>
    <n v="1500000"/>
    <n v="2021"/>
    <n v="0"/>
  </r>
  <r>
    <x v="11"/>
    <s v="4-Wheelers"/>
    <x v="3"/>
    <n v="0"/>
    <n v="1500000"/>
    <n v="2022"/>
    <n v="0"/>
  </r>
  <r>
    <x v="11"/>
    <s v="4-Wheelers"/>
    <x v="5"/>
    <n v="0"/>
    <n v="1500000"/>
    <n v="2022"/>
    <n v="0"/>
  </r>
  <r>
    <x v="11"/>
    <s v="4-Wheelers"/>
    <x v="6"/>
    <n v="0"/>
    <n v="1500000"/>
    <n v="2022"/>
    <n v="0"/>
  </r>
  <r>
    <x v="5"/>
    <s v="4-Wheelers"/>
    <x v="2"/>
    <n v="0"/>
    <n v="1500000"/>
    <n v="2021"/>
    <n v="0"/>
  </r>
  <r>
    <x v="5"/>
    <s v="4-Wheelers"/>
    <x v="3"/>
    <n v="0"/>
    <n v="1500000"/>
    <n v="2021"/>
    <n v="0"/>
  </r>
  <r>
    <x v="5"/>
    <s v="4-Wheelers"/>
    <x v="4"/>
    <n v="0"/>
    <n v="1500000"/>
    <n v="2021"/>
    <n v="0"/>
  </r>
  <r>
    <x v="5"/>
    <s v="4-Wheelers"/>
    <x v="5"/>
    <n v="0"/>
    <n v="1500000"/>
    <n v="2021"/>
    <n v="0"/>
  </r>
  <r>
    <x v="5"/>
    <s v="4-Wheelers"/>
    <x v="6"/>
    <n v="0"/>
    <n v="1500000"/>
    <n v="2021"/>
    <n v="0"/>
  </r>
  <r>
    <x v="12"/>
    <s v="4-Wheelers"/>
    <x v="3"/>
    <n v="0"/>
    <n v="1500000"/>
    <n v="2022"/>
    <n v="0"/>
  </r>
  <r>
    <x v="12"/>
    <s v="4-Wheelers"/>
    <x v="5"/>
    <n v="0"/>
    <n v="1500000"/>
    <n v="2022"/>
    <n v="0"/>
  </r>
  <r>
    <x v="12"/>
    <s v="4-Wheelers"/>
    <x v="6"/>
    <n v="0"/>
    <n v="1500000"/>
    <n v="2022"/>
    <n v="0"/>
  </r>
  <r>
    <x v="6"/>
    <s v="4-Wheelers"/>
    <x v="2"/>
    <n v="0"/>
    <n v="1500000"/>
    <n v="2021"/>
    <n v="0"/>
  </r>
  <r>
    <x v="6"/>
    <s v="4-Wheelers"/>
    <x v="3"/>
    <n v="0"/>
    <n v="1500000"/>
    <n v="2021"/>
    <n v="0"/>
  </r>
  <r>
    <x v="6"/>
    <s v="4-Wheelers"/>
    <x v="4"/>
    <n v="0"/>
    <n v="1500000"/>
    <n v="2021"/>
    <n v="0"/>
  </r>
  <r>
    <x v="6"/>
    <s v="4-Wheelers"/>
    <x v="5"/>
    <n v="0"/>
    <n v="1500000"/>
    <n v="2021"/>
    <n v="0"/>
  </r>
  <r>
    <x v="6"/>
    <s v="4-Wheelers"/>
    <x v="6"/>
    <n v="0"/>
    <n v="1500000"/>
    <n v="2021"/>
    <n v="0"/>
  </r>
  <r>
    <x v="13"/>
    <s v="4-Wheelers"/>
    <x v="3"/>
    <n v="0"/>
    <n v="1500000"/>
    <n v="2022"/>
    <n v="0"/>
  </r>
  <r>
    <x v="13"/>
    <s v="4-Wheelers"/>
    <x v="5"/>
    <n v="0"/>
    <n v="1500000"/>
    <n v="2022"/>
    <n v="0"/>
  </r>
  <r>
    <x v="13"/>
    <s v="4-Wheelers"/>
    <x v="6"/>
    <n v="0"/>
    <n v="1500000"/>
    <n v="2022"/>
    <n v="0"/>
  </r>
  <r>
    <x v="7"/>
    <s v="4-Wheelers"/>
    <x v="2"/>
    <n v="0"/>
    <n v="1500000"/>
    <n v="2021"/>
    <n v="0"/>
  </r>
  <r>
    <x v="7"/>
    <s v="4-Wheelers"/>
    <x v="3"/>
    <n v="0"/>
    <n v="1500000"/>
    <n v="2021"/>
    <n v="0"/>
  </r>
  <r>
    <x v="7"/>
    <s v="4-Wheelers"/>
    <x v="4"/>
    <n v="0"/>
    <n v="1500000"/>
    <n v="2021"/>
    <n v="0"/>
  </r>
  <r>
    <x v="7"/>
    <s v="4-Wheelers"/>
    <x v="5"/>
    <n v="0"/>
    <n v="1500000"/>
    <n v="2021"/>
    <n v="0"/>
  </r>
  <r>
    <x v="7"/>
    <s v="4-Wheelers"/>
    <x v="6"/>
    <n v="0"/>
    <n v="1500000"/>
    <n v="2021"/>
    <n v="0"/>
  </r>
  <r>
    <x v="14"/>
    <s v="4-Wheelers"/>
    <x v="3"/>
    <n v="0"/>
    <n v="1500000"/>
    <n v="2022"/>
    <n v="0"/>
  </r>
  <r>
    <x v="14"/>
    <s v="4-Wheelers"/>
    <x v="5"/>
    <n v="0"/>
    <n v="1500000"/>
    <n v="2022"/>
    <n v="0"/>
  </r>
  <r>
    <x v="8"/>
    <s v="4-Wheelers"/>
    <x v="2"/>
    <n v="0"/>
    <n v="1500000"/>
    <n v="2021"/>
    <n v="0"/>
  </r>
  <r>
    <x v="8"/>
    <s v="4-Wheelers"/>
    <x v="3"/>
    <n v="0"/>
    <n v="1500000"/>
    <n v="2021"/>
    <n v="0"/>
  </r>
  <r>
    <x v="8"/>
    <s v="4-Wheelers"/>
    <x v="4"/>
    <n v="0"/>
    <n v="1500000"/>
    <n v="2021"/>
    <n v="0"/>
  </r>
  <r>
    <x v="8"/>
    <s v="4-Wheelers"/>
    <x v="5"/>
    <n v="0"/>
    <n v="1500000"/>
    <n v="2021"/>
    <n v="0"/>
  </r>
  <r>
    <x v="8"/>
    <s v="4-Wheelers"/>
    <x v="6"/>
    <n v="0"/>
    <n v="1500000"/>
    <n v="2021"/>
    <n v="0"/>
  </r>
  <r>
    <x v="15"/>
    <s v="4-Wheelers"/>
    <x v="3"/>
    <n v="0"/>
    <n v="1500000"/>
    <n v="2022"/>
    <n v="0"/>
  </r>
  <r>
    <x v="16"/>
    <s v="4-Wheelers"/>
    <x v="3"/>
    <n v="0"/>
    <n v="1500000"/>
    <n v="2021"/>
    <n v="0"/>
  </r>
  <r>
    <x v="16"/>
    <s v="4-Wheelers"/>
    <x v="4"/>
    <n v="0"/>
    <n v="1500000"/>
    <n v="2021"/>
    <n v="0"/>
  </r>
  <r>
    <x v="16"/>
    <s v="4-Wheelers"/>
    <x v="5"/>
    <n v="0"/>
    <n v="1500000"/>
    <n v="2021"/>
    <n v="0"/>
  </r>
  <r>
    <x v="16"/>
    <s v="4-Wheelers"/>
    <x v="6"/>
    <n v="0"/>
    <n v="1500000"/>
    <n v="2021"/>
    <n v="0"/>
  </r>
  <r>
    <x v="17"/>
    <s v="4-Wheelers"/>
    <x v="3"/>
    <n v="0"/>
    <n v="1500000"/>
    <n v="2022"/>
    <n v="0"/>
  </r>
  <r>
    <x v="18"/>
    <s v="4-Wheelers"/>
    <x v="3"/>
    <n v="0"/>
    <n v="1500000"/>
    <n v="2022"/>
    <n v="0"/>
  </r>
  <r>
    <x v="18"/>
    <s v="4-Wheelers"/>
    <x v="4"/>
    <n v="0"/>
    <n v="1500000"/>
    <n v="2022"/>
    <n v="0"/>
  </r>
  <r>
    <x v="18"/>
    <s v="4-Wheelers"/>
    <x v="5"/>
    <n v="0"/>
    <n v="1500000"/>
    <n v="2022"/>
    <n v="0"/>
  </r>
  <r>
    <x v="18"/>
    <s v="4-Wheelers"/>
    <x v="6"/>
    <n v="0"/>
    <n v="1500000"/>
    <n v="2022"/>
    <n v="0"/>
  </r>
  <r>
    <x v="19"/>
    <s v="4-Wheelers"/>
    <x v="3"/>
    <n v="0"/>
    <n v="1500000"/>
    <n v="2023"/>
    <n v="0"/>
  </r>
  <r>
    <x v="20"/>
    <s v="4-Wheelers"/>
    <x v="3"/>
    <n v="0"/>
    <n v="1500000"/>
    <n v="2022"/>
    <n v="0"/>
  </r>
  <r>
    <x v="20"/>
    <s v="4-Wheelers"/>
    <x v="4"/>
    <n v="0"/>
    <n v="1500000"/>
    <n v="2022"/>
    <n v="0"/>
  </r>
  <r>
    <x v="20"/>
    <s v="4-Wheelers"/>
    <x v="5"/>
    <n v="0"/>
    <n v="1500000"/>
    <n v="2022"/>
    <n v="0"/>
  </r>
  <r>
    <x v="20"/>
    <s v="4-Wheelers"/>
    <x v="6"/>
    <n v="0"/>
    <n v="1500000"/>
    <n v="2022"/>
    <n v="0"/>
  </r>
  <r>
    <x v="21"/>
    <s v="4-Wheelers"/>
    <x v="3"/>
    <n v="0"/>
    <n v="1500000"/>
    <n v="2023"/>
    <n v="0"/>
  </r>
  <r>
    <x v="22"/>
    <s v="4-Wheelers"/>
    <x v="3"/>
    <n v="0"/>
    <n v="1500000"/>
    <n v="2022"/>
    <n v="0"/>
  </r>
  <r>
    <x v="22"/>
    <s v="4-Wheelers"/>
    <x v="6"/>
    <n v="0"/>
    <n v="1500000"/>
    <n v="2022"/>
    <n v="0"/>
  </r>
  <r>
    <x v="0"/>
    <s v="4-Wheelers"/>
    <x v="8"/>
    <n v="322"/>
    <n v="1500000"/>
    <n v="2021"/>
    <n v="483000000"/>
  </r>
  <r>
    <x v="0"/>
    <s v="4-Wheelers"/>
    <x v="9"/>
    <n v="118"/>
    <n v="1500000"/>
    <n v="2021"/>
    <n v="177000000"/>
  </r>
  <r>
    <x v="0"/>
    <s v="4-Wheelers"/>
    <x v="10"/>
    <n v="171"/>
    <n v="1500000"/>
    <n v="2021"/>
    <n v="256500000"/>
  </r>
  <r>
    <x v="0"/>
    <s v="4-Wheelers"/>
    <x v="11"/>
    <n v="12"/>
    <n v="1500000"/>
    <n v="2021"/>
    <n v="18000000"/>
  </r>
  <r>
    <x v="0"/>
    <s v="4-Wheelers"/>
    <x v="7"/>
    <n v="3"/>
    <n v="1500000"/>
    <n v="2021"/>
    <n v="4500000"/>
  </r>
  <r>
    <x v="1"/>
    <s v="4-Wheelers"/>
    <x v="8"/>
    <n v="1409"/>
    <n v="1500000"/>
    <n v="2022"/>
    <n v="2113500000"/>
  </r>
  <r>
    <x v="1"/>
    <s v="4-Wheelers"/>
    <x v="9"/>
    <n v="177"/>
    <n v="1500000"/>
    <n v="2022"/>
    <n v="265500000"/>
  </r>
  <r>
    <x v="1"/>
    <s v="4-Wheelers"/>
    <x v="10"/>
    <n v="611"/>
    <n v="1500000"/>
    <n v="2022"/>
    <n v="916500000"/>
  </r>
  <r>
    <x v="1"/>
    <s v="4-Wheelers"/>
    <x v="2"/>
    <n v="15"/>
    <n v="1500000"/>
    <n v="2022"/>
    <n v="22500000"/>
  </r>
  <r>
    <x v="1"/>
    <s v="4-Wheelers"/>
    <x v="11"/>
    <n v="17"/>
    <n v="1500000"/>
    <n v="2022"/>
    <n v="25500000"/>
  </r>
  <r>
    <x v="1"/>
    <s v="4-Wheelers"/>
    <x v="4"/>
    <n v="12"/>
    <n v="1500000"/>
    <n v="2022"/>
    <n v="18000000"/>
  </r>
  <r>
    <x v="1"/>
    <s v="4-Wheelers"/>
    <x v="7"/>
    <n v="8"/>
    <n v="1500000"/>
    <n v="2022"/>
    <n v="12000000"/>
  </r>
  <r>
    <x v="23"/>
    <s v="4-Wheelers"/>
    <x v="8"/>
    <n v="364"/>
    <n v="1500000"/>
    <n v="2023"/>
    <n v="546000000"/>
  </r>
  <r>
    <x v="23"/>
    <s v="4-Wheelers"/>
    <x v="9"/>
    <n v="265"/>
    <n v="1500000"/>
    <n v="2023"/>
    <n v="397500000"/>
  </r>
  <r>
    <x v="23"/>
    <s v="4-Wheelers"/>
    <x v="10"/>
    <n v="4880"/>
    <n v="1500000"/>
    <n v="2023"/>
    <n v="7320000000"/>
  </r>
  <r>
    <x v="23"/>
    <s v="4-Wheelers"/>
    <x v="2"/>
    <n v="156"/>
    <n v="1500000"/>
    <n v="2023"/>
    <n v="234000000"/>
  </r>
  <r>
    <x v="23"/>
    <s v="4-Wheelers"/>
    <x v="11"/>
    <n v="42"/>
    <n v="1500000"/>
    <n v="2023"/>
    <n v="63000000"/>
  </r>
  <r>
    <x v="23"/>
    <s v="4-Wheelers"/>
    <x v="3"/>
    <n v="181"/>
    <n v="1500000"/>
    <n v="2023"/>
    <n v="271500000"/>
  </r>
  <r>
    <x v="23"/>
    <s v="4-Wheelers"/>
    <x v="4"/>
    <n v="51"/>
    <n v="1500000"/>
    <n v="2023"/>
    <n v="76500000"/>
  </r>
  <r>
    <x v="23"/>
    <s v="4-Wheelers"/>
    <x v="7"/>
    <n v="8"/>
    <n v="1500000"/>
    <n v="2023"/>
    <n v="12000000"/>
  </r>
  <r>
    <x v="23"/>
    <s v="4-Wheelers"/>
    <x v="5"/>
    <n v="27"/>
    <n v="1500000"/>
    <n v="2023"/>
    <n v="40500000"/>
  </r>
  <r>
    <x v="23"/>
    <s v="4-Wheelers"/>
    <x v="6"/>
    <n v="30"/>
    <n v="1500000"/>
    <n v="2023"/>
    <n v="45000000"/>
  </r>
  <r>
    <x v="2"/>
    <s v="4-Wheelers"/>
    <x v="8"/>
    <n v="137"/>
    <n v="1500000"/>
    <n v="2021"/>
    <n v="205500000"/>
  </r>
  <r>
    <x v="2"/>
    <s v="4-Wheelers"/>
    <x v="9"/>
    <n v="39"/>
    <n v="1500000"/>
    <n v="2021"/>
    <n v="58500000"/>
  </r>
  <r>
    <x v="2"/>
    <s v="4-Wheelers"/>
    <x v="10"/>
    <n v="78"/>
    <n v="1500000"/>
    <n v="2021"/>
    <n v="117000000"/>
  </r>
  <r>
    <x v="2"/>
    <s v="4-Wheelers"/>
    <x v="11"/>
    <n v="3"/>
    <n v="1500000"/>
    <n v="2021"/>
    <n v="4500000"/>
  </r>
  <r>
    <x v="9"/>
    <s v="4-Wheelers"/>
    <x v="8"/>
    <n v="2097"/>
    <n v="1500000"/>
    <n v="2022"/>
    <n v="3145500000"/>
  </r>
  <r>
    <x v="9"/>
    <s v="4-Wheelers"/>
    <x v="9"/>
    <n v="181"/>
    <n v="1500000"/>
    <n v="2022"/>
    <n v="271500000"/>
  </r>
  <r>
    <x v="9"/>
    <s v="4-Wheelers"/>
    <x v="10"/>
    <n v="622"/>
    <n v="1500000"/>
    <n v="2022"/>
    <n v="933000000"/>
  </r>
  <r>
    <x v="9"/>
    <s v="4-Wheelers"/>
    <x v="2"/>
    <n v="30"/>
    <n v="1500000"/>
    <n v="2022"/>
    <n v="45000000"/>
  </r>
  <r>
    <x v="9"/>
    <s v="4-Wheelers"/>
    <x v="11"/>
    <n v="19"/>
    <n v="1500000"/>
    <n v="2022"/>
    <n v="28500000"/>
  </r>
  <r>
    <x v="9"/>
    <s v="4-Wheelers"/>
    <x v="4"/>
    <n v="6"/>
    <n v="1500000"/>
    <n v="2022"/>
    <n v="9000000"/>
  </r>
  <r>
    <x v="9"/>
    <s v="4-Wheelers"/>
    <x v="7"/>
    <n v="4"/>
    <n v="1500000"/>
    <n v="2022"/>
    <n v="6000000"/>
  </r>
  <r>
    <x v="24"/>
    <s v="4-Wheelers"/>
    <x v="8"/>
    <n v="3212"/>
    <n v="1500000"/>
    <n v="2023"/>
    <n v="4818000000"/>
  </r>
  <r>
    <x v="24"/>
    <s v="4-Wheelers"/>
    <x v="9"/>
    <n v="351"/>
    <n v="1500000"/>
    <n v="2023"/>
    <n v="526500000"/>
  </r>
  <r>
    <x v="24"/>
    <s v="4-Wheelers"/>
    <x v="10"/>
    <n v="3457"/>
    <n v="1500000"/>
    <n v="2023"/>
    <n v="5185500000"/>
  </r>
  <r>
    <x v="24"/>
    <s v="4-Wheelers"/>
    <x v="2"/>
    <n v="110"/>
    <n v="1500000"/>
    <n v="2023"/>
    <n v="165000000"/>
  </r>
  <r>
    <x v="24"/>
    <s v="4-Wheelers"/>
    <x v="11"/>
    <n v="129"/>
    <n v="1500000"/>
    <n v="2023"/>
    <n v="193500000"/>
  </r>
  <r>
    <x v="24"/>
    <s v="4-Wheelers"/>
    <x v="3"/>
    <n v="245"/>
    <n v="1500000"/>
    <n v="2023"/>
    <n v="367500000"/>
  </r>
  <r>
    <x v="24"/>
    <s v="4-Wheelers"/>
    <x v="4"/>
    <n v="57"/>
    <n v="1500000"/>
    <n v="2023"/>
    <n v="85500000"/>
  </r>
  <r>
    <x v="24"/>
    <s v="4-Wheelers"/>
    <x v="7"/>
    <n v="9"/>
    <n v="1500000"/>
    <n v="2023"/>
    <n v="13500000"/>
  </r>
  <r>
    <x v="24"/>
    <s v="4-Wheelers"/>
    <x v="5"/>
    <n v="34"/>
    <n v="1500000"/>
    <n v="2023"/>
    <n v="51000000"/>
  </r>
  <r>
    <x v="24"/>
    <s v="4-Wheelers"/>
    <x v="6"/>
    <n v="36"/>
    <n v="1500000"/>
    <n v="2023"/>
    <n v="54000000"/>
  </r>
  <r>
    <x v="3"/>
    <s v="4-Wheelers"/>
    <x v="8"/>
    <n v="572"/>
    <n v="1500000"/>
    <n v="2021"/>
    <n v="858000000"/>
  </r>
  <r>
    <x v="3"/>
    <s v="4-Wheelers"/>
    <x v="9"/>
    <n v="128"/>
    <n v="1500000"/>
    <n v="2021"/>
    <n v="192000000"/>
  </r>
  <r>
    <x v="3"/>
    <s v="4-Wheelers"/>
    <x v="10"/>
    <n v="106"/>
    <n v="1500000"/>
    <n v="2021"/>
    <n v="159000000"/>
  </r>
  <r>
    <x v="3"/>
    <s v="4-Wheelers"/>
    <x v="11"/>
    <n v="10"/>
    <n v="1500000"/>
    <n v="2021"/>
    <n v="15000000"/>
  </r>
  <r>
    <x v="3"/>
    <s v="4-Wheelers"/>
    <x v="7"/>
    <n v="2"/>
    <n v="1500000"/>
    <n v="2021"/>
    <n v="3000000"/>
  </r>
  <r>
    <x v="10"/>
    <s v="4-Wheelers"/>
    <x v="8"/>
    <n v="2169"/>
    <n v="1500000"/>
    <n v="2022"/>
    <n v="3253500000"/>
  </r>
  <r>
    <x v="10"/>
    <s v="4-Wheelers"/>
    <x v="9"/>
    <n v="173"/>
    <n v="1500000"/>
    <n v="2022"/>
    <n v="259500000"/>
  </r>
  <r>
    <x v="10"/>
    <s v="4-Wheelers"/>
    <x v="10"/>
    <n v="787"/>
    <n v="1500000"/>
    <n v="2022"/>
    <n v="1180500000"/>
  </r>
  <r>
    <x v="10"/>
    <s v="4-Wheelers"/>
    <x v="2"/>
    <n v="36"/>
    <n v="1500000"/>
    <n v="2022"/>
    <n v="54000000"/>
  </r>
  <r>
    <x v="10"/>
    <s v="4-Wheelers"/>
    <x v="11"/>
    <n v="39"/>
    <n v="1500000"/>
    <n v="2022"/>
    <n v="58500000"/>
  </r>
  <r>
    <x v="10"/>
    <s v="4-Wheelers"/>
    <x v="4"/>
    <n v="4"/>
    <n v="1500000"/>
    <n v="2022"/>
    <n v="6000000"/>
  </r>
  <r>
    <x v="10"/>
    <s v="4-Wheelers"/>
    <x v="7"/>
    <n v="2"/>
    <n v="1500000"/>
    <n v="2022"/>
    <n v="3000000"/>
  </r>
  <r>
    <x v="25"/>
    <s v="4-Wheelers"/>
    <x v="8"/>
    <n v="3671"/>
    <n v="1500000"/>
    <n v="2023"/>
    <n v="5506500000"/>
  </r>
  <r>
    <x v="25"/>
    <s v="4-Wheelers"/>
    <x v="9"/>
    <n v="877"/>
    <n v="1500000"/>
    <n v="2023"/>
    <n v="1315500000"/>
  </r>
  <r>
    <x v="25"/>
    <s v="4-Wheelers"/>
    <x v="10"/>
    <n v="2574"/>
    <n v="1500000"/>
    <n v="2023"/>
    <n v="3861000000"/>
  </r>
  <r>
    <x v="25"/>
    <s v="4-Wheelers"/>
    <x v="2"/>
    <n v="140"/>
    <n v="1500000"/>
    <n v="2023"/>
    <n v="210000000"/>
  </r>
  <r>
    <x v="25"/>
    <s v="4-Wheelers"/>
    <x v="11"/>
    <n v="121"/>
    <n v="1500000"/>
    <n v="2023"/>
    <n v="181500000"/>
  </r>
  <r>
    <x v="25"/>
    <s v="4-Wheelers"/>
    <x v="3"/>
    <n v="254"/>
    <n v="1500000"/>
    <n v="2023"/>
    <n v="381000000"/>
  </r>
  <r>
    <x v="25"/>
    <s v="4-Wheelers"/>
    <x v="4"/>
    <n v="76"/>
    <n v="1500000"/>
    <n v="2023"/>
    <n v="114000000"/>
  </r>
  <r>
    <x v="25"/>
    <s v="4-Wheelers"/>
    <x v="7"/>
    <n v="14"/>
    <n v="1500000"/>
    <n v="2023"/>
    <n v="21000000"/>
  </r>
  <r>
    <x v="25"/>
    <s v="4-Wheelers"/>
    <x v="5"/>
    <n v="33"/>
    <n v="1500000"/>
    <n v="2023"/>
    <n v="49500000"/>
  </r>
  <r>
    <x v="25"/>
    <s v="4-Wheelers"/>
    <x v="6"/>
    <n v="30"/>
    <n v="1500000"/>
    <n v="2023"/>
    <n v="45000000"/>
  </r>
  <r>
    <x v="4"/>
    <s v="4-Wheelers"/>
    <x v="8"/>
    <n v="696"/>
    <n v="1500000"/>
    <n v="2021"/>
    <n v="1044000000"/>
  </r>
  <r>
    <x v="4"/>
    <s v="4-Wheelers"/>
    <x v="9"/>
    <n v="232"/>
    <n v="1500000"/>
    <n v="2021"/>
    <n v="348000000"/>
  </r>
  <r>
    <x v="4"/>
    <s v="4-Wheelers"/>
    <x v="10"/>
    <n v="171"/>
    <n v="1500000"/>
    <n v="2021"/>
    <n v="256500000"/>
  </r>
  <r>
    <x v="4"/>
    <s v="4-Wheelers"/>
    <x v="11"/>
    <n v="18"/>
    <n v="1500000"/>
    <n v="2021"/>
    <n v="27000000"/>
  </r>
  <r>
    <x v="4"/>
    <s v="4-Wheelers"/>
    <x v="7"/>
    <n v="1"/>
    <n v="1500000"/>
    <n v="2021"/>
    <n v="1500000"/>
  </r>
  <r>
    <x v="11"/>
    <s v="4-Wheelers"/>
    <x v="8"/>
    <n v="2264"/>
    <n v="1500000"/>
    <n v="2022"/>
    <n v="3396000000"/>
  </r>
  <r>
    <x v="11"/>
    <s v="4-Wheelers"/>
    <x v="9"/>
    <n v="194"/>
    <n v="1500000"/>
    <n v="2022"/>
    <n v="291000000"/>
  </r>
  <r>
    <x v="11"/>
    <s v="4-Wheelers"/>
    <x v="10"/>
    <n v="866"/>
    <n v="1500000"/>
    <n v="2022"/>
    <n v="1299000000"/>
  </r>
  <r>
    <x v="11"/>
    <s v="4-Wheelers"/>
    <x v="2"/>
    <n v="32"/>
    <n v="1500000"/>
    <n v="2022"/>
    <n v="48000000"/>
  </r>
  <r>
    <x v="11"/>
    <s v="4-Wheelers"/>
    <x v="11"/>
    <n v="45"/>
    <n v="1500000"/>
    <n v="2022"/>
    <n v="67500000"/>
  </r>
  <r>
    <x v="11"/>
    <s v="4-Wheelers"/>
    <x v="4"/>
    <n v="4"/>
    <n v="1500000"/>
    <n v="2022"/>
    <n v="6000000"/>
  </r>
  <r>
    <x v="11"/>
    <s v="4-Wheelers"/>
    <x v="7"/>
    <n v="1"/>
    <n v="1500000"/>
    <n v="2022"/>
    <n v="1500000"/>
  </r>
  <r>
    <x v="26"/>
    <s v="4-Wheelers"/>
    <x v="8"/>
    <n v="3823"/>
    <n v="1500000"/>
    <n v="2023"/>
    <n v="5734500000"/>
  </r>
  <r>
    <x v="26"/>
    <s v="4-Wheelers"/>
    <x v="9"/>
    <n v="935"/>
    <n v="1500000"/>
    <n v="2023"/>
    <n v="1402500000"/>
  </r>
  <r>
    <x v="26"/>
    <s v="4-Wheelers"/>
    <x v="10"/>
    <n v="2174"/>
    <n v="1500000"/>
    <n v="2023"/>
    <n v="3261000000"/>
  </r>
  <r>
    <x v="26"/>
    <s v="4-Wheelers"/>
    <x v="2"/>
    <n v="89"/>
    <n v="1500000"/>
    <n v="2023"/>
    <n v="133500000"/>
  </r>
  <r>
    <x v="26"/>
    <s v="4-Wheelers"/>
    <x v="11"/>
    <n v="88"/>
    <n v="1500000"/>
    <n v="2023"/>
    <n v="132000000"/>
  </r>
  <r>
    <x v="26"/>
    <s v="4-Wheelers"/>
    <x v="3"/>
    <n v="169"/>
    <n v="1500000"/>
    <n v="2023"/>
    <n v="253500000"/>
  </r>
  <r>
    <x v="26"/>
    <s v="4-Wheelers"/>
    <x v="4"/>
    <n v="81"/>
    <n v="1500000"/>
    <n v="2023"/>
    <n v="121500000"/>
  </r>
  <r>
    <x v="26"/>
    <s v="4-Wheelers"/>
    <x v="7"/>
    <n v="23"/>
    <n v="1500000"/>
    <n v="2023"/>
    <n v="34500000"/>
  </r>
  <r>
    <x v="26"/>
    <s v="4-Wheelers"/>
    <x v="5"/>
    <n v="26"/>
    <n v="1500000"/>
    <n v="2023"/>
    <n v="39000000"/>
  </r>
  <r>
    <x v="26"/>
    <s v="4-Wheelers"/>
    <x v="6"/>
    <n v="22"/>
    <n v="1500000"/>
    <n v="2023"/>
    <n v="33000000"/>
  </r>
  <r>
    <x v="5"/>
    <s v="4-Wheelers"/>
    <x v="8"/>
    <n v="584"/>
    <n v="1500000"/>
    <n v="2021"/>
    <n v="876000000"/>
  </r>
  <r>
    <x v="5"/>
    <s v="4-Wheelers"/>
    <x v="9"/>
    <n v="303"/>
    <n v="1500000"/>
    <n v="2021"/>
    <n v="454500000"/>
  </r>
  <r>
    <x v="5"/>
    <s v="4-Wheelers"/>
    <x v="10"/>
    <n v="204"/>
    <n v="1500000"/>
    <n v="2021"/>
    <n v="306000000"/>
  </r>
  <r>
    <x v="5"/>
    <s v="4-Wheelers"/>
    <x v="11"/>
    <n v="10"/>
    <n v="1500000"/>
    <n v="2021"/>
    <n v="15000000"/>
  </r>
  <r>
    <x v="5"/>
    <s v="4-Wheelers"/>
    <x v="7"/>
    <n v="2"/>
    <n v="1500000"/>
    <n v="2021"/>
    <n v="3000000"/>
  </r>
  <r>
    <x v="12"/>
    <s v="4-Wheelers"/>
    <x v="8"/>
    <n v="1931"/>
    <n v="1500000"/>
    <n v="2022"/>
    <n v="2896500000"/>
  </r>
  <r>
    <x v="12"/>
    <s v="4-Wheelers"/>
    <x v="9"/>
    <n v="234"/>
    <n v="1500000"/>
    <n v="2022"/>
    <n v="351000000"/>
  </r>
  <r>
    <x v="12"/>
    <s v="4-Wheelers"/>
    <x v="10"/>
    <n v="1085"/>
    <n v="1500000"/>
    <n v="2022"/>
    <n v="1627500000"/>
  </r>
  <r>
    <x v="12"/>
    <s v="4-Wheelers"/>
    <x v="2"/>
    <n v="33"/>
    <n v="1500000"/>
    <n v="2022"/>
    <n v="49500000"/>
  </r>
  <r>
    <x v="12"/>
    <s v="4-Wheelers"/>
    <x v="11"/>
    <n v="53"/>
    <n v="1500000"/>
    <n v="2022"/>
    <n v="79500000"/>
  </r>
  <r>
    <x v="12"/>
    <s v="4-Wheelers"/>
    <x v="4"/>
    <n v="19"/>
    <n v="1500000"/>
    <n v="2022"/>
    <n v="28500000"/>
  </r>
  <r>
    <x v="12"/>
    <s v="4-Wheelers"/>
    <x v="7"/>
    <n v="3"/>
    <n v="1500000"/>
    <n v="2022"/>
    <n v="4500000"/>
  </r>
  <r>
    <x v="27"/>
    <s v="4-Wheelers"/>
    <x v="8"/>
    <n v="3388"/>
    <n v="1500000"/>
    <n v="2023"/>
    <n v="5082000000"/>
  </r>
  <r>
    <x v="27"/>
    <s v="4-Wheelers"/>
    <x v="9"/>
    <n v="913"/>
    <n v="1500000"/>
    <n v="2023"/>
    <n v="1369500000"/>
  </r>
  <r>
    <x v="27"/>
    <s v="4-Wheelers"/>
    <x v="10"/>
    <n v="2013"/>
    <n v="1500000"/>
    <n v="2023"/>
    <n v="3019500000"/>
  </r>
  <r>
    <x v="27"/>
    <s v="4-Wheelers"/>
    <x v="2"/>
    <n v="80"/>
    <n v="1500000"/>
    <n v="2023"/>
    <n v="120000000"/>
  </r>
  <r>
    <x v="27"/>
    <s v="4-Wheelers"/>
    <x v="11"/>
    <n v="141"/>
    <n v="1500000"/>
    <n v="2023"/>
    <n v="211500000"/>
  </r>
  <r>
    <x v="27"/>
    <s v="4-Wheelers"/>
    <x v="3"/>
    <n v="89"/>
    <n v="1500000"/>
    <n v="2023"/>
    <n v="133500000"/>
  </r>
  <r>
    <x v="27"/>
    <s v="4-Wheelers"/>
    <x v="4"/>
    <n v="64"/>
    <n v="1500000"/>
    <n v="2023"/>
    <n v="96000000"/>
  </r>
  <r>
    <x v="27"/>
    <s v="4-Wheelers"/>
    <x v="7"/>
    <n v="8"/>
    <n v="1500000"/>
    <n v="2023"/>
    <n v="12000000"/>
  </r>
  <r>
    <x v="27"/>
    <s v="4-Wheelers"/>
    <x v="5"/>
    <n v="36"/>
    <n v="1500000"/>
    <n v="2023"/>
    <n v="54000000"/>
  </r>
  <r>
    <x v="27"/>
    <s v="4-Wheelers"/>
    <x v="6"/>
    <n v="21"/>
    <n v="1500000"/>
    <n v="2023"/>
    <n v="31500000"/>
  </r>
  <r>
    <x v="6"/>
    <s v="4-Wheelers"/>
    <x v="8"/>
    <n v="772"/>
    <n v="1500000"/>
    <n v="2021"/>
    <n v="1158000000"/>
  </r>
  <r>
    <x v="6"/>
    <s v="4-Wheelers"/>
    <x v="9"/>
    <n v="263"/>
    <n v="1500000"/>
    <n v="2021"/>
    <n v="394500000"/>
  </r>
  <r>
    <x v="6"/>
    <s v="4-Wheelers"/>
    <x v="10"/>
    <n v="276"/>
    <n v="1500000"/>
    <n v="2021"/>
    <n v="414000000"/>
  </r>
  <r>
    <x v="6"/>
    <s v="4-Wheelers"/>
    <x v="11"/>
    <n v="6"/>
    <n v="1500000"/>
    <n v="2021"/>
    <n v="9000000"/>
  </r>
  <r>
    <x v="6"/>
    <s v="4-Wheelers"/>
    <x v="7"/>
    <n v="2"/>
    <n v="1500000"/>
    <n v="2021"/>
    <n v="3000000"/>
  </r>
  <r>
    <x v="13"/>
    <s v="4-Wheelers"/>
    <x v="8"/>
    <n v="1997"/>
    <n v="1500000"/>
    <n v="2022"/>
    <n v="2995500000"/>
  </r>
  <r>
    <x v="13"/>
    <s v="4-Wheelers"/>
    <x v="9"/>
    <n v="207"/>
    <n v="1500000"/>
    <n v="2022"/>
    <n v="310500000"/>
  </r>
  <r>
    <x v="13"/>
    <s v="4-Wheelers"/>
    <x v="10"/>
    <n v="1213"/>
    <n v="1500000"/>
    <n v="2022"/>
    <n v="1819500000"/>
  </r>
  <r>
    <x v="13"/>
    <s v="4-Wheelers"/>
    <x v="2"/>
    <n v="48"/>
    <n v="1500000"/>
    <n v="2022"/>
    <n v="72000000"/>
  </r>
  <r>
    <x v="13"/>
    <s v="4-Wheelers"/>
    <x v="11"/>
    <n v="57"/>
    <n v="1500000"/>
    <n v="2022"/>
    <n v="85500000"/>
  </r>
  <r>
    <x v="13"/>
    <s v="4-Wheelers"/>
    <x v="4"/>
    <n v="21"/>
    <n v="1500000"/>
    <n v="2022"/>
    <n v="31500000"/>
  </r>
  <r>
    <x v="13"/>
    <s v="4-Wheelers"/>
    <x v="7"/>
    <n v="3"/>
    <n v="1500000"/>
    <n v="2022"/>
    <n v="4500000"/>
  </r>
  <r>
    <x v="28"/>
    <s v="4-Wheelers"/>
    <x v="8"/>
    <n v="3126"/>
    <n v="1500000"/>
    <n v="2023"/>
    <n v="4689000000"/>
  </r>
  <r>
    <x v="28"/>
    <s v="4-Wheelers"/>
    <x v="9"/>
    <n v="676"/>
    <n v="1500000"/>
    <n v="2023"/>
    <n v="1014000000"/>
  </r>
  <r>
    <x v="28"/>
    <s v="4-Wheelers"/>
    <x v="10"/>
    <n v="1668"/>
    <n v="1500000"/>
    <n v="2023"/>
    <n v="2502000000"/>
  </r>
  <r>
    <x v="28"/>
    <s v="4-Wheelers"/>
    <x v="2"/>
    <n v="141"/>
    <n v="1500000"/>
    <n v="2023"/>
    <n v="211500000"/>
  </r>
  <r>
    <x v="28"/>
    <s v="4-Wheelers"/>
    <x v="11"/>
    <n v="161"/>
    <n v="1500000"/>
    <n v="2023"/>
    <n v="241500000"/>
  </r>
  <r>
    <x v="28"/>
    <s v="4-Wheelers"/>
    <x v="3"/>
    <n v="108"/>
    <n v="1500000"/>
    <n v="2023"/>
    <n v="162000000"/>
  </r>
  <r>
    <x v="28"/>
    <s v="4-Wheelers"/>
    <x v="4"/>
    <n v="58"/>
    <n v="1500000"/>
    <n v="2023"/>
    <n v="87000000"/>
  </r>
  <r>
    <x v="28"/>
    <s v="4-Wheelers"/>
    <x v="7"/>
    <n v="41"/>
    <n v="1500000"/>
    <n v="2023"/>
    <n v="61500000"/>
  </r>
  <r>
    <x v="28"/>
    <s v="4-Wheelers"/>
    <x v="5"/>
    <n v="42"/>
    <n v="1500000"/>
    <n v="2023"/>
    <n v="63000000"/>
  </r>
  <r>
    <x v="28"/>
    <s v="4-Wheelers"/>
    <x v="6"/>
    <n v="26"/>
    <n v="1500000"/>
    <n v="2023"/>
    <n v="39000000"/>
  </r>
  <r>
    <x v="7"/>
    <s v="4-Wheelers"/>
    <x v="8"/>
    <n v="803"/>
    <n v="1500000"/>
    <n v="2021"/>
    <n v="1204500000"/>
  </r>
  <r>
    <x v="7"/>
    <s v="4-Wheelers"/>
    <x v="9"/>
    <n v="194"/>
    <n v="1500000"/>
    <n v="2021"/>
    <n v="291000000"/>
  </r>
  <r>
    <x v="7"/>
    <s v="4-Wheelers"/>
    <x v="10"/>
    <n v="369"/>
    <n v="1500000"/>
    <n v="2021"/>
    <n v="553500000"/>
  </r>
  <r>
    <x v="7"/>
    <s v="4-Wheelers"/>
    <x v="11"/>
    <n v="8"/>
    <n v="1500000"/>
    <n v="2021"/>
    <n v="12000000"/>
  </r>
  <r>
    <x v="7"/>
    <s v="4-Wheelers"/>
    <x v="7"/>
    <n v="3"/>
    <n v="1500000"/>
    <n v="2021"/>
    <n v="4500000"/>
  </r>
  <r>
    <x v="14"/>
    <s v="4-Wheelers"/>
    <x v="8"/>
    <n v="2395"/>
    <n v="1500000"/>
    <n v="2022"/>
    <n v="3592500000"/>
  </r>
  <r>
    <x v="14"/>
    <s v="4-Wheelers"/>
    <x v="9"/>
    <n v="338"/>
    <n v="1500000"/>
    <n v="2022"/>
    <n v="507000000"/>
  </r>
  <r>
    <x v="14"/>
    <s v="4-Wheelers"/>
    <x v="10"/>
    <n v="1051"/>
    <n v="1500000"/>
    <n v="2022"/>
    <n v="1576500000"/>
  </r>
  <r>
    <x v="14"/>
    <s v="4-Wheelers"/>
    <x v="2"/>
    <n v="27"/>
    <n v="1500000"/>
    <n v="2022"/>
    <n v="40500000"/>
  </r>
  <r>
    <x v="14"/>
    <s v="4-Wheelers"/>
    <x v="11"/>
    <n v="64"/>
    <n v="1500000"/>
    <n v="2022"/>
    <n v="96000000"/>
  </r>
  <r>
    <x v="14"/>
    <s v="4-Wheelers"/>
    <x v="4"/>
    <n v="4"/>
    <n v="1500000"/>
    <n v="2022"/>
    <n v="6000000"/>
  </r>
  <r>
    <x v="14"/>
    <s v="4-Wheelers"/>
    <x v="7"/>
    <n v="4"/>
    <n v="1500000"/>
    <n v="2022"/>
    <n v="6000000"/>
  </r>
  <r>
    <x v="14"/>
    <s v="4-Wheelers"/>
    <x v="6"/>
    <n v="29"/>
    <n v="1500000"/>
    <n v="2022"/>
    <n v="43500000"/>
  </r>
  <r>
    <x v="29"/>
    <s v="4-Wheelers"/>
    <x v="8"/>
    <n v="3911"/>
    <n v="1500000"/>
    <n v="2023"/>
    <n v="5866500000"/>
  </r>
  <r>
    <x v="29"/>
    <s v="4-Wheelers"/>
    <x v="9"/>
    <n v="714"/>
    <n v="1500000"/>
    <n v="2023"/>
    <n v="1071000000"/>
  </r>
  <r>
    <x v="29"/>
    <s v="4-Wheelers"/>
    <x v="10"/>
    <n v="2027"/>
    <n v="1500000"/>
    <n v="2023"/>
    <n v="3040500000"/>
  </r>
  <r>
    <x v="29"/>
    <s v="4-Wheelers"/>
    <x v="2"/>
    <n v="109"/>
    <n v="1500000"/>
    <n v="2023"/>
    <n v="163500000"/>
  </r>
  <r>
    <x v="29"/>
    <s v="4-Wheelers"/>
    <x v="11"/>
    <n v="148"/>
    <n v="1500000"/>
    <n v="2023"/>
    <n v="222000000"/>
  </r>
  <r>
    <x v="29"/>
    <s v="4-Wheelers"/>
    <x v="3"/>
    <n v="132"/>
    <n v="1500000"/>
    <n v="2023"/>
    <n v="198000000"/>
  </r>
  <r>
    <x v="29"/>
    <s v="4-Wheelers"/>
    <x v="4"/>
    <n v="71"/>
    <n v="1500000"/>
    <n v="2023"/>
    <n v="106500000"/>
  </r>
  <r>
    <x v="29"/>
    <s v="4-Wheelers"/>
    <x v="7"/>
    <n v="18"/>
    <n v="1500000"/>
    <n v="2023"/>
    <n v="27000000"/>
  </r>
  <r>
    <x v="29"/>
    <s v="4-Wheelers"/>
    <x v="5"/>
    <n v="41"/>
    <n v="1500000"/>
    <n v="2023"/>
    <n v="61500000"/>
  </r>
  <r>
    <x v="29"/>
    <s v="4-Wheelers"/>
    <x v="6"/>
    <n v="39"/>
    <n v="1500000"/>
    <n v="2023"/>
    <n v="58500000"/>
  </r>
  <r>
    <x v="8"/>
    <s v="4-Wheelers"/>
    <x v="8"/>
    <n v="1036"/>
    <n v="1500000"/>
    <n v="2021"/>
    <n v="1554000000"/>
  </r>
  <r>
    <x v="8"/>
    <s v="4-Wheelers"/>
    <x v="9"/>
    <n v="118"/>
    <n v="1500000"/>
    <n v="2021"/>
    <n v="177000000"/>
  </r>
  <r>
    <x v="8"/>
    <s v="4-Wheelers"/>
    <x v="10"/>
    <n v="462"/>
    <n v="1500000"/>
    <n v="2021"/>
    <n v="693000000"/>
  </r>
  <r>
    <x v="8"/>
    <s v="4-Wheelers"/>
    <x v="11"/>
    <n v="7"/>
    <n v="1500000"/>
    <n v="2021"/>
    <n v="10500000"/>
  </r>
  <r>
    <x v="8"/>
    <s v="4-Wheelers"/>
    <x v="7"/>
    <n v="2"/>
    <n v="1500000"/>
    <n v="2021"/>
    <n v="3000000"/>
  </r>
  <r>
    <x v="15"/>
    <s v="4-Wheelers"/>
    <x v="8"/>
    <n v="2264"/>
    <n v="1500000"/>
    <n v="2022"/>
    <n v="3396000000"/>
  </r>
  <r>
    <x v="15"/>
    <s v="4-Wheelers"/>
    <x v="9"/>
    <n v="464"/>
    <n v="1500000"/>
    <n v="2022"/>
    <n v="696000000"/>
  </r>
  <r>
    <x v="15"/>
    <s v="4-Wheelers"/>
    <x v="10"/>
    <n v="1067"/>
    <n v="1500000"/>
    <n v="2022"/>
    <n v="1600500000"/>
  </r>
  <r>
    <x v="15"/>
    <s v="4-Wheelers"/>
    <x v="2"/>
    <n v="39"/>
    <n v="1500000"/>
    <n v="2022"/>
    <n v="58500000"/>
  </r>
  <r>
    <x v="15"/>
    <s v="4-Wheelers"/>
    <x v="11"/>
    <n v="59"/>
    <n v="1500000"/>
    <n v="2022"/>
    <n v="88500000"/>
  </r>
  <r>
    <x v="15"/>
    <s v="4-Wheelers"/>
    <x v="4"/>
    <n v="14"/>
    <n v="1500000"/>
    <n v="2022"/>
    <n v="21000000"/>
  </r>
  <r>
    <x v="15"/>
    <s v="4-Wheelers"/>
    <x v="7"/>
    <n v="4"/>
    <n v="1500000"/>
    <n v="2022"/>
    <n v="6000000"/>
  </r>
  <r>
    <x v="15"/>
    <s v="4-Wheelers"/>
    <x v="5"/>
    <n v="5"/>
    <n v="1500000"/>
    <n v="2022"/>
    <n v="7500000"/>
  </r>
  <r>
    <x v="15"/>
    <s v="4-Wheelers"/>
    <x v="6"/>
    <n v="61"/>
    <n v="1500000"/>
    <n v="2022"/>
    <n v="91500000"/>
  </r>
  <r>
    <x v="30"/>
    <s v="4-Wheelers"/>
    <x v="8"/>
    <n v="4432"/>
    <n v="1500000"/>
    <n v="2023"/>
    <n v="6648000000"/>
  </r>
  <r>
    <x v="30"/>
    <s v="4-Wheelers"/>
    <x v="9"/>
    <n v="723"/>
    <n v="1500000"/>
    <n v="2023"/>
    <n v="1084500000"/>
  </r>
  <r>
    <x v="30"/>
    <s v="4-Wheelers"/>
    <x v="10"/>
    <n v="1222"/>
    <n v="1500000"/>
    <n v="2023"/>
    <n v="1833000000"/>
  </r>
  <r>
    <x v="30"/>
    <s v="4-Wheelers"/>
    <x v="2"/>
    <n v="106"/>
    <n v="1500000"/>
    <n v="2023"/>
    <n v="159000000"/>
  </r>
  <r>
    <x v="30"/>
    <s v="4-Wheelers"/>
    <x v="11"/>
    <n v="125"/>
    <n v="1500000"/>
    <n v="2023"/>
    <n v="187500000"/>
  </r>
  <r>
    <x v="30"/>
    <s v="4-Wheelers"/>
    <x v="3"/>
    <n v="98"/>
    <n v="1500000"/>
    <n v="2023"/>
    <n v="147000000"/>
  </r>
  <r>
    <x v="30"/>
    <s v="4-Wheelers"/>
    <x v="4"/>
    <n v="215"/>
    <n v="1500000"/>
    <n v="2023"/>
    <n v="322500000"/>
  </r>
  <r>
    <x v="30"/>
    <s v="4-Wheelers"/>
    <x v="7"/>
    <n v="35"/>
    <n v="1500000"/>
    <n v="2023"/>
    <n v="52500000"/>
  </r>
  <r>
    <x v="30"/>
    <s v="4-Wheelers"/>
    <x v="5"/>
    <n v="57"/>
    <n v="1500000"/>
    <n v="2023"/>
    <n v="85500000"/>
  </r>
  <r>
    <x v="30"/>
    <s v="4-Wheelers"/>
    <x v="6"/>
    <n v="29"/>
    <n v="1500000"/>
    <n v="2023"/>
    <n v="43500000"/>
  </r>
  <r>
    <x v="16"/>
    <s v="4-Wheelers"/>
    <x v="8"/>
    <n v="1952"/>
    <n v="1500000"/>
    <n v="2021"/>
    <n v="2928000000"/>
  </r>
  <r>
    <x v="16"/>
    <s v="4-Wheelers"/>
    <x v="9"/>
    <n v="99"/>
    <n v="1500000"/>
    <n v="2021"/>
    <n v="148500000"/>
  </r>
  <r>
    <x v="16"/>
    <s v="4-Wheelers"/>
    <x v="10"/>
    <n v="552"/>
    <n v="1500000"/>
    <n v="2021"/>
    <n v="828000000"/>
  </r>
  <r>
    <x v="16"/>
    <s v="4-Wheelers"/>
    <x v="2"/>
    <n v="1"/>
    <n v="1500000"/>
    <n v="2021"/>
    <n v="1500000"/>
  </r>
  <r>
    <x v="16"/>
    <s v="4-Wheelers"/>
    <x v="11"/>
    <n v="10"/>
    <n v="1500000"/>
    <n v="2021"/>
    <n v="15000000"/>
  </r>
  <r>
    <x v="16"/>
    <s v="4-Wheelers"/>
    <x v="7"/>
    <n v="1"/>
    <n v="1500000"/>
    <n v="2021"/>
    <n v="1500000"/>
  </r>
  <r>
    <x v="17"/>
    <s v="4-Wheelers"/>
    <x v="8"/>
    <n v="1992"/>
    <n v="1500000"/>
    <n v="2022"/>
    <n v="2988000000"/>
  </r>
  <r>
    <x v="17"/>
    <s v="4-Wheelers"/>
    <x v="9"/>
    <n v="363"/>
    <n v="1500000"/>
    <n v="2022"/>
    <n v="544500000"/>
  </r>
  <r>
    <x v="17"/>
    <s v="4-Wheelers"/>
    <x v="10"/>
    <n v="1260"/>
    <n v="1500000"/>
    <n v="2022"/>
    <n v="1890000000"/>
  </r>
  <r>
    <x v="17"/>
    <s v="4-Wheelers"/>
    <x v="2"/>
    <n v="37"/>
    <n v="1500000"/>
    <n v="2022"/>
    <n v="55500000"/>
  </r>
  <r>
    <x v="17"/>
    <s v="4-Wheelers"/>
    <x v="11"/>
    <n v="68"/>
    <n v="1500000"/>
    <n v="2022"/>
    <n v="102000000"/>
  </r>
  <r>
    <x v="17"/>
    <s v="4-Wheelers"/>
    <x v="4"/>
    <n v="27"/>
    <n v="1500000"/>
    <n v="2022"/>
    <n v="40500000"/>
  </r>
  <r>
    <x v="17"/>
    <s v="4-Wheelers"/>
    <x v="7"/>
    <n v="6"/>
    <n v="1500000"/>
    <n v="2022"/>
    <n v="9000000"/>
  </r>
  <r>
    <x v="17"/>
    <s v="4-Wheelers"/>
    <x v="5"/>
    <n v="16"/>
    <n v="1500000"/>
    <n v="2022"/>
    <n v="24000000"/>
  </r>
  <r>
    <x v="17"/>
    <s v="4-Wheelers"/>
    <x v="6"/>
    <n v="65"/>
    <n v="1500000"/>
    <n v="2022"/>
    <n v="97500000"/>
  </r>
  <r>
    <x v="31"/>
    <s v="4-Wheelers"/>
    <x v="8"/>
    <n v="4893"/>
    <n v="1500000"/>
    <n v="2023"/>
    <n v="7339500000"/>
  </r>
  <r>
    <x v="31"/>
    <s v="4-Wheelers"/>
    <x v="9"/>
    <n v="753"/>
    <n v="1500000"/>
    <n v="2023"/>
    <n v="1129500000"/>
  </r>
  <r>
    <x v="31"/>
    <s v="4-Wheelers"/>
    <x v="10"/>
    <n v="1015"/>
    <n v="1500000"/>
    <n v="2023"/>
    <n v="1522500000"/>
  </r>
  <r>
    <x v="31"/>
    <s v="4-Wheelers"/>
    <x v="2"/>
    <n v="135"/>
    <n v="1500000"/>
    <n v="2023"/>
    <n v="202500000"/>
  </r>
  <r>
    <x v="31"/>
    <s v="4-Wheelers"/>
    <x v="11"/>
    <n v="97"/>
    <n v="1500000"/>
    <n v="2023"/>
    <n v="145500000"/>
  </r>
  <r>
    <x v="31"/>
    <s v="4-Wheelers"/>
    <x v="3"/>
    <n v="40"/>
    <n v="1500000"/>
    <n v="2023"/>
    <n v="60000000"/>
  </r>
  <r>
    <x v="31"/>
    <s v="4-Wheelers"/>
    <x v="4"/>
    <n v="137"/>
    <n v="1500000"/>
    <n v="2023"/>
    <n v="205500000"/>
  </r>
  <r>
    <x v="31"/>
    <s v="4-Wheelers"/>
    <x v="7"/>
    <n v="51"/>
    <n v="1500000"/>
    <n v="2023"/>
    <n v="76500000"/>
  </r>
  <r>
    <x v="31"/>
    <s v="4-Wheelers"/>
    <x v="5"/>
    <n v="47"/>
    <n v="1500000"/>
    <n v="2023"/>
    <n v="70500000"/>
  </r>
  <r>
    <x v="31"/>
    <s v="4-Wheelers"/>
    <x v="6"/>
    <n v="23"/>
    <n v="1500000"/>
    <n v="2023"/>
    <n v="34500000"/>
  </r>
  <r>
    <x v="18"/>
    <s v="4-Wheelers"/>
    <x v="8"/>
    <n v="1012"/>
    <n v="1500000"/>
    <n v="2022"/>
    <n v="1518000000"/>
  </r>
  <r>
    <x v="18"/>
    <s v="4-Wheelers"/>
    <x v="9"/>
    <n v="48"/>
    <n v="1500000"/>
    <n v="2022"/>
    <n v="72000000"/>
  </r>
  <r>
    <x v="18"/>
    <s v="4-Wheelers"/>
    <x v="10"/>
    <n v="474"/>
    <n v="1500000"/>
    <n v="2022"/>
    <n v="711000000"/>
  </r>
  <r>
    <x v="18"/>
    <s v="4-Wheelers"/>
    <x v="2"/>
    <n v="8"/>
    <n v="1500000"/>
    <n v="2022"/>
    <n v="12000000"/>
  </r>
  <r>
    <x v="18"/>
    <s v="4-Wheelers"/>
    <x v="11"/>
    <n v="6"/>
    <n v="1500000"/>
    <n v="2022"/>
    <n v="9000000"/>
  </r>
  <r>
    <x v="18"/>
    <s v="4-Wheelers"/>
    <x v="7"/>
    <n v="2"/>
    <n v="1500000"/>
    <n v="2022"/>
    <n v="3000000"/>
  </r>
  <r>
    <x v="19"/>
    <s v="4-Wheelers"/>
    <x v="8"/>
    <n v="1812"/>
    <n v="1500000"/>
    <n v="2023"/>
    <n v="2718000000"/>
  </r>
  <r>
    <x v="19"/>
    <s v="4-Wheelers"/>
    <x v="9"/>
    <n v="313"/>
    <n v="1500000"/>
    <n v="2023"/>
    <n v="469500000"/>
  </r>
  <r>
    <x v="19"/>
    <s v="4-Wheelers"/>
    <x v="10"/>
    <n v="967"/>
    <n v="1500000"/>
    <n v="2023"/>
    <n v="1450500000"/>
  </r>
  <r>
    <x v="19"/>
    <s v="4-Wheelers"/>
    <x v="2"/>
    <n v="101"/>
    <n v="1500000"/>
    <n v="2023"/>
    <n v="151500000"/>
  </r>
  <r>
    <x v="19"/>
    <s v="4-Wheelers"/>
    <x v="11"/>
    <n v="84"/>
    <n v="1500000"/>
    <n v="2023"/>
    <n v="126000000"/>
  </r>
  <r>
    <x v="19"/>
    <s v="4-Wheelers"/>
    <x v="4"/>
    <n v="91"/>
    <n v="1500000"/>
    <n v="2023"/>
    <n v="136500000"/>
  </r>
  <r>
    <x v="19"/>
    <s v="4-Wheelers"/>
    <x v="7"/>
    <n v="14"/>
    <n v="1500000"/>
    <n v="2023"/>
    <n v="21000000"/>
  </r>
  <r>
    <x v="19"/>
    <s v="4-Wheelers"/>
    <x v="5"/>
    <n v="21"/>
    <n v="1500000"/>
    <n v="2023"/>
    <n v="31500000"/>
  </r>
  <r>
    <x v="19"/>
    <s v="4-Wheelers"/>
    <x v="6"/>
    <n v="35"/>
    <n v="1500000"/>
    <n v="2023"/>
    <n v="52500000"/>
  </r>
  <r>
    <x v="32"/>
    <s v="4-Wheelers"/>
    <x v="8"/>
    <n v="5674"/>
    <n v="1500000"/>
    <n v="2024"/>
    <n v="8511000000"/>
  </r>
  <r>
    <x v="32"/>
    <s v="4-Wheelers"/>
    <x v="9"/>
    <n v="908"/>
    <n v="1500000"/>
    <n v="2024"/>
    <n v="1362000000"/>
  </r>
  <r>
    <x v="32"/>
    <s v="4-Wheelers"/>
    <x v="10"/>
    <n v="896"/>
    <n v="1500000"/>
    <n v="2024"/>
    <n v="1344000000"/>
  </r>
  <r>
    <x v="32"/>
    <s v="4-Wheelers"/>
    <x v="2"/>
    <n v="123"/>
    <n v="1500000"/>
    <n v="2024"/>
    <n v="184500000"/>
  </r>
  <r>
    <x v="32"/>
    <s v="4-Wheelers"/>
    <x v="11"/>
    <n v="128"/>
    <n v="1500000"/>
    <n v="2024"/>
    <n v="192000000"/>
  </r>
  <r>
    <x v="32"/>
    <s v="4-Wheelers"/>
    <x v="3"/>
    <n v="23"/>
    <n v="1500000"/>
    <n v="2024"/>
    <n v="34500000"/>
  </r>
  <r>
    <x v="32"/>
    <s v="4-Wheelers"/>
    <x v="4"/>
    <n v="116"/>
    <n v="1500000"/>
    <n v="2024"/>
    <n v="174000000"/>
  </r>
  <r>
    <x v="32"/>
    <s v="4-Wheelers"/>
    <x v="7"/>
    <n v="29"/>
    <n v="1500000"/>
    <n v="2024"/>
    <n v="43500000"/>
  </r>
  <r>
    <x v="32"/>
    <s v="4-Wheelers"/>
    <x v="5"/>
    <n v="42"/>
    <n v="1500000"/>
    <n v="2024"/>
    <n v="63000000"/>
  </r>
  <r>
    <x v="32"/>
    <s v="4-Wheelers"/>
    <x v="6"/>
    <n v="29"/>
    <n v="1500000"/>
    <n v="2024"/>
    <n v="43500000"/>
  </r>
  <r>
    <x v="20"/>
    <s v="4-Wheelers"/>
    <x v="8"/>
    <n v="1922"/>
    <n v="1500000"/>
    <n v="2022"/>
    <n v="2883000000"/>
  </r>
  <r>
    <x v="20"/>
    <s v="4-Wheelers"/>
    <x v="9"/>
    <n v="30"/>
    <n v="1500000"/>
    <n v="2022"/>
    <n v="45000000"/>
  </r>
  <r>
    <x v="20"/>
    <s v="4-Wheelers"/>
    <x v="10"/>
    <n v="478"/>
    <n v="1500000"/>
    <n v="2022"/>
    <n v="717000000"/>
  </r>
  <r>
    <x v="20"/>
    <s v="4-Wheelers"/>
    <x v="2"/>
    <n v="10"/>
    <n v="1500000"/>
    <n v="2022"/>
    <n v="15000000"/>
  </r>
  <r>
    <x v="20"/>
    <s v="4-Wheelers"/>
    <x v="11"/>
    <n v="6"/>
    <n v="1500000"/>
    <n v="2022"/>
    <n v="9000000"/>
  </r>
  <r>
    <x v="20"/>
    <s v="4-Wheelers"/>
    <x v="7"/>
    <n v="3"/>
    <n v="1500000"/>
    <n v="2022"/>
    <n v="4500000"/>
  </r>
  <r>
    <x v="21"/>
    <s v="4-Wheelers"/>
    <x v="8"/>
    <n v="2651"/>
    <n v="1500000"/>
    <n v="2023"/>
    <n v="3976500000"/>
  </r>
  <r>
    <x v="21"/>
    <s v="4-Wheelers"/>
    <x v="9"/>
    <n v="261"/>
    <n v="1500000"/>
    <n v="2023"/>
    <n v="391500000"/>
  </r>
  <r>
    <x v="21"/>
    <s v="4-Wheelers"/>
    <x v="10"/>
    <n v="1531"/>
    <n v="1500000"/>
    <n v="2023"/>
    <n v="2296500000"/>
  </r>
  <r>
    <x v="21"/>
    <s v="4-Wheelers"/>
    <x v="2"/>
    <n v="174"/>
    <n v="1500000"/>
    <n v="2023"/>
    <n v="261000000"/>
  </r>
  <r>
    <x v="21"/>
    <s v="4-Wheelers"/>
    <x v="11"/>
    <n v="36"/>
    <n v="1500000"/>
    <n v="2023"/>
    <n v="54000000"/>
  </r>
  <r>
    <x v="21"/>
    <s v="4-Wheelers"/>
    <x v="4"/>
    <n v="43"/>
    <n v="1500000"/>
    <n v="2023"/>
    <n v="64500000"/>
  </r>
  <r>
    <x v="21"/>
    <s v="4-Wheelers"/>
    <x v="7"/>
    <n v="12"/>
    <n v="1500000"/>
    <n v="2023"/>
    <n v="18000000"/>
  </r>
  <r>
    <x v="21"/>
    <s v="4-Wheelers"/>
    <x v="5"/>
    <n v="26"/>
    <n v="1500000"/>
    <n v="2023"/>
    <n v="39000000"/>
  </r>
  <r>
    <x v="21"/>
    <s v="4-Wheelers"/>
    <x v="6"/>
    <n v="22"/>
    <n v="1500000"/>
    <n v="2023"/>
    <n v="33000000"/>
  </r>
  <r>
    <x v="33"/>
    <s v="4-Wheelers"/>
    <x v="8"/>
    <n v="5081"/>
    <n v="1500000"/>
    <n v="2024"/>
    <n v="7621500000"/>
  </r>
  <r>
    <x v="33"/>
    <s v="4-Wheelers"/>
    <x v="9"/>
    <n v="829"/>
    <n v="1500000"/>
    <n v="2024"/>
    <n v="1243500000"/>
  </r>
  <r>
    <x v="33"/>
    <s v="4-Wheelers"/>
    <x v="10"/>
    <n v="712"/>
    <n v="1500000"/>
    <n v="2024"/>
    <n v="1068000000"/>
  </r>
  <r>
    <x v="33"/>
    <s v="4-Wheelers"/>
    <x v="2"/>
    <n v="135"/>
    <n v="1500000"/>
    <n v="2024"/>
    <n v="202500000"/>
  </r>
  <r>
    <x v="33"/>
    <s v="4-Wheelers"/>
    <x v="11"/>
    <n v="94"/>
    <n v="1500000"/>
    <n v="2024"/>
    <n v="141000000"/>
  </r>
  <r>
    <x v="33"/>
    <s v="4-Wheelers"/>
    <x v="3"/>
    <n v="64"/>
    <n v="1500000"/>
    <n v="2024"/>
    <n v="96000000"/>
  </r>
  <r>
    <x v="33"/>
    <s v="4-Wheelers"/>
    <x v="4"/>
    <n v="97"/>
    <n v="1500000"/>
    <n v="2024"/>
    <n v="145500000"/>
  </r>
  <r>
    <x v="33"/>
    <s v="4-Wheelers"/>
    <x v="7"/>
    <n v="24"/>
    <n v="1500000"/>
    <n v="2024"/>
    <n v="36000000"/>
  </r>
  <r>
    <x v="33"/>
    <s v="4-Wheelers"/>
    <x v="5"/>
    <n v="35"/>
    <n v="1500000"/>
    <n v="2024"/>
    <n v="52500000"/>
  </r>
  <r>
    <x v="33"/>
    <s v="4-Wheelers"/>
    <x v="6"/>
    <n v="17"/>
    <n v="1500000"/>
    <n v="2024"/>
    <n v="25500000"/>
  </r>
  <r>
    <x v="22"/>
    <s v="4-Wheelers"/>
    <x v="8"/>
    <n v="2900"/>
    <n v="1500000"/>
    <n v="2022"/>
    <n v="4350000000"/>
  </r>
  <r>
    <x v="22"/>
    <s v="4-Wheelers"/>
    <x v="9"/>
    <n v="75"/>
    <n v="1500000"/>
    <n v="2022"/>
    <n v="112500000"/>
  </r>
  <r>
    <x v="22"/>
    <s v="4-Wheelers"/>
    <x v="10"/>
    <n v="701"/>
    <n v="1500000"/>
    <n v="2022"/>
    <n v="1051500000"/>
  </r>
  <r>
    <x v="22"/>
    <s v="4-Wheelers"/>
    <x v="2"/>
    <n v="14"/>
    <n v="1500000"/>
    <n v="2022"/>
    <n v="21000000"/>
  </r>
  <r>
    <x v="22"/>
    <s v="4-Wheelers"/>
    <x v="11"/>
    <n v="14"/>
    <n v="1500000"/>
    <n v="2022"/>
    <n v="21000000"/>
  </r>
  <r>
    <x v="22"/>
    <s v="4-Wheelers"/>
    <x v="4"/>
    <n v="7"/>
    <n v="1500000"/>
    <n v="2022"/>
    <n v="10500000"/>
  </r>
  <r>
    <x v="22"/>
    <s v="4-Wheelers"/>
    <x v="7"/>
    <n v="5"/>
    <n v="1500000"/>
    <n v="2022"/>
    <n v="7500000"/>
  </r>
  <r>
    <x v="22"/>
    <s v="4-Wheelers"/>
    <x v="5"/>
    <n v="4"/>
    <n v="1500000"/>
    <n v="2022"/>
    <n v="6000000"/>
  </r>
  <r>
    <x v="34"/>
    <s v="4-Wheelers"/>
    <x v="8"/>
    <n v="5065"/>
    <n v="1500000"/>
    <n v="2023"/>
    <n v="7597500000"/>
  </r>
  <r>
    <x v="34"/>
    <s v="4-Wheelers"/>
    <x v="9"/>
    <n v="372"/>
    <n v="1500000"/>
    <n v="2023"/>
    <n v="558000000"/>
  </r>
  <r>
    <x v="34"/>
    <s v="4-Wheelers"/>
    <x v="10"/>
    <n v="2745"/>
    <n v="1500000"/>
    <n v="2023"/>
    <n v="4117500000"/>
  </r>
  <r>
    <x v="34"/>
    <s v="4-Wheelers"/>
    <x v="2"/>
    <n v="348"/>
    <n v="1500000"/>
    <n v="2023"/>
    <n v="522000000"/>
  </r>
  <r>
    <x v="34"/>
    <s v="4-Wheelers"/>
    <x v="11"/>
    <n v="35"/>
    <n v="1500000"/>
    <n v="2023"/>
    <n v="52500000"/>
  </r>
  <r>
    <x v="34"/>
    <s v="4-Wheelers"/>
    <x v="3"/>
    <n v="151"/>
    <n v="1500000"/>
    <n v="2023"/>
    <n v="226500000"/>
  </r>
  <r>
    <x v="34"/>
    <s v="4-Wheelers"/>
    <x v="4"/>
    <n v="40"/>
    <n v="1500000"/>
    <n v="2023"/>
    <n v="60000000"/>
  </r>
  <r>
    <x v="34"/>
    <s v="4-Wheelers"/>
    <x v="7"/>
    <n v="10"/>
    <n v="1500000"/>
    <n v="2023"/>
    <n v="15000000"/>
  </r>
  <r>
    <x v="34"/>
    <s v="4-Wheelers"/>
    <x v="5"/>
    <n v="37"/>
    <n v="1500000"/>
    <n v="2023"/>
    <n v="55500000"/>
  </r>
  <r>
    <x v="34"/>
    <s v="4-Wheelers"/>
    <x v="6"/>
    <n v="17"/>
    <n v="1500000"/>
    <n v="2023"/>
    <n v="25500000"/>
  </r>
  <r>
    <x v="35"/>
    <s v="4-Wheelers"/>
    <x v="8"/>
    <n v="6606"/>
    <n v="1500000"/>
    <n v="2024"/>
    <n v="9909000000"/>
  </r>
  <r>
    <x v="35"/>
    <s v="4-Wheelers"/>
    <x v="9"/>
    <n v="885"/>
    <n v="1500000"/>
    <n v="2024"/>
    <n v="1327500000"/>
  </r>
  <r>
    <x v="35"/>
    <s v="4-Wheelers"/>
    <x v="10"/>
    <n v="708"/>
    <n v="1500000"/>
    <n v="2024"/>
    <n v="1062000000"/>
  </r>
  <r>
    <x v="35"/>
    <s v="4-Wheelers"/>
    <x v="2"/>
    <n v="142"/>
    <n v="1500000"/>
    <n v="2024"/>
    <n v="213000000"/>
  </r>
  <r>
    <x v="35"/>
    <s v="4-Wheelers"/>
    <x v="11"/>
    <n v="116"/>
    <n v="1500000"/>
    <n v="2024"/>
    <n v="174000000"/>
  </r>
  <r>
    <x v="35"/>
    <s v="4-Wheelers"/>
    <x v="3"/>
    <n v="130"/>
    <n v="1500000"/>
    <n v="2024"/>
    <n v="195000000"/>
  </r>
  <r>
    <x v="35"/>
    <s v="4-Wheelers"/>
    <x v="4"/>
    <n v="55"/>
    <n v="1500000"/>
    <n v="2024"/>
    <n v="82500000"/>
  </r>
  <r>
    <x v="35"/>
    <s v="4-Wheelers"/>
    <x v="7"/>
    <n v="31"/>
    <n v="1500000"/>
    <n v="2024"/>
    <n v="46500000"/>
  </r>
  <r>
    <x v="35"/>
    <s v="4-Wheelers"/>
    <x v="5"/>
    <n v="39"/>
    <n v="1500000"/>
    <n v="2024"/>
    <n v="58500000"/>
  </r>
  <r>
    <x v="35"/>
    <s v="4-Wheelers"/>
    <x v="6"/>
    <n v="26"/>
    <n v="1500000"/>
    <n v="2024"/>
    <n v="39000000"/>
  </r>
  <r>
    <x v="0"/>
    <s v="2-Wheelers"/>
    <x v="12"/>
    <n v="759"/>
    <n v="85000"/>
    <n v="2021"/>
    <n v="64515000"/>
  </r>
  <r>
    <x v="0"/>
    <s v="2-Wheelers"/>
    <x v="13"/>
    <n v="1251"/>
    <n v="85000"/>
    <n v="2021"/>
    <n v="106335000"/>
  </r>
  <r>
    <x v="0"/>
    <s v="2-Wheelers"/>
    <x v="14"/>
    <n v="751"/>
    <n v="85000"/>
    <n v="2021"/>
    <n v="63835000"/>
  </r>
  <r>
    <x v="0"/>
    <s v="2-Wheelers"/>
    <x v="15"/>
    <n v="903"/>
    <n v="85000"/>
    <n v="2021"/>
    <n v="76755000"/>
  </r>
  <r>
    <x v="0"/>
    <s v="2-Wheelers"/>
    <x v="16"/>
    <n v="581"/>
    <n v="85000"/>
    <n v="2021"/>
    <n v="49385000"/>
  </r>
  <r>
    <x v="0"/>
    <s v="2-Wheelers"/>
    <x v="17"/>
    <n v="302"/>
    <n v="85000"/>
    <n v="2021"/>
    <n v="25670000"/>
  </r>
  <r>
    <x v="0"/>
    <s v="2-Wheelers"/>
    <x v="18"/>
    <n v="138"/>
    <n v="85000"/>
    <n v="2021"/>
    <n v="11730000"/>
  </r>
  <r>
    <x v="0"/>
    <s v="2-Wheelers"/>
    <x v="19"/>
    <n v="48"/>
    <n v="85000"/>
    <n v="2021"/>
    <n v="4080000"/>
  </r>
  <r>
    <x v="0"/>
    <s v="2-Wheelers"/>
    <x v="20"/>
    <n v="171"/>
    <n v="85000"/>
    <n v="2021"/>
    <n v="14535000"/>
  </r>
  <r>
    <x v="0"/>
    <s v="2-Wheelers"/>
    <x v="21"/>
    <n v="36"/>
    <n v="85000"/>
    <n v="2021"/>
    <n v="3060000"/>
  </r>
  <r>
    <x v="0"/>
    <s v="2-Wheelers"/>
    <x v="22"/>
    <n v="749"/>
    <n v="85000"/>
    <n v="2021"/>
    <n v="63665000"/>
  </r>
  <r>
    <x v="1"/>
    <s v="2-Wheelers"/>
    <x v="0"/>
    <n v="13601"/>
    <n v="85000"/>
    <n v="2022"/>
    <n v="1156085000"/>
  </r>
  <r>
    <x v="1"/>
    <s v="2-Wheelers"/>
    <x v="13"/>
    <n v="11341"/>
    <n v="85000"/>
    <n v="2022"/>
    <n v="963985000"/>
  </r>
  <r>
    <x v="1"/>
    <s v="2-Wheelers"/>
    <x v="12"/>
    <n v="6803"/>
    <n v="85000"/>
    <n v="2022"/>
    <n v="578255000"/>
  </r>
  <r>
    <x v="1"/>
    <s v="2-Wheelers"/>
    <x v="14"/>
    <n v="6864"/>
    <n v="85000"/>
    <n v="2022"/>
    <n v="583440000"/>
  </r>
  <r>
    <x v="1"/>
    <s v="2-Wheelers"/>
    <x v="17"/>
    <n v="1498"/>
    <n v="85000"/>
    <n v="2022"/>
    <n v="127330000"/>
  </r>
  <r>
    <x v="1"/>
    <s v="2-Wheelers"/>
    <x v="15"/>
    <n v="2451"/>
    <n v="85000"/>
    <n v="2022"/>
    <n v="208335000"/>
  </r>
  <r>
    <x v="1"/>
    <s v="2-Wheelers"/>
    <x v="19"/>
    <n v="1223"/>
    <n v="85000"/>
    <n v="2022"/>
    <n v="103955000"/>
  </r>
  <r>
    <x v="1"/>
    <s v="2-Wheelers"/>
    <x v="18"/>
    <n v="1241"/>
    <n v="85000"/>
    <n v="2022"/>
    <n v="105485000"/>
  </r>
  <r>
    <x v="1"/>
    <s v="2-Wheelers"/>
    <x v="16"/>
    <n v="1756"/>
    <n v="85000"/>
    <n v="2022"/>
    <n v="149260000"/>
  </r>
  <r>
    <x v="1"/>
    <s v="2-Wheelers"/>
    <x v="20"/>
    <n v="874"/>
    <n v="85000"/>
    <n v="2022"/>
    <n v="74290000"/>
  </r>
  <r>
    <x v="1"/>
    <s v="2-Wheelers"/>
    <x v="21"/>
    <n v="940"/>
    <n v="85000"/>
    <n v="2022"/>
    <n v="79900000"/>
  </r>
  <r>
    <x v="1"/>
    <s v="2-Wheelers"/>
    <x v="22"/>
    <n v="4683"/>
    <n v="85000"/>
    <n v="2022"/>
    <n v="398055000"/>
  </r>
  <r>
    <x v="23"/>
    <s v="2-Wheelers"/>
    <x v="0"/>
    <n v="22548"/>
    <n v="85000"/>
    <n v="2023"/>
    <n v="1916580000"/>
  </r>
  <r>
    <x v="23"/>
    <s v="2-Wheelers"/>
    <x v="17"/>
    <n v="8654"/>
    <n v="85000"/>
    <n v="2023"/>
    <n v="735590000"/>
  </r>
  <r>
    <x v="23"/>
    <s v="2-Wheelers"/>
    <x v="15"/>
    <n v="7707"/>
    <n v="85000"/>
    <n v="2023"/>
    <n v="655095000"/>
  </r>
  <r>
    <x v="23"/>
    <s v="2-Wheelers"/>
    <x v="19"/>
    <n v="4043"/>
    <n v="85000"/>
    <n v="2023"/>
    <n v="343655000"/>
  </r>
  <r>
    <x v="23"/>
    <s v="2-Wheelers"/>
    <x v="14"/>
    <n v="8767"/>
    <n v="85000"/>
    <n v="2023"/>
    <n v="745195000"/>
  </r>
  <r>
    <x v="23"/>
    <s v="2-Wheelers"/>
    <x v="13"/>
    <n v="3179"/>
    <n v="85000"/>
    <n v="2023"/>
    <n v="270215000"/>
  </r>
  <r>
    <x v="23"/>
    <s v="2-Wheelers"/>
    <x v="12"/>
    <n v="3293"/>
    <n v="85000"/>
    <n v="2023"/>
    <n v="279905000"/>
  </r>
  <r>
    <x v="23"/>
    <s v="2-Wheelers"/>
    <x v="1"/>
    <n v="1544"/>
    <n v="85000"/>
    <n v="2023"/>
    <n v="131240000"/>
  </r>
  <r>
    <x v="23"/>
    <s v="2-Wheelers"/>
    <x v="23"/>
    <n v="762"/>
    <n v="85000"/>
    <n v="2023"/>
    <n v="64770000"/>
  </r>
  <r>
    <x v="23"/>
    <s v="2-Wheelers"/>
    <x v="24"/>
    <n v="644"/>
    <n v="85000"/>
    <n v="2023"/>
    <n v="54740000"/>
  </r>
  <r>
    <x v="23"/>
    <s v="2-Wheelers"/>
    <x v="25"/>
    <n v="838"/>
    <n v="85000"/>
    <n v="2023"/>
    <n v="71230000"/>
  </r>
  <r>
    <x v="23"/>
    <s v="2-Wheelers"/>
    <x v="18"/>
    <n v="520"/>
    <n v="85000"/>
    <n v="2023"/>
    <n v="44200000"/>
  </r>
  <r>
    <x v="23"/>
    <s v="2-Wheelers"/>
    <x v="22"/>
    <n v="4315"/>
    <n v="85000"/>
    <n v="2023"/>
    <n v="366775000"/>
  </r>
  <r>
    <x v="2"/>
    <s v="2-Wheelers"/>
    <x v="12"/>
    <n v="170"/>
    <n v="85000"/>
    <n v="2021"/>
    <n v="14450000"/>
  </r>
  <r>
    <x v="2"/>
    <s v="2-Wheelers"/>
    <x v="13"/>
    <n v="245"/>
    <n v="85000"/>
    <n v="2021"/>
    <n v="20825000"/>
  </r>
  <r>
    <x v="2"/>
    <s v="2-Wheelers"/>
    <x v="14"/>
    <n v="147"/>
    <n v="85000"/>
    <n v="2021"/>
    <n v="12495000"/>
  </r>
  <r>
    <x v="2"/>
    <s v="2-Wheelers"/>
    <x v="15"/>
    <n v="160"/>
    <n v="85000"/>
    <n v="2021"/>
    <n v="13600000"/>
  </r>
  <r>
    <x v="2"/>
    <s v="2-Wheelers"/>
    <x v="16"/>
    <n v="122"/>
    <n v="85000"/>
    <n v="2021"/>
    <n v="10370000"/>
  </r>
  <r>
    <x v="2"/>
    <s v="2-Wheelers"/>
    <x v="17"/>
    <n v="9"/>
    <n v="85000"/>
    <n v="2021"/>
    <n v="765000"/>
  </r>
  <r>
    <x v="2"/>
    <s v="2-Wheelers"/>
    <x v="18"/>
    <n v="42"/>
    <n v="85000"/>
    <n v="2021"/>
    <n v="3570000"/>
  </r>
  <r>
    <x v="2"/>
    <s v="2-Wheelers"/>
    <x v="19"/>
    <n v="20"/>
    <n v="85000"/>
    <n v="2021"/>
    <n v="1700000"/>
  </r>
  <r>
    <x v="2"/>
    <s v="2-Wheelers"/>
    <x v="20"/>
    <n v="54"/>
    <n v="85000"/>
    <n v="2021"/>
    <n v="4590000"/>
  </r>
  <r>
    <x v="2"/>
    <s v="2-Wheelers"/>
    <x v="21"/>
    <n v="13"/>
    <n v="85000"/>
    <n v="2021"/>
    <n v="1105000"/>
  </r>
  <r>
    <x v="2"/>
    <s v="2-Wheelers"/>
    <x v="22"/>
    <n v="260"/>
    <n v="85000"/>
    <n v="2021"/>
    <n v="22100000"/>
  </r>
  <r>
    <x v="9"/>
    <s v="2-Wheelers"/>
    <x v="0"/>
    <n v="9266"/>
    <n v="85000"/>
    <n v="2022"/>
    <n v="787610000"/>
  </r>
  <r>
    <x v="9"/>
    <s v="2-Wheelers"/>
    <x v="13"/>
    <n v="10340"/>
    <n v="85000"/>
    <n v="2022"/>
    <n v="878900000"/>
  </r>
  <r>
    <x v="9"/>
    <s v="2-Wheelers"/>
    <x v="12"/>
    <n v="2970"/>
    <n v="85000"/>
    <n v="2022"/>
    <n v="252450000"/>
  </r>
  <r>
    <x v="9"/>
    <s v="2-Wheelers"/>
    <x v="14"/>
    <n v="6176"/>
    <n v="85000"/>
    <n v="2022"/>
    <n v="524960000"/>
  </r>
  <r>
    <x v="9"/>
    <s v="2-Wheelers"/>
    <x v="17"/>
    <n v="478"/>
    <n v="85000"/>
    <n v="2022"/>
    <n v="40630000"/>
  </r>
  <r>
    <x v="9"/>
    <s v="2-Wheelers"/>
    <x v="15"/>
    <n v="3337"/>
    <n v="85000"/>
    <n v="2022"/>
    <n v="283645000"/>
  </r>
  <r>
    <x v="9"/>
    <s v="2-Wheelers"/>
    <x v="19"/>
    <n v="1812"/>
    <n v="85000"/>
    <n v="2022"/>
    <n v="154020000"/>
  </r>
  <r>
    <x v="9"/>
    <s v="2-Wheelers"/>
    <x v="1"/>
    <n v="19"/>
    <n v="85000"/>
    <n v="2022"/>
    <n v="1615000"/>
  </r>
  <r>
    <x v="9"/>
    <s v="2-Wheelers"/>
    <x v="18"/>
    <n v="1589"/>
    <n v="85000"/>
    <n v="2022"/>
    <n v="135065000"/>
  </r>
  <r>
    <x v="9"/>
    <s v="2-Wheelers"/>
    <x v="16"/>
    <n v="1464"/>
    <n v="85000"/>
    <n v="2022"/>
    <n v="124440000"/>
  </r>
  <r>
    <x v="9"/>
    <s v="2-Wheelers"/>
    <x v="20"/>
    <n v="862"/>
    <n v="85000"/>
    <n v="2022"/>
    <n v="73270000"/>
  </r>
  <r>
    <x v="9"/>
    <s v="2-Wheelers"/>
    <x v="21"/>
    <n v="646"/>
    <n v="85000"/>
    <n v="2022"/>
    <n v="54910000"/>
  </r>
  <r>
    <x v="9"/>
    <s v="2-Wheelers"/>
    <x v="22"/>
    <n v="3455"/>
    <n v="85000"/>
    <n v="2022"/>
    <n v="293675000"/>
  </r>
  <r>
    <x v="24"/>
    <s v="2-Wheelers"/>
    <x v="0"/>
    <n v="29447"/>
    <n v="85000"/>
    <n v="2023"/>
    <n v="2502995000"/>
  </r>
  <r>
    <x v="24"/>
    <s v="2-Wheelers"/>
    <x v="17"/>
    <n v="20188"/>
    <n v="85000"/>
    <n v="2023"/>
    <n v="1715980000"/>
  </r>
  <r>
    <x v="24"/>
    <s v="2-Wheelers"/>
    <x v="15"/>
    <n v="15243"/>
    <n v="85000"/>
    <n v="2023"/>
    <n v="1295655000"/>
  </r>
  <r>
    <x v="24"/>
    <s v="2-Wheelers"/>
    <x v="19"/>
    <n v="9976"/>
    <n v="85000"/>
    <n v="2023"/>
    <n v="847960000"/>
  </r>
  <r>
    <x v="24"/>
    <s v="2-Wheelers"/>
    <x v="14"/>
    <n v="10659"/>
    <n v="85000"/>
    <n v="2023"/>
    <n v="906015000"/>
  </r>
  <r>
    <x v="24"/>
    <s v="2-Wheelers"/>
    <x v="13"/>
    <n v="2873"/>
    <n v="85000"/>
    <n v="2023"/>
    <n v="244205000"/>
  </r>
  <r>
    <x v="24"/>
    <s v="2-Wheelers"/>
    <x v="12"/>
    <n v="2085"/>
    <n v="85000"/>
    <n v="2023"/>
    <n v="177225000"/>
  </r>
  <r>
    <x v="24"/>
    <s v="2-Wheelers"/>
    <x v="1"/>
    <n v="3831"/>
    <n v="85000"/>
    <n v="2023"/>
    <n v="325635000"/>
  </r>
  <r>
    <x v="24"/>
    <s v="2-Wheelers"/>
    <x v="23"/>
    <n v="1792"/>
    <n v="85000"/>
    <n v="2023"/>
    <n v="152320000"/>
  </r>
  <r>
    <x v="24"/>
    <s v="2-Wheelers"/>
    <x v="24"/>
    <n v="1185"/>
    <n v="85000"/>
    <n v="2023"/>
    <n v="100725000"/>
  </r>
  <r>
    <x v="24"/>
    <s v="2-Wheelers"/>
    <x v="25"/>
    <n v="886"/>
    <n v="85000"/>
    <n v="2023"/>
    <n v="75310000"/>
  </r>
  <r>
    <x v="24"/>
    <s v="2-Wheelers"/>
    <x v="18"/>
    <n v="565"/>
    <n v="85000"/>
    <n v="2023"/>
    <n v="48025000"/>
  </r>
  <r>
    <x v="24"/>
    <s v="2-Wheelers"/>
    <x v="22"/>
    <n v="6627"/>
    <n v="85000"/>
    <n v="2023"/>
    <n v="563295000"/>
  </r>
  <r>
    <x v="3"/>
    <s v="2-Wheelers"/>
    <x v="12"/>
    <n v="1355"/>
    <n v="85000"/>
    <n v="2021"/>
    <n v="115175000"/>
  </r>
  <r>
    <x v="3"/>
    <s v="2-Wheelers"/>
    <x v="13"/>
    <n v="984"/>
    <n v="85000"/>
    <n v="2021"/>
    <n v="83640000"/>
  </r>
  <r>
    <x v="3"/>
    <s v="2-Wheelers"/>
    <x v="14"/>
    <n v="299"/>
    <n v="85000"/>
    <n v="2021"/>
    <n v="25415000"/>
  </r>
  <r>
    <x v="3"/>
    <s v="2-Wheelers"/>
    <x v="15"/>
    <n v="320"/>
    <n v="85000"/>
    <n v="2021"/>
    <n v="27200000"/>
  </r>
  <r>
    <x v="3"/>
    <s v="2-Wheelers"/>
    <x v="16"/>
    <n v="460"/>
    <n v="85000"/>
    <n v="2021"/>
    <n v="39100000"/>
  </r>
  <r>
    <x v="3"/>
    <s v="2-Wheelers"/>
    <x v="17"/>
    <n v="208"/>
    <n v="85000"/>
    <n v="2021"/>
    <n v="17680000"/>
  </r>
  <r>
    <x v="3"/>
    <s v="2-Wheelers"/>
    <x v="18"/>
    <n v="59"/>
    <n v="85000"/>
    <n v="2021"/>
    <n v="5015000"/>
  </r>
  <r>
    <x v="3"/>
    <s v="2-Wheelers"/>
    <x v="19"/>
    <n v="176"/>
    <n v="85000"/>
    <n v="2021"/>
    <n v="14960000"/>
  </r>
  <r>
    <x v="3"/>
    <s v="2-Wheelers"/>
    <x v="20"/>
    <n v="198"/>
    <n v="85000"/>
    <n v="2021"/>
    <n v="16830000"/>
  </r>
  <r>
    <x v="3"/>
    <s v="2-Wheelers"/>
    <x v="21"/>
    <n v="43"/>
    <n v="85000"/>
    <n v="2021"/>
    <n v="3655000"/>
  </r>
  <r>
    <x v="3"/>
    <s v="2-Wheelers"/>
    <x v="22"/>
    <n v="567"/>
    <n v="85000"/>
    <n v="2021"/>
    <n v="48195000"/>
  </r>
  <r>
    <x v="10"/>
    <s v="2-Wheelers"/>
    <x v="0"/>
    <n v="5897"/>
    <n v="85000"/>
    <n v="2022"/>
    <n v="501245000"/>
  </r>
  <r>
    <x v="10"/>
    <s v="2-Wheelers"/>
    <x v="13"/>
    <n v="7554"/>
    <n v="85000"/>
    <n v="2022"/>
    <n v="642090000"/>
  </r>
  <r>
    <x v="10"/>
    <s v="2-Wheelers"/>
    <x v="12"/>
    <n v="6836"/>
    <n v="85000"/>
    <n v="2022"/>
    <n v="581060000"/>
  </r>
  <r>
    <x v="10"/>
    <s v="2-Wheelers"/>
    <x v="14"/>
    <n v="6919"/>
    <n v="85000"/>
    <n v="2022"/>
    <n v="588115000"/>
  </r>
  <r>
    <x v="10"/>
    <s v="2-Wheelers"/>
    <x v="17"/>
    <n v="1983"/>
    <n v="85000"/>
    <n v="2022"/>
    <n v="168555000"/>
  </r>
  <r>
    <x v="10"/>
    <s v="2-Wheelers"/>
    <x v="15"/>
    <n v="3829"/>
    <n v="85000"/>
    <n v="2022"/>
    <n v="325465000"/>
  </r>
  <r>
    <x v="10"/>
    <s v="2-Wheelers"/>
    <x v="19"/>
    <n v="1824"/>
    <n v="85000"/>
    <n v="2022"/>
    <n v="155040000"/>
  </r>
  <r>
    <x v="10"/>
    <s v="2-Wheelers"/>
    <x v="1"/>
    <n v="760"/>
    <n v="85000"/>
    <n v="2022"/>
    <n v="64600000"/>
  </r>
  <r>
    <x v="10"/>
    <s v="2-Wheelers"/>
    <x v="18"/>
    <n v="2423"/>
    <n v="85000"/>
    <n v="2022"/>
    <n v="205955000"/>
  </r>
  <r>
    <x v="10"/>
    <s v="2-Wheelers"/>
    <x v="16"/>
    <n v="1125"/>
    <n v="85000"/>
    <n v="2022"/>
    <n v="95625000"/>
  </r>
  <r>
    <x v="10"/>
    <s v="2-Wheelers"/>
    <x v="20"/>
    <n v="1005"/>
    <n v="85000"/>
    <n v="2022"/>
    <n v="85425000"/>
  </r>
  <r>
    <x v="10"/>
    <s v="2-Wheelers"/>
    <x v="21"/>
    <n v="568"/>
    <n v="85000"/>
    <n v="2022"/>
    <n v="48280000"/>
  </r>
  <r>
    <x v="10"/>
    <s v="2-Wheelers"/>
    <x v="22"/>
    <n v="3658"/>
    <n v="85000"/>
    <n v="2022"/>
    <n v="310930000"/>
  </r>
  <r>
    <x v="25"/>
    <s v="2-Wheelers"/>
    <x v="0"/>
    <n v="17768"/>
    <n v="85000"/>
    <n v="2023"/>
    <n v="1510280000"/>
  </r>
  <r>
    <x v="25"/>
    <s v="2-Wheelers"/>
    <x v="17"/>
    <n v="7772"/>
    <n v="85000"/>
    <n v="2023"/>
    <n v="660620000"/>
  </r>
  <r>
    <x v="25"/>
    <s v="2-Wheelers"/>
    <x v="15"/>
    <n v="4547"/>
    <n v="85000"/>
    <n v="2023"/>
    <n v="386495000"/>
  </r>
  <r>
    <x v="25"/>
    <s v="2-Wheelers"/>
    <x v="19"/>
    <n v="2975"/>
    <n v="85000"/>
    <n v="2023"/>
    <n v="252875000"/>
  </r>
  <r>
    <x v="25"/>
    <s v="2-Wheelers"/>
    <x v="14"/>
    <n v="3006"/>
    <n v="85000"/>
    <n v="2023"/>
    <n v="255510000"/>
  </r>
  <r>
    <x v="25"/>
    <s v="2-Wheelers"/>
    <x v="13"/>
    <n v="2588"/>
    <n v="85000"/>
    <n v="2023"/>
    <n v="219980000"/>
  </r>
  <r>
    <x v="25"/>
    <s v="2-Wheelers"/>
    <x v="12"/>
    <n v="1123"/>
    <n v="85000"/>
    <n v="2023"/>
    <n v="95455000"/>
  </r>
  <r>
    <x v="25"/>
    <s v="2-Wheelers"/>
    <x v="1"/>
    <n v="419"/>
    <n v="85000"/>
    <n v="2023"/>
    <n v="35615000"/>
  </r>
  <r>
    <x v="25"/>
    <s v="2-Wheelers"/>
    <x v="23"/>
    <n v="189"/>
    <n v="85000"/>
    <n v="2023"/>
    <n v="16065000"/>
  </r>
  <r>
    <x v="25"/>
    <s v="2-Wheelers"/>
    <x v="24"/>
    <n v="82"/>
    <n v="85000"/>
    <n v="2023"/>
    <n v="6970000"/>
  </r>
  <r>
    <x v="25"/>
    <s v="2-Wheelers"/>
    <x v="25"/>
    <n v="201"/>
    <n v="85000"/>
    <n v="2023"/>
    <n v="17085000"/>
  </r>
  <r>
    <x v="25"/>
    <s v="2-Wheelers"/>
    <x v="18"/>
    <n v="705"/>
    <n v="85000"/>
    <n v="2023"/>
    <n v="59925000"/>
  </r>
  <r>
    <x v="25"/>
    <s v="2-Wheelers"/>
    <x v="22"/>
    <n v="4466"/>
    <n v="85000"/>
    <n v="2023"/>
    <n v="379610000"/>
  </r>
  <r>
    <x v="4"/>
    <s v="2-Wheelers"/>
    <x v="12"/>
    <n v="4557"/>
    <n v="85000"/>
    <n v="2021"/>
    <n v="387345000"/>
  </r>
  <r>
    <x v="4"/>
    <s v="2-Wheelers"/>
    <x v="13"/>
    <n v="2633"/>
    <n v="85000"/>
    <n v="2021"/>
    <n v="223805000"/>
  </r>
  <r>
    <x v="4"/>
    <s v="2-Wheelers"/>
    <x v="14"/>
    <n v="663"/>
    <n v="85000"/>
    <n v="2021"/>
    <n v="56355000"/>
  </r>
  <r>
    <x v="4"/>
    <s v="2-Wheelers"/>
    <x v="15"/>
    <n v="1799"/>
    <n v="85000"/>
    <n v="2021"/>
    <n v="152915000"/>
  </r>
  <r>
    <x v="4"/>
    <s v="2-Wheelers"/>
    <x v="16"/>
    <n v="1417"/>
    <n v="85000"/>
    <n v="2021"/>
    <n v="120445000"/>
  </r>
  <r>
    <x v="4"/>
    <s v="2-Wheelers"/>
    <x v="17"/>
    <n v="648"/>
    <n v="85000"/>
    <n v="2021"/>
    <n v="55080000"/>
  </r>
  <r>
    <x v="4"/>
    <s v="2-Wheelers"/>
    <x v="18"/>
    <n v="321"/>
    <n v="85000"/>
    <n v="2021"/>
    <n v="27285000"/>
  </r>
  <r>
    <x v="4"/>
    <s v="2-Wheelers"/>
    <x v="19"/>
    <n v="730"/>
    <n v="85000"/>
    <n v="2021"/>
    <n v="62050000"/>
  </r>
  <r>
    <x v="4"/>
    <s v="2-Wheelers"/>
    <x v="20"/>
    <n v="494"/>
    <n v="85000"/>
    <n v="2021"/>
    <n v="41990000"/>
  </r>
  <r>
    <x v="4"/>
    <s v="2-Wheelers"/>
    <x v="21"/>
    <n v="212"/>
    <n v="85000"/>
    <n v="2021"/>
    <n v="18020000"/>
  </r>
  <r>
    <x v="4"/>
    <s v="2-Wheelers"/>
    <x v="22"/>
    <n v="1202"/>
    <n v="85000"/>
    <n v="2021"/>
    <n v="102170000"/>
  </r>
  <r>
    <x v="11"/>
    <s v="2-Wheelers"/>
    <x v="0"/>
    <n v="3864"/>
    <n v="85000"/>
    <n v="2022"/>
    <n v="328440000"/>
  </r>
  <r>
    <x v="11"/>
    <s v="2-Wheelers"/>
    <x v="13"/>
    <n v="8394"/>
    <n v="85000"/>
    <n v="2022"/>
    <n v="713490000"/>
  </r>
  <r>
    <x v="11"/>
    <s v="2-Wheelers"/>
    <x v="12"/>
    <n v="9334"/>
    <n v="85000"/>
    <n v="2022"/>
    <n v="793390000"/>
  </r>
  <r>
    <x v="11"/>
    <s v="2-Wheelers"/>
    <x v="14"/>
    <n v="6812"/>
    <n v="85000"/>
    <n v="2022"/>
    <n v="579020000"/>
  </r>
  <r>
    <x v="11"/>
    <s v="2-Wheelers"/>
    <x v="17"/>
    <n v="4348"/>
    <n v="85000"/>
    <n v="2022"/>
    <n v="369580000"/>
  </r>
  <r>
    <x v="11"/>
    <s v="2-Wheelers"/>
    <x v="15"/>
    <n v="1289"/>
    <n v="85000"/>
    <n v="2022"/>
    <n v="109565000"/>
  </r>
  <r>
    <x v="11"/>
    <s v="2-Wheelers"/>
    <x v="19"/>
    <n v="2482"/>
    <n v="85000"/>
    <n v="2022"/>
    <n v="210970000"/>
  </r>
  <r>
    <x v="11"/>
    <s v="2-Wheelers"/>
    <x v="1"/>
    <n v="1076"/>
    <n v="85000"/>
    <n v="2022"/>
    <n v="91460000"/>
  </r>
  <r>
    <x v="11"/>
    <s v="2-Wheelers"/>
    <x v="18"/>
    <n v="2318"/>
    <n v="85000"/>
    <n v="2022"/>
    <n v="197030000"/>
  </r>
  <r>
    <x v="11"/>
    <s v="2-Wheelers"/>
    <x v="16"/>
    <n v="1000"/>
    <n v="85000"/>
    <n v="2022"/>
    <n v="85000000"/>
  </r>
  <r>
    <x v="11"/>
    <s v="2-Wheelers"/>
    <x v="20"/>
    <n v="1245"/>
    <n v="85000"/>
    <n v="2022"/>
    <n v="105825000"/>
  </r>
  <r>
    <x v="11"/>
    <s v="2-Wheelers"/>
    <x v="21"/>
    <n v="880"/>
    <n v="85000"/>
    <n v="2022"/>
    <n v="74800000"/>
  </r>
  <r>
    <x v="11"/>
    <s v="2-Wheelers"/>
    <x v="22"/>
    <n v="3562"/>
    <n v="85000"/>
    <n v="2022"/>
    <n v="302770000"/>
  </r>
  <r>
    <x v="26"/>
    <s v="2-Wheelers"/>
    <x v="0"/>
    <n v="19409"/>
    <n v="85000"/>
    <n v="2023"/>
    <n v="1649765000"/>
  </r>
  <r>
    <x v="26"/>
    <s v="2-Wheelers"/>
    <x v="17"/>
    <n v="10272"/>
    <n v="85000"/>
    <n v="2023"/>
    <n v="873120000"/>
  </r>
  <r>
    <x v="26"/>
    <s v="2-Wheelers"/>
    <x v="15"/>
    <n v="6604"/>
    <n v="85000"/>
    <n v="2023"/>
    <n v="561340000"/>
  </r>
  <r>
    <x v="26"/>
    <s v="2-Wheelers"/>
    <x v="19"/>
    <n v="4081"/>
    <n v="85000"/>
    <n v="2023"/>
    <n v="346885000"/>
  </r>
  <r>
    <x v="26"/>
    <s v="2-Wheelers"/>
    <x v="14"/>
    <n v="3530"/>
    <n v="85000"/>
    <n v="2023"/>
    <n v="300050000"/>
  </r>
  <r>
    <x v="26"/>
    <s v="2-Wheelers"/>
    <x v="13"/>
    <n v="2238"/>
    <n v="85000"/>
    <n v="2023"/>
    <n v="190230000"/>
  </r>
  <r>
    <x v="26"/>
    <s v="2-Wheelers"/>
    <x v="12"/>
    <n v="770"/>
    <n v="85000"/>
    <n v="2023"/>
    <n v="65450000"/>
  </r>
  <r>
    <x v="26"/>
    <s v="2-Wheelers"/>
    <x v="1"/>
    <n v="775"/>
    <n v="85000"/>
    <n v="2023"/>
    <n v="65875000"/>
  </r>
  <r>
    <x v="26"/>
    <s v="2-Wheelers"/>
    <x v="23"/>
    <n v="653"/>
    <n v="85000"/>
    <n v="2023"/>
    <n v="55505000"/>
  </r>
  <r>
    <x v="26"/>
    <s v="2-Wheelers"/>
    <x v="24"/>
    <n v="133"/>
    <n v="85000"/>
    <n v="2023"/>
    <n v="11305000"/>
  </r>
  <r>
    <x v="26"/>
    <s v="2-Wheelers"/>
    <x v="25"/>
    <n v="229"/>
    <n v="85000"/>
    <n v="2023"/>
    <n v="19465000"/>
  </r>
  <r>
    <x v="26"/>
    <s v="2-Wheelers"/>
    <x v="18"/>
    <n v="478"/>
    <n v="85000"/>
    <n v="2023"/>
    <n v="40630000"/>
  </r>
  <r>
    <x v="26"/>
    <s v="2-Wheelers"/>
    <x v="22"/>
    <n v="5020"/>
    <n v="85000"/>
    <n v="2023"/>
    <n v="426700000"/>
  </r>
  <r>
    <x v="5"/>
    <s v="2-Wheelers"/>
    <x v="12"/>
    <n v="5527"/>
    <n v="85000"/>
    <n v="2021"/>
    <n v="469795000"/>
  </r>
  <r>
    <x v="5"/>
    <s v="2-Wheelers"/>
    <x v="13"/>
    <n v="2894"/>
    <n v="85000"/>
    <n v="2021"/>
    <n v="245990000"/>
  </r>
  <r>
    <x v="5"/>
    <s v="2-Wheelers"/>
    <x v="14"/>
    <n v="810"/>
    <n v="85000"/>
    <n v="2021"/>
    <n v="68850000"/>
  </r>
  <r>
    <x v="5"/>
    <s v="2-Wheelers"/>
    <x v="15"/>
    <n v="1613"/>
    <n v="85000"/>
    <n v="2021"/>
    <n v="137105000"/>
  </r>
  <r>
    <x v="5"/>
    <s v="2-Wheelers"/>
    <x v="16"/>
    <n v="1094"/>
    <n v="85000"/>
    <n v="2021"/>
    <n v="92990000"/>
  </r>
  <r>
    <x v="5"/>
    <s v="2-Wheelers"/>
    <x v="17"/>
    <n v="651"/>
    <n v="85000"/>
    <n v="2021"/>
    <n v="55335000"/>
  </r>
  <r>
    <x v="5"/>
    <s v="2-Wheelers"/>
    <x v="18"/>
    <n v="853"/>
    <n v="85000"/>
    <n v="2021"/>
    <n v="72505000"/>
  </r>
  <r>
    <x v="5"/>
    <s v="2-Wheelers"/>
    <x v="19"/>
    <n v="796"/>
    <n v="85000"/>
    <n v="2021"/>
    <n v="67660000"/>
  </r>
  <r>
    <x v="5"/>
    <s v="2-Wheelers"/>
    <x v="20"/>
    <n v="325"/>
    <n v="85000"/>
    <n v="2021"/>
    <n v="27625000"/>
  </r>
  <r>
    <x v="5"/>
    <s v="2-Wheelers"/>
    <x v="21"/>
    <n v="208"/>
    <n v="85000"/>
    <n v="2021"/>
    <n v="17680000"/>
  </r>
  <r>
    <x v="5"/>
    <s v="2-Wheelers"/>
    <x v="22"/>
    <n v="1279"/>
    <n v="85000"/>
    <n v="2021"/>
    <n v="108715000"/>
  </r>
  <r>
    <x v="12"/>
    <s v="2-Wheelers"/>
    <x v="0"/>
    <n v="3475"/>
    <n v="85000"/>
    <n v="2022"/>
    <n v="295375000"/>
  </r>
  <r>
    <x v="12"/>
    <s v="2-Wheelers"/>
    <x v="13"/>
    <n v="8756"/>
    <n v="85000"/>
    <n v="2022"/>
    <n v="744260000"/>
  </r>
  <r>
    <x v="12"/>
    <s v="2-Wheelers"/>
    <x v="12"/>
    <n v="9925"/>
    <n v="85000"/>
    <n v="2022"/>
    <n v="843625000"/>
  </r>
  <r>
    <x v="12"/>
    <s v="2-Wheelers"/>
    <x v="14"/>
    <n v="6771"/>
    <n v="85000"/>
    <n v="2022"/>
    <n v="575535000"/>
  </r>
  <r>
    <x v="12"/>
    <s v="2-Wheelers"/>
    <x v="17"/>
    <n v="6426"/>
    <n v="85000"/>
    <n v="2022"/>
    <n v="546210000"/>
  </r>
  <r>
    <x v="12"/>
    <s v="2-Wheelers"/>
    <x v="15"/>
    <n v="5376"/>
    <n v="85000"/>
    <n v="2022"/>
    <n v="456960000"/>
  </r>
  <r>
    <x v="12"/>
    <s v="2-Wheelers"/>
    <x v="19"/>
    <n v="2620"/>
    <n v="85000"/>
    <n v="2022"/>
    <n v="222700000"/>
  </r>
  <r>
    <x v="12"/>
    <s v="2-Wheelers"/>
    <x v="1"/>
    <n v="905"/>
    <n v="85000"/>
    <n v="2022"/>
    <n v="76925000"/>
  </r>
  <r>
    <x v="12"/>
    <s v="2-Wheelers"/>
    <x v="18"/>
    <n v="1662"/>
    <n v="85000"/>
    <n v="2022"/>
    <n v="141270000"/>
  </r>
  <r>
    <x v="12"/>
    <s v="2-Wheelers"/>
    <x v="16"/>
    <n v="880"/>
    <n v="85000"/>
    <n v="2022"/>
    <n v="74800000"/>
  </r>
  <r>
    <x v="12"/>
    <s v="2-Wheelers"/>
    <x v="20"/>
    <n v="1099"/>
    <n v="85000"/>
    <n v="2022"/>
    <n v="93415000"/>
  </r>
  <r>
    <x v="12"/>
    <s v="2-Wheelers"/>
    <x v="21"/>
    <n v="653"/>
    <n v="85000"/>
    <n v="2022"/>
    <n v="55505000"/>
  </r>
  <r>
    <x v="12"/>
    <s v="2-Wheelers"/>
    <x v="22"/>
    <n v="3678"/>
    <n v="85000"/>
    <n v="2022"/>
    <n v="312630000"/>
  </r>
  <r>
    <x v="27"/>
    <s v="2-Wheelers"/>
    <x v="0"/>
    <n v="18983"/>
    <n v="85000"/>
    <n v="2023"/>
    <n v="1613555000"/>
  </r>
  <r>
    <x v="27"/>
    <s v="2-Wheelers"/>
    <x v="17"/>
    <n v="15296"/>
    <n v="85000"/>
    <n v="2023"/>
    <n v="1300160000"/>
  </r>
  <r>
    <x v="27"/>
    <s v="2-Wheelers"/>
    <x v="15"/>
    <n v="7065"/>
    <n v="85000"/>
    <n v="2023"/>
    <n v="600525000"/>
  </r>
  <r>
    <x v="27"/>
    <s v="2-Wheelers"/>
    <x v="19"/>
    <n v="6508"/>
    <n v="85000"/>
    <n v="2023"/>
    <n v="553180000"/>
  </r>
  <r>
    <x v="27"/>
    <s v="2-Wheelers"/>
    <x v="14"/>
    <n v="3654"/>
    <n v="85000"/>
    <n v="2023"/>
    <n v="310590000"/>
  </r>
  <r>
    <x v="27"/>
    <s v="2-Wheelers"/>
    <x v="13"/>
    <n v="1977"/>
    <n v="85000"/>
    <n v="2023"/>
    <n v="168045000"/>
  </r>
  <r>
    <x v="27"/>
    <s v="2-Wheelers"/>
    <x v="12"/>
    <n v="774"/>
    <n v="85000"/>
    <n v="2023"/>
    <n v="65790000"/>
  </r>
  <r>
    <x v="27"/>
    <s v="2-Wheelers"/>
    <x v="1"/>
    <n v="1137"/>
    <n v="85000"/>
    <n v="2023"/>
    <n v="96645000"/>
  </r>
  <r>
    <x v="27"/>
    <s v="2-Wheelers"/>
    <x v="23"/>
    <n v="912"/>
    <n v="85000"/>
    <n v="2023"/>
    <n v="77520000"/>
  </r>
  <r>
    <x v="27"/>
    <s v="2-Wheelers"/>
    <x v="24"/>
    <n v="287"/>
    <n v="85000"/>
    <n v="2023"/>
    <n v="24395000"/>
  </r>
  <r>
    <x v="27"/>
    <s v="2-Wheelers"/>
    <x v="25"/>
    <n v="380"/>
    <n v="85000"/>
    <n v="2023"/>
    <n v="32300000"/>
  </r>
  <r>
    <x v="27"/>
    <s v="2-Wheelers"/>
    <x v="18"/>
    <n v="508"/>
    <n v="85000"/>
    <n v="2023"/>
    <n v="43180000"/>
  </r>
  <r>
    <x v="27"/>
    <s v="2-Wheelers"/>
    <x v="22"/>
    <n v="4990"/>
    <n v="85000"/>
    <n v="2023"/>
    <n v="424150000"/>
  </r>
  <r>
    <x v="6"/>
    <s v="2-Wheelers"/>
    <x v="12"/>
    <n v="6727"/>
    <n v="85000"/>
    <n v="2021"/>
    <n v="571795000"/>
  </r>
  <r>
    <x v="6"/>
    <s v="2-Wheelers"/>
    <x v="13"/>
    <n v="3321"/>
    <n v="85000"/>
    <n v="2021"/>
    <n v="282285000"/>
  </r>
  <r>
    <x v="6"/>
    <s v="2-Wheelers"/>
    <x v="14"/>
    <n v="807"/>
    <n v="85000"/>
    <n v="2021"/>
    <n v="68595000"/>
  </r>
  <r>
    <x v="6"/>
    <s v="2-Wheelers"/>
    <x v="15"/>
    <n v="2174"/>
    <n v="85000"/>
    <n v="2021"/>
    <n v="184790000"/>
  </r>
  <r>
    <x v="6"/>
    <s v="2-Wheelers"/>
    <x v="16"/>
    <n v="1337"/>
    <n v="85000"/>
    <n v="2021"/>
    <n v="113645000"/>
  </r>
  <r>
    <x v="6"/>
    <s v="2-Wheelers"/>
    <x v="17"/>
    <n v="688"/>
    <n v="85000"/>
    <n v="2021"/>
    <n v="58480000"/>
  </r>
  <r>
    <x v="6"/>
    <s v="2-Wheelers"/>
    <x v="18"/>
    <n v="499"/>
    <n v="85000"/>
    <n v="2021"/>
    <n v="42415000"/>
  </r>
  <r>
    <x v="6"/>
    <s v="2-Wheelers"/>
    <x v="19"/>
    <n v="381"/>
    <n v="85000"/>
    <n v="2021"/>
    <n v="32385000"/>
  </r>
  <r>
    <x v="6"/>
    <s v="2-Wheelers"/>
    <x v="20"/>
    <n v="337"/>
    <n v="85000"/>
    <n v="2021"/>
    <n v="28645000"/>
  </r>
  <r>
    <x v="6"/>
    <s v="2-Wheelers"/>
    <x v="21"/>
    <n v="134"/>
    <n v="85000"/>
    <n v="2021"/>
    <n v="11390000"/>
  </r>
  <r>
    <x v="6"/>
    <s v="2-Wheelers"/>
    <x v="22"/>
    <n v="1627"/>
    <n v="85000"/>
    <n v="2021"/>
    <n v="138295000"/>
  </r>
  <r>
    <x v="13"/>
    <s v="2-Wheelers"/>
    <x v="0"/>
    <n v="8065"/>
    <n v="85000"/>
    <n v="2022"/>
    <n v="685525000"/>
  </r>
  <r>
    <x v="13"/>
    <s v="2-Wheelers"/>
    <x v="13"/>
    <n v="8497"/>
    <n v="85000"/>
    <n v="2022"/>
    <n v="722245000"/>
  </r>
  <r>
    <x v="13"/>
    <s v="2-Wheelers"/>
    <x v="12"/>
    <n v="8208"/>
    <n v="85000"/>
    <n v="2022"/>
    <n v="697680000"/>
  </r>
  <r>
    <x v="13"/>
    <s v="2-Wheelers"/>
    <x v="14"/>
    <n v="6488"/>
    <n v="85000"/>
    <n v="2022"/>
    <n v="551480000"/>
  </r>
  <r>
    <x v="13"/>
    <s v="2-Wheelers"/>
    <x v="17"/>
    <n v="4001"/>
    <n v="85000"/>
    <n v="2022"/>
    <n v="340085000"/>
  </r>
  <r>
    <x v="13"/>
    <s v="2-Wheelers"/>
    <x v="15"/>
    <n v="6280"/>
    <n v="85000"/>
    <n v="2022"/>
    <n v="533800000"/>
  </r>
  <r>
    <x v="13"/>
    <s v="2-Wheelers"/>
    <x v="19"/>
    <n v="3649"/>
    <n v="85000"/>
    <n v="2022"/>
    <n v="310165000"/>
  </r>
  <r>
    <x v="13"/>
    <s v="2-Wheelers"/>
    <x v="1"/>
    <n v="954"/>
    <n v="85000"/>
    <n v="2022"/>
    <n v="81090000"/>
  </r>
  <r>
    <x v="13"/>
    <s v="2-Wheelers"/>
    <x v="18"/>
    <n v="865"/>
    <n v="85000"/>
    <n v="2022"/>
    <n v="73525000"/>
  </r>
  <r>
    <x v="13"/>
    <s v="2-Wheelers"/>
    <x v="16"/>
    <n v="790"/>
    <n v="85000"/>
    <n v="2022"/>
    <n v="67150000"/>
  </r>
  <r>
    <x v="13"/>
    <s v="2-Wheelers"/>
    <x v="20"/>
    <n v="975"/>
    <n v="85000"/>
    <n v="2022"/>
    <n v="82875000"/>
  </r>
  <r>
    <x v="13"/>
    <s v="2-Wheelers"/>
    <x v="21"/>
    <n v="661"/>
    <n v="85000"/>
    <n v="2022"/>
    <n v="56185000"/>
  </r>
  <r>
    <x v="13"/>
    <s v="2-Wheelers"/>
    <x v="22"/>
    <n v="3849"/>
    <n v="85000"/>
    <n v="2022"/>
    <n v="327165000"/>
  </r>
  <r>
    <x v="28"/>
    <s v="2-Wheelers"/>
    <x v="0"/>
    <n v="18926"/>
    <n v="85000"/>
    <n v="2023"/>
    <n v="1608710000"/>
  </r>
  <r>
    <x v="28"/>
    <s v="2-Wheelers"/>
    <x v="17"/>
    <n v="15425"/>
    <n v="85000"/>
    <n v="2023"/>
    <n v="1311125000"/>
  </r>
  <r>
    <x v="28"/>
    <s v="2-Wheelers"/>
    <x v="15"/>
    <n v="7107"/>
    <n v="85000"/>
    <n v="2023"/>
    <n v="604095000"/>
  </r>
  <r>
    <x v="28"/>
    <s v="2-Wheelers"/>
    <x v="19"/>
    <n v="7019"/>
    <n v="85000"/>
    <n v="2023"/>
    <n v="596615000"/>
  </r>
  <r>
    <x v="28"/>
    <s v="2-Wheelers"/>
    <x v="14"/>
    <n v="4148"/>
    <n v="85000"/>
    <n v="2023"/>
    <n v="352580000"/>
  </r>
  <r>
    <x v="28"/>
    <s v="2-Wheelers"/>
    <x v="13"/>
    <n v="1769"/>
    <n v="85000"/>
    <n v="2023"/>
    <n v="150365000"/>
  </r>
  <r>
    <x v="28"/>
    <s v="2-Wheelers"/>
    <x v="12"/>
    <n v="835"/>
    <n v="85000"/>
    <n v="2023"/>
    <n v="70975000"/>
  </r>
  <r>
    <x v="28"/>
    <s v="2-Wheelers"/>
    <x v="1"/>
    <n v="873"/>
    <n v="85000"/>
    <n v="2023"/>
    <n v="74205000"/>
  </r>
  <r>
    <x v="28"/>
    <s v="2-Wheelers"/>
    <x v="23"/>
    <n v="924"/>
    <n v="85000"/>
    <n v="2023"/>
    <n v="78540000"/>
  </r>
  <r>
    <x v="28"/>
    <s v="2-Wheelers"/>
    <x v="24"/>
    <n v="255"/>
    <n v="85000"/>
    <n v="2023"/>
    <n v="21675000"/>
  </r>
  <r>
    <x v="28"/>
    <s v="2-Wheelers"/>
    <x v="25"/>
    <n v="231"/>
    <n v="85000"/>
    <n v="2023"/>
    <n v="19635000"/>
  </r>
  <r>
    <x v="28"/>
    <s v="2-Wheelers"/>
    <x v="18"/>
    <n v="879"/>
    <n v="85000"/>
    <n v="2023"/>
    <n v="74715000"/>
  </r>
  <r>
    <x v="28"/>
    <s v="2-Wheelers"/>
    <x v="22"/>
    <n v="5355"/>
    <n v="85000"/>
    <n v="2023"/>
    <n v="455175000"/>
  </r>
  <r>
    <x v="7"/>
    <s v="2-Wheelers"/>
    <x v="12"/>
    <n v="6799"/>
    <n v="85000"/>
    <n v="2021"/>
    <n v="577915000"/>
  </r>
  <r>
    <x v="7"/>
    <s v="2-Wheelers"/>
    <x v="13"/>
    <n v="4166"/>
    <n v="85000"/>
    <n v="2021"/>
    <n v="354110000"/>
  </r>
  <r>
    <x v="7"/>
    <s v="2-Wheelers"/>
    <x v="14"/>
    <n v="1083"/>
    <n v="85000"/>
    <n v="2021"/>
    <n v="92055000"/>
  </r>
  <r>
    <x v="7"/>
    <s v="2-Wheelers"/>
    <x v="15"/>
    <n v="2647"/>
    <n v="85000"/>
    <n v="2021"/>
    <n v="224995000"/>
  </r>
  <r>
    <x v="7"/>
    <s v="2-Wheelers"/>
    <x v="16"/>
    <n v="1400"/>
    <n v="85000"/>
    <n v="2021"/>
    <n v="119000000"/>
  </r>
  <r>
    <x v="7"/>
    <s v="2-Wheelers"/>
    <x v="17"/>
    <n v="486"/>
    <n v="85000"/>
    <n v="2021"/>
    <n v="41310000"/>
  </r>
  <r>
    <x v="7"/>
    <s v="2-Wheelers"/>
    <x v="18"/>
    <n v="900"/>
    <n v="85000"/>
    <n v="2021"/>
    <n v="76500000"/>
  </r>
  <r>
    <x v="7"/>
    <s v="2-Wheelers"/>
    <x v="19"/>
    <n v="754"/>
    <n v="85000"/>
    <n v="2021"/>
    <n v="64090000"/>
  </r>
  <r>
    <x v="7"/>
    <s v="2-Wheelers"/>
    <x v="20"/>
    <n v="469"/>
    <n v="85000"/>
    <n v="2021"/>
    <n v="39865000"/>
  </r>
  <r>
    <x v="7"/>
    <s v="2-Wheelers"/>
    <x v="21"/>
    <n v="283"/>
    <n v="85000"/>
    <n v="2021"/>
    <n v="24055000"/>
  </r>
  <r>
    <x v="7"/>
    <s v="2-Wheelers"/>
    <x v="22"/>
    <n v="1826"/>
    <n v="85000"/>
    <n v="2021"/>
    <n v="155210000"/>
  </r>
  <r>
    <x v="14"/>
    <s v="2-Wheelers"/>
    <x v="0"/>
    <n v="15391"/>
    <n v="85000"/>
    <n v="2022"/>
    <n v="1308235000"/>
  </r>
  <r>
    <x v="14"/>
    <s v="2-Wheelers"/>
    <x v="13"/>
    <n v="14950"/>
    <n v="85000"/>
    <n v="2022"/>
    <n v="1270750000"/>
  </r>
  <r>
    <x v="14"/>
    <s v="2-Wheelers"/>
    <x v="12"/>
    <n v="8868"/>
    <n v="85000"/>
    <n v="2022"/>
    <n v="753780000"/>
  </r>
  <r>
    <x v="14"/>
    <s v="2-Wheelers"/>
    <x v="14"/>
    <n v="10113"/>
    <n v="85000"/>
    <n v="2022"/>
    <n v="859605000"/>
  </r>
  <r>
    <x v="14"/>
    <s v="2-Wheelers"/>
    <x v="17"/>
    <n v="5820"/>
    <n v="85000"/>
    <n v="2022"/>
    <n v="494700000"/>
  </r>
  <r>
    <x v="14"/>
    <s v="2-Wheelers"/>
    <x v="15"/>
    <n v="7356"/>
    <n v="85000"/>
    <n v="2022"/>
    <n v="625260000"/>
  </r>
  <r>
    <x v="14"/>
    <s v="2-Wheelers"/>
    <x v="19"/>
    <n v="3549"/>
    <n v="85000"/>
    <n v="2022"/>
    <n v="301665000"/>
  </r>
  <r>
    <x v="14"/>
    <s v="2-Wheelers"/>
    <x v="1"/>
    <n v="1968"/>
    <n v="85000"/>
    <n v="2022"/>
    <n v="167280000"/>
  </r>
  <r>
    <x v="14"/>
    <s v="2-Wheelers"/>
    <x v="18"/>
    <n v="1041"/>
    <n v="85000"/>
    <n v="2022"/>
    <n v="88485000"/>
  </r>
  <r>
    <x v="14"/>
    <s v="2-Wheelers"/>
    <x v="16"/>
    <n v="1047"/>
    <n v="85000"/>
    <n v="2022"/>
    <n v="88995000"/>
  </r>
  <r>
    <x v="14"/>
    <s v="2-Wheelers"/>
    <x v="20"/>
    <n v="1422"/>
    <n v="85000"/>
    <n v="2022"/>
    <n v="120870000"/>
  </r>
  <r>
    <x v="14"/>
    <s v="2-Wheelers"/>
    <x v="21"/>
    <n v="1111"/>
    <n v="85000"/>
    <n v="2022"/>
    <n v="94435000"/>
  </r>
  <r>
    <x v="14"/>
    <s v="2-Wheelers"/>
    <x v="22"/>
    <n v="4614"/>
    <n v="85000"/>
    <n v="2022"/>
    <n v="392190000"/>
  </r>
  <r>
    <x v="29"/>
    <s v="2-Wheelers"/>
    <x v="0"/>
    <n v="23968"/>
    <n v="85000"/>
    <n v="2023"/>
    <n v="2037280000"/>
  </r>
  <r>
    <x v="29"/>
    <s v="2-Wheelers"/>
    <x v="17"/>
    <n v="16309"/>
    <n v="85000"/>
    <n v="2023"/>
    <n v="1386265000"/>
  </r>
  <r>
    <x v="29"/>
    <s v="2-Wheelers"/>
    <x v="15"/>
    <n v="8375"/>
    <n v="85000"/>
    <n v="2023"/>
    <n v="711875000"/>
  </r>
  <r>
    <x v="29"/>
    <s v="2-Wheelers"/>
    <x v="19"/>
    <n v="8960"/>
    <n v="85000"/>
    <n v="2023"/>
    <n v="761600000"/>
  </r>
  <r>
    <x v="29"/>
    <s v="2-Wheelers"/>
    <x v="14"/>
    <n v="4487"/>
    <n v="85000"/>
    <n v="2023"/>
    <n v="381395000"/>
  </r>
  <r>
    <x v="29"/>
    <s v="2-Wheelers"/>
    <x v="13"/>
    <n v="1457"/>
    <n v="85000"/>
    <n v="2023"/>
    <n v="123845000"/>
  </r>
  <r>
    <x v="29"/>
    <s v="2-Wheelers"/>
    <x v="12"/>
    <n v="658"/>
    <n v="85000"/>
    <n v="2023"/>
    <n v="55930000"/>
  </r>
  <r>
    <x v="29"/>
    <s v="2-Wheelers"/>
    <x v="1"/>
    <n v="863"/>
    <n v="85000"/>
    <n v="2023"/>
    <n v="73355000"/>
  </r>
  <r>
    <x v="29"/>
    <s v="2-Wheelers"/>
    <x v="23"/>
    <n v="1157"/>
    <n v="85000"/>
    <n v="2023"/>
    <n v="98345000"/>
  </r>
  <r>
    <x v="29"/>
    <s v="2-Wheelers"/>
    <x v="24"/>
    <n v="227"/>
    <n v="85000"/>
    <n v="2023"/>
    <n v="19295000"/>
  </r>
  <r>
    <x v="29"/>
    <s v="2-Wheelers"/>
    <x v="25"/>
    <n v="389"/>
    <n v="85000"/>
    <n v="2023"/>
    <n v="33065000"/>
  </r>
  <r>
    <x v="29"/>
    <s v="2-Wheelers"/>
    <x v="18"/>
    <n v="681"/>
    <n v="85000"/>
    <n v="2023"/>
    <n v="57885000"/>
  </r>
  <r>
    <x v="29"/>
    <s v="2-Wheelers"/>
    <x v="22"/>
    <n v="7092"/>
    <n v="85000"/>
    <n v="2023"/>
    <n v="602820000"/>
  </r>
  <r>
    <x v="8"/>
    <s v="2-Wheelers"/>
    <x v="12"/>
    <n v="7493"/>
    <n v="85000"/>
    <n v="2021"/>
    <n v="636905000"/>
  </r>
  <r>
    <x v="8"/>
    <s v="2-Wheelers"/>
    <x v="13"/>
    <n v="5542"/>
    <n v="85000"/>
    <n v="2021"/>
    <n v="471070000"/>
  </r>
  <r>
    <x v="8"/>
    <s v="2-Wheelers"/>
    <x v="14"/>
    <n v="2077"/>
    <n v="85000"/>
    <n v="2021"/>
    <n v="176545000"/>
  </r>
  <r>
    <x v="8"/>
    <s v="2-Wheelers"/>
    <x v="15"/>
    <n v="2202"/>
    <n v="85000"/>
    <n v="2021"/>
    <n v="187170000"/>
  </r>
  <r>
    <x v="8"/>
    <s v="2-Wheelers"/>
    <x v="16"/>
    <n v="1688"/>
    <n v="85000"/>
    <n v="2021"/>
    <n v="143480000"/>
  </r>
  <r>
    <x v="8"/>
    <s v="2-Wheelers"/>
    <x v="17"/>
    <n v="522"/>
    <n v="85000"/>
    <n v="2021"/>
    <n v="44370000"/>
  </r>
  <r>
    <x v="8"/>
    <s v="2-Wheelers"/>
    <x v="18"/>
    <n v="780"/>
    <n v="85000"/>
    <n v="2021"/>
    <n v="66300000"/>
  </r>
  <r>
    <x v="8"/>
    <s v="2-Wheelers"/>
    <x v="19"/>
    <n v="728"/>
    <n v="85000"/>
    <n v="2021"/>
    <n v="61880000"/>
  </r>
  <r>
    <x v="8"/>
    <s v="2-Wheelers"/>
    <x v="20"/>
    <n v="912"/>
    <n v="85000"/>
    <n v="2021"/>
    <n v="77520000"/>
  </r>
  <r>
    <x v="8"/>
    <s v="2-Wheelers"/>
    <x v="21"/>
    <n v="273"/>
    <n v="85000"/>
    <n v="2021"/>
    <n v="23205000"/>
  </r>
  <r>
    <x v="8"/>
    <s v="2-Wheelers"/>
    <x v="22"/>
    <n v="2317"/>
    <n v="85000"/>
    <n v="2021"/>
    <n v="196945000"/>
  </r>
  <r>
    <x v="15"/>
    <s v="2-Wheelers"/>
    <x v="0"/>
    <n v="15797"/>
    <n v="85000"/>
    <n v="2022"/>
    <n v="1342745000"/>
  </r>
  <r>
    <x v="15"/>
    <s v="2-Wheelers"/>
    <x v="13"/>
    <n v="9068"/>
    <n v="85000"/>
    <n v="2022"/>
    <n v="770780000"/>
  </r>
  <r>
    <x v="15"/>
    <s v="2-Wheelers"/>
    <x v="12"/>
    <n v="9026"/>
    <n v="85000"/>
    <n v="2022"/>
    <n v="767210000"/>
  </r>
  <r>
    <x v="15"/>
    <s v="2-Wheelers"/>
    <x v="14"/>
    <n v="12446"/>
    <n v="85000"/>
    <n v="2022"/>
    <n v="1057910000"/>
  </r>
  <r>
    <x v="15"/>
    <s v="2-Wheelers"/>
    <x v="17"/>
    <n v="8147"/>
    <n v="85000"/>
    <n v="2022"/>
    <n v="692495000"/>
  </r>
  <r>
    <x v="15"/>
    <s v="2-Wheelers"/>
    <x v="15"/>
    <n v="7837"/>
    <n v="85000"/>
    <n v="2022"/>
    <n v="666145000"/>
  </r>
  <r>
    <x v="15"/>
    <s v="2-Wheelers"/>
    <x v="19"/>
    <n v="3057"/>
    <n v="85000"/>
    <n v="2022"/>
    <n v="259845000"/>
  </r>
  <r>
    <x v="15"/>
    <s v="2-Wheelers"/>
    <x v="1"/>
    <n v="1783"/>
    <n v="85000"/>
    <n v="2022"/>
    <n v="151555000"/>
  </r>
  <r>
    <x v="15"/>
    <s v="2-Wheelers"/>
    <x v="18"/>
    <n v="524"/>
    <n v="85000"/>
    <n v="2022"/>
    <n v="44540000"/>
  </r>
  <r>
    <x v="15"/>
    <s v="2-Wheelers"/>
    <x v="16"/>
    <n v="925"/>
    <n v="85000"/>
    <n v="2022"/>
    <n v="78625000"/>
  </r>
  <r>
    <x v="15"/>
    <s v="2-Wheelers"/>
    <x v="20"/>
    <n v="1216"/>
    <n v="85000"/>
    <n v="2022"/>
    <n v="103360000"/>
  </r>
  <r>
    <x v="15"/>
    <s v="2-Wheelers"/>
    <x v="21"/>
    <n v="1256"/>
    <n v="85000"/>
    <n v="2022"/>
    <n v="106760000"/>
  </r>
  <r>
    <x v="15"/>
    <s v="2-Wheelers"/>
    <x v="22"/>
    <n v="5693"/>
    <n v="85000"/>
    <n v="2022"/>
    <n v="483905000"/>
  </r>
  <r>
    <x v="30"/>
    <s v="2-Wheelers"/>
    <x v="0"/>
    <n v="29980"/>
    <n v="85000"/>
    <n v="2023"/>
    <n v="2548300000"/>
  </r>
  <r>
    <x v="30"/>
    <s v="2-Wheelers"/>
    <x v="17"/>
    <n v="18914"/>
    <n v="85000"/>
    <n v="2023"/>
    <n v="1607690000"/>
  </r>
  <r>
    <x v="30"/>
    <s v="2-Wheelers"/>
    <x v="15"/>
    <n v="9220"/>
    <n v="85000"/>
    <n v="2023"/>
    <n v="783700000"/>
  </r>
  <r>
    <x v="30"/>
    <s v="2-Wheelers"/>
    <x v="19"/>
    <n v="11769"/>
    <n v="85000"/>
    <n v="2023"/>
    <n v="1000365000"/>
  </r>
  <r>
    <x v="30"/>
    <s v="2-Wheelers"/>
    <x v="14"/>
    <n v="4638"/>
    <n v="85000"/>
    <n v="2023"/>
    <n v="394230000"/>
  </r>
  <r>
    <x v="30"/>
    <s v="2-Wheelers"/>
    <x v="13"/>
    <n v="1587"/>
    <n v="85000"/>
    <n v="2023"/>
    <n v="134895000"/>
  </r>
  <r>
    <x v="30"/>
    <s v="2-Wheelers"/>
    <x v="12"/>
    <n v="814"/>
    <n v="85000"/>
    <n v="2023"/>
    <n v="69190000"/>
  </r>
  <r>
    <x v="30"/>
    <s v="2-Wheelers"/>
    <x v="1"/>
    <n v="1281"/>
    <n v="85000"/>
    <n v="2023"/>
    <n v="108885000"/>
  </r>
  <r>
    <x v="30"/>
    <s v="2-Wheelers"/>
    <x v="23"/>
    <n v="1589"/>
    <n v="85000"/>
    <n v="2023"/>
    <n v="135065000"/>
  </r>
  <r>
    <x v="30"/>
    <s v="2-Wheelers"/>
    <x v="24"/>
    <n v="659"/>
    <n v="85000"/>
    <n v="2023"/>
    <n v="56015000"/>
  </r>
  <r>
    <x v="30"/>
    <s v="2-Wheelers"/>
    <x v="25"/>
    <n v="422"/>
    <n v="85000"/>
    <n v="2023"/>
    <n v="35870000"/>
  </r>
  <r>
    <x v="30"/>
    <s v="2-Wheelers"/>
    <x v="18"/>
    <n v="663"/>
    <n v="85000"/>
    <n v="2023"/>
    <n v="56355000"/>
  </r>
  <r>
    <x v="30"/>
    <s v="2-Wheelers"/>
    <x v="22"/>
    <n v="9707"/>
    <n v="85000"/>
    <n v="2023"/>
    <n v="825095000"/>
  </r>
  <r>
    <x v="16"/>
    <s v="2-Wheelers"/>
    <x v="12"/>
    <n v="6402"/>
    <n v="85000"/>
    <n v="2021"/>
    <n v="544170000"/>
  </r>
  <r>
    <x v="16"/>
    <s v="2-Wheelers"/>
    <x v="13"/>
    <n v="6184"/>
    <n v="85000"/>
    <n v="2021"/>
    <n v="525640000"/>
  </r>
  <r>
    <x v="16"/>
    <s v="2-Wheelers"/>
    <x v="14"/>
    <n v="3410"/>
    <n v="85000"/>
    <n v="2021"/>
    <n v="289850000"/>
  </r>
  <r>
    <x v="16"/>
    <s v="2-Wheelers"/>
    <x v="15"/>
    <n v="1813"/>
    <n v="85000"/>
    <n v="2021"/>
    <n v="154105000"/>
  </r>
  <r>
    <x v="16"/>
    <s v="2-Wheelers"/>
    <x v="16"/>
    <n v="1685"/>
    <n v="85000"/>
    <n v="2021"/>
    <n v="143225000"/>
  </r>
  <r>
    <x v="16"/>
    <s v="2-Wheelers"/>
    <x v="0"/>
    <n v="240"/>
    <n v="85000"/>
    <n v="2021"/>
    <n v="20400000"/>
  </r>
  <r>
    <x v="16"/>
    <s v="2-Wheelers"/>
    <x v="17"/>
    <n v="1119"/>
    <n v="85000"/>
    <n v="2021"/>
    <n v="95115000"/>
  </r>
  <r>
    <x v="16"/>
    <s v="2-Wheelers"/>
    <x v="18"/>
    <n v="835"/>
    <n v="85000"/>
    <n v="2021"/>
    <n v="70975000"/>
  </r>
  <r>
    <x v="16"/>
    <s v="2-Wheelers"/>
    <x v="19"/>
    <n v="642"/>
    <n v="85000"/>
    <n v="2021"/>
    <n v="54570000"/>
  </r>
  <r>
    <x v="16"/>
    <s v="2-Wheelers"/>
    <x v="20"/>
    <n v="1190"/>
    <n v="85000"/>
    <n v="2021"/>
    <n v="101150000"/>
  </r>
  <r>
    <x v="16"/>
    <s v="2-Wheelers"/>
    <x v="21"/>
    <n v="503"/>
    <n v="85000"/>
    <n v="2021"/>
    <n v="42755000"/>
  </r>
  <r>
    <x v="16"/>
    <s v="2-Wheelers"/>
    <x v="22"/>
    <n v="2603"/>
    <n v="85000"/>
    <n v="2021"/>
    <n v="221255000"/>
  </r>
  <r>
    <x v="17"/>
    <s v="2-Wheelers"/>
    <x v="0"/>
    <n v="16919"/>
    <n v="85000"/>
    <n v="2022"/>
    <n v="1438115000"/>
  </r>
  <r>
    <x v="17"/>
    <s v="2-Wheelers"/>
    <x v="13"/>
    <n v="5281"/>
    <n v="85000"/>
    <n v="2022"/>
    <n v="448885000"/>
  </r>
  <r>
    <x v="17"/>
    <s v="2-Wheelers"/>
    <x v="12"/>
    <n v="8100"/>
    <n v="85000"/>
    <n v="2022"/>
    <n v="688500000"/>
  </r>
  <r>
    <x v="17"/>
    <s v="2-Wheelers"/>
    <x v="14"/>
    <n v="4592"/>
    <n v="85000"/>
    <n v="2022"/>
    <n v="390320000"/>
  </r>
  <r>
    <x v="17"/>
    <s v="2-Wheelers"/>
    <x v="17"/>
    <n v="9363"/>
    <n v="85000"/>
    <n v="2022"/>
    <n v="795855000"/>
  </r>
  <r>
    <x v="17"/>
    <s v="2-Wheelers"/>
    <x v="15"/>
    <n v="7693"/>
    <n v="85000"/>
    <n v="2022"/>
    <n v="653905000"/>
  </r>
  <r>
    <x v="17"/>
    <s v="2-Wheelers"/>
    <x v="19"/>
    <n v="3240"/>
    <n v="85000"/>
    <n v="2022"/>
    <n v="275400000"/>
  </r>
  <r>
    <x v="17"/>
    <s v="2-Wheelers"/>
    <x v="1"/>
    <n v="1445"/>
    <n v="85000"/>
    <n v="2022"/>
    <n v="122825000"/>
  </r>
  <r>
    <x v="17"/>
    <s v="2-Wheelers"/>
    <x v="18"/>
    <n v="37"/>
    <n v="85000"/>
    <n v="2022"/>
    <n v="3145000"/>
  </r>
  <r>
    <x v="17"/>
    <s v="2-Wheelers"/>
    <x v="16"/>
    <n v="780"/>
    <n v="85000"/>
    <n v="2022"/>
    <n v="66300000"/>
  </r>
  <r>
    <x v="17"/>
    <s v="2-Wheelers"/>
    <x v="20"/>
    <n v="966"/>
    <n v="85000"/>
    <n v="2022"/>
    <n v="82110000"/>
  </r>
  <r>
    <x v="17"/>
    <s v="2-Wheelers"/>
    <x v="21"/>
    <n v="668"/>
    <n v="85000"/>
    <n v="2022"/>
    <n v="56780000"/>
  </r>
  <r>
    <x v="17"/>
    <s v="2-Wheelers"/>
    <x v="22"/>
    <n v="5557"/>
    <n v="85000"/>
    <n v="2022"/>
    <n v="472345000"/>
  </r>
  <r>
    <x v="31"/>
    <s v="2-Wheelers"/>
    <x v="0"/>
    <n v="30588"/>
    <n v="85000"/>
    <n v="2023"/>
    <n v="2599980000"/>
  </r>
  <r>
    <x v="31"/>
    <s v="2-Wheelers"/>
    <x v="17"/>
    <n v="12171"/>
    <n v="85000"/>
    <n v="2023"/>
    <n v="1034535000"/>
  </r>
  <r>
    <x v="31"/>
    <s v="2-Wheelers"/>
    <x v="15"/>
    <n v="6471"/>
    <n v="85000"/>
    <n v="2023"/>
    <n v="550035000"/>
  </r>
  <r>
    <x v="31"/>
    <s v="2-Wheelers"/>
    <x v="19"/>
    <n v="10292"/>
    <n v="85000"/>
    <n v="2023"/>
    <n v="874820000"/>
  </r>
  <r>
    <x v="31"/>
    <s v="2-Wheelers"/>
    <x v="14"/>
    <n v="3309"/>
    <n v="85000"/>
    <n v="2023"/>
    <n v="281265000"/>
  </r>
  <r>
    <x v="31"/>
    <s v="2-Wheelers"/>
    <x v="13"/>
    <n v="953"/>
    <n v="85000"/>
    <n v="2023"/>
    <n v="81005000"/>
  </r>
  <r>
    <x v="31"/>
    <s v="2-Wheelers"/>
    <x v="12"/>
    <n v="545"/>
    <n v="85000"/>
    <n v="2023"/>
    <n v="46325000"/>
  </r>
  <r>
    <x v="31"/>
    <s v="2-Wheelers"/>
    <x v="1"/>
    <n v="700"/>
    <n v="85000"/>
    <n v="2023"/>
    <n v="59500000"/>
  </r>
  <r>
    <x v="31"/>
    <s v="2-Wheelers"/>
    <x v="23"/>
    <n v="1200"/>
    <n v="85000"/>
    <n v="2023"/>
    <n v="102000000"/>
  </r>
  <r>
    <x v="31"/>
    <s v="2-Wheelers"/>
    <x v="24"/>
    <n v="241"/>
    <n v="85000"/>
    <n v="2023"/>
    <n v="20485000"/>
  </r>
  <r>
    <x v="31"/>
    <s v="2-Wheelers"/>
    <x v="25"/>
    <n v="660"/>
    <n v="85000"/>
    <n v="2023"/>
    <n v="56100000"/>
  </r>
  <r>
    <x v="31"/>
    <s v="2-Wheelers"/>
    <x v="18"/>
    <n v="673"/>
    <n v="85000"/>
    <n v="2023"/>
    <n v="57205000"/>
  </r>
  <r>
    <x v="31"/>
    <s v="2-Wheelers"/>
    <x v="22"/>
    <n v="7691"/>
    <n v="85000"/>
    <n v="2023"/>
    <n v="653735000"/>
  </r>
  <r>
    <x v="18"/>
    <s v="2-Wheelers"/>
    <x v="12"/>
    <n v="8238"/>
    <n v="85000"/>
    <n v="2022"/>
    <n v="700230000"/>
  </r>
  <r>
    <x v="18"/>
    <s v="2-Wheelers"/>
    <x v="13"/>
    <n v="5737"/>
    <n v="85000"/>
    <n v="2022"/>
    <n v="487645000"/>
  </r>
  <r>
    <x v="18"/>
    <s v="2-Wheelers"/>
    <x v="14"/>
    <n v="4366"/>
    <n v="85000"/>
    <n v="2022"/>
    <n v="371110000"/>
  </r>
  <r>
    <x v="18"/>
    <s v="2-Wheelers"/>
    <x v="15"/>
    <n v="1881"/>
    <n v="85000"/>
    <n v="2022"/>
    <n v="159885000"/>
  </r>
  <r>
    <x v="18"/>
    <s v="2-Wheelers"/>
    <x v="16"/>
    <n v="1691"/>
    <n v="85000"/>
    <n v="2022"/>
    <n v="143735000"/>
  </r>
  <r>
    <x v="18"/>
    <s v="2-Wheelers"/>
    <x v="0"/>
    <n v="1107"/>
    <n v="85000"/>
    <n v="2022"/>
    <n v="94095000"/>
  </r>
  <r>
    <x v="18"/>
    <s v="2-Wheelers"/>
    <x v="17"/>
    <n v="1155"/>
    <n v="85000"/>
    <n v="2022"/>
    <n v="98175000"/>
  </r>
  <r>
    <x v="18"/>
    <s v="2-Wheelers"/>
    <x v="18"/>
    <n v="673"/>
    <n v="85000"/>
    <n v="2022"/>
    <n v="57205000"/>
  </r>
  <r>
    <x v="18"/>
    <s v="2-Wheelers"/>
    <x v="19"/>
    <n v="612"/>
    <n v="85000"/>
    <n v="2022"/>
    <n v="52020000"/>
  </r>
  <r>
    <x v="18"/>
    <s v="2-Wheelers"/>
    <x v="20"/>
    <n v="1062"/>
    <n v="85000"/>
    <n v="2022"/>
    <n v="90270000"/>
  </r>
  <r>
    <x v="18"/>
    <s v="2-Wheelers"/>
    <x v="21"/>
    <n v="535"/>
    <n v="85000"/>
    <n v="2022"/>
    <n v="45475000"/>
  </r>
  <r>
    <x v="18"/>
    <s v="2-Wheelers"/>
    <x v="22"/>
    <n v="3065"/>
    <n v="85000"/>
    <n v="2022"/>
    <n v="260525000"/>
  </r>
  <r>
    <x v="19"/>
    <s v="2-Wheelers"/>
    <x v="0"/>
    <n v="20148"/>
    <n v="85000"/>
    <n v="2023"/>
    <n v="1712580000"/>
  </r>
  <r>
    <x v="19"/>
    <s v="2-Wheelers"/>
    <x v="13"/>
    <n v="4407"/>
    <n v="85000"/>
    <n v="2023"/>
    <n v="374595000"/>
  </r>
  <r>
    <x v="19"/>
    <s v="2-Wheelers"/>
    <x v="12"/>
    <n v="6399"/>
    <n v="85000"/>
    <n v="2023"/>
    <n v="543915000"/>
  </r>
  <r>
    <x v="19"/>
    <s v="2-Wheelers"/>
    <x v="14"/>
    <n v="4456"/>
    <n v="85000"/>
    <n v="2023"/>
    <n v="378760000"/>
  </r>
  <r>
    <x v="19"/>
    <s v="2-Wheelers"/>
    <x v="17"/>
    <n v="10462"/>
    <n v="85000"/>
    <n v="2023"/>
    <n v="889270000"/>
  </r>
  <r>
    <x v="19"/>
    <s v="2-Wheelers"/>
    <x v="15"/>
    <n v="9224"/>
    <n v="85000"/>
    <n v="2023"/>
    <n v="784040000"/>
  </r>
  <r>
    <x v="19"/>
    <s v="2-Wheelers"/>
    <x v="19"/>
    <n v="2252"/>
    <n v="85000"/>
    <n v="2023"/>
    <n v="191420000"/>
  </r>
  <r>
    <x v="19"/>
    <s v="2-Wheelers"/>
    <x v="1"/>
    <n v="1265"/>
    <n v="85000"/>
    <n v="2023"/>
    <n v="107525000"/>
  </r>
  <r>
    <x v="19"/>
    <s v="2-Wheelers"/>
    <x v="18"/>
    <n v="14"/>
    <n v="85000"/>
    <n v="2023"/>
    <n v="1190000"/>
  </r>
  <r>
    <x v="19"/>
    <s v="2-Wheelers"/>
    <x v="16"/>
    <n v="717"/>
    <n v="85000"/>
    <n v="2023"/>
    <n v="60945000"/>
  </r>
  <r>
    <x v="19"/>
    <s v="2-Wheelers"/>
    <x v="20"/>
    <n v="571"/>
    <n v="85000"/>
    <n v="2023"/>
    <n v="48535000"/>
  </r>
  <r>
    <x v="19"/>
    <s v="2-Wheelers"/>
    <x v="21"/>
    <n v="522"/>
    <n v="85000"/>
    <n v="2023"/>
    <n v="44370000"/>
  </r>
  <r>
    <x v="19"/>
    <s v="2-Wheelers"/>
    <x v="22"/>
    <n v="4241"/>
    <n v="85000"/>
    <n v="2023"/>
    <n v="360485000"/>
  </r>
  <r>
    <x v="32"/>
    <s v="2-Wheelers"/>
    <x v="0"/>
    <n v="32275"/>
    <n v="85000"/>
    <n v="2024"/>
    <n v="2743375000"/>
  </r>
  <r>
    <x v="32"/>
    <s v="2-Wheelers"/>
    <x v="17"/>
    <n v="15153"/>
    <n v="85000"/>
    <n v="2024"/>
    <n v="1288005000"/>
  </r>
  <r>
    <x v="32"/>
    <s v="2-Wheelers"/>
    <x v="15"/>
    <n v="9244"/>
    <n v="85000"/>
    <n v="2024"/>
    <n v="785740000"/>
  </r>
  <r>
    <x v="32"/>
    <s v="2-Wheelers"/>
    <x v="19"/>
    <n v="10753"/>
    <n v="85000"/>
    <n v="2024"/>
    <n v="914005000"/>
  </r>
  <r>
    <x v="32"/>
    <s v="2-Wheelers"/>
    <x v="14"/>
    <n v="2505"/>
    <n v="85000"/>
    <n v="2024"/>
    <n v="212925000"/>
  </r>
  <r>
    <x v="32"/>
    <s v="2-Wheelers"/>
    <x v="13"/>
    <n v="675"/>
    <n v="85000"/>
    <n v="2024"/>
    <n v="57375000"/>
  </r>
  <r>
    <x v="32"/>
    <s v="2-Wheelers"/>
    <x v="12"/>
    <n v="413"/>
    <n v="85000"/>
    <n v="2024"/>
    <n v="35105000"/>
  </r>
  <r>
    <x v="32"/>
    <s v="2-Wheelers"/>
    <x v="1"/>
    <n v="574"/>
    <n v="85000"/>
    <n v="2024"/>
    <n v="48790000"/>
  </r>
  <r>
    <x v="32"/>
    <s v="2-Wheelers"/>
    <x v="23"/>
    <n v="1469"/>
    <n v="85000"/>
    <n v="2024"/>
    <n v="124865000"/>
  </r>
  <r>
    <x v="32"/>
    <s v="2-Wheelers"/>
    <x v="24"/>
    <n v="284"/>
    <n v="85000"/>
    <n v="2024"/>
    <n v="24140000"/>
  </r>
  <r>
    <x v="32"/>
    <s v="2-Wheelers"/>
    <x v="25"/>
    <n v="810"/>
    <n v="85000"/>
    <n v="2024"/>
    <n v="68850000"/>
  </r>
  <r>
    <x v="32"/>
    <s v="2-Wheelers"/>
    <x v="18"/>
    <n v="524"/>
    <n v="85000"/>
    <n v="2024"/>
    <n v="44540000"/>
  </r>
  <r>
    <x v="32"/>
    <s v="2-Wheelers"/>
    <x v="22"/>
    <n v="6664"/>
    <n v="85000"/>
    <n v="2024"/>
    <n v="566440000"/>
  </r>
  <r>
    <x v="20"/>
    <s v="2-Wheelers"/>
    <x v="12"/>
    <n v="7773"/>
    <n v="85000"/>
    <n v="2022"/>
    <n v="660705000"/>
  </r>
  <r>
    <x v="20"/>
    <s v="2-Wheelers"/>
    <x v="13"/>
    <n v="6122"/>
    <n v="85000"/>
    <n v="2022"/>
    <n v="520370000"/>
  </r>
  <r>
    <x v="20"/>
    <s v="2-Wheelers"/>
    <x v="14"/>
    <n v="4431"/>
    <n v="85000"/>
    <n v="2022"/>
    <n v="376635000"/>
  </r>
  <r>
    <x v="20"/>
    <s v="2-Wheelers"/>
    <x v="15"/>
    <n v="2232"/>
    <n v="85000"/>
    <n v="2022"/>
    <n v="189720000"/>
  </r>
  <r>
    <x v="20"/>
    <s v="2-Wheelers"/>
    <x v="16"/>
    <n v="1428"/>
    <n v="85000"/>
    <n v="2022"/>
    <n v="121380000"/>
  </r>
  <r>
    <x v="20"/>
    <s v="2-Wheelers"/>
    <x v="0"/>
    <n v="3911"/>
    <n v="85000"/>
    <n v="2022"/>
    <n v="332435000"/>
  </r>
  <r>
    <x v="20"/>
    <s v="2-Wheelers"/>
    <x v="17"/>
    <n v="1560"/>
    <n v="85000"/>
    <n v="2022"/>
    <n v="132600000"/>
  </r>
  <r>
    <x v="20"/>
    <s v="2-Wheelers"/>
    <x v="18"/>
    <n v="1128"/>
    <n v="85000"/>
    <n v="2022"/>
    <n v="95880000"/>
  </r>
  <r>
    <x v="20"/>
    <s v="2-Wheelers"/>
    <x v="19"/>
    <n v="1372"/>
    <n v="85000"/>
    <n v="2022"/>
    <n v="116620000"/>
  </r>
  <r>
    <x v="20"/>
    <s v="2-Wheelers"/>
    <x v="20"/>
    <n v="1149"/>
    <n v="85000"/>
    <n v="2022"/>
    <n v="97665000"/>
  </r>
  <r>
    <x v="20"/>
    <s v="2-Wheelers"/>
    <x v="21"/>
    <n v="583"/>
    <n v="85000"/>
    <n v="2022"/>
    <n v="49555000"/>
  </r>
  <r>
    <x v="20"/>
    <s v="2-Wheelers"/>
    <x v="22"/>
    <n v="4033"/>
    <n v="85000"/>
    <n v="2022"/>
    <n v="342805000"/>
  </r>
  <r>
    <x v="21"/>
    <s v="2-Wheelers"/>
    <x v="0"/>
    <n v="17762"/>
    <n v="85000"/>
    <n v="2023"/>
    <n v="1509770000"/>
  </r>
  <r>
    <x v="21"/>
    <s v="2-Wheelers"/>
    <x v="13"/>
    <n v="3848"/>
    <n v="85000"/>
    <n v="2023"/>
    <n v="327080000"/>
  </r>
  <r>
    <x v="21"/>
    <s v="2-Wheelers"/>
    <x v="12"/>
    <n v="5863"/>
    <n v="85000"/>
    <n v="2023"/>
    <n v="498355000"/>
  </r>
  <r>
    <x v="21"/>
    <s v="2-Wheelers"/>
    <x v="14"/>
    <n v="6003"/>
    <n v="85000"/>
    <n v="2023"/>
    <n v="510255000"/>
  </r>
  <r>
    <x v="21"/>
    <s v="2-Wheelers"/>
    <x v="17"/>
    <n v="12671"/>
    <n v="85000"/>
    <n v="2023"/>
    <n v="1077035000"/>
  </r>
  <r>
    <x v="21"/>
    <s v="2-Wheelers"/>
    <x v="15"/>
    <n v="10069"/>
    <n v="85000"/>
    <n v="2023"/>
    <n v="855865000"/>
  </r>
  <r>
    <x v="21"/>
    <s v="2-Wheelers"/>
    <x v="19"/>
    <n v="2537"/>
    <n v="85000"/>
    <n v="2023"/>
    <n v="215645000"/>
  </r>
  <r>
    <x v="21"/>
    <s v="2-Wheelers"/>
    <x v="1"/>
    <n v="1232"/>
    <n v="85000"/>
    <n v="2023"/>
    <n v="104720000"/>
  </r>
  <r>
    <x v="21"/>
    <s v="2-Wheelers"/>
    <x v="18"/>
    <n v="79"/>
    <n v="85000"/>
    <n v="2023"/>
    <n v="6715000"/>
  </r>
  <r>
    <x v="21"/>
    <s v="2-Wheelers"/>
    <x v="16"/>
    <n v="488"/>
    <n v="85000"/>
    <n v="2023"/>
    <n v="41480000"/>
  </r>
  <r>
    <x v="21"/>
    <s v="2-Wheelers"/>
    <x v="20"/>
    <n v="337"/>
    <n v="85000"/>
    <n v="2023"/>
    <n v="28645000"/>
  </r>
  <r>
    <x v="21"/>
    <s v="2-Wheelers"/>
    <x v="21"/>
    <n v="308"/>
    <n v="85000"/>
    <n v="2023"/>
    <n v="26180000"/>
  </r>
  <r>
    <x v="21"/>
    <s v="2-Wheelers"/>
    <x v="22"/>
    <n v="4874"/>
    <n v="85000"/>
    <n v="2023"/>
    <n v="414290000"/>
  </r>
  <r>
    <x v="33"/>
    <s v="2-Wheelers"/>
    <x v="0"/>
    <n v="33967"/>
    <n v="85000"/>
    <n v="2024"/>
    <n v="2887195000"/>
  </r>
  <r>
    <x v="33"/>
    <s v="2-Wheelers"/>
    <x v="17"/>
    <n v="14431"/>
    <n v="85000"/>
    <n v="2024"/>
    <n v="1226635000"/>
  </r>
  <r>
    <x v="33"/>
    <s v="2-Wheelers"/>
    <x v="15"/>
    <n v="8957"/>
    <n v="85000"/>
    <n v="2024"/>
    <n v="761345000"/>
  </r>
  <r>
    <x v="33"/>
    <s v="2-Wheelers"/>
    <x v="19"/>
    <n v="11603"/>
    <n v="85000"/>
    <n v="2024"/>
    <n v="986255000"/>
  </r>
  <r>
    <x v="33"/>
    <s v="2-Wheelers"/>
    <x v="14"/>
    <n v="2577"/>
    <n v="85000"/>
    <n v="2024"/>
    <n v="219045000"/>
  </r>
  <r>
    <x v="33"/>
    <s v="2-Wheelers"/>
    <x v="13"/>
    <n v="652"/>
    <n v="85000"/>
    <n v="2024"/>
    <n v="55420000"/>
  </r>
  <r>
    <x v="33"/>
    <s v="2-Wheelers"/>
    <x v="12"/>
    <n v="323"/>
    <n v="85000"/>
    <n v="2024"/>
    <n v="27455000"/>
  </r>
  <r>
    <x v="33"/>
    <s v="2-Wheelers"/>
    <x v="1"/>
    <n v="649"/>
    <n v="85000"/>
    <n v="2024"/>
    <n v="55165000"/>
  </r>
  <r>
    <x v="33"/>
    <s v="2-Wheelers"/>
    <x v="23"/>
    <n v="1334"/>
    <n v="85000"/>
    <n v="2024"/>
    <n v="113390000"/>
  </r>
  <r>
    <x v="33"/>
    <s v="2-Wheelers"/>
    <x v="24"/>
    <n v="219"/>
    <n v="85000"/>
    <n v="2024"/>
    <n v="18615000"/>
  </r>
  <r>
    <x v="33"/>
    <s v="2-Wheelers"/>
    <x v="25"/>
    <n v="624"/>
    <n v="85000"/>
    <n v="2024"/>
    <n v="53040000"/>
  </r>
  <r>
    <x v="33"/>
    <s v="2-Wheelers"/>
    <x v="18"/>
    <n v="473"/>
    <n v="85000"/>
    <n v="2024"/>
    <n v="40205000"/>
  </r>
  <r>
    <x v="33"/>
    <s v="2-Wheelers"/>
    <x v="22"/>
    <n v="6154"/>
    <n v="85000"/>
    <n v="2024"/>
    <n v="523090000"/>
  </r>
  <r>
    <x v="22"/>
    <s v="2-Wheelers"/>
    <x v="12"/>
    <n v="13652"/>
    <n v="85000"/>
    <n v="2022"/>
    <n v="1160420000"/>
  </r>
  <r>
    <x v="22"/>
    <s v="2-Wheelers"/>
    <x v="13"/>
    <n v="8586"/>
    <n v="85000"/>
    <n v="2022"/>
    <n v="729810000"/>
  </r>
  <r>
    <x v="22"/>
    <s v="2-Wheelers"/>
    <x v="14"/>
    <n v="6666"/>
    <n v="85000"/>
    <n v="2022"/>
    <n v="566610000"/>
  </r>
  <r>
    <x v="22"/>
    <s v="2-Wheelers"/>
    <x v="15"/>
    <n v="2232"/>
    <n v="85000"/>
    <n v="2022"/>
    <n v="189720000"/>
  </r>
  <r>
    <x v="22"/>
    <s v="2-Wheelers"/>
    <x v="16"/>
    <n v="2065"/>
    <n v="85000"/>
    <n v="2022"/>
    <n v="175525000"/>
  </r>
  <r>
    <x v="22"/>
    <s v="2-Wheelers"/>
    <x v="0"/>
    <n v="9143"/>
    <n v="85000"/>
    <n v="2022"/>
    <n v="777155000"/>
  </r>
  <r>
    <x v="22"/>
    <s v="2-Wheelers"/>
    <x v="17"/>
    <n v="2391"/>
    <n v="85000"/>
    <n v="2022"/>
    <n v="203235000"/>
  </r>
  <r>
    <x v="22"/>
    <s v="2-Wheelers"/>
    <x v="18"/>
    <n v="1413"/>
    <n v="85000"/>
    <n v="2022"/>
    <n v="120105000"/>
  </r>
  <r>
    <x v="22"/>
    <s v="2-Wheelers"/>
    <x v="19"/>
    <n v="855"/>
    <n v="85000"/>
    <n v="2022"/>
    <n v="72675000"/>
  </r>
  <r>
    <x v="22"/>
    <s v="2-Wheelers"/>
    <x v="20"/>
    <n v="1013"/>
    <n v="85000"/>
    <n v="2022"/>
    <n v="86105000"/>
  </r>
  <r>
    <x v="22"/>
    <s v="2-Wheelers"/>
    <x v="21"/>
    <n v="1052"/>
    <n v="85000"/>
    <n v="2022"/>
    <n v="89420000"/>
  </r>
  <r>
    <x v="22"/>
    <s v="2-Wheelers"/>
    <x v="22"/>
    <n v="5330"/>
    <n v="85000"/>
    <n v="2022"/>
    <n v="453050000"/>
  </r>
  <r>
    <x v="34"/>
    <s v="2-Wheelers"/>
    <x v="0"/>
    <n v="22398"/>
    <n v="85000"/>
    <n v="2023"/>
    <n v="1903830000"/>
  </r>
  <r>
    <x v="34"/>
    <s v="2-Wheelers"/>
    <x v="13"/>
    <n v="4509"/>
    <n v="85000"/>
    <n v="2023"/>
    <n v="383265000"/>
  </r>
  <r>
    <x v="34"/>
    <s v="2-Wheelers"/>
    <x v="12"/>
    <n v="6661"/>
    <n v="85000"/>
    <n v="2023"/>
    <n v="566185000"/>
  </r>
  <r>
    <x v="34"/>
    <s v="2-Wheelers"/>
    <x v="14"/>
    <n v="9736"/>
    <n v="85000"/>
    <n v="2023"/>
    <n v="827560000"/>
  </r>
  <r>
    <x v="34"/>
    <s v="2-Wheelers"/>
    <x v="17"/>
    <n v="16896"/>
    <n v="85000"/>
    <n v="2023"/>
    <n v="1436160000"/>
  </r>
  <r>
    <x v="34"/>
    <s v="2-Wheelers"/>
    <x v="15"/>
    <n v="12180"/>
    <n v="85000"/>
    <n v="2023"/>
    <n v="1035300000"/>
  </r>
  <r>
    <x v="34"/>
    <s v="2-Wheelers"/>
    <x v="19"/>
    <n v="4552"/>
    <n v="85000"/>
    <n v="2023"/>
    <n v="386920000"/>
  </r>
  <r>
    <x v="34"/>
    <s v="2-Wheelers"/>
    <x v="1"/>
    <n v="1765"/>
    <n v="85000"/>
    <n v="2023"/>
    <n v="150025000"/>
  </r>
  <r>
    <x v="34"/>
    <s v="2-Wheelers"/>
    <x v="18"/>
    <n v="1140"/>
    <n v="85000"/>
    <n v="2023"/>
    <n v="96900000"/>
  </r>
  <r>
    <x v="34"/>
    <s v="2-Wheelers"/>
    <x v="16"/>
    <n v="584"/>
    <n v="85000"/>
    <n v="2023"/>
    <n v="49640000"/>
  </r>
  <r>
    <x v="34"/>
    <s v="2-Wheelers"/>
    <x v="20"/>
    <n v="446"/>
    <n v="85000"/>
    <n v="2023"/>
    <n v="37910000"/>
  </r>
  <r>
    <x v="34"/>
    <s v="2-Wheelers"/>
    <x v="21"/>
    <n v="350"/>
    <n v="85000"/>
    <n v="2023"/>
    <n v="29750000"/>
  </r>
  <r>
    <x v="34"/>
    <s v="2-Wheelers"/>
    <x v="22"/>
    <n v="5089"/>
    <n v="85000"/>
    <n v="2023"/>
    <n v="432565000"/>
  </r>
  <r>
    <x v="35"/>
    <s v="2-Wheelers"/>
    <x v="0"/>
    <n v="44630"/>
    <n v="85000"/>
    <n v="2024"/>
    <n v="3793550000"/>
  </r>
  <r>
    <x v="35"/>
    <s v="2-Wheelers"/>
    <x v="17"/>
    <n v="26158"/>
    <n v="85000"/>
    <n v="2024"/>
    <n v="2223430000"/>
  </r>
  <r>
    <x v="35"/>
    <s v="2-Wheelers"/>
    <x v="15"/>
    <n v="17012"/>
    <n v="85000"/>
    <n v="2024"/>
    <n v="1446020000"/>
  </r>
  <r>
    <x v="35"/>
    <s v="2-Wheelers"/>
    <x v="19"/>
    <n v="17716"/>
    <n v="85000"/>
    <n v="2024"/>
    <n v="1505860000"/>
  </r>
  <r>
    <x v="35"/>
    <s v="2-Wheelers"/>
    <x v="14"/>
    <n v="3108"/>
    <n v="85000"/>
    <n v="2024"/>
    <n v="264180000"/>
  </r>
  <r>
    <x v="35"/>
    <s v="2-Wheelers"/>
    <x v="13"/>
    <n v="673"/>
    <n v="85000"/>
    <n v="2024"/>
    <n v="57205000"/>
  </r>
  <r>
    <x v="35"/>
    <s v="2-Wheelers"/>
    <x v="12"/>
    <n v="316"/>
    <n v="85000"/>
    <n v="2024"/>
    <n v="26860000"/>
  </r>
  <r>
    <x v="35"/>
    <s v="2-Wheelers"/>
    <x v="1"/>
    <n v="1218"/>
    <n v="85000"/>
    <n v="2024"/>
    <n v="103530000"/>
  </r>
  <r>
    <x v="35"/>
    <s v="2-Wheelers"/>
    <x v="23"/>
    <n v="3070"/>
    <n v="85000"/>
    <n v="2024"/>
    <n v="260950000"/>
  </r>
  <r>
    <x v="35"/>
    <s v="2-Wheelers"/>
    <x v="24"/>
    <n v="625"/>
    <n v="85000"/>
    <n v="2024"/>
    <n v="53125000"/>
  </r>
  <r>
    <x v="35"/>
    <s v="2-Wheelers"/>
    <x v="25"/>
    <n v="3915"/>
    <n v="85000"/>
    <n v="2024"/>
    <n v="332775000"/>
  </r>
  <r>
    <x v="35"/>
    <s v="2-Wheelers"/>
    <x v="18"/>
    <n v="585"/>
    <n v="85000"/>
    <n v="2024"/>
    <n v="49725000"/>
  </r>
  <r>
    <x v="35"/>
    <s v="2-Wheelers"/>
    <x v="22"/>
    <n v="10579"/>
    <n v="85000"/>
    <n v="2024"/>
    <n v="89921500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s v="2-Wheelers"/>
    <x v="0"/>
    <n v="0"/>
    <n v="85000"/>
    <n v="0"/>
  </r>
  <r>
    <x v="1"/>
    <s v="2-Wheelers"/>
    <x v="1"/>
    <n v="0"/>
    <n v="85000"/>
    <n v="0"/>
  </r>
  <r>
    <x v="2"/>
    <s v="2-Wheelers"/>
    <x v="0"/>
    <n v="0"/>
    <n v="85000"/>
    <n v="0"/>
  </r>
  <r>
    <x v="3"/>
    <s v="2-Wheelers"/>
    <x v="0"/>
    <n v="0"/>
    <n v="85000"/>
    <n v="0"/>
  </r>
  <r>
    <x v="4"/>
    <s v="2-Wheelers"/>
    <x v="0"/>
    <n v="0"/>
    <n v="85000"/>
    <n v="0"/>
  </r>
  <r>
    <x v="5"/>
    <s v="2-Wheelers"/>
    <x v="0"/>
    <n v="0"/>
    <n v="85000"/>
    <n v="0"/>
  </r>
  <r>
    <x v="6"/>
    <s v="2-Wheelers"/>
    <x v="0"/>
    <n v="0"/>
    <n v="85000"/>
    <n v="0"/>
  </r>
  <r>
    <x v="7"/>
    <s v="2-Wheelers"/>
    <x v="0"/>
    <n v="0"/>
    <n v="85000"/>
    <n v="0"/>
  </r>
  <r>
    <x v="8"/>
    <s v="2-Wheelers"/>
    <x v="0"/>
    <n v="0"/>
    <n v="85000"/>
    <n v="0"/>
  </r>
  <r>
    <x v="0"/>
    <s v="4-Wheelers"/>
    <x v="2"/>
    <n v="0"/>
    <n v="1500000"/>
    <n v="0"/>
  </r>
  <r>
    <x v="0"/>
    <s v="4-Wheelers"/>
    <x v="3"/>
    <n v="0"/>
    <n v="1500000"/>
    <n v="0"/>
  </r>
  <r>
    <x v="0"/>
    <s v="4-Wheelers"/>
    <x v="4"/>
    <n v="0"/>
    <n v="1500000"/>
    <n v="0"/>
  </r>
  <r>
    <x v="0"/>
    <s v="4-Wheelers"/>
    <x v="5"/>
    <n v="0"/>
    <n v="1500000"/>
    <n v="0"/>
  </r>
  <r>
    <x v="0"/>
    <s v="4-Wheelers"/>
    <x v="6"/>
    <n v="0"/>
    <n v="1500000"/>
    <n v="0"/>
  </r>
  <r>
    <x v="1"/>
    <s v="4-Wheelers"/>
    <x v="3"/>
    <n v="0"/>
    <n v="1500000"/>
    <n v="0"/>
  </r>
  <r>
    <x v="1"/>
    <s v="4-Wheelers"/>
    <x v="5"/>
    <n v="0"/>
    <n v="1500000"/>
    <n v="0"/>
  </r>
  <r>
    <x v="1"/>
    <s v="4-Wheelers"/>
    <x v="6"/>
    <n v="0"/>
    <n v="1500000"/>
    <n v="0"/>
  </r>
  <r>
    <x v="2"/>
    <s v="4-Wheelers"/>
    <x v="2"/>
    <n v="0"/>
    <n v="1500000"/>
    <n v="0"/>
  </r>
  <r>
    <x v="2"/>
    <s v="4-Wheelers"/>
    <x v="3"/>
    <n v="0"/>
    <n v="1500000"/>
    <n v="0"/>
  </r>
  <r>
    <x v="2"/>
    <s v="4-Wheelers"/>
    <x v="4"/>
    <n v="0"/>
    <n v="1500000"/>
    <n v="0"/>
  </r>
  <r>
    <x v="2"/>
    <s v="4-Wheelers"/>
    <x v="7"/>
    <n v="0"/>
    <n v="1500000"/>
    <n v="0"/>
  </r>
  <r>
    <x v="2"/>
    <s v="4-Wheelers"/>
    <x v="5"/>
    <n v="0"/>
    <n v="1500000"/>
    <n v="0"/>
  </r>
  <r>
    <x v="2"/>
    <s v="4-Wheelers"/>
    <x v="6"/>
    <n v="0"/>
    <n v="1500000"/>
    <n v="0"/>
  </r>
  <r>
    <x v="9"/>
    <s v="4-Wheelers"/>
    <x v="3"/>
    <n v="0"/>
    <n v="1500000"/>
    <n v="0"/>
  </r>
  <r>
    <x v="9"/>
    <s v="4-Wheelers"/>
    <x v="5"/>
    <n v="0"/>
    <n v="1500000"/>
    <n v="0"/>
  </r>
  <r>
    <x v="9"/>
    <s v="4-Wheelers"/>
    <x v="6"/>
    <n v="0"/>
    <n v="1500000"/>
    <n v="0"/>
  </r>
  <r>
    <x v="3"/>
    <s v="4-Wheelers"/>
    <x v="2"/>
    <n v="0"/>
    <n v="1500000"/>
    <n v="0"/>
  </r>
  <r>
    <x v="3"/>
    <s v="4-Wheelers"/>
    <x v="3"/>
    <n v="0"/>
    <n v="1500000"/>
    <n v="0"/>
  </r>
  <r>
    <x v="3"/>
    <s v="4-Wheelers"/>
    <x v="4"/>
    <n v="0"/>
    <n v="1500000"/>
    <n v="0"/>
  </r>
  <r>
    <x v="3"/>
    <s v="4-Wheelers"/>
    <x v="5"/>
    <n v="0"/>
    <n v="1500000"/>
    <n v="0"/>
  </r>
  <r>
    <x v="3"/>
    <s v="4-Wheelers"/>
    <x v="6"/>
    <n v="0"/>
    <n v="1500000"/>
    <n v="0"/>
  </r>
  <r>
    <x v="10"/>
    <s v="4-Wheelers"/>
    <x v="3"/>
    <n v="0"/>
    <n v="1500000"/>
    <n v="0"/>
  </r>
  <r>
    <x v="10"/>
    <s v="4-Wheelers"/>
    <x v="5"/>
    <n v="0"/>
    <n v="1500000"/>
    <n v="0"/>
  </r>
  <r>
    <x v="10"/>
    <s v="4-Wheelers"/>
    <x v="6"/>
    <n v="0"/>
    <n v="1500000"/>
    <n v="0"/>
  </r>
  <r>
    <x v="4"/>
    <s v="4-Wheelers"/>
    <x v="2"/>
    <n v="0"/>
    <n v="1500000"/>
    <n v="0"/>
  </r>
  <r>
    <x v="4"/>
    <s v="4-Wheelers"/>
    <x v="3"/>
    <n v="0"/>
    <n v="1500000"/>
    <n v="0"/>
  </r>
  <r>
    <x v="4"/>
    <s v="4-Wheelers"/>
    <x v="4"/>
    <n v="0"/>
    <n v="1500000"/>
    <n v="0"/>
  </r>
  <r>
    <x v="4"/>
    <s v="4-Wheelers"/>
    <x v="5"/>
    <n v="0"/>
    <n v="1500000"/>
    <n v="0"/>
  </r>
  <r>
    <x v="4"/>
    <s v="4-Wheelers"/>
    <x v="6"/>
    <n v="0"/>
    <n v="1500000"/>
    <n v="0"/>
  </r>
  <r>
    <x v="11"/>
    <s v="4-Wheelers"/>
    <x v="3"/>
    <n v="0"/>
    <n v="1500000"/>
    <n v="0"/>
  </r>
  <r>
    <x v="11"/>
    <s v="4-Wheelers"/>
    <x v="5"/>
    <n v="0"/>
    <n v="1500000"/>
    <n v="0"/>
  </r>
  <r>
    <x v="11"/>
    <s v="4-Wheelers"/>
    <x v="6"/>
    <n v="0"/>
    <n v="1500000"/>
    <n v="0"/>
  </r>
  <r>
    <x v="5"/>
    <s v="4-Wheelers"/>
    <x v="2"/>
    <n v="0"/>
    <n v="1500000"/>
    <n v="0"/>
  </r>
  <r>
    <x v="5"/>
    <s v="4-Wheelers"/>
    <x v="3"/>
    <n v="0"/>
    <n v="1500000"/>
    <n v="0"/>
  </r>
  <r>
    <x v="5"/>
    <s v="4-Wheelers"/>
    <x v="4"/>
    <n v="0"/>
    <n v="1500000"/>
    <n v="0"/>
  </r>
  <r>
    <x v="5"/>
    <s v="4-Wheelers"/>
    <x v="5"/>
    <n v="0"/>
    <n v="1500000"/>
    <n v="0"/>
  </r>
  <r>
    <x v="5"/>
    <s v="4-Wheelers"/>
    <x v="6"/>
    <n v="0"/>
    <n v="1500000"/>
    <n v="0"/>
  </r>
  <r>
    <x v="12"/>
    <s v="4-Wheelers"/>
    <x v="3"/>
    <n v="0"/>
    <n v="1500000"/>
    <n v="0"/>
  </r>
  <r>
    <x v="12"/>
    <s v="4-Wheelers"/>
    <x v="5"/>
    <n v="0"/>
    <n v="1500000"/>
    <n v="0"/>
  </r>
  <r>
    <x v="12"/>
    <s v="4-Wheelers"/>
    <x v="6"/>
    <n v="0"/>
    <n v="1500000"/>
    <n v="0"/>
  </r>
  <r>
    <x v="6"/>
    <s v="4-Wheelers"/>
    <x v="2"/>
    <n v="0"/>
    <n v="1500000"/>
    <n v="0"/>
  </r>
  <r>
    <x v="6"/>
    <s v="4-Wheelers"/>
    <x v="3"/>
    <n v="0"/>
    <n v="1500000"/>
    <n v="0"/>
  </r>
  <r>
    <x v="6"/>
    <s v="4-Wheelers"/>
    <x v="4"/>
    <n v="0"/>
    <n v="1500000"/>
    <n v="0"/>
  </r>
  <r>
    <x v="6"/>
    <s v="4-Wheelers"/>
    <x v="5"/>
    <n v="0"/>
    <n v="1500000"/>
    <n v="0"/>
  </r>
  <r>
    <x v="6"/>
    <s v="4-Wheelers"/>
    <x v="6"/>
    <n v="0"/>
    <n v="1500000"/>
    <n v="0"/>
  </r>
  <r>
    <x v="13"/>
    <s v="4-Wheelers"/>
    <x v="3"/>
    <n v="0"/>
    <n v="1500000"/>
    <n v="0"/>
  </r>
  <r>
    <x v="13"/>
    <s v="4-Wheelers"/>
    <x v="5"/>
    <n v="0"/>
    <n v="1500000"/>
    <n v="0"/>
  </r>
  <r>
    <x v="13"/>
    <s v="4-Wheelers"/>
    <x v="6"/>
    <n v="0"/>
    <n v="1500000"/>
    <n v="0"/>
  </r>
  <r>
    <x v="7"/>
    <s v="4-Wheelers"/>
    <x v="2"/>
    <n v="0"/>
    <n v="1500000"/>
    <n v="0"/>
  </r>
  <r>
    <x v="7"/>
    <s v="4-Wheelers"/>
    <x v="3"/>
    <n v="0"/>
    <n v="1500000"/>
    <n v="0"/>
  </r>
  <r>
    <x v="7"/>
    <s v="4-Wheelers"/>
    <x v="4"/>
    <n v="0"/>
    <n v="1500000"/>
    <n v="0"/>
  </r>
  <r>
    <x v="7"/>
    <s v="4-Wheelers"/>
    <x v="5"/>
    <n v="0"/>
    <n v="1500000"/>
    <n v="0"/>
  </r>
  <r>
    <x v="7"/>
    <s v="4-Wheelers"/>
    <x v="6"/>
    <n v="0"/>
    <n v="1500000"/>
    <n v="0"/>
  </r>
  <r>
    <x v="14"/>
    <s v="4-Wheelers"/>
    <x v="3"/>
    <n v="0"/>
    <n v="1500000"/>
    <n v="0"/>
  </r>
  <r>
    <x v="14"/>
    <s v="4-Wheelers"/>
    <x v="5"/>
    <n v="0"/>
    <n v="1500000"/>
    <n v="0"/>
  </r>
  <r>
    <x v="8"/>
    <s v="4-Wheelers"/>
    <x v="2"/>
    <n v="0"/>
    <n v="1500000"/>
    <n v="0"/>
  </r>
  <r>
    <x v="8"/>
    <s v="4-Wheelers"/>
    <x v="3"/>
    <n v="0"/>
    <n v="1500000"/>
    <n v="0"/>
  </r>
  <r>
    <x v="8"/>
    <s v="4-Wheelers"/>
    <x v="4"/>
    <n v="0"/>
    <n v="1500000"/>
    <n v="0"/>
  </r>
  <r>
    <x v="8"/>
    <s v="4-Wheelers"/>
    <x v="5"/>
    <n v="0"/>
    <n v="1500000"/>
    <n v="0"/>
  </r>
  <r>
    <x v="8"/>
    <s v="4-Wheelers"/>
    <x v="6"/>
    <n v="0"/>
    <n v="1500000"/>
    <n v="0"/>
  </r>
  <r>
    <x v="15"/>
    <s v="4-Wheelers"/>
    <x v="3"/>
    <n v="0"/>
    <n v="1500000"/>
    <n v="0"/>
  </r>
  <r>
    <x v="16"/>
    <s v="4-Wheelers"/>
    <x v="3"/>
    <n v="0"/>
    <n v="1500000"/>
    <n v="0"/>
  </r>
  <r>
    <x v="16"/>
    <s v="4-Wheelers"/>
    <x v="4"/>
    <n v="0"/>
    <n v="1500000"/>
    <n v="0"/>
  </r>
  <r>
    <x v="16"/>
    <s v="4-Wheelers"/>
    <x v="5"/>
    <n v="0"/>
    <n v="1500000"/>
    <n v="0"/>
  </r>
  <r>
    <x v="16"/>
    <s v="4-Wheelers"/>
    <x v="6"/>
    <n v="0"/>
    <n v="1500000"/>
    <n v="0"/>
  </r>
  <r>
    <x v="17"/>
    <s v="4-Wheelers"/>
    <x v="3"/>
    <n v="0"/>
    <n v="1500000"/>
    <n v="0"/>
  </r>
  <r>
    <x v="18"/>
    <s v="4-Wheelers"/>
    <x v="3"/>
    <n v="0"/>
    <n v="1500000"/>
    <n v="0"/>
  </r>
  <r>
    <x v="18"/>
    <s v="4-Wheelers"/>
    <x v="4"/>
    <n v="0"/>
    <n v="1500000"/>
    <n v="0"/>
  </r>
  <r>
    <x v="18"/>
    <s v="4-Wheelers"/>
    <x v="5"/>
    <n v="0"/>
    <n v="1500000"/>
    <n v="0"/>
  </r>
  <r>
    <x v="18"/>
    <s v="4-Wheelers"/>
    <x v="6"/>
    <n v="0"/>
    <n v="1500000"/>
    <n v="0"/>
  </r>
  <r>
    <x v="19"/>
    <s v="4-Wheelers"/>
    <x v="3"/>
    <n v="0"/>
    <n v="1500000"/>
    <n v="0"/>
  </r>
  <r>
    <x v="20"/>
    <s v="4-Wheelers"/>
    <x v="3"/>
    <n v="0"/>
    <n v="1500000"/>
    <n v="0"/>
  </r>
  <r>
    <x v="20"/>
    <s v="4-Wheelers"/>
    <x v="4"/>
    <n v="0"/>
    <n v="1500000"/>
    <n v="0"/>
  </r>
  <r>
    <x v="20"/>
    <s v="4-Wheelers"/>
    <x v="5"/>
    <n v="0"/>
    <n v="1500000"/>
    <n v="0"/>
  </r>
  <r>
    <x v="20"/>
    <s v="4-Wheelers"/>
    <x v="6"/>
    <n v="0"/>
    <n v="1500000"/>
    <n v="0"/>
  </r>
  <r>
    <x v="21"/>
    <s v="4-Wheelers"/>
    <x v="3"/>
    <n v="0"/>
    <n v="1500000"/>
    <n v="0"/>
  </r>
  <r>
    <x v="22"/>
    <s v="4-Wheelers"/>
    <x v="3"/>
    <n v="0"/>
    <n v="1500000"/>
    <n v="0"/>
  </r>
  <r>
    <x v="22"/>
    <s v="4-Wheelers"/>
    <x v="6"/>
    <n v="0"/>
    <n v="1500000"/>
    <n v="0"/>
  </r>
  <r>
    <x v="0"/>
    <s v="4-Wheelers"/>
    <x v="8"/>
    <n v="322"/>
    <n v="1500000"/>
    <n v="483000000"/>
  </r>
  <r>
    <x v="0"/>
    <s v="4-Wheelers"/>
    <x v="9"/>
    <n v="118"/>
    <n v="1500000"/>
    <n v="177000000"/>
  </r>
  <r>
    <x v="0"/>
    <s v="4-Wheelers"/>
    <x v="10"/>
    <n v="171"/>
    <n v="1500000"/>
    <n v="256500000"/>
  </r>
  <r>
    <x v="0"/>
    <s v="4-Wheelers"/>
    <x v="11"/>
    <n v="12"/>
    <n v="1500000"/>
    <n v="18000000"/>
  </r>
  <r>
    <x v="0"/>
    <s v="4-Wheelers"/>
    <x v="7"/>
    <n v="3"/>
    <n v="1500000"/>
    <n v="4500000"/>
  </r>
  <r>
    <x v="1"/>
    <s v="4-Wheelers"/>
    <x v="8"/>
    <n v="1409"/>
    <n v="1500000"/>
    <n v="2113500000"/>
  </r>
  <r>
    <x v="1"/>
    <s v="4-Wheelers"/>
    <x v="9"/>
    <n v="177"/>
    <n v="1500000"/>
    <n v="265500000"/>
  </r>
  <r>
    <x v="1"/>
    <s v="4-Wheelers"/>
    <x v="10"/>
    <n v="611"/>
    <n v="1500000"/>
    <n v="916500000"/>
  </r>
  <r>
    <x v="1"/>
    <s v="4-Wheelers"/>
    <x v="2"/>
    <n v="15"/>
    <n v="1500000"/>
    <n v="22500000"/>
  </r>
  <r>
    <x v="1"/>
    <s v="4-Wheelers"/>
    <x v="11"/>
    <n v="17"/>
    <n v="1500000"/>
    <n v="25500000"/>
  </r>
  <r>
    <x v="1"/>
    <s v="4-Wheelers"/>
    <x v="4"/>
    <n v="12"/>
    <n v="1500000"/>
    <n v="18000000"/>
  </r>
  <r>
    <x v="1"/>
    <s v="4-Wheelers"/>
    <x v="7"/>
    <n v="8"/>
    <n v="1500000"/>
    <n v="12000000"/>
  </r>
  <r>
    <x v="23"/>
    <s v="4-Wheelers"/>
    <x v="8"/>
    <n v="364"/>
    <n v="1500000"/>
    <n v="546000000"/>
  </r>
  <r>
    <x v="23"/>
    <s v="4-Wheelers"/>
    <x v="9"/>
    <n v="265"/>
    <n v="1500000"/>
    <n v="397500000"/>
  </r>
  <r>
    <x v="23"/>
    <s v="4-Wheelers"/>
    <x v="10"/>
    <n v="4880"/>
    <n v="1500000"/>
    <n v="7320000000"/>
  </r>
  <r>
    <x v="23"/>
    <s v="4-Wheelers"/>
    <x v="2"/>
    <n v="156"/>
    <n v="1500000"/>
    <n v="234000000"/>
  </r>
  <r>
    <x v="23"/>
    <s v="4-Wheelers"/>
    <x v="11"/>
    <n v="42"/>
    <n v="1500000"/>
    <n v="63000000"/>
  </r>
  <r>
    <x v="23"/>
    <s v="4-Wheelers"/>
    <x v="3"/>
    <n v="181"/>
    <n v="1500000"/>
    <n v="271500000"/>
  </r>
  <r>
    <x v="23"/>
    <s v="4-Wheelers"/>
    <x v="4"/>
    <n v="51"/>
    <n v="1500000"/>
    <n v="76500000"/>
  </r>
  <r>
    <x v="23"/>
    <s v="4-Wheelers"/>
    <x v="7"/>
    <n v="8"/>
    <n v="1500000"/>
    <n v="12000000"/>
  </r>
  <r>
    <x v="23"/>
    <s v="4-Wheelers"/>
    <x v="5"/>
    <n v="27"/>
    <n v="1500000"/>
    <n v="40500000"/>
  </r>
  <r>
    <x v="23"/>
    <s v="4-Wheelers"/>
    <x v="6"/>
    <n v="30"/>
    <n v="1500000"/>
    <n v="45000000"/>
  </r>
  <r>
    <x v="2"/>
    <s v="4-Wheelers"/>
    <x v="8"/>
    <n v="137"/>
    <n v="1500000"/>
    <n v="205500000"/>
  </r>
  <r>
    <x v="2"/>
    <s v="4-Wheelers"/>
    <x v="9"/>
    <n v="39"/>
    <n v="1500000"/>
    <n v="58500000"/>
  </r>
  <r>
    <x v="2"/>
    <s v="4-Wheelers"/>
    <x v="10"/>
    <n v="78"/>
    <n v="1500000"/>
    <n v="117000000"/>
  </r>
  <r>
    <x v="2"/>
    <s v="4-Wheelers"/>
    <x v="11"/>
    <n v="3"/>
    <n v="1500000"/>
    <n v="4500000"/>
  </r>
  <r>
    <x v="9"/>
    <s v="4-Wheelers"/>
    <x v="8"/>
    <n v="2097"/>
    <n v="1500000"/>
    <n v="3145500000"/>
  </r>
  <r>
    <x v="9"/>
    <s v="4-Wheelers"/>
    <x v="9"/>
    <n v="181"/>
    <n v="1500000"/>
    <n v="271500000"/>
  </r>
  <r>
    <x v="9"/>
    <s v="4-Wheelers"/>
    <x v="10"/>
    <n v="622"/>
    <n v="1500000"/>
    <n v="933000000"/>
  </r>
  <r>
    <x v="9"/>
    <s v="4-Wheelers"/>
    <x v="2"/>
    <n v="30"/>
    <n v="1500000"/>
    <n v="45000000"/>
  </r>
  <r>
    <x v="9"/>
    <s v="4-Wheelers"/>
    <x v="11"/>
    <n v="19"/>
    <n v="1500000"/>
    <n v="28500000"/>
  </r>
  <r>
    <x v="9"/>
    <s v="4-Wheelers"/>
    <x v="4"/>
    <n v="6"/>
    <n v="1500000"/>
    <n v="9000000"/>
  </r>
  <r>
    <x v="9"/>
    <s v="4-Wheelers"/>
    <x v="7"/>
    <n v="4"/>
    <n v="1500000"/>
    <n v="6000000"/>
  </r>
  <r>
    <x v="24"/>
    <s v="4-Wheelers"/>
    <x v="8"/>
    <n v="3212"/>
    <n v="1500000"/>
    <n v="4818000000"/>
  </r>
  <r>
    <x v="24"/>
    <s v="4-Wheelers"/>
    <x v="9"/>
    <n v="351"/>
    <n v="1500000"/>
    <n v="526500000"/>
  </r>
  <r>
    <x v="24"/>
    <s v="4-Wheelers"/>
    <x v="10"/>
    <n v="3457"/>
    <n v="1500000"/>
    <n v="5185500000"/>
  </r>
  <r>
    <x v="24"/>
    <s v="4-Wheelers"/>
    <x v="2"/>
    <n v="110"/>
    <n v="1500000"/>
    <n v="165000000"/>
  </r>
  <r>
    <x v="24"/>
    <s v="4-Wheelers"/>
    <x v="11"/>
    <n v="129"/>
    <n v="1500000"/>
    <n v="193500000"/>
  </r>
  <r>
    <x v="24"/>
    <s v="4-Wheelers"/>
    <x v="3"/>
    <n v="245"/>
    <n v="1500000"/>
    <n v="367500000"/>
  </r>
  <r>
    <x v="24"/>
    <s v="4-Wheelers"/>
    <x v="4"/>
    <n v="57"/>
    <n v="1500000"/>
    <n v="85500000"/>
  </r>
  <r>
    <x v="24"/>
    <s v="4-Wheelers"/>
    <x v="7"/>
    <n v="9"/>
    <n v="1500000"/>
    <n v="13500000"/>
  </r>
  <r>
    <x v="24"/>
    <s v="4-Wheelers"/>
    <x v="5"/>
    <n v="34"/>
    <n v="1500000"/>
    <n v="51000000"/>
  </r>
  <r>
    <x v="24"/>
    <s v="4-Wheelers"/>
    <x v="6"/>
    <n v="36"/>
    <n v="1500000"/>
    <n v="54000000"/>
  </r>
  <r>
    <x v="3"/>
    <s v="4-Wheelers"/>
    <x v="8"/>
    <n v="572"/>
    <n v="1500000"/>
    <n v="858000000"/>
  </r>
  <r>
    <x v="3"/>
    <s v="4-Wheelers"/>
    <x v="9"/>
    <n v="128"/>
    <n v="1500000"/>
    <n v="192000000"/>
  </r>
  <r>
    <x v="3"/>
    <s v="4-Wheelers"/>
    <x v="10"/>
    <n v="106"/>
    <n v="1500000"/>
    <n v="159000000"/>
  </r>
  <r>
    <x v="3"/>
    <s v="4-Wheelers"/>
    <x v="11"/>
    <n v="10"/>
    <n v="1500000"/>
    <n v="15000000"/>
  </r>
  <r>
    <x v="3"/>
    <s v="4-Wheelers"/>
    <x v="7"/>
    <n v="2"/>
    <n v="1500000"/>
    <n v="3000000"/>
  </r>
  <r>
    <x v="10"/>
    <s v="4-Wheelers"/>
    <x v="8"/>
    <n v="2169"/>
    <n v="1500000"/>
    <n v="3253500000"/>
  </r>
  <r>
    <x v="10"/>
    <s v="4-Wheelers"/>
    <x v="9"/>
    <n v="173"/>
    <n v="1500000"/>
    <n v="259500000"/>
  </r>
  <r>
    <x v="10"/>
    <s v="4-Wheelers"/>
    <x v="10"/>
    <n v="787"/>
    <n v="1500000"/>
    <n v="1180500000"/>
  </r>
  <r>
    <x v="10"/>
    <s v="4-Wheelers"/>
    <x v="2"/>
    <n v="36"/>
    <n v="1500000"/>
    <n v="54000000"/>
  </r>
  <r>
    <x v="10"/>
    <s v="4-Wheelers"/>
    <x v="11"/>
    <n v="39"/>
    <n v="1500000"/>
    <n v="58500000"/>
  </r>
  <r>
    <x v="10"/>
    <s v="4-Wheelers"/>
    <x v="4"/>
    <n v="4"/>
    <n v="1500000"/>
    <n v="6000000"/>
  </r>
  <r>
    <x v="10"/>
    <s v="4-Wheelers"/>
    <x v="7"/>
    <n v="2"/>
    <n v="1500000"/>
    <n v="3000000"/>
  </r>
  <r>
    <x v="25"/>
    <s v="4-Wheelers"/>
    <x v="8"/>
    <n v="3671"/>
    <n v="1500000"/>
    <n v="5506500000"/>
  </r>
  <r>
    <x v="25"/>
    <s v="4-Wheelers"/>
    <x v="9"/>
    <n v="877"/>
    <n v="1500000"/>
    <n v="1315500000"/>
  </r>
  <r>
    <x v="25"/>
    <s v="4-Wheelers"/>
    <x v="10"/>
    <n v="2574"/>
    <n v="1500000"/>
    <n v="3861000000"/>
  </r>
  <r>
    <x v="25"/>
    <s v="4-Wheelers"/>
    <x v="2"/>
    <n v="140"/>
    <n v="1500000"/>
    <n v="210000000"/>
  </r>
  <r>
    <x v="25"/>
    <s v="4-Wheelers"/>
    <x v="11"/>
    <n v="121"/>
    <n v="1500000"/>
    <n v="181500000"/>
  </r>
  <r>
    <x v="25"/>
    <s v="4-Wheelers"/>
    <x v="3"/>
    <n v="254"/>
    <n v="1500000"/>
    <n v="381000000"/>
  </r>
  <r>
    <x v="25"/>
    <s v="4-Wheelers"/>
    <x v="4"/>
    <n v="76"/>
    <n v="1500000"/>
    <n v="114000000"/>
  </r>
  <r>
    <x v="25"/>
    <s v="4-Wheelers"/>
    <x v="7"/>
    <n v="14"/>
    <n v="1500000"/>
    <n v="21000000"/>
  </r>
  <r>
    <x v="25"/>
    <s v="4-Wheelers"/>
    <x v="5"/>
    <n v="33"/>
    <n v="1500000"/>
    <n v="49500000"/>
  </r>
  <r>
    <x v="25"/>
    <s v="4-Wheelers"/>
    <x v="6"/>
    <n v="30"/>
    <n v="1500000"/>
    <n v="45000000"/>
  </r>
  <r>
    <x v="4"/>
    <s v="4-Wheelers"/>
    <x v="8"/>
    <n v="696"/>
    <n v="1500000"/>
    <n v="1044000000"/>
  </r>
  <r>
    <x v="4"/>
    <s v="4-Wheelers"/>
    <x v="9"/>
    <n v="232"/>
    <n v="1500000"/>
    <n v="348000000"/>
  </r>
  <r>
    <x v="4"/>
    <s v="4-Wheelers"/>
    <x v="10"/>
    <n v="171"/>
    <n v="1500000"/>
    <n v="256500000"/>
  </r>
  <r>
    <x v="4"/>
    <s v="4-Wheelers"/>
    <x v="11"/>
    <n v="18"/>
    <n v="1500000"/>
    <n v="27000000"/>
  </r>
  <r>
    <x v="4"/>
    <s v="4-Wheelers"/>
    <x v="7"/>
    <n v="1"/>
    <n v="1500000"/>
    <n v="1500000"/>
  </r>
  <r>
    <x v="11"/>
    <s v="4-Wheelers"/>
    <x v="8"/>
    <n v="2264"/>
    <n v="1500000"/>
    <n v="3396000000"/>
  </r>
  <r>
    <x v="11"/>
    <s v="4-Wheelers"/>
    <x v="9"/>
    <n v="194"/>
    <n v="1500000"/>
    <n v="291000000"/>
  </r>
  <r>
    <x v="11"/>
    <s v="4-Wheelers"/>
    <x v="10"/>
    <n v="866"/>
    <n v="1500000"/>
    <n v="1299000000"/>
  </r>
  <r>
    <x v="11"/>
    <s v="4-Wheelers"/>
    <x v="2"/>
    <n v="32"/>
    <n v="1500000"/>
    <n v="48000000"/>
  </r>
  <r>
    <x v="11"/>
    <s v="4-Wheelers"/>
    <x v="11"/>
    <n v="45"/>
    <n v="1500000"/>
    <n v="67500000"/>
  </r>
  <r>
    <x v="11"/>
    <s v="4-Wheelers"/>
    <x v="4"/>
    <n v="4"/>
    <n v="1500000"/>
    <n v="6000000"/>
  </r>
  <r>
    <x v="11"/>
    <s v="4-Wheelers"/>
    <x v="7"/>
    <n v="1"/>
    <n v="1500000"/>
    <n v="1500000"/>
  </r>
  <r>
    <x v="26"/>
    <s v="4-Wheelers"/>
    <x v="8"/>
    <n v="3823"/>
    <n v="1500000"/>
    <n v="5734500000"/>
  </r>
  <r>
    <x v="26"/>
    <s v="4-Wheelers"/>
    <x v="9"/>
    <n v="935"/>
    <n v="1500000"/>
    <n v="1402500000"/>
  </r>
  <r>
    <x v="26"/>
    <s v="4-Wheelers"/>
    <x v="10"/>
    <n v="2174"/>
    <n v="1500000"/>
    <n v="3261000000"/>
  </r>
  <r>
    <x v="26"/>
    <s v="4-Wheelers"/>
    <x v="2"/>
    <n v="89"/>
    <n v="1500000"/>
    <n v="133500000"/>
  </r>
  <r>
    <x v="26"/>
    <s v="4-Wheelers"/>
    <x v="11"/>
    <n v="88"/>
    <n v="1500000"/>
    <n v="132000000"/>
  </r>
  <r>
    <x v="26"/>
    <s v="4-Wheelers"/>
    <x v="3"/>
    <n v="169"/>
    <n v="1500000"/>
    <n v="253500000"/>
  </r>
  <r>
    <x v="26"/>
    <s v="4-Wheelers"/>
    <x v="4"/>
    <n v="81"/>
    <n v="1500000"/>
    <n v="121500000"/>
  </r>
  <r>
    <x v="26"/>
    <s v="4-Wheelers"/>
    <x v="7"/>
    <n v="23"/>
    <n v="1500000"/>
    <n v="34500000"/>
  </r>
  <r>
    <x v="26"/>
    <s v="4-Wheelers"/>
    <x v="5"/>
    <n v="26"/>
    <n v="1500000"/>
    <n v="39000000"/>
  </r>
  <r>
    <x v="26"/>
    <s v="4-Wheelers"/>
    <x v="6"/>
    <n v="22"/>
    <n v="1500000"/>
    <n v="33000000"/>
  </r>
  <r>
    <x v="5"/>
    <s v="4-Wheelers"/>
    <x v="8"/>
    <n v="584"/>
    <n v="1500000"/>
    <n v="876000000"/>
  </r>
  <r>
    <x v="5"/>
    <s v="4-Wheelers"/>
    <x v="9"/>
    <n v="303"/>
    <n v="1500000"/>
    <n v="454500000"/>
  </r>
  <r>
    <x v="5"/>
    <s v="4-Wheelers"/>
    <x v="10"/>
    <n v="204"/>
    <n v="1500000"/>
    <n v="306000000"/>
  </r>
  <r>
    <x v="5"/>
    <s v="4-Wheelers"/>
    <x v="11"/>
    <n v="10"/>
    <n v="1500000"/>
    <n v="15000000"/>
  </r>
  <r>
    <x v="5"/>
    <s v="4-Wheelers"/>
    <x v="7"/>
    <n v="2"/>
    <n v="1500000"/>
    <n v="3000000"/>
  </r>
  <r>
    <x v="12"/>
    <s v="4-Wheelers"/>
    <x v="8"/>
    <n v="1931"/>
    <n v="1500000"/>
    <n v="2896500000"/>
  </r>
  <r>
    <x v="12"/>
    <s v="4-Wheelers"/>
    <x v="9"/>
    <n v="234"/>
    <n v="1500000"/>
    <n v="351000000"/>
  </r>
  <r>
    <x v="12"/>
    <s v="4-Wheelers"/>
    <x v="10"/>
    <n v="1085"/>
    <n v="1500000"/>
    <n v="1627500000"/>
  </r>
  <r>
    <x v="12"/>
    <s v="4-Wheelers"/>
    <x v="2"/>
    <n v="33"/>
    <n v="1500000"/>
    <n v="49500000"/>
  </r>
  <r>
    <x v="12"/>
    <s v="4-Wheelers"/>
    <x v="11"/>
    <n v="53"/>
    <n v="1500000"/>
    <n v="79500000"/>
  </r>
  <r>
    <x v="12"/>
    <s v="4-Wheelers"/>
    <x v="4"/>
    <n v="19"/>
    <n v="1500000"/>
    <n v="28500000"/>
  </r>
  <r>
    <x v="12"/>
    <s v="4-Wheelers"/>
    <x v="7"/>
    <n v="3"/>
    <n v="1500000"/>
    <n v="4500000"/>
  </r>
  <r>
    <x v="27"/>
    <s v="4-Wheelers"/>
    <x v="8"/>
    <n v="3388"/>
    <n v="1500000"/>
    <n v="5082000000"/>
  </r>
  <r>
    <x v="27"/>
    <s v="4-Wheelers"/>
    <x v="9"/>
    <n v="913"/>
    <n v="1500000"/>
    <n v="1369500000"/>
  </r>
  <r>
    <x v="27"/>
    <s v="4-Wheelers"/>
    <x v="10"/>
    <n v="2013"/>
    <n v="1500000"/>
    <n v="3019500000"/>
  </r>
  <r>
    <x v="27"/>
    <s v="4-Wheelers"/>
    <x v="2"/>
    <n v="80"/>
    <n v="1500000"/>
    <n v="120000000"/>
  </r>
  <r>
    <x v="27"/>
    <s v="4-Wheelers"/>
    <x v="11"/>
    <n v="141"/>
    <n v="1500000"/>
    <n v="211500000"/>
  </r>
  <r>
    <x v="27"/>
    <s v="4-Wheelers"/>
    <x v="3"/>
    <n v="89"/>
    <n v="1500000"/>
    <n v="133500000"/>
  </r>
  <r>
    <x v="27"/>
    <s v="4-Wheelers"/>
    <x v="4"/>
    <n v="64"/>
    <n v="1500000"/>
    <n v="96000000"/>
  </r>
  <r>
    <x v="27"/>
    <s v="4-Wheelers"/>
    <x v="7"/>
    <n v="8"/>
    <n v="1500000"/>
    <n v="12000000"/>
  </r>
  <r>
    <x v="27"/>
    <s v="4-Wheelers"/>
    <x v="5"/>
    <n v="36"/>
    <n v="1500000"/>
    <n v="54000000"/>
  </r>
  <r>
    <x v="27"/>
    <s v="4-Wheelers"/>
    <x v="6"/>
    <n v="21"/>
    <n v="1500000"/>
    <n v="31500000"/>
  </r>
  <r>
    <x v="6"/>
    <s v="4-Wheelers"/>
    <x v="8"/>
    <n v="772"/>
    <n v="1500000"/>
    <n v="1158000000"/>
  </r>
  <r>
    <x v="6"/>
    <s v="4-Wheelers"/>
    <x v="9"/>
    <n v="263"/>
    <n v="1500000"/>
    <n v="394500000"/>
  </r>
  <r>
    <x v="6"/>
    <s v="4-Wheelers"/>
    <x v="10"/>
    <n v="276"/>
    <n v="1500000"/>
    <n v="414000000"/>
  </r>
  <r>
    <x v="6"/>
    <s v="4-Wheelers"/>
    <x v="11"/>
    <n v="6"/>
    <n v="1500000"/>
    <n v="9000000"/>
  </r>
  <r>
    <x v="6"/>
    <s v="4-Wheelers"/>
    <x v="7"/>
    <n v="2"/>
    <n v="1500000"/>
    <n v="3000000"/>
  </r>
  <r>
    <x v="13"/>
    <s v="4-Wheelers"/>
    <x v="8"/>
    <n v="1997"/>
    <n v="1500000"/>
    <n v="2995500000"/>
  </r>
  <r>
    <x v="13"/>
    <s v="4-Wheelers"/>
    <x v="9"/>
    <n v="207"/>
    <n v="1500000"/>
    <n v="310500000"/>
  </r>
  <r>
    <x v="13"/>
    <s v="4-Wheelers"/>
    <x v="10"/>
    <n v="1213"/>
    <n v="1500000"/>
    <n v="1819500000"/>
  </r>
  <r>
    <x v="13"/>
    <s v="4-Wheelers"/>
    <x v="2"/>
    <n v="48"/>
    <n v="1500000"/>
    <n v="72000000"/>
  </r>
  <r>
    <x v="13"/>
    <s v="4-Wheelers"/>
    <x v="11"/>
    <n v="57"/>
    <n v="1500000"/>
    <n v="85500000"/>
  </r>
  <r>
    <x v="13"/>
    <s v="4-Wheelers"/>
    <x v="4"/>
    <n v="21"/>
    <n v="1500000"/>
    <n v="31500000"/>
  </r>
  <r>
    <x v="13"/>
    <s v="4-Wheelers"/>
    <x v="7"/>
    <n v="3"/>
    <n v="1500000"/>
    <n v="4500000"/>
  </r>
  <r>
    <x v="28"/>
    <s v="4-Wheelers"/>
    <x v="8"/>
    <n v="3126"/>
    <n v="1500000"/>
    <n v="4689000000"/>
  </r>
  <r>
    <x v="28"/>
    <s v="4-Wheelers"/>
    <x v="9"/>
    <n v="676"/>
    <n v="1500000"/>
    <n v="1014000000"/>
  </r>
  <r>
    <x v="28"/>
    <s v="4-Wheelers"/>
    <x v="10"/>
    <n v="1668"/>
    <n v="1500000"/>
    <n v="2502000000"/>
  </r>
  <r>
    <x v="28"/>
    <s v="4-Wheelers"/>
    <x v="2"/>
    <n v="141"/>
    <n v="1500000"/>
    <n v="211500000"/>
  </r>
  <r>
    <x v="28"/>
    <s v="4-Wheelers"/>
    <x v="11"/>
    <n v="161"/>
    <n v="1500000"/>
    <n v="241500000"/>
  </r>
  <r>
    <x v="28"/>
    <s v="4-Wheelers"/>
    <x v="3"/>
    <n v="108"/>
    <n v="1500000"/>
    <n v="162000000"/>
  </r>
  <r>
    <x v="28"/>
    <s v="4-Wheelers"/>
    <x v="4"/>
    <n v="58"/>
    <n v="1500000"/>
    <n v="87000000"/>
  </r>
  <r>
    <x v="28"/>
    <s v="4-Wheelers"/>
    <x v="7"/>
    <n v="41"/>
    <n v="1500000"/>
    <n v="61500000"/>
  </r>
  <r>
    <x v="28"/>
    <s v="4-Wheelers"/>
    <x v="5"/>
    <n v="42"/>
    <n v="1500000"/>
    <n v="63000000"/>
  </r>
  <r>
    <x v="28"/>
    <s v="4-Wheelers"/>
    <x v="6"/>
    <n v="26"/>
    <n v="1500000"/>
    <n v="39000000"/>
  </r>
  <r>
    <x v="7"/>
    <s v="4-Wheelers"/>
    <x v="8"/>
    <n v="803"/>
    <n v="1500000"/>
    <n v="1204500000"/>
  </r>
  <r>
    <x v="7"/>
    <s v="4-Wheelers"/>
    <x v="9"/>
    <n v="194"/>
    <n v="1500000"/>
    <n v="291000000"/>
  </r>
  <r>
    <x v="7"/>
    <s v="4-Wheelers"/>
    <x v="10"/>
    <n v="369"/>
    <n v="1500000"/>
    <n v="553500000"/>
  </r>
  <r>
    <x v="7"/>
    <s v="4-Wheelers"/>
    <x v="11"/>
    <n v="8"/>
    <n v="1500000"/>
    <n v="12000000"/>
  </r>
  <r>
    <x v="7"/>
    <s v="4-Wheelers"/>
    <x v="7"/>
    <n v="3"/>
    <n v="1500000"/>
    <n v="4500000"/>
  </r>
  <r>
    <x v="14"/>
    <s v="4-Wheelers"/>
    <x v="8"/>
    <n v="2395"/>
    <n v="1500000"/>
    <n v="3592500000"/>
  </r>
  <r>
    <x v="14"/>
    <s v="4-Wheelers"/>
    <x v="9"/>
    <n v="338"/>
    <n v="1500000"/>
    <n v="507000000"/>
  </r>
  <r>
    <x v="14"/>
    <s v="4-Wheelers"/>
    <x v="10"/>
    <n v="1051"/>
    <n v="1500000"/>
    <n v="1576500000"/>
  </r>
  <r>
    <x v="14"/>
    <s v="4-Wheelers"/>
    <x v="2"/>
    <n v="27"/>
    <n v="1500000"/>
    <n v="40500000"/>
  </r>
  <r>
    <x v="14"/>
    <s v="4-Wheelers"/>
    <x v="11"/>
    <n v="64"/>
    <n v="1500000"/>
    <n v="96000000"/>
  </r>
  <r>
    <x v="14"/>
    <s v="4-Wheelers"/>
    <x v="4"/>
    <n v="4"/>
    <n v="1500000"/>
    <n v="6000000"/>
  </r>
  <r>
    <x v="14"/>
    <s v="4-Wheelers"/>
    <x v="7"/>
    <n v="4"/>
    <n v="1500000"/>
    <n v="6000000"/>
  </r>
  <r>
    <x v="14"/>
    <s v="4-Wheelers"/>
    <x v="6"/>
    <n v="29"/>
    <n v="1500000"/>
    <n v="43500000"/>
  </r>
  <r>
    <x v="29"/>
    <s v="4-Wheelers"/>
    <x v="8"/>
    <n v="3911"/>
    <n v="1500000"/>
    <n v="5866500000"/>
  </r>
  <r>
    <x v="29"/>
    <s v="4-Wheelers"/>
    <x v="9"/>
    <n v="714"/>
    <n v="1500000"/>
    <n v="1071000000"/>
  </r>
  <r>
    <x v="29"/>
    <s v="4-Wheelers"/>
    <x v="10"/>
    <n v="2027"/>
    <n v="1500000"/>
    <n v="3040500000"/>
  </r>
  <r>
    <x v="29"/>
    <s v="4-Wheelers"/>
    <x v="2"/>
    <n v="109"/>
    <n v="1500000"/>
    <n v="163500000"/>
  </r>
  <r>
    <x v="29"/>
    <s v="4-Wheelers"/>
    <x v="11"/>
    <n v="148"/>
    <n v="1500000"/>
    <n v="222000000"/>
  </r>
  <r>
    <x v="29"/>
    <s v="4-Wheelers"/>
    <x v="3"/>
    <n v="132"/>
    <n v="1500000"/>
    <n v="198000000"/>
  </r>
  <r>
    <x v="29"/>
    <s v="4-Wheelers"/>
    <x v="4"/>
    <n v="71"/>
    <n v="1500000"/>
    <n v="106500000"/>
  </r>
  <r>
    <x v="29"/>
    <s v="4-Wheelers"/>
    <x v="7"/>
    <n v="18"/>
    <n v="1500000"/>
    <n v="27000000"/>
  </r>
  <r>
    <x v="29"/>
    <s v="4-Wheelers"/>
    <x v="5"/>
    <n v="41"/>
    <n v="1500000"/>
    <n v="61500000"/>
  </r>
  <r>
    <x v="29"/>
    <s v="4-Wheelers"/>
    <x v="6"/>
    <n v="39"/>
    <n v="1500000"/>
    <n v="58500000"/>
  </r>
  <r>
    <x v="8"/>
    <s v="4-Wheelers"/>
    <x v="8"/>
    <n v="1036"/>
    <n v="1500000"/>
    <n v="1554000000"/>
  </r>
  <r>
    <x v="8"/>
    <s v="4-Wheelers"/>
    <x v="9"/>
    <n v="118"/>
    <n v="1500000"/>
    <n v="177000000"/>
  </r>
  <r>
    <x v="8"/>
    <s v="4-Wheelers"/>
    <x v="10"/>
    <n v="462"/>
    <n v="1500000"/>
    <n v="693000000"/>
  </r>
  <r>
    <x v="8"/>
    <s v="4-Wheelers"/>
    <x v="11"/>
    <n v="7"/>
    <n v="1500000"/>
    <n v="10500000"/>
  </r>
  <r>
    <x v="8"/>
    <s v="4-Wheelers"/>
    <x v="7"/>
    <n v="2"/>
    <n v="1500000"/>
    <n v="3000000"/>
  </r>
  <r>
    <x v="15"/>
    <s v="4-Wheelers"/>
    <x v="8"/>
    <n v="2264"/>
    <n v="1500000"/>
    <n v="3396000000"/>
  </r>
  <r>
    <x v="15"/>
    <s v="4-Wheelers"/>
    <x v="9"/>
    <n v="464"/>
    <n v="1500000"/>
    <n v="696000000"/>
  </r>
  <r>
    <x v="15"/>
    <s v="4-Wheelers"/>
    <x v="10"/>
    <n v="1067"/>
    <n v="1500000"/>
    <n v="1600500000"/>
  </r>
  <r>
    <x v="15"/>
    <s v="4-Wheelers"/>
    <x v="2"/>
    <n v="39"/>
    <n v="1500000"/>
    <n v="58500000"/>
  </r>
  <r>
    <x v="15"/>
    <s v="4-Wheelers"/>
    <x v="11"/>
    <n v="59"/>
    <n v="1500000"/>
    <n v="88500000"/>
  </r>
  <r>
    <x v="15"/>
    <s v="4-Wheelers"/>
    <x v="4"/>
    <n v="14"/>
    <n v="1500000"/>
    <n v="21000000"/>
  </r>
  <r>
    <x v="15"/>
    <s v="4-Wheelers"/>
    <x v="7"/>
    <n v="4"/>
    <n v="1500000"/>
    <n v="6000000"/>
  </r>
  <r>
    <x v="15"/>
    <s v="4-Wheelers"/>
    <x v="5"/>
    <n v="5"/>
    <n v="1500000"/>
    <n v="7500000"/>
  </r>
  <r>
    <x v="15"/>
    <s v="4-Wheelers"/>
    <x v="6"/>
    <n v="61"/>
    <n v="1500000"/>
    <n v="91500000"/>
  </r>
  <r>
    <x v="30"/>
    <s v="4-Wheelers"/>
    <x v="8"/>
    <n v="4432"/>
    <n v="1500000"/>
    <n v="6648000000"/>
  </r>
  <r>
    <x v="30"/>
    <s v="4-Wheelers"/>
    <x v="9"/>
    <n v="723"/>
    <n v="1500000"/>
    <n v="1084500000"/>
  </r>
  <r>
    <x v="30"/>
    <s v="4-Wheelers"/>
    <x v="10"/>
    <n v="1222"/>
    <n v="1500000"/>
    <n v="1833000000"/>
  </r>
  <r>
    <x v="30"/>
    <s v="4-Wheelers"/>
    <x v="2"/>
    <n v="106"/>
    <n v="1500000"/>
    <n v="159000000"/>
  </r>
  <r>
    <x v="30"/>
    <s v="4-Wheelers"/>
    <x v="11"/>
    <n v="125"/>
    <n v="1500000"/>
    <n v="187500000"/>
  </r>
  <r>
    <x v="30"/>
    <s v="4-Wheelers"/>
    <x v="3"/>
    <n v="98"/>
    <n v="1500000"/>
    <n v="147000000"/>
  </r>
  <r>
    <x v="30"/>
    <s v="4-Wheelers"/>
    <x v="4"/>
    <n v="215"/>
    <n v="1500000"/>
    <n v="322500000"/>
  </r>
  <r>
    <x v="30"/>
    <s v="4-Wheelers"/>
    <x v="7"/>
    <n v="35"/>
    <n v="1500000"/>
    <n v="52500000"/>
  </r>
  <r>
    <x v="30"/>
    <s v="4-Wheelers"/>
    <x v="5"/>
    <n v="57"/>
    <n v="1500000"/>
    <n v="85500000"/>
  </r>
  <r>
    <x v="30"/>
    <s v="4-Wheelers"/>
    <x v="6"/>
    <n v="29"/>
    <n v="1500000"/>
    <n v="43500000"/>
  </r>
  <r>
    <x v="16"/>
    <s v="4-Wheelers"/>
    <x v="8"/>
    <n v="1952"/>
    <n v="1500000"/>
    <n v="2928000000"/>
  </r>
  <r>
    <x v="16"/>
    <s v="4-Wheelers"/>
    <x v="9"/>
    <n v="99"/>
    <n v="1500000"/>
    <n v="148500000"/>
  </r>
  <r>
    <x v="16"/>
    <s v="4-Wheelers"/>
    <x v="10"/>
    <n v="552"/>
    <n v="1500000"/>
    <n v="828000000"/>
  </r>
  <r>
    <x v="16"/>
    <s v="4-Wheelers"/>
    <x v="2"/>
    <n v="1"/>
    <n v="1500000"/>
    <n v="1500000"/>
  </r>
  <r>
    <x v="16"/>
    <s v="4-Wheelers"/>
    <x v="11"/>
    <n v="10"/>
    <n v="1500000"/>
    <n v="15000000"/>
  </r>
  <r>
    <x v="16"/>
    <s v="4-Wheelers"/>
    <x v="7"/>
    <n v="1"/>
    <n v="1500000"/>
    <n v="1500000"/>
  </r>
  <r>
    <x v="17"/>
    <s v="4-Wheelers"/>
    <x v="8"/>
    <n v="1992"/>
    <n v="1500000"/>
    <n v="2988000000"/>
  </r>
  <r>
    <x v="17"/>
    <s v="4-Wheelers"/>
    <x v="9"/>
    <n v="363"/>
    <n v="1500000"/>
    <n v="544500000"/>
  </r>
  <r>
    <x v="17"/>
    <s v="4-Wheelers"/>
    <x v="10"/>
    <n v="1260"/>
    <n v="1500000"/>
    <n v="1890000000"/>
  </r>
  <r>
    <x v="17"/>
    <s v="4-Wheelers"/>
    <x v="2"/>
    <n v="37"/>
    <n v="1500000"/>
    <n v="55500000"/>
  </r>
  <r>
    <x v="17"/>
    <s v="4-Wheelers"/>
    <x v="11"/>
    <n v="68"/>
    <n v="1500000"/>
    <n v="102000000"/>
  </r>
  <r>
    <x v="17"/>
    <s v="4-Wheelers"/>
    <x v="4"/>
    <n v="27"/>
    <n v="1500000"/>
    <n v="40500000"/>
  </r>
  <r>
    <x v="17"/>
    <s v="4-Wheelers"/>
    <x v="7"/>
    <n v="6"/>
    <n v="1500000"/>
    <n v="9000000"/>
  </r>
  <r>
    <x v="17"/>
    <s v="4-Wheelers"/>
    <x v="5"/>
    <n v="16"/>
    <n v="1500000"/>
    <n v="24000000"/>
  </r>
  <r>
    <x v="17"/>
    <s v="4-Wheelers"/>
    <x v="6"/>
    <n v="65"/>
    <n v="1500000"/>
    <n v="97500000"/>
  </r>
  <r>
    <x v="31"/>
    <s v="4-Wheelers"/>
    <x v="8"/>
    <n v="4893"/>
    <n v="1500000"/>
    <n v="7339500000"/>
  </r>
  <r>
    <x v="31"/>
    <s v="4-Wheelers"/>
    <x v="9"/>
    <n v="753"/>
    <n v="1500000"/>
    <n v="1129500000"/>
  </r>
  <r>
    <x v="31"/>
    <s v="4-Wheelers"/>
    <x v="10"/>
    <n v="1015"/>
    <n v="1500000"/>
    <n v="1522500000"/>
  </r>
  <r>
    <x v="31"/>
    <s v="4-Wheelers"/>
    <x v="2"/>
    <n v="135"/>
    <n v="1500000"/>
    <n v="202500000"/>
  </r>
  <r>
    <x v="31"/>
    <s v="4-Wheelers"/>
    <x v="11"/>
    <n v="97"/>
    <n v="1500000"/>
    <n v="145500000"/>
  </r>
  <r>
    <x v="31"/>
    <s v="4-Wheelers"/>
    <x v="3"/>
    <n v="40"/>
    <n v="1500000"/>
    <n v="60000000"/>
  </r>
  <r>
    <x v="31"/>
    <s v="4-Wheelers"/>
    <x v="4"/>
    <n v="137"/>
    <n v="1500000"/>
    <n v="205500000"/>
  </r>
  <r>
    <x v="31"/>
    <s v="4-Wheelers"/>
    <x v="7"/>
    <n v="51"/>
    <n v="1500000"/>
    <n v="76500000"/>
  </r>
  <r>
    <x v="31"/>
    <s v="4-Wheelers"/>
    <x v="5"/>
    <n v="47"/>
    <n v="1500000"/>
    <n v="70500000"/>
  </r>
  <r>
    <x v="31"/>
    <s v="4-Wheelers"/>
    <x v="6"/>
    <n v="23"/>
    <n v="1500000"/>
    <n v="34500000"/>
  </r>
  <r>
    <x v="18"/>
    <s v="4-Wheelers"/>
    <x v="8"/>
    <n v="1012"/>
    <n v="1500000"/>
    <n v="1518000000"/>
  </r>
  <r>
    <x v="18"/>
    <s v="4-Wheelers"/>
    <x v="9"/>
    <n v="48"/>
    <n v="1500000"/>
    <n v="72000000"/>
  </r>
  <r>
    <x v="18"/>
    <s v="4-Wheelers"/>
    <x v="10"/>
    <n v="474"/>
    <n v="1500000"/>
    <n v="711000000"/>
  </r>
  <r>
    <x v="18"/>
    <s v="4-Wheelers"/>
    <x v="2"/>
    <n v="8"/>
    <n v="1500000"/>
    <n v="12000000"/>
  </r>
  <r>
    <x v="18"/>
    <s v="4-Wheelers"/>
    <x v="11"/>
    <n v="6"/>
    <n v="1500000"/>
    <n v="9000000"/>
  </r>
  <r>
    <x v="18"/>
    <s v="4-Wheelers"/>
    <x v="7"/>
    <n v="2"/>
    <n v="1500000"/>
    <n v="3000000"/>
  </r>
  <r>
    <x v="19"/>
    <s v="4-Wheelers"/>
    <x v="8"/>
    <n v="1812"/>
    <n v="1500000"/>
    <n v="2718000000"/>
  </r>
  <r>
    <x v="19"/>
    <s v="4-Wheelers"/>
    <x v="9"/>
    <n v="313"/>
    <n v="1500000"/>
    <n v="469500000"/>
  </r>
  <r>
    <x v="19"/>
    <s v="4-Wheelers"/>
    <x v="10"/>
    <n v="967"/>
    <n v="1500000"/>
    <n v="1450500000"/>
  </r>
  <r>
    <x v="19"/>
    <s v="4-Wheelers"/>
    <x v="2"/>
    <n v="101"/>
    <n v="1500000"/>
    <n v="151500000"/>
  </r>
  <r>
    <x v="19"/>
    <s v="4-Wheelers"/>
    <x v="11"/>
    <n v="84"/>
    <n v="1500000"/>
    <n v="126000000"/>
  </r>
  <r>
    <x v="19"/>
    <s v="4-Wheelers"/>
    <x v="4"/>
    <n v="91"/>
    <n v="1500000"/>
    <n v="136500000"/>
  </r>
  <r>
    <x v="19"/>
    <s v="4-Wheelers"/>
    <x v="7"/>
    <n v="14"/>
    <n v="1500000"/>
    <n v="21000000"/>
  </r>
  <r>
    <x v="19"/>
    <s v="4-Wheelers"/>
    <x v="5"/>
    <n v="21"/>
    <n v="1500000"/>
    <n v="31500000"/>
  </r>
  <r>
    <x v="19"/>
    <s v="4-Wheelers"/>
    <x v="6"/>
    <n v="35"/>
    <n v="1500000"/>
    <n v="52500000"/>
  </r>
  <r>
    <x v="32"/>
    <s v="4-Wheelers"/>
    <x v="8"/>
    <n v="5674"/>
    <n v="1500000"/>
    <n v="8511000000"/>
  </r>
  <r>
    <x v="32"/>
    <s v="4-Wheelers"/>
    <x v="9"/>
    <n v="908"/>
    <n v="1500000"/>
    <n v="1362000000"/>
  </r>
  <r>
    <x v="32"/>
    <s v="4-Wheelers"/>
    <x v="10"/>
    <n v="896"/>
    <n v="1500000"/>
    <n v="1344000000"/>
  </r>
  <r>
    <x v="32"/>
    <s v="4-Wheelers"/>
    <x v="2"/>
    <n v="123"/>
    <n v="1500000"/>
    <n v="184500000"/>
  </r>
  <r>
    <x v="32"/>
    <s v="4-Wheelers"/>
    <x v="11"/>
    <n v="128"/>
    <n v="1500000"/>
    <n v="192000000"/>
  </r>
  <r>
    <x v="32"/>
    <s v="4-Wheelers"/>
    <x v="3"/>
    <n v="23"/>
    <n v="1500000"/>
    <n v="34500000"/>
  </r>
  <r>
    <x v="32"/>
    <s v="4-Wheelers"/>
    <x v="4"/>
    <n v="116"/>
    <n v="1500000"/>
    <n v="174000000"/>
  </r>
  <r>
    <x v="32"/>
    <s v="4-Wheelers"/>
    <x v="7"/>
    <n v="29"/>
    <n v="1500000"/>
    <n v="43500000"/>
  </r>
  <r>
    <x v="32"/>
    <s v="4-Wheelers"/>
    <x v="5"/>
    <n v="42"/>
    <n v="1500000"/>
    <n v="63000000"/>
  </r>
  <r>
    <x v="32"/>
    <s v="4-Wheelers"/>
    <x v="6"/>
    <n v="29"/>
    <n v="1500000"/>
    <n v="43500000"/>
  </r>
  <r>
    <x v="20"/>
    <s v="4-Wheelers"/>
    <x v="8"/>
    <n v="1922"/>
    <n v="1500000"/>
    <n v="2883000000"/>
  </r>
  <r>
    <x v="20"/>
    <s v="4-Wheelers"/>
    <x v="9"/>
    <n v="30"/>
    <n v="1500000"/>
    <n v="45000000"/>
  </r>
  <r>
    <x v="20"/>
    <s v="4-Wheelers"/>
    <x v="10"/>
    <n v="478"/>
    <n v="1500000"/>
    <n v="717000000"/>
  </r>
  <r>
    <x v="20"/>
    <s v="4-Wheelers"/>
    <x v="2"/>
    <n v="10"/>
    <n v="1500000"/>
    <n v="15000000"/>
  </r>
  <r>
    <x v="20"/>
    <s v="4-Wheelers"/>
    <x v="11"/>
    <n v="6"/>
    <n v="1500000"/>
    <n v="9000000"/>
  </r>
  <r>
    <x v="20"/>
    <s v="4-Wheelers"/>
    <x v="7"/>
    <n v="3"/>
    <n v="1500000"/>
    <n v="4500000"/>
  </r>
  <r>
    <x v="21"/>
    <s v="4-Wheelers"/>
    <x v="8"/>
    <n v="2651"/>
    <n v="1500000"/>
    <n v="3976500000"/>
  </r>
  <r>
    <x v="21"/>
    <s v="4-Wheelers"/>
    <x v="9"/>
    <n v="261"/>
    <n v="1500000"/>
    <n v="391500000"/>
  </r>
  <r>
    <x v="21"/>
    <s v="4-Wheelers"/>
    <x v="10"/>
    <n v="1531"/>
    <n v="1500000"/>
    <n v="2296500000"/>
  </r>
  <r>
    <x v="21"/>
    <s v="4-Wheelers"/>
    <x v="2"/>
    <n v="174"/>
    <n v="1500000"/>
    <n v="261000000"/>
  </r>
  <r>
    <x v="21"/>
    <s v="4-Wheelers"/>
    <x v="11"/>
    <n v="36"/>
    <n v="1500000"/>
    <n v="54000000"/>
  </r>
  <r>
    <x v="21"/>
    <s v="4-Wheelers"/>
    <x v="4"/>
    <n v="43"/>
    <n v="1500000"/>
    <n v="64500000"/>
  </r>
  <r>
    <x v="21"/>
    <s v="4-Wheelers"/>
    <x v="7"/>
    <n v="12"/>
    <n v="1500000"/>
    <n v="18000000"/>
  </r>
  <r>
    <x v="21"/>
    <s v="4-Wheelers"/>
    <x v="5"/>
    <n v="26"/>
    <n v="1500000"/>
    <n v="39000000"/>
  </r>
  <r>
    <x v="21"/>
    <s v="4-Wheelers"/>
    <x v="6"/>
    <n v="22"/>
    <n v="1500000"/>
    <n v="33000000"/>
  </r>
  <r>
    <x v="33"/>
    <s v="4-Wheelers"/>
    <x v="8"/>
    <n v="5081"/>
    <n v="1500000"/>
    <n v="7621500000"/>
  </r>
  <r>
    <x v="33"/>
    <s v="4-Wheelers"/>
    <x v="9"/>
    <n v="829"/>
    <n v="1500000"/>
    <n v="1243500000"/>
  </r>
  <r>
    <x v="33"/>
    <s v="4-Wheelers"/>
    <x v="10"/>
    <n v="712"/>
    <n v="1500000"/>
    <n v="1068000000"/>
  </r>
  <r>
    <x v="33"/>
    <s v="4-Wheelers"/>
    <x v="2"/>
    <n v="135"/>
    <n v="1500000"/>
    <n v="202500000"/>
  </r>
  <r>
    <x v="33"/>
    <s v="4-Wheelers"/>
    <x v="11"/>
    <n v="94"/>
    <n v="1500000"/>
    <n v="141000000"/>
  </r>
  <r>
    <x v="33"/>
    <s v="4-Wheelers"/>
    <x v="3"/>
    <n v="64"/>
    <n v="1500000"/>
    <n v="96000000"/>
  </r>
  <r>
    <x v="33"/>
    <s v="4-Wheelers"/>
    <x v="4"/>
    <n v="97"/>
    <n v="1500000"/>
    <n v="145500000"/>
  </r>
  <r>
    <x v="33"/>
    <s v="4-Wheelers"/>
    <x v="7"/>
    <n v="24"/>
    <n v="1500000"/>
    <n v="36000000"/>
  </r>
  <r>
    <x v="33"/>
    <s v="4-Wheelers"/>
    <x v="5"/>
    <n v="35"/>
    <n v="1500000"/>
    <n v="52500000"/>
  </r>
  <r>
    <x v="33"/>
    <s v="4-Wheelers"/>
    <x v="6"/>
    <n v="17"/>
    <n v="1500000"/>
    <n v="25500000"/>
  </r>
  <r>
    <x v="22"/>
    <s v="4-Wheelers"/>
    <x v="8"/>
    <n v="2900"/>
    <n v="1500000"/>
    <n v="4350000000"/>
  </r>
  <r>
    <x v="22"/>
    <s v="4-Wheelers"/>
    <x v="9"/>
    <n v="75"/>
    <n v="1500000"/>
    <n v="112500000"/>
  </r>
  <r>
    <x v="22"/>
    <s v="4-Wheelers"/>
    <x v="10"/>
    <n v="701"/>
    <n v="1500000"/>
    <n v="1051500000"/>
  </r>
  <r>
    <x v="22"/>
    <s v="4-Wheelers"/>
    <x v="2"/>
    <n v="14"/>
    <n v="1500000"/>
    <n v="21000000"/>
  </r>
  <r>
    <x v="22"/>
    <s v="4-Wheelers"/>
    <x v="11"/>
    <n v="14"/>
    <n v="1500000"/>
    <n v="21000000"/>
  </r>
  <r>
    <x v="22"/>
    <s v="4-Wheelers"/>
    <x v="4"/>
    <n v="7"/>
    <n v="1500000"/>
    <n v="10500000"/>
  </r>
  <r>
    <x v="22"/>
    <s v="4-Wheelers"/>
    <x v="7"/>
    <n v="5"/>
    <n v="1500000"/>
    <n v="7500000"/>
  </r>
  <r>
    <x v="22"/>
    <s v="4-Wheelers"/>
    <x v="5"/>
    <n v="4"/>
    <n v="1500000"/>
    <n v="6000000"/>
  </r>
  <r>
    <x v="34"/>
    <s v="4-Wheelers"/>
    <x v="8"/>
    <n v="5065"/>
    <n v="1500000"/>
    <n v="7597500000"/>
  </r>
  <r>
    <x v="34"/>
    <s v="4-Wheelers"/>
    <x v="9"/>
    <n v="372"/>
    <n v="1500000"/>
    <n v="558000000"/>
  </r>
  <r>
    <x v="34"/>
    <s v="4-Wheelers"/>
    <x v="10"/>
    <n v="2745"/>
    <n v="1500000"/>
    <n v="4117500000"/>
  </r>
  <r>
    <x v="34"/>
    <s v="4-Wheelers"/>
    <x v="2"/>
    <n v="348"/>
    <n v="1500000"/>
    <n v="522000000"/>
  </r>
  <r>
    <x v="34"/>
    <s v="4-Wheelers"/>
    <x v="11"/>
    <n v="35"/>
    <n v="1500000"/>
    <n v="52500000"/>
  </r>
  <r>
    <x v="34"/>
    <s v="4-Wheelers"/>
    <x v="3"/>
    <n v="151"/>
    <n v="1500000"/>
    <n v="226500000"/>
  </r>
  <r>
    <x v="34"/>
    <s v="4-Wheelers"/>
    <x v="4"/>
    <n v="40"/>
    <n v="1500000"/>
    <n v="60000000"/>
  </r>
  <r>
    <x v="34"/>
    <s v="4-Wheelers"/>
    <x v="7"/>
    <n v="10"/>
    <n v="1500000"/>
    <n v="15000000"/>
  </r>
  <r>
    <x v="34"/>
    <s v="4-Wheelers"/>
    <x v="5"/>
    <n v="37"/>
    <n v="1500000"/>
    <n v="55500000"/>
  </r>
  <r>
    <x v="34"/>
    <s v="4-Wheelers"/>
    <x v="6"/>
    <n v="17"/>
    <n v="1500000"/>
    <n v="25500000"/>
  </r>
  <r>
    <x v="35"/>
    <s v="4-Wheelers"/>
    <x v="8"/>
    <n v="6606"/>
    <n v="1500000"/>
    <n v="9909000000"/>
  </r>
  <r>
    <x v="35"/>
    <s v="4-Wheelers"/>
    <x v="9"/>
    <n v="885"/>
    <n v="1500000"/>
    <n v="1327500000"/>
  </r>
  <r>
    <x v="35"/>
    <s v="4-Wheelers"/>
    <x v="10"/>
    <n v="708"/>
    <n v="1500000"/>
    <n v="1062000000"/>
  </r>
  <r>
    <x v="35"/>
    <s v="4-Wheelers"/>
    <x v="2"/>
    <n v="142"/>
    <n v="1500000"/>
    <n v="213000000"/>
  </r>
  <r>
    <x v="35"/>
    <s v="4-Wheelers"/>
    <x v="11"/>
    <n v="116"/>
    <n v="1500000"/>
    <n v="174000000"/>
  </r>
  <r>
    <x v="35"/>
    <s v="4-Wheelers"/>
    <x v="3"/>
    <n v="130"/>
    <n v="1500000"/>
    <n v="195000000"/>
  </r>
  <r>
    <x v="35"/>
    <s v="4-Wheelers"/>
    <x v="4"/>
    <n v="55"/>
    <n v="1500000"/>
    <n v="82500000"/>
  </r>
  <r>
    <x v="35"/>
    <s v="4-Wheelers"/>
    <x v="7"/>
    <n v="31"/>
    <n v="1500000"/>
    <n v="46500000"/>
  </r>
  <r>
    <x v="35"/>
    <s v="4-Wheelers"/>
    <x v="5"/>
    <n v="39"/>
    <n v="1500000"/>
    <n v="58500000"/>
  </r>
  <r>
    <x v="35"/>
    <s v="4-Wheelers"/>
    <x v="6"/>
    <n v="26"/>
    <n v="1500000"/>
    <n v="39000000"/>
  </r>
  <r>
    <x v="0"/>
    <s v="2-Wheelers"/>
    <x v="12"/>
    <n v="759"/>
    <n v="85000"/>
    <n v="64515000"/>
  </r>
  <r>
    <x v="0"/>
    <s v="2-Wheelers"/>
    <x v="13"/>
    <n v="1251"/>
    <n v="85000"/>
    <n v="106335000"/>
  </r>
  <r>
    <x v="0"/>
    <s v="2-Wheelers"/>
    <x v="14"/>
    <n v="751"/>
    <n v="85000"/>
    <n v="63835000"/>
  </r>
  <r>
    <x v="0"/>
    <s v="2-Wheelers"/>
    <x v="15"/>
    <n v="903"/>
    <n v="85000"/>
    <n v="76755000"/>
  </r>
  <r>
    <x v="0"/>
    <s v="2-Wheelers"/>
    <x v="16"/>
    <n v="581"/>
    <n v="85000"/>
    <n v="49385000"/>
  </r>
  <r>
    <x v="0"/>
    <s v="2-Wheelers"/>
    <x v="17"/>
    <n v="302"/>
    <n v="85000"/>
    <n v="25670000"/>
  </r>
  <r>
    <x v="0"/>
    <s v="2-Wheelers"/>
    <x v="18"/>
    <n v="138"/>
    <n v="85000"/>
    <n v="11730000"/>
  </r>
  <r>
    <x v="0"/>
    <s v="2-Wheelers"/>
    <x v="19"/>
    <n v="48"/>
    <n v="85000"/>
    <n v="4080000"/>
  </r>
  <r>
    <x v="0"/>
    <s v="2-Wheelers"/>
    <x v="20"/>
    <n v="171"/>
    <n v="85000"/>
    <n v="14535000"/>
  </r>
  <r>
    <x v="0"/>
    <s v="2-Wheelers"/>
    <x v="21"/>
    <n v="36"/>
    <n v="85000"/>
    <n v="3060000"/>
  </r>
  <r>
    <x v="0"/>
    <s v="2-Wheelers"/>
    <x v="22"/>
    <n v="749"/>
    <n v="85000"/>
    <n v="63665000"/>
  </r>
  <r>
    <x v="1"/>
    <s v="2-Wheelers"/>
    <x v="0"/>
    <n v="13601"/>
    <n v="85000"/>
    <n v="1156085000"/>
  </r>
  <r>
    <x v="1"/>
    <s v="2-Wheelers"/>
    <x v="13"/>
    <n v="11341"/>
    <n v="85000"/>
    <n v="963985000"/>
  </r>
  <r>
    <x v="1"/>
    <s v="2-Wheelers"/>
    <x v="12"/>
    <n v="6803"/>
    <n v="85000"/>
    <n v="578255000"/>
  </r>
  <r>
    <x v="1"/>
    <s v="2-Wheelers"/>
    <x v="14"/>
    <n v="6864"/>
    <n v="85000"/>
    <n v="583440000"/>
  </r>
  <r>
    <x v="1"/>
    <s v="2-Wheelers"/>
    <x v="17"/>
    <n v="1498"/>
    <n v="85000"/>
    <n v="127330000"/>
  </r>
  <r>
    <x v="1"/>
    <s v="2-Wheelers"/>
    <x v="15"/>
    <n v="2451"/>
    <n v="85000"/>
    <n v="208335000"/>
  </r>
  <r>
    <x v="1"/>
    <s v="2-Wheelers"/>
    <x v="19"/>
    <n v="1223"/>
    <n v="85000"/>
    <n v="103955000"/>
  </r>
  <r>
    <x v="1"/>
    <s v="2-Wheelers"/>
    <x v="18"/>
    <n v="1241"/>
    <n v="85000"/>
    <n v="105485000"/>
  </r>
  <r>
    <x v="1"/>
    <s v="2-Wheelers"/>
    <x v="16"/>
    <n v="1756"/>
    <n v="85000"/>
    <n v="149260000"/>
  </r>
  <r>
    <x v="1"/>
    <s v="2-Wheelers"/>
    <x v="20"/>
    <n v="874"/>
    <n v="85000"/>
    <n v="74290000"/>
  </r>
  <r>
    <x v="1"/>
    <s v="2-Wheelers"/>
    <x v="21"/>
    <n v="940"/>
    <n v="85000"/>
    <n v="79900000"/>
  </r>
  <r>
    <x v="1"/>
    <s v="2-Wheelers"/>
    <x v="22"/>
    <n v="4683"/>
    <n v="85000"/>
    <n v="398055000"/>
  </r>
  <r>
    <x v="23"/>
    <s v="2-Wheelers"/>
    <x v="0"/>
    <n v="22548"/>
    <n v="85000"/>
    <n v="1916580000"/>
  </r>
  <r>
    <x v="23"/>
    <s v="2-Wheelers"/>
    <x v="17"/>
    <n v="8654"/>
    <n v="85000"/>
    <n v="735590000"/>
  </r>
  <r>
    <x v="23"/>
    <s v="2-Wheelers"/>
    <x v="15"/>
    <n v="7707"/>
    <n v="85000"/>
    <n v="655095000"/>
  </r>
  <r>
    <x v="23"/>
    <s v="2-Wheelers"/>
    <x v="19"/>
    <n v="4043"/>
    <n v="85000"/>
    <n v="343655000"/>
  </r>
  <r>
    <x v="23"/>
    <s v="2-Wheelers"/>
    <x v="14"/>
    <n v="8767"/>
    <n v="85000"/>
    <n v="745195000"/>
  </r>
  <r>
    <x v="23"/>
    <s v="2-Wheelers"/>
    <x v="13"/>
    <n v="3179"/>
    <n v="85000"/>
    <n v="270215000"/>
  </r>
  <r>
    <x v="23"/>
    <s v="2-Wheelers"/>
    <x v="12"/>
    <n v="3293"/>
    <n v="85000"/>
    <n v="279905000"/>
  </r>
  <r>
    <x v="23"/>
    <s v="2-Wheelers"/>
    <x v="1"/>
    <n v="1544"/>
    <n v="85000"/>
    <n v="131240000"/>
  </r>
  <r>
    <x v="23"/>
    <s v="2-Wheelers"/>
    <x v="23"/>
    <n v="762"/>
    <n v="85000"/>
    <n v="64770000"/>
  </r>
  <r>
    <x v="23"/>
    <s v="2-Wheelers"/>
    <x v="24"/>
    <n v="644"/>
    <n v="85000"/>
    <n v="54740000"/>
  </r>
  <r>
    <x v="23"/>
    <s v="2-Wheelers"/>
    <x v="25"/>
    <n v="838"/>
    <n v="85000"/>
    <n v="71230000"/>
  </r>
  <r>
    <x v="23"/>
    <s v="2-Wheelers"/>
    <x v="18"/>
    <n v="520"/>
    <n v="85000"/>
    <n v="44200000"/>
  </r>
  <r>
    <x v="23"/>
    <s v="2-Wheelers"/>
    <x v="22"/>
    <n v="4315"/>
    <n v="85000"/>
    <n v="366775000"/>
  </r>
  <r>
    <x v="2"/>
    <s v="2-Wheelers"/>
    <x v="12"/>
    <n v="170"/>
    <n v="85000"/>
    <n v="14450000"/>
  </r>
  <r>
    <x v="2"/>
    <s v="2-Wheelers"/>
    <x v="13"/>
    <n v="245"/>
    <n v="85000"/>
    <n v="20825000"/>
  </r>
  <r>
    <x v="2"/>
    <s v="2-Wheelers"/>
    <x v="14"/>
    <n v="147"/>
    <n v="85000"/>
    <n v="12495000"/>
  </r>
  <r>
    <x v="2"/>
    <s v="2-Wheelers"/>
    <x v="15"/>
    <n v="160"/>
    <n v="85000"/>
    <n v="13600000"/>
  </r>
  <r>
    <x v="2"/>
    <s v="2-Wheelers"/>
    <x v="16"/>
    <n v="122"/>
    <n v="85000"/>
    <n v="10370000"/>
  </r>
  <r>
    <x v="2"/>
    <s v="2-Wheelers"/>
    <x v="17"/>
    <n v="9"/>
    <n v="85000"/>
    <n v="765000"/>
  </r>
  <r>
    <x v="2"/>
    <s v="2-Wheelers"/>
    <x v="18"/>
    <n v="42"/>
    <n v="85000"/>
    <n v="3570000"/>
  </r>
  <r>
    <x v="2"/>
    <s v="2-Wheelers"/>
    <x v="19"/>
    <n v="20"/>
    <n v="85000"/>
    <n v="1700000"/>
  </r>
  <r>
    <x v="2"/>
    <s v="2-Wheelers"/>
    <x v="20"/>
    <n v="54"/>
    <n v="85000"/>
    <n v="4590000"/>
  </r>
  <r>
    <x v="2"/>
    <s v="2-Wheelers"/>
    <x v="21"/>
    <n v="13"/>
    <n v="85000"/>
    <n v="1105000"/>
  </r>
  <r>
    <x v="2"/>
    <s v="2-Wheelers"/>
    <x v="22"/>
    <n v="260"/>
    <n v="85000"/>
    <n v="22100000"/>
  </r>
  <r>
    <x v="9"/>
    <s v="2-Wheelers"/>
    <x v="0"/>
    <n v="9266"/>
    <n v="85000"/>
    <n v="787610000"/>
  </r>
  <r>
    <x v="9"/>
    <s v="2-Wheelers"/>
    <x v="13"/>
    <n v="10340"/>
    <n v="85000"/>
    <n v="878900000"/>
  </r>
  <r>
    <x v="9"/>
    <s v="2-Wheelers"/>
    <x v="12"/>
    <n v="2970"/>
    <n v="85000"/>
    <n v="252450000"/>
  </r>
  <r>
    <x v="9"/>
    <s v="2-Wheelers"/>
    <x v="14"/>
    <n v="6176"/>
    <n v="85000"/>
    <n v="524960000"/>
  </r>
  <r>
    <x v="9"/>
    <s v="2-Wheelers"/>
    <x v="17"/>
    <n v="478"/>
    <n v="85000"/>
    <n v="40630000"/>
  </r>
  <r>
    <x v="9"/>
    <s v="2-Wheelers"/>
    <x v="15"/>
    <n v="3337"/>
    <n v="85000"/>
    <n v="283645000"/>
  </r>
  <r>
    <x v="9"/>
    <s v="2-Wheelers"/>
    <x v="19"/>
    <n v="1812"/>
    <n v="85000"/>
    <n v="154020000"/>
  </r>
  <r>
    <x v="9"/>
    <s v="2-Wheelers"/>
    <x v="1"/>
    <n v="19"/>
    <n v="85000"/>
    <n v="1615000"/>
  </r>
  <r>
    <x v="9"/>
    <s v="2-Wheelers"/>
    <x v="18"/>
    <n v="1589"/>
    <n v="85000"/>
    <n v="135065000"/>
  </r>
  <r>
    <x v="9"/>
    <s v="2-Wheelers"/>
    <x v="16"/>
    <n v="1464"/>
    <n v="85000"/>
    <n v="124440000"/>
  </r>
  <r>
    <x v="9"/>
    <s v="2-Wheelers"/>
    <x v="20"/>
    <n v="862"/>
    <n v="85000"/>
    <n v="73270000"/>
  </r>
  <r>
    <x v="9"/>
    <s v="2-Wheelers"/>
    <x v="21"/>
    <n v="646"/>
    <n v="85000"/>
    <n v="54910000"/>
  </r>
  <r>
    <x v="9"/>
    <s v="2-Wheelers"/>
    <x v="22"/>
    <n v="3455"/>
    <n v="85000"/>
    <n v="293675000"/>
  </r>
  <r>
    <x v="24"/>
    <s v="2-Wheelers"/>
    <x v="0"/>
    <n v="29447"/>
    <n v="85000"/>
    <n v="2502995000"/>
  </r>
  <r>
    <x v="24"/>
    <s v="2-Wheelers"/>
    <x v="17"/>
    <n v="20188"/>
    <n v="85000"/>
    <n v="1715980000"/>
  </r>
  <r>
    <x v="24"/>
    <s v="2-Wheelers"/>
    <x v="15"/>
    <n v="15243"/>
    <n v="85000"/>
    <n v="1295655000"/>
  </r>
  <r>
    <x v="24"/>
    <s v="2-Wheelers"/>
    <x v="19"/>
    <n v="9976"/>
    <n v="85000"/>
    <n v="847960000"/>
  </r>
  <r>
    <x v="24"/>
    <s v="2-Wheelers"/>
    <x v="14"/>
    <n v="10659"/>
    <n v="85000"/>
    <n v="906015000"/>
  </r>
  <r>
    <x v="24"/>
    <s v="2-Wheelers"/>
    <x v="13"/>
    <n v="2873"/>
    <n v="85000"/>
    <n v="244205000"/>
  </r>
  <r>
    <x v="24"/>
    <s v="2-Wheelers"/>
    <x v="12"/>
    <n v="2085"/>
    <n v="85000"/>
    <n v="177225000"/>
  </r>
  <r>
    <x v="24"/>
    <s v="2-Wheelers"/>
    <x v="1"/>
    <n v="3831"/>
    <n v="85000"/>
    <n v="325635000"/>
  </r>
  <r>
    <x v="24"/>
    <s v="2-Wheelers"/>
    <x v="23"/>
    <n v="1792"/>
    <n v="85000"/>
    <n v="152320000"/>
  </r>
  <r>
    <x v="24"/>
    <s v="2-Wheelers"/>
    <x v="24"/>
    <n v="1185"/>
    <n v="85000"/>
    <n v="100725000"/>
  </r>
  <r>
    <x v="24"/>
    <s v="2-Wheelers"/>
    <x v="25"/>
    <n v="886"/>
    <n v="85000"/>
    <n v="75310000"/>
  </r>
  <r>
    <x v="24"/>
    <s v="2-Wheelers"/>
    <x v="18"/>
    <n v="565"/>
    <n v="85000"/>
    <n v="48025000"/>
  </r>
  <r>
    <x v="24"/>
    <s v="2-Wheelers"/>
    <x v="22"/>
    <n v="6627"/>
    <n v="85000"/>
    <n v="563295000"/>
  </r>
  <r>
    <x v="3"/>
    <s v="2-Wheelers"/>
    <x v="12"/>
    <n v="1355"/>
    <n v="85000"/>
    <n v="115175000"/>
  </r>
  <r>
    <x v="3"/>
    <s v="2-Wheelers"/>
    <x v="13"/>
    <n v="984"/>
    <n v="85000"/>
    <n v="83640000"/>
  </r>
  <r>
    <x v="3"/>
    <s v="2-Wheelers"/>
    <x v="14"/>
    <n v="299"/>
    <n v="85000"/>
    <n v="25415000"/>
  </r>
  <r>
    <x v="3"/>
    <s v="2-Wheelers"/>
    <x v="15"/>
    <n v="320"/>
    <n v="85000"/>
    <n v="27200000"/>
  </r>
  <r>
    <x v="3"/>
    <s v="2-Wheelers"/>
    <x v="16"/>
    <n v="460"/>
    <n v="85000"/>
    <n v="39100000"/>
  </r>
  <r>
    <x v="3"/>
    <s v="2-Wheelers"/>
    <x v="17"/>
    <n v="208"/>
    <n v="85000"/>
    <n v="17680000"/>
  </r>
  <r>
    <x v="3"/>
    <s v="2-Wheelers"/>
    <x v="18"/>
    <n v="59"/>
    <n v="85000"/>
    <n v="5015000"/>
  </r>
  <r>
    <x v="3"/>
    <s v="2-Wheelers"/>
    <x v="19"/>
    <n v="176"/>
    <n v="85000"/>
    <n v="14960000"/>
  </r>
  <r>
    <x v="3"/>
    <s v="2-Wheelers"/>
    <x v="20"/>
    <n v="198"/>
    <n v="85000"/>
    <n v="16830000"/>
  </r>
  <r>
    <x v="3"/>
    <s v="2-Wheelers"/>
    <x v="21"/>
    <n v="43"/>
    <n v="85000"/>
    <n v="3655000"/>
  </r>
  <r>
    <x v="3"/>
    <s v="2-Wheelers"/>
    <x v="22"/>
    <n v="567"/>
    <n v="85000"/>
    <n v="48195000"/>
  </r>
  <r>
    <x v="10"/>
    <s v="2-Wheelers"/>
    <x v="0"/>
    <n v="5897"/>
    <n v="85000"/>
    <n v="501245000"/>
  </r>
  <r>
    <x v="10"/>
    <s v="2-Wheelers"/>
    <x v="13"/>
    <n v="7554"/>
    <n v="85000"/>
    <n v="642090000"/>
  </r>
  <r>
    <x v="10"/>
    <s v="2-Wheelers"/>
    <x v="12"/>
    <n v="6836"/>
    <n v="85000"/>
    <n v="581060000"/>
  </r>
  <r>
    <x v="10"/>
    <s v="2-Wheelers"/>
    <x v="14"/>
    <n v="6919"/>
    <n v="85000"/>
    <n v="588115000"/>
  </r>
  <r>
    <x v="10"/>
    <s v="2-Wheelers"/>
    <x v="17"/>
    <n v="1983"/>
    <n v="85000"/>
    <n v="168555000"/>
  </r>
  <r>
    <x v="10"/>
    <s v="2-Wheelers"/>
    <x v="15"/>
    <n v="3829"/>
    <n v="85000"/>
    <n v="325465000"/>
  </r>
  <r>
    <x v="10"/>
    <s v="2-Wheelers"/>
    <x v="19"/>
    <n v="1824"/>
    <n v="85000"/>
    <n v="155040000"/>
  </r>
  <r>
    <x v="10"/>
    <s v="2-Wheelers"/>
    <x v="1"/>
    <n v="760"/>
    <n v="85000"/>
    <n v="64600000"/>
  </r>
  <r>
    <x v="10"/>
    <s v="2-Wheelers"/>
    <x v="18"/>
    <n v="2423"/>
    <n v="85000"/>
    <n v="205955000"/>
  </r>
  <r>
    <x v="10"/>
    <s v="2-Wheelers"/>
    <x v="16"/>
    <n v="1125"/>
    <n v="85000"/>
    <n v="95625000"/>
  </r>
  <r>
    <x v="10"/>
    <s v="2-Wheelers"/>
    <x v="20"/>
    <n v="1005"/>
    <n v="85000"/>
    <n v="85425000"/>
  </r>
  <r>
    <x v="10"/>
    <s v="2-Wheelers"/>
    <x v="21"/>
    <n v="568"/>
    <n v="85000"/>
    <n v="48280000"/>
  </r>
  <r>
    <x v="10"/>
    <s v="2-Wheelers"/>
    <x v="22"/>
    <n v="3658"/>
    <n v="85000"/>
    <n v="310930000"/>
  </r>
  <r>
    <x v="25"/>
    <s v="2-Wheelers"/>
    <x v="0"/>
    <n v="17768"/>
    <n v="85000"/>
    <n v="1510280000"/>
  </r>
  <r>
    <x v="25"/>
    <s v="2-Wheelers"/>
    <x v="17"/>
    <n v="7772"/>
    <n v="85000"/>
    <n v="660620000"/>
  </r>
  <r>
    <x v="25"/>
    <s v="2-Wheelers"/>
    <x v="15"/>
    <n v="4547"/>
    <n v="85000"/>
    <n v="386495000"/>
  </r>
  <r>
    <x v="25"/>
    <s v="2-Wheelers"/>
    <x v="19"/>
    <n v="2975"/>
    <n v="85000"/>
    <n v="252875000"/>
  </r>
  <r>
    <x v="25"/>
    <s v="2-Wheelers"/>
    <x v="14"/>
    <n v="3006"/>
    <n v="85000"/>
    <n v="255510000"/>
  </r>
  <r>
    <x v="25"/>
    <s v="2-Wheelers"/>
    <x v="13"/>
    <n v="2588"/>
    <n v="85000"/>
    <n v="219980000"/>
  </r>
  <r>
    <x v="25"/>
    <s v="2-Wheelers"/>
    <x v="12"/>
    <n v="1123"/>
    <n v="85000"/>
    <n v="95455000"/>
  </r>
  <r>
    <x v="25"/>
    <s v="2-Wheelers"/>
    <x v="1"/>
    <n v="419"/>
    <n v="85000"/>
    <n v="35615000"/>
  </r>
  <r>
    <x v="25"/>
    <s v="2-Wheelers"/>
    <x v="23"/>
    <n v="189"/>
    <n v="85000"/>
    <n v="16065000"/>
  </r>
  <r>
    <x v="25"/>
    <s v="2-Wheelers"/>
    <x v="24"/>
    <n v="82"/>
    <n v="85000"/>
    <n v="6970000"/>
  </r>
  <r>
    <x v="25"/>
    <s v="2-Wheelers"/>
    <x v="25"/>
    <n v="201"/>
    <n v="85000"/>
    <n v="17085000"/>
  </r>
  <r>
    <x v="25"/>
    <s v="2-Wheelers"/>
    <x v="18"/>
    <n v="705"/>
    <n v="85000"/>
    <n v="59925000"/>
  </r>
  <r>
    <x v="25"/>
    <s v="2-Wheelers"/>
    <x v="22"/>
    <n v="4466"/>
    <n v="85000"/>
    <n v="379610000"/>
  </r>
  <r>
    <x v="4"/>
    <s v="2-Wheelers"/>
    <x v="12"/>
    <n v="4557"/>
    <n v="85000"/>
    <n v="387345000"/>
  </r>
  <r>
    <x v="4"/>
    <s v="2-Wheelers"/>
    <x v="13"/>
    <n v="2633"/>
    <n v="85000"/>
    <n v="223805000"/>
  </r>
  <r>
    <x v="4"/>
    <s v="2-Wheelers"/>
    <x v="14"/>
    <n v="663"/>
    <n v="85000"/>
    <n v="56355000"/>
  </r>
  <r>
    <x v="4"/>
    <s v="2-Wheelers"/>
    <x v="15"/>
    <n v="1799"/>
    <n v="85000"/>
    <n v="152915000"/>
  </r>
  <r>
    <x v="4"/>
    <s v="2-Wheelers"/>
    <x v="16"/>
    <n v="1417"/>
    <n v="85000"/>
    <n v="120445000"/>
  </r>
  <r>
    <x v="4"/>
    <s v="2-Wheelers"/>
    <x v="17"/>
    <n v="648"/>
    <n v="85000"/>
    <n v="55080000"/>
  </r>
  <r>
    <x v="4"/>
    <s v="2-Wheelers"/>
    <x v="18"/>
    <n v="321"/>
    <n v="85000"/>
    <n v="27285000"/>
  </r>
  <r>
    <x v="4"/>
    <s v="2-Wheelers"/>
    <x v="19"/>
    <n v="730"/>
    <n v="85000"/>
    <n v="62050000"/>
  </r>
  <r>
    <x v="4"/>
    <s v="2-Wheelers"/>
    <x v="20"/>
    <n v="494"/>
    <n v="85000"/>
    <n v="41990000"/>
  </r>
  <r>
    <x v="4"/>
    <s v="2-Wheelers"/>
    <x v="21"/>
    <n v="212"/>
    <n v="85000"/>
    <n v="18020000"/>
  </r>
  <r>
    <x v="4"/>
    <s v="2-Wheelers"/>
    <x v="22"/>
    <n v="1202"/>
    <n v="85000"/>
    <n v="102170000"/>
  </r>
  <r>
    <x v="11"/>
    <s v="2-Wheelers"/>
    <x v="0"/>
    <n v="3864"/>
    <n v="85000"/>
    <n v="328440000"/>
  </r>
  <r>
    <x v="11"/>
    <s v="2-Wheelers"/>
    <x v="13"/>
    <n v="8394"/>
    <n v="85000"/>
    <n v="713490000"/>
  </r>
  <r>
    <x v="11"/>
    <s v="2-Wheelers"/>
    <x v="12"/>
    <n v="9334"/>
    <n v="85000"/>
    <n v="793390000"/>
  </r>
  <r>
    <x v="11"/>
    <s v="2-Wheelers"/>
    <x v="14"/>
    <n v="6812"/>
    <n v="85000"/>
    <n v="579020000"/>
  </r>
  <r>
    <x v="11"/>
    <s v="2-Wheelers"/>
    <x v="17"/>
    <n v="4348"/>
    <n v="85000"/>
    <n v="369580000"/>
  </r>
  <r>
    <x v="11"/>
    <s v="2-Wheelers"/>
    <x v="15"/>
    <n v="1289"/>
    <n v="85000"/>
    <n v="109565000"/>
  </r>
  <r>
    <x v="11"/>
    <s v="2-Wheelers"/>
    <x v="19"/>
    <n v="2482"/>
    <n v="85000"/>
    <n v="210970000"/>
  </r>
  <r>
    <x v="11"/>
    <s v="2-Wheelers"/>
    <x v="1"/>
    <n v="1076"/>
    <n v="85000"/>
    <n v="91460000"/>
  </r>
  <r>
    <x v="11"/>
    <s v="2-Wheelers"/>
    <x v="18"/>
    <n v="2318"/>
    <n v="85000"/>
    <n v="197030000"/>
  </r>
  <r>
    <x v="11"/>
    <s v="2-Wheelers"/>
    <x v="16"/>
    <n v="1000"/>
    <n v="85000"/>
    <n v="85000000"/>
  </r>
  <r>
    <x v="11"/>
    <s v="2-Wheelers"/>
    <x v="20"/>
    <n v="1245"/>
    <n v="85000"/>
    <n v="105825000"/>
  </r>
  <r>
    <x v="11"/>
    <s v="2-Wheelers"/>
    <x v="21"/>
    <n v="880"/>
    <n v="85000"/>
    <n v="74800000"/>
  </r>
  <r>
    <x v="11"/>
    <s v="2-Wheelers"/>
    <x v="22"/>
    <n v="3562"/>
    <n v="85000"/>
    <n v="302770000"/>
  </r>
  <r>
    <x v="26"/>
    <s v="2-Wheelers"/>
    <x v="0"/>
    <n v="19409"/>
    <n v="85000"/>
    <n v="1649765000"/>
  </r>
  <r>
    <x v="26"/>
    <s v="2-Wheelers"/>
    <x v="17"/>
    <n v="10272"/>
    <n v="85000"/>
    <n v="873120000"/>
  </r>
  <r>
    <x v="26"/>
    <s v="2-Wheelers"/>
    <x v="15"/>
    <n v="6604"/>
    <n v="85000"/>
    <n v="561340000"/>
  </r>
  <r>
    <x v="26"/>
    <s v="2-Wheelers"/>
    <x v="19"/>
    <n v="4081"/>
    <n v="85000"/>
    <n v="346885000"/>
  </r>
  <r>
    <x v="26"/>
    <s v="2-Wheelers"/>
    <x v="14"/>
    <n v="3530"/>
    <n v="85000"/>
    <n v="300050000"/>
  </r>
  <r>
    <x v="26"/>
    <s v="2-Wheelers"/>
    <x v="13"/>
    <n v="2238"/>
    <n v="85000"/>
    <n v="190230000"/>
  </r>
  <r>
    <x v="26"/>
    <s v="2-Wheelers"/>
    <x v="12"/>
    <n v="770"/>
    <n v="85000"/>
    <n v="65450000"/>
  </r>
  <r>
    <x v="26"/>
    <s v="2-Wheelers"/>
    <x v="1"/>
    <n v="775"/>
    <n v="85000"/>
    <n v="65875000"/>
  </r>
  <r>
    <x v="26"/>
    <s v="2-Wheelers"/>
    <x v="23"/>
    <n v="653"/>
    <n v="85000"/>
    <n v="55505000"/>
  </r>
  <r>
    <x v="26"/>
    <s v="2-Wheelers"/>
    <x v="24"/>
    <n v="133"/>
    <n v="85000"/>
    <n v="11305000"/>
  </r>
  <r>
    <x v="26"/>
    <s v="2-Wheelers"/>
    <x v="25"/>
    <n v="229"/>
    <n v="85000"/>
    <n v="19465000"/>
  </r>
  <r>
    <x v="26"/>
    <s v="2-Wheelers"/>
    <x v="18"/>
    <n v="478"/>
    <n v="85000"/>
    <n v="40630000"/>
  </r>
  <r>
    <x v="26"/>
    <s v="2-Wheelers"/>
    <x v="22"/>
    <n v="5020"/>
    <n v="85000"/>
    <n v="426700000"/>
  </r>
  <r>
    <x v="5"/>
    <s v="2-Wheelers"/>
    <x v="12"/>
    <n v="5527"/>
    <n v="85000"/>
    <n v="469795000"/>
  </r>
  <r>
    <x v="5"/>
    <s v="2-Wheelers"/>
    <x v="13"/>
    <n v="2894"/>
    <n v="85000"/>
    <n v="245990000"/>
  </r>
  <r>
    <x v="5"/>
    <s v="2-Wheelers"/>
    <x v="14"/>
    <n v="810"/>
    <n v="85000"/>
    <n v="68850000"/>
  </r>
  <r>
    <x v="5"/>
    <s v="2-Wheelers"/>
    <x v="15"/>
    <n v="1613"/>
    <n v="85000"/>
    <n v="137105000"/>
  </r>
  <r>
    <x v="5"/>
    <s v="2-Wheelers"/>
    <x v="16"/>
    <n v="1094"/>
    <n v="85000"/>
    <n v="92990000"/>
  </r>
  <r>
    <x v="5"/>
    <s v="2-Wheelers"/>
    <x v="17"/>
    <n v="651"/>
    <n v="85000"/>
    <n v="55335000"/>
  </r>
  <r>
    <x v="5"/>
    <s v="2-Wheelers"/>
    <x v="18"/>
    <n v="853"/>
    <n v="85000"/>
    <n v="72505000"/>
  </r>
  <r>
    <x v="5"/>
    <s v="2-Wheelers"/>
    <x v="19"/>
    <n v="796"/>
    <n v="85000"/>
    <n v="67660000"/>
  </r>
  <r>
    <x v="5"/>
    <s v="2-Wheelers"/>
    <x v="20"/>
    <n v="325"/>
    <n v="85000"/>
    <n v="27625000"/>
  </r>
  <r>
    <x v="5"/>
    <s v="2-Wheelers"/>
    <x v="21"/>
    <n v="208"/>
    <n v="85000"/>
    <n v="17680000"/>
  </r>
  <r>
    <x v="5"/>
    <s v="2-Wheelers"/>
    <x v="22"/>
    <n v="1279"/>
    <n v="85000"/>
    <n v="108715000"/>
  </r>
  <r>
    <x v="12"/>
    <s v="2-Wheelers"/>
    <x v="0"/>
    <n v="3475"/>
    <n v="85000"/>
    <n v="295375000"/>
  </r>
  <r>
    <x v="12"/>
    <s v="2-Wheelers"/>
    <x v="13"/>
    <n v="8756"/>
    <n v="85000"/>
    <n v="744260000"/>
  </r>
  <r>
    <x v="12"/>
    <s v="2-Wheelers"/>
    <x v="12"/>
    <n v="9925"/>
    <n v="85000"/>
    <n v="843625000"/>
  </r>
  <r>
    <x v="12"/>
    <s v="2-Wheelers"/>
    <x v="14"/>
    <n v="6771"/>
    <n v="85000"/>
    <n v="575535000"/>
  </r>
  <r>
    <x v="12"/>
    <s v="2-Wheelers"/>
    <x v="17"/>
    <n v="6426"/>
    <n v="85000"/>
    <n v="546210000"/>
  </r>
  <r>
    <x v="12"/>
    <s v="2-Wheelers"/>
    <x v="15"/>
    <n v="5376"/>
    <n v="85000"/>
    <n v="456960000"/>
  </r>
  <r>
    <x v="12"/>
    <s v="2-Wheelers"/>
    <x v="19"/>
    <n v="2620"/>
    <n v="85000"/>
    <n v="222700000"/>
  </r>
  <r>
    <x v="12"/>
    <s v="2-Wheelers"/>
    <x v="1"/>
    <n v="905"/>
    <n v="85000"/>
    <n v="76925000"/>
  </r>
  <r>
    <x v="12"/>
    <s v="2-Wheelers"/>
    <x v="18"/>
    <n v="1662"/>
    <n v="85000"/>
    <n v="141270000"/>
  </r>
  <r>
    <x v="12"/>
    <s v="2-Wheelers"/>
    <x v="16"/>
    <n v="880"/>
    <n v="85000"/>
    <n v="74800000"/>
  </r>
  <r>
    <x v="12"/>
    <s v="2-Wheelers"/>
    <x v="20"/>
    <n v="1099"/>
    <n v="85000"/>
    <n v="93415000"/>
  </r>
  <r>
    <x v="12"/>
    <s v="2-Wheelers"/>
    <x v="21"/>
    <n v="653"/>
    <n v="85000"/>
    <n v="55505000"/>
  </r>
  <r>
    <x v="12"/>
    <s v="2-Wheelers"/>
    <x v="22"/>
    <n v="3678"/>
    <n v="85000"/>
    <n v="312630000"/>
  </r>
  <r>
    <x v="27"/>
    <s v="2-Wheelers"/>
    <x v="0"/>
    <n v="18983"/>
    <n v="85000"/>
    <n v="1613555000"/>
  </r>
  <r>
    <x v="27"/>
    <s v="2-Wheelers"/>
    <x v="17"/>
    <n v="15296"/>
    <n v="85000"/>
    <n v="1300160000"/>
  </r>
  <r>
    <x v="27"/>
    <s v="2-Wheelers"/>
    <x v="15"/>
    <n v="7065"/>
    <n v="85000"/>
    <n v="600525000"/>
  </r>
  <r>
    <x v="27"/>
    <s v="2-Wheelers"/>
    <x v="19"/>
    <n v="6508"/>
    <n v="85000"/>
    <n v="553180000"/>
  </r>
  <r>
    <x v="27"/>
    <s v="2-Wheelers"/>
    <x v="14"/>
    <n v="3654"/>
    <n v="85000"/>
    <n v="310590000"/>
  </r>
  <r>
    <x v="27"/>
    <s v="2-Wheelers"/>
    <x v="13"/>
    <n v="1977"/>
    <n v="85000"/>
    <n v="168045000"/>
  </r>
  <r>
    <x v="27"/>
    <s v="2-Wheelers"/>
    <x v="12"/>
    <n v="774"/>
    <n v="85000"/>
    <n v="65790000"/>
  </r>
  <r>
    <x v="27"/>
    <s v="2-Wheelers"/>
    <x v="1"/>
    <n v="1137"/>
    <n v="85000"/>
    <n v="96645000"/>
  </r>
  <r>
    <x v="27"/>
    <s v="2-Wheelers"/>
    <x v="23"/>
    <n v="912"/>
    <n v="85000"/>
    <n v="77520000"/>
  </r>
  <r>
    <x v="27"/>
    <s v="2-Wheelers"/>
    <x v="24"/>
    <n v="287"/>
    <n v="85000"/>
    <n v="24395000"/>
  </r>
  <r>
    <x v="27"/>
    <s v="2-Wheelers"/>
    <x v="25"/>
    <n v="380"/>
    <n v="85000"/>
    <n v="32300000"/>
  </r>
  <r>
    <x v="27"/>
    <s v="2-Wheelers"/>
    <x v="18"/>
    <n v="508"/>
    <n v="85000"/>
    <n v="43180000"/>
  </r>
  <r>
    <x v="27"/>
    <s v="2-Wheelers"/>
    <x v="22"/>
    <n v="4990"/>
    <n v="85000"/>
    <n v="424150000"/>
  </r>
  <r>
    <x v="6"/>
    <s v="2-Wheelers"/>
    <x v="12"/>
    <n v="6727"/>
    <n v="85000"/>
    <n v="571795000"/>
  </r>
  <r>
    <x v="6"/>
    <s v="2-Wheelers"/>
    <x v="13"/>
    <n v="3321"/>
    <n v="85000"/>
    <n v="282285000"/>
  </r>
  <r>
    <x v="6"/>
    <s v="2-Wheelers"/>
    <x v="14"/>
    <n v="807"/>
    <n v="85000"/>
    <n v="68595000"/>
  </r>
  <r>
    <x v="6"/>
    <s v="2-Wheelers"/>
    <x v="15"/>
    <n v="2174"/>
    <n v="85000"/>
    <n v="184790000"/>
  </r>
  <r>
    <x v="6"/>
    <s v="2-Wheelers"/>
    <x v="16"/>
    <n v="1337"/>
    <n v="85000"/>
    <n v="113645000"/>
  </r>
  <r>
    <x v="6"/>
    <s v="2-Wheelers"/>
    <x v="17"/>
    <n v="688"/>
    <n v="85000"/>
    <n v="58480000"/>
  </r>
  <r>
    <x v="6"/>
    <s v="2-Wheelers"/>
    <x v="18"/>
    <n v="499"/>
    <n v="85000"/>
    <n v="42415000"/>
  </r>
  <r>
    <x v="6"/>
    <s v="2-Wheelers"/>
    <x v="19"/>
    <n v="381"/>
    <n v="85000"/>
    <n v="32385000"/>
  </r>
  <r>
    <x v="6"/>
    <s v="2-Wheelers"/>
    <x v="20"/>
    <n v="337"/>
    <n v="85000"/>
    <n v="28645000"/>
  </r>
  <r>
    <x v="6"/>
    <s v="2-Wheelers"/>
    <x v="21"/>
    <n v="134"/>
    <n v="85000"/>
    <n v="11390000"/>
  </r>
  <r>
    <x v="6"/>
    <s v="2-Wheelers"/>
    <x v="22"/>
    <n v="1627"/>
    <n v="85000"/>
    <n v="138295000"/>
  </r>
  <r>
    <x v="13"/>
    <s v="2-Wheelers"/>
    <x v="0"/>
    <n v="8065"/>
    <n v="85000"/>
    <n v="685525000"/>
  </r>
  <r>
    <x v="13"/>
    <s v="2-Wheelers"/>
    <x v="13"/>
    <n v="8497"/>
    <n v="85000"/>
    <n v="722245000"/>
  </r>
  <r>
    <x v="13"/>
    <s v="2-Wheelers"/>
    <x v="12"/>
    <n v="8208"/>
    <n v="85000"/>
    <n v="697680000"/>
  </r>
  <r>
    <x v="13"/>
    <s v="2-Wheelers"/>
    <x v="14"/>
    <n v="6488"/>
    <n v="85000"/>
    <n v="551480000"/>
  </r>
  <r>
    <x v="13"/>
    <s v="2-Wheelers"/>
    <x v="17"/>
    <n v="4001"/>
    <n v="85000"/>
    <n v="340085000"/>
  </r>
  <r>
    <x v="13"/>
    <s v="2-Wheelers"/>
    <x v="15"/>
    <n v="6280"/>
    <n v="85000"/>
    <n v="533800000"/>
  </r>
  <r>
    <x v="13"/>
    <s v="2-Wheelers"/>
    <x v="19"/>
    <n v="3649"/>
    <n v="85000"/>
    <n v="310165000"/>
  </r>
  <r>
    <x v="13"/>
    <s v="2-Wheelers"/>
    <x v="1"/>
    <n v="954"/>
    <n v="85000"/>
    <n v="81090000"/>
  </r>
  <r>
    <x v="13"/>
    <s v="2-Wheelers"/>
    <x v="18"/>
    <n v="865"/>
    <n v="85000"/>
    <n v="73525000"/>
  </r>
  <r>
    <x v="13"/>
    <s v="2-Wheelers"/>
    <x v="16"/>
    <n v="790"/>
    <n v="85000"/>
    <n v="67150000"/>
  </r>
  <r>
    <x v="13"/>
    <s v="2-Wheelers"/>
    <x v="20"/>
    <n v="975"/>
    <n v="85000"/>
    <n v="82875000"/>
  </r>
  <r>
    <x v="13"/>
    <s v="2-Wheelers"/>
    <x v="21"/>
    <n v="661"/>
    <n v="85000"/>
    <n v="56185000"/>
  </r>
  <r>
    <x v="13"/>
    <s v="2-Wheelers"/>
    <x v="22"/>
    <n v="3849"/>
    <n v="85000"/>
    <n v="327165000"/>
  </r>
  <r>
    <x v="28"/>
    <s v="2-Wheelers"/>
    <x v="0"/>
    <n v="18926"/>
    <n v="85000"/>
    <n v="1608710000"/>
  </r>
  <r>
    <x v="28"/>
    <s v="2-Wheelers"/>
    <x v="17"/>
    <n v="15425"/>
    <n v="85000"/>
    <n v="1311125000"/>
  </r>
  <r>
    <x v="28"/>
    <s v="2-Wheelers"/>
    <x v="15"/>
    <n v="7107"/>
    <n v="85000"/>
    <n v="604095000"/>
  </r>
  <r>
    <x v="28"/>
    <s v="2-Wheelers"/>
    <x v="19"/>
    <n v="7019"/>
    <n v="85000"/>
    <n v="596615000"/>
  </r>
  <r>
    <x v="28"/>
    <s v="2-Wheelers"/>
    <x v="14"/>
    <n v="4148"/>
    <n v="85000"/>
    <n v="352580000"/>
  </r>
  <r>
    <x v="28"/>
    <s v="2-Wheelers"/>
    <x v="13"/>
    <n v="1769"/>
    <n v="85000"/>
    <n v="150365000"/>
  </r>
  <r>
    <x v="28"/>
    <s v="2-Wheelers"/>
    <x v="12"/>
    <n v="835"/>
    <n v="85000"/>
    <n v="70975000"/>
  </r>
  <r>
    <x v="28"/>
    <s v="2-Wheelers"/>
    <x v="1"/>
    <n v="873"/>
    <n v="85000"/>
    <n v="74205000"/>
  </r>
  <r>
    <x v="28"/>
    <s v="2-Wheelers"/>
    <x v="23"/>
    <n v="924"/>
    <n v="85000"/>
    <n v="78540000"/>
  </r>
  <r>
    <x v="28"/>
    <s v="2-Wheelers"/>
    <x v="24"/>
    <n v="255"/>
    <n v="85000"/>
    <n v="21675000"/>
  </r>
  <r>
    <x v="28"/>
    <s v="2-Wheelers"/>
    <x v="25"/>
    <n v="231"/>
    <n v="85000"/>
    <n v="19635000"/>
  </r>
  <r>
    <x v="28"/>
    <s v="2-Wheelers"/>
    <x v="18"/>
    <n v="879"/>
    <n v="85000"/>
    <n v="74715000"/>
  </r>
  <r>
    <x v="28"/>
    <s v="2-Wheelers"/>
    <x v="22"/>
    <n v="5355"/>
    <n v="85000"/>
    <n v="455175000"/>
  </r>
  <r>
    <x v="7"/>
    <s v="2-Wheelers"/>
    <x v="12"/>
    <n v="6799"/>
    <n v="85000"/>
    <n v="577915000"/>
  </r>
  <r>
    <x v="7"/>
    <s v="2-Wheelers"/>
    <x v="13"/>
    <n v="4166"/>
    <n v="85000"/>
    <n v="354110000"/>
  </r>
  <r>
    <x v="7"/>
    <s v="2-Wheelers"/>
    <x v="14"/>
    <n v="1083"/>
    <n v="85000"/>
    <n v="92055000"/>
  </r>
  <r>
    <x v="7"/>
    <s v="2-Wheelers"/>
    <x v="15"/>
    <n v="2647"/>
    <n v="85000"/>
    <n v="224995000"/>
  </r>
  <r>
    <x v="7"/>
    <s v="2-Wheelers"/>
    <x v="16"/>
    <n v="1400"/>
    <n v="85000"/>
    <n v="119000000"/>
  </r>
  <r>
    <x v="7"/>
    <s v="2-Wheelers"/>
    <x v="17"/>
    <n v="486"/>
    <n v="85000"/>
    <n v="41310000"/>
  </r>
  <r>
    <x v="7"/>
    <s v="2-Wheelers"/>
    <x v="18"/>
    <n v="900"/>
    <n v="85000"/>
    <n v="76500000"/>
  </r>
  <r>
    <x v="7"/>
    <s v="2-Wheelers"/>
    <x v="19"/>
    <n v="754"/>
    <n v="85000"/>
    <n v="64090000"/>
  </r>
  <r>
    <x v="7"/>
    <s v="2-Wheelers"/>
    <x v="20"/>
    <n v="469"/>
    <n v="85000"/>
    <n v="39865000"/>
  </r>
  <r>
    <x v="7"/>
    <s v="2-Wheelers"/>
    <x v="21"/>
    <n v="283"/>
    <n v="85000"/>
    <n v="24055000"/>
  </r>
  <r>
    <x v="7"/>
    <s v="2-Wheelers"/>
    <x v="22"/>
    <n v="1826"/>
    <n v="85000"/>
    <n v="155210000"/>
  </r>
  <r>
    <x v="14"/>
    <s v="2-Wheelers"/>
    <x v="0"/>
    <n v="15391"/>
    <n v="85000"/>
    <n v="1308235000"/>
  </r>
  <r>
    <x v="14"/>
    <s v="2-Wheelers"/>
    <x v="13"/>
    <n v="14950"/>
    <n v="85000"/>
    <n v="1270750000"/>
  </r>
  <r>
    <x v="14"/>
    <s v="2-Wheelers"/>
    <x v="12"/>
    <n v="8868"/>
    <n v="85000"/>
    <n v="753780000"/>
  </r>
  <r>
    <x v="14"/>
    <s v="2-Wheelers"/>
    <x v="14"/>
    <n v="10113"/>
    <n v="85000"/>
    <n v="859605000"/>
  </r>
  <r>
    <x v="14"/>
    <s v="2-Wheelers"/>
    <x v="17"/>
    <n v="5820"/>
    <n v="85000"/>
    <n v="494700000"/>
  </r>
  <r>
    <x v="14"/>
    <s v="2-Wheelers"/>
    <x v="15"/>
    <n v="7356"/>
    <n v="85000"/>
    <n v="625260000"/>
  </r>
  <r>
    <x v="14"/>
    <s v="2-Wheelers"/>
    <x v="19"/>
    <n v="3549"/>
    <n v="85000"/>
    <n v="301665000"/>
  </r>
  <r>
    <x v="14"/>
    <s v="2-Wheelers"/>
    <x v="1"/>
    <n v="1968"/>
    <n v="85000"/>
    <n v="167280000"/>
  </r>
  <r>
    <x v="14"/>
    <s v="2-Wheelers"/>
    <x v="18"/>
    <n v="1041"/>
    <n v="85000"/>
    <n v="88485000"/>
  </r>
  <r>
    <x v="14"/>
    <s v="2-Wheelers"/>
    <x v="16"/>
    <n v="1047"/>
    <n v="85000"/>
    <n v="88995000"/>
  </r>
  <r>
    <x v="14"/>
    <s v="2-Wheelers"/>
    <x v="20"/>
    <n v="1422"/>
    <n v="85000"/>
    <n v="120870000"/>
  </r>
  <r>
    <x v="14"/>
    <s v="2-Wheelers"/>
    <x v="21"/>
    <n v="1111"/>
    <n v="85000"/>
    <n v="94435000"/>
  </r>
  <r>
    <x v="14"/>
    <s v="2-Wheelers"/>
    <x v="22"/>
    <n v="4614"/>
    <n v="85000"/>
    <n v="392190000"/>
  </r>
  <r>
    <x v="29"/>
    <s v="2-Wheelers"/>
    <x v="0"/>
    <n v="23968"/>
    <n v="85000"/>
    <n v="2037280000"/>
  </r>
  <r>
    <x v="29"/>
    <s v="2-Wheelers"/>
    <x v="17"/>
    <n v="16309"/>
    <n v="85000"/>
    <n v="1386265000"/>
  </r>
  <r>
    <x v="29"/>
    <s v="2-Wheelers"/>
    <x v="15"/>
    <n v="8375"/>
    <n v="85000"/>
    <n v="711875000"/>
  </r>
  <r>
    <x v="29"/>
    <s v="2-Wheelers"/>
    <x v="19"/>
    <n v="8960"/>
    <n v="85000"/>
    <n v="761600000"/>
  </r>
  <r>
    <x v="29"/>
    <s v="2-Wheelers"/>
    <x v="14"/>
    <n v="4487"/>
    <n v="85000"/>
    <n v="381395000"/>
  </r>
  <r>
    <x v="29"/>
    <s v="2-Wheelers"/>
    <x v="13"/>
    <n v="1457"/>
    <n v="85000"/>
    <n v="123845000"/>
  </r>
  <r>
    <x v="29"/>
    <s v="2-Wheelers"/>
    <x v="12"/>
    <n v="658"/>
    <n v="85000"/>
    <n v="55930000"/>
  </r>
  <r>
    <x v="29"/>
    <s v="2-Wheelers"/>
    <x v="1"/>
    <n v="863"/>
    <n v="85000"/>
    <n v="73355000"/>
  </r>
  <r>
    <x v="29"/>
    <s v="2-Wheelers"/>
    <x v="23"/>
    <n v="1157"/>
    <n v="85000"/>
    <n v="98345000"/>
  </r>
  <r>
    <x v="29"/>
    <s v="2-Wheelers"/>
    <x v="24"/>
    <n v="227"/>
    <n v="85000"/>
    <n v="19295000"/>
  </r>
  <r>
    <x v="29"/>
    <s v="2-Wheelers"/>
    <x v="25"/>
    <n v="389"/>
    <n v="85000"/>
    <n v="33065000"/>
  </r>
  <r>
    <x v="29"/>
    <s v="2-Wheelers"/>
    <x v="18"/>
    <n v="681"/>
    <n v="85000"/>
    <n v="57885000"/>
  </r>
  <r>
    <x v="29"/>
    <s v="2-Wheelers"/>
    <x v="22"/>
    <n v="7092"/>
    <n v="85000"/>
    <n v="602820000"/>
  </r>
  <r>
    <x v="8"/>
    <s v="2-Wheelers"/>
    <x v="12"/>
    <n v="7493"/>
    <n v="85000"/>
    <n v="636905000"/>
  </r>
  <r>
    <x v="8"/>
    <s v="2-Wheelers"/>
    <x v="13"/>
    <n v="5542"/>
    <n v="85000"/>
    <n v="471070000"/>
  </r>
  <r>
    <x v="8"/>
    <s v="2-Wheelers"/>
    <x v="14"/>
    <n v="2077"/>
    <n v="85000"/>
    <n v="176545000"/>
  </r>
  <r>
    <x v="8"/>
    <s v="2-Wheelers"/>
    <x v="15"/>
    <n v="2202"/>
    <n v="85000"/>
    <n v="187170000"/>
  </r>
  <r>
    <x v="8"/>
    <s v="2-Wheelers"/>
    <x v="16"/>
    <n v="1688"/>
    <n v="85000"/>
    <n v="143480000"/>
  </r>
  <r>
    <x v="8"/>
    <s v="2-Wheelers"/>
    <x v="17"/>
    <n v="522"/>
    <n v="85000"/>
    <n v="44370000"/>
  </r>
  <r>
    <x v="8"/>
    <s v="2-Wheelers"/>
    <x v="18"/>
    <n v="780"/>
    <n v="85000"/>
    <n v="66300000"/>
  </r>
  <r>
    <x v="8"/>
    <s v="2-Wheelers"/>
    <x v="19"/>
    <n v="728"/>
    <n v="85000"/>
    <n v="61880000"/>
  </r>
  <r>
    <x v="8"/>
    <s v="2-Wheelers"/>
    <x v="20"/>
    <n v="912"/>
    <n v="85000"/>
    <n v="77520000"/>
  </r>
  <r>
    <x v="8"/>
    <s v="2-Wheelers"/>
    <x v="21"/>
    <n v="273"/>
    <n v="85000"/>
    <n v="23205000"/>
  </r>
  <r>
    <x v="8"/>
    <s v="2-Wheelers"/>
    <x v="22"/>
    <n v="2317"/>
    <n v="85000"/>
    <n v="196945000"/>
  </r>
  <r>
    <x v="15"/>
    <s v="2-Wheelers"/>
    <x v="0"/>
    <n v="15797"/>
    <n v="85000"/>
    <n v="1342745000"/>
  </r>
  <r>
    <x v="15"/>
    <s v="2-Wheelers"/>
    <x v="13"/>
    <n v="9068"/>
    <n v="85000"/>
    <n v="770780000"/>
  </r>
  <r>
    <x v="15"/>
    <s v="2-Wheelers"/>
    <x v="12"/>
    <n v="9026"/>
    <n v="85000"/>
    <n v="767210000"/>
  </r>
  <r>
    <x v="15"/>
    <s v="2-Wheelers"/>
    <x v="14"/>
    <n v="12446"/>
    <n v="85000"/>
    <n v="1057910000"/>
  </r>
  <r>
    <x v="15"/>
    <s v="2-Wheelers"/>
    <x v="17"/>
    <n v="8147"/>
    <n v="85000"/>
    <n v="692495000"/>
  </r>
  <r>
    <x v="15"/>
    <s v="2-Wheelers"/>
    <x v="15"/>
    <n v="7837"/>
    <n v="85000"/>
    <n v="666145000"/>
  </r>
  <r>
    <x v="15"/>
    <s v="2-Wheelers"/>
    <x v="19"/>
    <n v="3057"/>
    <n v="85000"/>
    <n v="259845000"/>
  </r>
  <r>
    <x v="15"/>
    <s v="2-Wheelers"/>
    <x v="1"/>
    <n v="1783"/>
    <n v="85000"/>
    <n v="151555000"/>
  </r>
  <r>
    <x v="15"/>
    <s v="2-Wheelers"/>
    <x v="18"/>
    <n v="524"/>
    <n v="85000"/>
    <n v="44540000"/>
  </r>
  <r>
    <x v="15"/>
    <s v="2-Wheelers"/>
    <x v="16"/>
    <n v="925"/>
    <n v="85000"/>
    <n v="78625000"/>
  </r>
  <r>
    <x v="15"/>
    <s v="2-Wheelers"/>
    <x v="20"/>
    <n v="1216"/>
    <n v="85000"/>
    <n v="103360000"/>
  </r>
  <r>
    <x v="15"/>
    <s v="2-Wheelers"/>
    <x v="21"/>
    <n v="1256"/>
    <n v="85000"/>
    <n v="106760000"/>
  </r>
  <r>
    <x v="15"/>
    <s v="2-Wheelers"/>
    <x v="22"/>
    <n v="5693"/>
    <n v="85000"/>
    <n v="483905000"/>
  </r>
  <r>
    <x v="30"/>
    <s v="2-Wheelers"/>
    <x v="0"/>
    <n v="29980"/>
    <n v="85000"/>
    <n v="2548300000"/>
  </r>
  <r>
    <x v="30"/>
    <s v="2-Wheelers"/>
    <x v="17"/>
    <n v="18914"/>
    <n v="85000"/>
    <n v="1607690000"/>
  </r>
  <r>
    <x v="30"/>
    <s v="2-Wheelers"/>
    <x v="15"/>
    <n v="9220"/>
    <n v="85000"/>
    <n v="783700000"/>
  </r>
  <r>
    <x v="30"/>
    <s v="2-Wheelers"/>
    <x v="19"/>
    <n v="11769"/>
    <n v="85000"/>
    <n v="1000365000"/>
  </r>
  <r>
    <x v="30"/>
    <s v="2-Wheelers"/>
    <x v="14"/>
    <n v="4638"/>
    <n v="85000"/>
    <n v="394230000"/>
  </r>
  <r>
    <x v="30"/>
    <s v="2-Wheelers"/>
    <x v="13"/>
    <n v="1587"/>
    <n v="85000"/>
    <n v="134895000"/>
  </r>
  <r>
    <x v="30"/>
    <s v="2-Wheelers"/>
    <x v="12"/>
    <n v="814"/>
    <n v="85000"/>
    <n v="69190000"/>
  </r>
  <r>
    <x v="30"/>
    <s v="2-Wheelers"/>
    <x v="1"/>
    <n v="1281"/>
    <n v="85000"/>
    <n v="108885000"/>
  </r>
  <r>
    <x v="30"/>
    <s v="2-Wheelers"/>
    <x v="23"/>
    <n v="1589"/>
    <n v="85000"/>
    <n v="135065000"/>
  </r>
  <r>
    <x v="30"/>
    <s v="2-Wheelers"/>
    <x v="24"/>
    <n v="659"/>
    <n v="85000"/>
    <n v="56015000"/>
  </r>
  <r>
    <x v="30"/>
    <s v="2-Wheelers"/>
    <x v="25"/>
    <n v="422"/>
    <n v="85000"/>
    <n v="35870000"/>
  </r>
  <r>
    <x v="30"/>
    <s v="2-Wheelers"/>
    <x v="18"/>
    <n v="663"/>
    <n v="85000"/>
    <n v="56355000"/>
  </r>
  <r>
    <x v="30"/>
    <s v="2-Wheelers"/>
    <x v="22"/>
    <n v="9707"/>
    <n v="85000"/>
    <n v="825095000"/>
  </r>
  <r>
    <x v="16"/>
    <s v="2-Wheelers"/>
    <x v="12"/>
    <n v="6402"/>
    <n v="85000"/>
    <n v="544170000"/>
  </r>
  <r>
    <x v="16"/>
    <s v="2-Wheelers"/>
    <x v="13"/>
    <n v="6184"/>
    <n v="85000"/>
    <n v="525640000"/>
  </r>
  <r>
    <x v="16"/>
    <s v="2-Wheelers"/>
    <x v="14"/>
    <n v="3410"/>
    <n v="85000"/>
    <n v="289850000"/>
  </r>
  <r>
    <x v="16"/>
    <s v="2-Wheelers"/>
    <x v="15"/>
    <n v="1813"/>
    <n v="85000"/>
    <n v="154105000"/>
  </r>
  <r>
    <x v="16"/>
    <s v="2-Wheelers"/>
    <x v="16"/>
    <n v="1685"/>
    <n v="85000"/>
    <n v="143225000"/>
  </r>
  <r>
    <x v="16"/>
    <s v="2-Wheelers"/>
    <x v="0"/>
    <n v="240"/>
    <n v="85000"/>
    <n v="20400000"/>
  </r>
  <r>
    <x v="16"/>
    <s v="2-Wheelers"/>
    <x v="17"/>
    <n v="1119"/>
    <n v="85000"/>
    <n v="95115000"/>
  </r>
  <r>
    <x v="16"/>
    <s v="2-Wheelers"/>
    <x v="18"/>
    <n v="835"/>
    <n v="85000"/>
    <n v="70975000"/>
  </r>
  <r>
    <x v="16"/>
    <s v="2-Wheelers"/>
    <x v="19"/>
    <n v="642"/>
    <n v="85000"/>
    <n v="54570000"/>
  </r>
  <r>
    <x v="16"/>
    <s v="2-Wheelers"/>
    <x v="20"/>
    <n v="1190"/>
    <n v="85000"/>
    <n v="101150000"/>
  </r>
  <r>
    <x v="16"/>
    <s v="2-Wheelers"/>
    <x v="21"/>
    <n v="503"/>
    <n v="85000"/>
    <n v="42755000"/>
  </r>
  <r>
    <x v="16"/>
    <s v="2-Wheelers"/>
    <x v="22"/>
    <n v="2603"/>
    <n v="85000"/>
    <n v="221255000"/>
  </r>
  <r>
    <x v="17"/>
    <s v="2-Wheelers"/>
    <x v="0"/>
    <n v="16919"/>
    <n v="85000"/>
    <n v="1438115000"/>
  </r>
  <r>
    <x v="17"/>
    <s v="2-Wheelers"/>
    <x v="13"/>
    <n v="5281"/>
    <n v="85000"/>
    <n v="448885000"/>
  </r>
  <r>
    <x v="17"/>
    <s v="2-Wheelers"/>
    <x v="12"/>
    <n v="8100"/>
    <n v="85000"/>
    <n v="688500000"/>
  </r>
  <r>
    <x v="17"/>
    <s v="2-Wheelers"/>
    <x v="14"/>
    <n v="4592"/>
    <n v="85000"/>
    <n v="390320000"/>
  </r>
  <r>
    <x v="17"/>
    <s v="2-Wheelers"/>
    <x v="17"/>
    <n v="9363"/>
    <n v="85000"/>
    <n v="795855000"/>
  </r>
  <r>
    <x v="17"/>
    <s v="2-Wheelers"/>
    <x v="15"/>
    <n v="7693"/>
    <n v="85000"/>
    <n v="653905000"/>
  </r>
  <r>
    <x v="17"/>
    <s v="2-Wheelers"/>
    <x v="19"/>
    <n v="3240"/>
    <n v="85000"/>
    <n v="275400000"/>
  </r>
  <r>
    <x v="17"/>
    <s v="2-Wheelers"/>
    <x v="1"/>
    <n v="1445"/>
    <n v="85000"/>
    <n v="122825000"/>
  </r>
  <r>
    <x v="17"/>
    <s v="2-Wheelers"/>
    <x v="18"/>
    <n v="37"/>
    <n v="85000"/>
    <n v="3145000"/>
  </r>
  <r>
    <x v="17"/>
    <s v="2-Wheelers"/>
    <x v="16"/>
    <n v="780"/>
    <n v="85000"/>
    <n v="66300000"/>
  </r>
  <r>
    <x v="17"/>
    <s v="2-Wheelers"/>
    <x v="20"/>
    <n v="966"/>
    <n v="85000"/>
    <n v="82110000"/>
  </r>
  <r>
    <x v="17"/>
    <s v="2-Wheelers"/>
    <x v="21"/>
    <n v="668"/>
    <n v="85000"/>
    <n v="56780000"/>
  </r>
  <r>
    <x v="17"/>
    <s v="2-Wheelers"/>
    <x v="22"/>
    <n v="5557"/>
    <n v="85000"/>
    <n v="472345000"/>
  </r>
  <r>
    <x v="31"/>
    <s v="2-Wheelers"/>
    <x v="0"/>
    <n v="30588"/>
    <n v="85000"/>
    <n v="2599980000"/>
  </r>
  <r>
    <x v="31"/>
    <s v="2-Wheelers"/>
    <x v="17"/>
    <n v="12171"/>
    <n v="85000"/>
    <n v="1034535000"/>
  </r>
  <r>
    <x v="31"/>
    <s v="2-Wheelers"/>
    <x v="15"/>
    <n v="6471"/>
    <n v="85000"/>
    <n v="550035000"/>
  </r>
  <r>
    <x v="31"/>
    <s v="2-Wheelers"/>
    <x v="19"/>
    <n v="10292"/>
    <n v="85000"/>
    <n v="874820000"/>
  </r>
  <r>
    <x v="31"/>
    <s v="2-Wheelers"/>
    <x v="14"/>
    <n v="3309"/>
    <n v="85000"/>
    <n v="281265000"/>
  </r>
  <r>
    <x v="31"/>
    <s v="2-Wheelers"/>
    <x v="13"/>
    <n v="953"/>
    <n v="85000"/>
    <n v="81005000"/>
  </r>
  <r>
    <x v="31"/>
    <s v="2-Wheelers"/>
    <x v="12"/>
    <n v="545"/>
    <n v="85000"/>
    <n v="46325000"/>
  </r>
  <r>
    <x v="31"/>
    <s v="2-Wheelers"/>
    <x v="1"/>
    <n v="700"/>
    <n v="85000"/>
    <n v="59500000"/>
  </r>
  <r>
    <x v="31"/>
    <s v="2-Wheelers"/>
    <x v="23"/>
    <n v="1200"/>
    <n v="85000"/>
    <n v="102000000"/>
  </r>
  <r>
    <x v="31"/>
    <s v="2-Wheelers"/>
    <x v="24"/>
    <n v="241"/>
    <n v="85000"/>
    <n v="20485000"/>
  </r>
  <r>
    <x v="31"/>
    <s v="2-Wheelers"/>
    <x v="25"/>
    <n v="660"/>
    <n v="85000"/>
    <n v="56100000"/>
  </r>
  <r>
    <x v="31"/>
    <s v="2-Wheelers"/>
    <x v="18"/>
    <n v="673"/>
    <n v="85000"/>
    <n v="57205000"/>
  </r>
  <r>
    <x v="31"/>
    <s v="2-Wheelers"/>
    <x v="22"/>
    <n v="7691"/>
    <n v="85000"/>
    <n v="653735000"/>
  </r>
  <r>
    <x v="18"/>
    <s v="2-Wheelers"/>
    <x v="12"/>
    <n v="8238"/>
    <n v="85000"/>
    <n v="700230000"/>
  </r>
  <r>
    <x v="18"/>
    <s v="2-Wheelers"/>
    <x v="13"/>
    <n v="5737"/>
    <n v="85000"/>
    <n v="487645000"/>
  </r>
  <r>
    <x v="18"/>
    <s v="2-Wheelers"/>
    <x v="14"/>
    <n v="4366"/>
    <n v="85000"/>
    <n v="371110000"/>
  </r>
  <r>
    <x v="18"/>
    <s v="2-Wheelers"/>
    <x v="15"/>
    <n v="1881"/>
    <n v="85000"/>
    <n v="159885000"/>
  </r>
  <r>
    <x v="18"/>
    <s v="2-Wheelers"/>
    <x v="16"/>
    <n v="1691"/>
    <n v="85000"/>
    <n v="143735000"/>
  </r>
  <r>
    <x v="18"/>
    <s v="2-Wheelers"/>
    <x v="0"/>
    <n v="1107"/>
    <n v="85000"/>
    <n v="94095000"/>
  </r>
  <r>
    <x v="18"/>
    <s v="2-Wheelers"/>
    <x v="17"/>
    <n v="1155"/>
    <n v="85000"/>
    <n v="98175000"/>
  </r>
  <r>
    <x v="18"/>
    <s v="2-Wheelers"/>
    <x v="18"/>
    <n v="673"/>
    <n v="85000"/>
    <n v="57205000"/>
  </r>
  <r>
    <x v="18"/>
    <s v="2-Wheelers"/>
    <x v="19"/>
    <n v="612"/>
    <n v="85000"/>
    <n v="52020000"/>
  </r>
  <r>
    <x v="18"/>
    <s v="2-Wheelers"/>
    <x v="20"/>
    <n v="1062"/>
    <n v="85000"/>
    <n v="90270000"/>
  </r>
  <r>
    <x v="18"/>
    <s v="2-Wheelers"/>
    <x v="21"/>
    <n v="535"/>
    <n v="85000"/>
    <n v="45475000"/>
  </r>
  <r>
    <x v="18"/>
    <s v="2-Wheelers"/>
    <x v="22"/>
    <n v="3065"/>
    <n v="85000"/>
    <n v="260525000"/>
  </r>
  <r>
    <x v="19"/>
    <s v="2-Wheelers"/>
    <x v="0"/>
    <n v="20148"/>
    <n v="85000"/>
    <n v="1712580000"/>
  </r>
  <r>
    <x v="19"/>
    <s v="2-Wheelers"/>
    <x v="13"/>
    <n v="4407"/>
    <n v="85000"/>
    <n v="374595000"/>
  </r>
  <r>
    <x v="19"/>
    <s v="2-Wheelers"/>
    <x v="12"/>
    <n v="6399"/>
    <n v="85000"/>
    <n v="543915000"/>
  </r>
  <r>
    <x v="19"/>
    <s v="2-Wheelers"/>
    <x v="14"/>
    <n v="4456"/>
    <n v="85000"/>
    <n v="378760000"/>
  </r>
  <r>
    <x v="19"/>
    <s v="2-Wheelers"/>
    <x v="17"/>
    <n v="10462"/>
    <n v="85000"/>
    <n v="889270000"/>
  </r>
  <r>
    <x v="19"/>
    <s v="2-Wheelers"/>
    <x v="15"/>
    <n v="9224"/>
    <n v="85000"/>
    <n v="784040000"/>
  </r>
  <r>
    <x v="19"/>
    <s v="2-Wheelers"/>
    <x v="19"/>
    <n v="2252"/>
    <n v="85000"/>
    <n v="191420000"/>
  </r>
  <r>
    <x v="19"/>
    <s v="2-Wheelers"/>
    <x v="1"/>
    <n v="1265"/>
    <n v="85000"/>
    <n v="107525000"/>
  </r>
  <r>
    <x v="19"/>
    <s v="2-Wheelers"/>
    <x v="18"/>
    <n v="14"/>
    <n v="85000"/>
    <n v="1190000"/>
  </r>
  <r>
    <x v="19"/>
    <s v="2-Wheelers"/>
    <x v="16"/>
    <n v="717"/>
    <n v="85000"/>
    <n v="60945000"/>
  </r>
  <r>
    <x v="19"/>
    <s v="2-Wheelers"/>
    <x v="20"/>
    <n v="571"/>
    <n v="85000"/>
    <n v="48535000"/>
  </r>
  <r>
    <x v="19"/>
    <s v="2-Wheelers"/>
    <x v="21"/>
    <n v="522"/>
    <n v="85000"/>
    <n v="44370000"/>
  </r>
  <r>
    <x v="19"/>
    <s v="2-Wheelers"/>
    <x v="22"/>
    <n v="4241"/>
    <n v="85000"/>
    <n v="360485000"/>
  </r>
  <r>
    <x v="32"/>
    <s v="2-Wheelers"/>
    <x v="0"/>
    <n v="32275"/>
    <n v="85000"/>
    <n v="2743375000"/>
  </r>
  <r>
    <x v="32"/>
    <s v="2-Wheelers"/>
    <x v="17"/>
    <n v="15153"/>
    <n v="85000"/>
    <n v="1288005000"/>
  </r>
  <r>
    <x v="32"/>
    <s v="2-Wheelers"/>
    <x v="15"/>
    <n v="9244"/>
    <n v="85000"/>
    <n v="785740000"/>
  </r>
  <r>
    <x v="32"/>
    <s v="2-Wheelers"/>
    <x v="19"/>
    <n v="10753"/>
    <n v="85000"/>
    <n v="914005000"/>
  </r>
  <r>
    <x v="32"/>
    <s v="2-Wheelers"/>
    <x v="14"/>
    <n v="2505"/>
    <n v="85000"/>
    <n v="212925000"/>
  </r>
  <r>
    <x v="32"/>
    <s v="2-Wheelers"/>
    <x v="13"/>
    <n v="675"/>
    <n v="85000"/>
    <n v="57375000"/>
  </r>
  <r>
    <x v="32"/>
    <s v="2-Wheelers"/>
    <x v="12"/>
    <n v="413"/>
    <n v="85000"/>
    <n v="35105000"/>
  </r>
  <r>
    <x v="32"/>
    <s v="2-Wheelers"/>
    <x v="1"/>
    <n v="574"/>
    <n v="85000"/>
    <n v="48790000"/>
  </r>
  <r>
    <x v="32"/>
    <s v="2-Wheelers"/>
    <x v="23"/>
    <n v="1469"/>
    <n v="85000"/>
    <n v="124865000"/>
  </r>
  <r>
    <x v="32"/>
    <s v="2-Wheelers"/>
    <x v="24"/>
    <n v="284"/>
    <n v="85000"/>
    <n v="24140000"/>
  </r>
  <r>
    <x v="32"/>
    <s v="2-Wheelers"/>
    <x v="25"/>
    <n v="810"/>
    <n v="85000"/>
    <n v="68850000"/>
  </r>
  <r>
    <x v="32"/>
    <s v="2-Wheelers"/>
    <x v="18"/>
    <n v="524"/>
    <n v="85000"/>
    <n v="44540000"/>
  </r>
  <r>
    <x v="32"/>
    <s v="2-Wheelers"/>
    <x v="22"/>
    <n v="6664"/>
    <n v="85000"/>
    <n v="566440000"/>
  </r>
  <r>
    <x v="20"/>
    <s v="2-Wheelers"/>
    <x v="12"/>
    <n v="7773"/>
    <n v="85000"/>
    <n v="660705000"/>
  </r>
  <r>
    <x v="20"/>
    <s v="2-Wheelers"/>
    <x v="13"/>
    <n v="6122"/>
    <n v="85000"/>
    <n v="520370000"/>
  </r>
  <r>
    <x v="20"/>
    <s v="2-Wheelers"/>
    <x v="14"/>
    <n v="4431"/>
    <n v="85000"/>
    <n v="376635000"/>
  </r>
  <r>
    <x v="20"/>
    <s v="2-Wheelers"/>
    <x v="15"/>
    <n v="2232"/>
    <n v="85000"/>
    <n v="189720000"/>
  </r>
  <r>
    <x v="20"/>
    <s v="2-Wheelers"/>
    <x v="16"/>
    <n v="1428"/>
    <n v="85000"/>
    <n v="121380000"/>
  </r>
  <r>
    <x v="20"/>
    <s v="2-Wheelers"/>
    <x v="0"/>
    <n v="3911"/>
    <n v="85000"/>
    <n v="332435000"/>
  </r>
  <r>
    <x v="20"/>
    <s v="2-Wheelers"/>
    <x v="17"/>
    <n v="1560"/>
    <n v="85000"/>
    <n v="132600000"/>
  </r>
  <r>
    <x v="20"/>
    <s v="2-Wheelers"/>
    <x v="18"/>
    <n v="1128"/>
    <n v="85000"/>
    <n v="95880000"/>
  </r>
  <r>
    <x v="20"/>
    <s v="2-Wheelers"/>
    <x v="19"/>
    <n v="1372"/>
    <n v="85000"/>
    <n v="116620000"/>
  </r>
  <r>
    <x v="20"/>
    <s v="2-Wheelers"/>
    <x v="20"/>
    <n v="1149"/>
    <n v="85000"/>
    <n v="97665000"/>
  </r>
  <r>
    <x v="20"/>
    <s v="2-Wheelers"/>
    <x v="21"/>
    <n v="583"/>
    <n v="85000"/>
    <n v="49555000"/>
  </r>
  <r>
    <x v="20"/>
    <s v="2-Wheelers"/>
    <x v="22"/>
    <n v="4033"/>
    <n v="85000"/>
    <n v="342805000"/>
  </r>
  <r>
    <x v="21"/>
    <s v="2-Wheelers"/>
    <x v="0"/>
    <n v="17762"/>
    <n v="85000"/>
    <n v="1509770000"/>
  </r>
  <r>
    <x v="21"/>
    <s v="2-Wheelers"/>
    <x v="13"/>
    <n v="3848"/>
    <n v="85000"/>
    <n v="327080000"/>
  </r>
  <r>
    <x v="21"/>
    <s v="2-Wheelers"/>
    <x v="12"/>
    <n v="5863"/>
    <n v="85000"/>
    <n v="498355000"/>
  </r>
  <r>
    <x v="21"/>
    <s v="2-Wheelers"/>
    <x v="14"/>
    <n v="6003"/>
    <n v="85000"/>
    <n v="510255000"/>
  </r>
  <r>
    <x v="21"/>
    <s v="2-Wheelers"/>
    <x v="17"/>
    <n v="12671"/>
    <n v="85000"/>
    <n v="1077035000"/>
  </r>
  <r>
    <x v="21"/>
    <s v="2-Wheelers"/>
    <x v="15"/>
    <n v="10069"/>
    <n v="85000"/>
    <n v="855865000"/>
  </r>
  <r>
    <x v="21"/>
    <s v="2-Wheelers"/>
    <x v="19"/>
    <n v="2537"/>
    <n v="85000"/>
    <n v="215645000"/>
  </r>
  <r>
    <x v="21"/>
    <s v="2-Wheelers"/>
    <x v="1"/>
    <n v="1232"/>
    <n v="85000"/>
    <n v="104720000"/>
  </r>
  <r>
    <x v="21"/>
    <s v="2-Wheelers"/>
    <x v="18"/>
    <n v="79"/>
    <n v="85000"/>
    <n v="6715000"/>
  </r>
  <r>
    <x v="21"/>
    <s v="2-Wheelers"/>
    <x v="16"/>
    <n v="488"/>
    <n v="85000"/>
    <n v="41480000"/>
  </r>
  <r>
    <x v="21"/>
    <s v="2-Wheelers"/>
    <x v="20"/>
    <n v="337"/>
    <n v="85000"/>
    <n v="28645000"/>
  </r>
  <r>
    <x v="21"/>
    <s v="2-Wheelers"/>
    <x v="21"/>
    <n v="308"/>
    <n v="85000"/>
    <n v="26180000"/>
  </r>
  <r>
    <x v="21"/>
    <s v="2-Wheelers"/>
    <x v="22"/>
    <n v="4874"/>
    <n v="85000"/>
    <n v="414290000"/>
  </r>
  <r>
    <x v="33"/>
    <s v="2-Wheelers"/>
    <x v="0"/>
    <n v="33967"/>
    <n v="85000"/>
    <n v="2887195000"/>
  </r>
  <r>
    <x v="33"/>
    <s v="2-Wheelers"/>
    <x v="17"/>
    <n v="14431"/>
    <n v="85000"/>
    <n v="1226635000"/>
  </r>
  <r>
    <x v="33"/>
    <s v="2-Wheelers"/>
    <x v="15"/>
    <n v="8957"/>
    <n v="85000"/>
    <n v="761345000"/>
  </r>
  <r>
    <x v="33"/>
    <s v="2-Wheelers"/>
    <x v="19"/>
    <n v="11603"/>
    <n v="85000"/>
    <n v="986255000"/>
  </r>
  <r>
    <x v="33"/>
    <s v="2-Wheelers"/>
    <x v="14"/>
    <n v="2577"/>
    <n v="85000"/>
    <n v="219045000"/>
  </r>
  <r>
    <x v="33"/>
    <s v="2-Wheelers"/>
    <x v="13"/>
    <n v="652"/>
    <n v="85000"/>
    <n v="55420000"/>
  </r>
  <r>
    <x v="33"/>
    <s v="2-Wheelers"/>
    <x v="12"/>
    <n v="323"/>
    <n v="85000"/>
    <n v="27455000"/>
  </r>
  <r>
    <x v="33"/>
    <s v="2-Wheelers"/>
    <x v="1"/>
    <n v="649"/>
    <n v="85000"/>
    <n v="55165000"/>
  </r>
  <r>
    <x v="33"/>
    <s v="2-Wheelers"/>
    <x v="23"/>
    <n v="1334"/>
    <n v="85000"/>
    <n v="113390000"/>
  </r>
  <r>
    <x v="33"/>
    <s v="2-Wheelers"/>
    <x v="24"/>
    <n v="219"/>
    <n v="85000"/>
    <n v="18615000"/>
  </r>
  <r>
    <x v="33"/>
    <s v="2-Wheelers"/>
    <x v="25"/>
    <n v="624"/>
    <n v="85000"/>
    <n v="53040000"/>
  </r>
  <r>
    <x v="33"/>
    <s v="2-Wheelers"/>
    <x v="18"/>
    <n v="473"/>
    <n v="85000"/>
    <n v="40205000"/>
  </r>
  <r>
    <x v="33"/>
    <s v="2-Wheelers"/>
    <x v="22"/>
    <n v="6154"/>
    <n v="85000"/>
    <n v="523090000"/>
  </r>
  <r>
    <x v="22"/>
    <s v="2-Wheelers"/>
    <x v="12"/>
    <n v="13652"/>
    <n v="85000"/>
    <n v="1160420000"/>
  </r>
  <r>
    <x v="22"/>
    <s v="2-Wheelers"/>
    <x v="13"/>
    <n v="8586"/>
    <n v="85000"/>
    <n v="729810000"/>
  </r>
  <r>
    <x v="22"/>
    <s v="2-Wheelers"/>
    <x v="14"/>
    <n v="6666"/>
    <n v="85000"/>
    <n v="566610000"/>
  </r>
  <r>
    <x v="22"/>
    <s v="2-Wheelers"/>
    <x v="15"/>
    <n v="2232"/>
    <n v="85000"/>
    <n v="189720000"/>
  </r>
  <r>
    <x v="22"/>
    <s v="2-Wheelers"/>
    <x v="16"/>
    <n v="2065"/>
    <n v="85000"/>
    <n v="175525000"/>
  </r>
  <r>
    <x v="22"/>
    <s v="2-Wheelers"/>
    <x v="0"/>
    <n v="9143"/>
    <n v="85000"/>
    <n v="777155000"/>
  </r>
  <r>
    <x v="22"/>
    <s v="2-Wheelers"/>
    <x v="17"/>
    <n v="2391"/>
    <n v="85000"/>
    <n v="203235000"/>
  </r>
  <r>
    <x v="22"/>
    <s v="2-Wheelers"/>
    <x v="18"/>
    <n v="1413"/>
    <n v="85000"/>
    <n v="120105000"/>
  </r>
  <r>
    <x v="22"/>
    <s v="2-Wheelers"/>
    <x v="19"/>
    <n v="855"/>
    <n v="85000"/>
    <n v="72675000"/>
  </r>
  <r>
    <x v="22"/>
    <s v="2-Wheelers"/>
    <x v="20"/>
    <n v="1013"/>
    <n v="85000"/>
    <n v="86105000"/>
  </r>
  <r>
    <x v="22"/>
    <s v="2-Wheelers"/>
    <x v="21"/>
    <n v="1052"/>
    <n v="85000"/>
    <n v="89420000"/>
  </r>
  <r>
    <x v="22"/>
    <s v="2-Wheelers"/>
    <x v="22"/>
    <n v="5330"/>
    <n v="85000"/>
    <n v="453050000"/>
  </r>
  <r>
    <x v="34"/>
    <s v="2-Wheelers"/>
    <x v="0"/>
    <n v="22398"/>
    <n v="85000"/>
    <n v="1903830000"/>
  </r>
  <r>
    <x v="34"/>
    <s v="2-Wheelers"/>
    <x v="13"/>
    <n v="4509"/>
    <n v="85000"/>
    <n v="383265000"/>
  </r>
  <r>
    <x v="34"/>
    <s v="2-Wheelers"/>
    <x v="12"/>
    <n v="6661"/>
    <n v="85000"/>
    <n v="566185000"/>
  </r>
  <r>
    <x v="34"/>
    <s v="2-Wheelers"/>
    <x v="14"/>
    <n v="9736"/>
    <n v="85000"/>
    <n v="827560000"/>
  </r>
  <r>
    <x v="34"/>
    <s v="2-Wheelers"/>
    <x v="17"/>
    <n v="16896"/>
    <n v="85000"/>
    <n v="1436160000"/>
  </r>
  <r>
    <x v="34"/>
    <s v="2-Wheelers"/>
    <x v="15"/>
    <n v="12180"/>
    <n v="85000"/>
    <n v="1035300000"/>
  </r>
  <r>
    <x v="34"/>
    <s v="2-Wheelers"/>
    <x v="19"/>
    <n v="4552"/>
    <n v="85000"/>
    <n v="386920000"/>
  </r>
  <r>
    <x v="34"/>
    <s v="2-Wheelers"/>
    <x v="1"/>
    <n v="1765"/>
    <n v="85000"/>
    <n v="150025000"/>
  </r>
  <r>
    <x v="34"/>
    <s v="2-Wheelers"/>
    <x v="18"/>
    <n v="1140"/>
    <n v="85000"/>
    <n v="96900000"/>
  </r>
  <r>
    <x v="34"/>
    <s v="2-Wheelers"/>
    <x v="16"/>
    <n v="584"/>
    <n v="85000"/>
    <n v="49640000"/>
  </r>
  <r>
    <x v="34"/>
    <s v="2-Wheelers"/>
    <x v="20"/>
    <n v="446"/>
    <n v="85000"/>
    <n v="37910000"/>
  </r>
  <r>
    <x v="34"/>
    <s v="2-Wheelers"/>
    <x v="21"/>
    <n v="350"/>
    <n v="85000"/>
    <n v="29750000"/>
  </r>
  <r>
    <x v="34"/>
    <s v="2-Wheelers"/>
    <x v="22"/>
    <n v="5089"/>
    <n v="85000"/>
    <n v="432565000"/>
  </r>
  <r>
    <x v="35"/>
    <s v="2-Wheelers"/>
    <x v="0"/>
    <n v="44630"/>
    <n v="85000"/>
    <n v="3793550000"/>
  </r>
  <r>
    <x v="35"/>
    <s v="2-Wheelers"/>
    <x v="17"/>
    <n v="26158"/>
    <n v="85000"/>
    <n v="2223430000"/>
  </r>
  <r>
    <x v="35"/>
    <s v="2-Wheelers"/>
    <x v="15"/>
    <n v="17012"/>
    <n v="85000"/>
    <n v="1446020000"/>
  </r>
  <r>
    <x v="35"/>
    <s v="2-Wheelers"/>
    <x v="19"/>
    <n v="17716"/>
    <n v="85000"/>
    <n v="1505860000"/>
  </r>
  <r>
    <x v="35"/>
    <s v="2-Wheelers"/>
    <x v="14"/>
    <n v="3108"/>
    <n v="85000"/>
    <n v="264180000"/>
  </r>
  <r>
    <x v="35"/>
    <s v="2-Wheelers"/>
    <x v="13"/>
    <n v="673"/>
    <n v="85000"/>
    <n v="57205000"/>
  </r>
  <r>
    <x v="35"/>
    <s v="2-Wheelers"/>
    <x v="12"/>
    <n v="316"/>
    <n v="85000"/>
    <n v="26860000"/>
  </r>
  <r>
    <x v="35"/>
    <s v="2-Wheelers"/>
    <x v="1"/>
    <n v="1218"/>
    <n v="85000"/>
    <n v="103530000"/>
  </r>
  <r>
    <x v="35"/>
    <s v="2-Wheelers"/>
    <x v="23"/>
    <n v="3070"/>
    <n v="85000"/>
    <n v="260950000"/>
  </r>
  <r>
    <x v="35"/>
    <s v="2-Wheelers"/>
    <x v="24"/>
    <n v="625"/>
    <n v="85000"/>
    <n v="53125000"/>
  </r>
  <r>
    <x v="35"/>
    <s v="2-Wheelers"/>
    <x v="25"/>
    <n v="3915"/>
    <n v="85000"/>
    <n v="332775000"/>
  </r>
  <r>
    <x v="35"/>
    <s v="2-Wheelers"/>
    <x v="18"/>
    <n v="585"/>
    <n v="85000"/>
    <n v="49725000"/>
  </r>
  <r>
    <x v="35"/>
    <s v="2-Wheelers"/>
    <x v="22"/>
    <n v="10579"/>
    <n v="85000"/>
    <n v="89921500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x v="0"/>
    <s v="Q1"/>
    <x v="0"/>
    <x v="0"/>
    <n v="0"/>
    <n v="85000"/>
    <n v="0"/>
  </r>
  <r>
    <x v="0"/>
    <x v="0"/>
    <s v="Q1"/>
    <x v="1"/>
    <x v="1"/>
    <n v="0"/>
    <n v="1500000"/>
    <n v="0"/>
  </r>
  <r>
    <x v="0"/>
    <x v="0"/>
    <s v="Q1"/>
    <x v="1"/>
    <x v="2"/>
    <n v="0"/>
    <n v="1500000"/>
    <n v="0"/>
  </r>
  <r>
    <x v="0"/>
    <x v="0"/>
    <s v="Q1"/>
    <x v="1"/>
    <x v="3"/>
    <n v="0"/>
    <n v="1500000"/>
    <n v="0"/>
  </r>
  <r>
    <x v="0"/>
    <x v="0"/>
    <s v="Q1"/>
    <x v="1"/>
    <x v="4"/>
    <n v="0"/>
    <n v="1500000"/>
    <n v="0"/>
  </r>
  <r>
    <x v="0"/>
    <x v="0"/>
    <s v="Q1"/>
    <x v="1"/>
    <x v="5"/>
    <n v="0"/>
    <n v="1500000"/>
    <n v="0"/>
  </r>
  <r>
    <x v="1"/>
    <x v="0"/>
    <s v="Q1"/>
    <x v="0"/>
    <x v="0"/>
    <n v="0"/>
    <n v="85000"/>
    <n v="0"/>
  </r>
  <r>
    <x v="1"/>
    <x v="0"/>
    <s v="Q1"/>
    <x v="1"/>
    <x v="1"/>
    <n v="0"/>
    <n v="1500000"/>
    <n v="0"/>
  </r>
  <r>
    <x v="1"/>
    <x v="0"/>
    <s v="Q1"/>
    <x v="1"/>
    <x v="2"/>
    <n v="0"/>
    <n v="1500000"/>
    <n v="0"/>
  </r>
  <r>
    <x v="1"/>
    <x v="0"/>
    <s v="Q1"/>
    <x v="1"/>
    <x v="3"/>
    <n v="0"/>
    <n v="1500000"/>
    <n v="0"/>
  </r>
  <r>
    <x v="1"/>
    <x v="0"/>
    <s v="Q1"/>
    <x v="1"/>
    <x v="6"/>
    <n v="0"/>
    <n v="1500000"/>
    <n v="0"/>
  </r>
  <r>
    <x v="1"/>
    <x v="0"/>
    <s v="Q1"/>
    <x v="1"/>
    <x v="4"/>
    <n v="0"/>
    <n v="1500000"/>
    <n v="0"/>
  </r>
  <r>
    <x v="1"/>
    <x v="0"/>
    <s v="Q1"/>
    <x v="1"/>
    <x v="5"/>
    <n v="0"/>
    <n v="1500000"/>
    <n v="0"/>
  </r>
  <r>
    <x v="2"/>
    <x v="1"/>
    <s v="Q1"/>
    <x v="0"/>
    <x v="7"/>
    <n v="0"/>
    <n v="85000"/>
    <n v="0"/>
  </r>
  <r>
    <x v="2"/>
    <x v="1"/>
    <s v="Q1"/>
    <x v="1"/>
    <x v="2"/>
    <n v="0"/>
    <n v="1500000"/>
    <n v="0"/>
  </r>
  <r>
    <x v="2"/>
    <x v="1"/>
    <s v="Q1"/>
    <x v="1"/>
    <x v="4"/>
    <n v="0"/>
    <n v="1500000"/>
    <n v="0"/>
  </r>
  <r>
    <x v="2"/>
    <x v="1"/>
    <s v="Q1"/>
    <x v="1"/>
    <x v="5"/>
    <n v="0"/>
    <n v="1500000"/>
    <n v="0"/>
  </r>
  <r>
    <x v="3"/>
    <x v="0"/>
    <s v="Q1"/>
    <x v="0"/>
    <x v="0"/>
    <n v="0"/>
    <n v="85000"/>
    <n v="0"/>
  </r>
  <r>
    <x v="3"/>
    <x v="0"/>
    <s v="Q1"/>
    <x v="1"/>
    <x v="1"/>
    <n v="0"/>
    <n v="1500000"/>
    <n v="0"/>
  </r>
  <r>
    <x v="3"/>
    <x v="0"/>
    <s v="Q1"/>
    <x v="1"/>
    <x v="2"/>
    <n v="0"/>
    <n v="1500000"/>
    <n v="0"/>
  </r>
  <r>
    <x v="3"/>
    <x v="0"/>
    <s v="Q1"/>
    <x v="1"/>
    <x v="3"/>
    <n v="0"/>
    <n v="1500000"/>
    <n v="0"/>
  </r>
  <r>
    <x v="3"/>
    <x v="0"/>
    <s v="Q1"/>
    <x v="1"/>
    <x v="4"/>
    <n v="0"/>
    <n v="1500000"/>
    <n v="0"/>
  </r>
  <r>
    <x v="3"/>
    <x v="0"/>
    <s v="Q1"/>
    <x v="1"/>
    <x v="5"/>
    <n v="0"/>
    <n v="1500000"/>
    <n v="0"/>
  </r>
  <r>
    <x v="4"/>
    <x v="0"/>
    <s v="Q2"/>
    <x v="0"/>
    <x v="0"/>
    <n v="0"/>
    <n v="85000"/>
    <n v="0"/>
  </r>
  <r>
    <x v="4"/>
    <x v="0"/>
    <s v="Q2"/>
    <x v="1"/>
    <x v="1"/>
    <n v="0"/>
    <n v="1500000"/>
    <n v="0"/>
  </r>
  <r>
    <x v="4"/>
    <x v="0"/>
    <s v="Q2"/>
    <x v="1"/>
    <x v="2"/>
    <n v="0"/>
    <n v="1500000"/>
    <n v="0"/>
  </r>
  <r>
    <x v="4"/>
    <x v="0"/>
    <s v="Q2"/>
    <x v="1"/>
    <x v="3"/>
    <n v="0"/>
    <n v="1500000"/>
    <n v="0"/>
  </r>
  <r>
    <x v="5"/>
    <x v="0"/>
    <s v="Q2"/>
    <x v="0"/>
    <x v="0"/>
    <n v="0"/>
    <n v="85000"/>
    <n v="0"/>
  </r>
  <r>
    <x v="6"/>
    <x v="0"/>
    <s v="Q2"/>
    <x v="0"/>
    <x v="0"/>
    <n v="0"/>
    <n v="85000"/>
    <n v="0"/>
  </r>
  <r>
    <x v="7"/>
    <x v="0"/>
    <s v="Q3"/>
    <x v="0"/>
    <x v="0"/>
    <n v="0"/>
    <n v="85000"/>
    <n v="0"/>
  </r>
  <r>
    <x v="8"/>
    <x v="0"/>
    <s v="Q3"/>
    <x v="0"/>
    <x v="0"/>
    <n v="0"/>
    <n v="85000"/>
    <n v="0"/>
  </r>
  <r>
    <x v="9"/>
    <x v="1"/>
    <s v="Q1"/>
    <x v="1"/>
    <x v="2"/>
    <n v="0"/>
    <n v="1500000"/>
    <n v="0"/>
  </r>
  <r>
    <x v="9"/>
    <x v="1"/>
    <s v="Q1"/>
    <x v="1"/>
    <x v="4"/>
    <n v="0"/>
    <n v="1500000"/>
    <n v="0"/>
  </r>
  <r>
    <x v="9"/>
    <x v="1"/>
    <s v="Q1"/>
    <x v="1"/>
    <x v="5"/>
    <n v="0"/>
    <n v="1500000"/>
    <n v="0"/>
  </r>
  <r>
    <x v="10"/>
    <x v="1"/>
    <s v="Q1"/>
    <x v="1"/>
    <x v="2"/>
    <n v="0"/>
    <n v="1500000"/>
    <n v="0"/>
  </r>
  <r>
    <x v="10"/>
    <x v="1"/>
    <s v="Q1"/>
    <x v="1"/>
    <x v="4"/>
    <n v="0"/>
    <n v="1500000"/>
    <n v="0"/>
  </r>
  <r>
    <x v="10"/>
    <x v="1"/>
    <s v="Q1"/>
    <x v="1"/>
    <x v="5"/>
    <n v="0"/>
    <n v="1500000"/>
    <n v="0"/>
  </r>
  <r>
    <x v="4"/>
    <x v="0"/>
    <s v="Q2"/>
    <x v="1"/>
    <x v="4"/>
    <n v="0"/>
    <n v="1500000"/>
    <n v="0"/>
  </r>
  <r>
    <x v="4"/>
    <x v="0"/>
    <s v="Q2"/>
    <x v="1"/>
    <x v="5"/>
    <n v="0"/>
    <n v="1500000"/>
    <n v="0"/>
  </r>
  <r>
    <x v="11"/>
    <x v="1"/>
    <s v="Q2"/>
    <x v="1"/>
    <x v="2"/>
    <n v="0"/>
    <n v="1500000"/>
    <n v="0"/>
  </r>
  <r>
    <x v="11"/>
    <x v="1"/>
    <s v="Q2"/>
    <x v="1"/>
    <x v="4"/>
    <n v="0"/>
    <n v="1500000"/>
    <n v="0"/>
  </r>
  <r>
    <x v="11"/>
    <x v="1"/>
    <s v="Q2"/>
    <x v="1"/>
    <x v="5"/>
    <n v="0"/>
    <n v="1500000"/>
    <n v="0"/>
  </r>
  <r>
    <x v="5"/>
    <x v="0"/>
    <s v="Q2"/>
    <x v="1"/>
    <x v="1"/>
    <n v="0"/>
    <n v="1500000"/>
    <n v="0"/>
  </r>
  <r>
    <x v="5"/>
    <x v="0"/>
    <s v="Q2"/>
    <x v="1"/>
    <x v="2"/>
    <n v="0"/>
    <n v="1500000"/>
    <n v="0"/>
  </r>
  <r>
    <x v="5"/>
    <x v="0"/>
    <s v="Q2"/>
    <x v="1"/>
    <x v="3"/>
    <n v="0"/>
    <n v="1500000"/>
    <n v="0"/>
  </r>
  <r>
    <x v="5"/>
    <x v="0"/>
    <s v="Q2"/>
    <x v="1"/>
    <x v="4"/>
    <n v="0"/>
    <n v="1500000"/>
    <n v="0"/>
  </r>
  <r>
    <x v="5"/>
    <x v="0"/>
    <s v="Q2"/>
    <x v="1"/>
    <x v="5"/>
    <n v="0"/>
    <n v="1500000"/>
    <n v="0"/>
  </r>
  <r>
    <x v="12"/>
    <x v="1"/>
    <s v="Q2"/>
    <x v="1"/>
    <x v="2"/>
    <n v="0"/>
    <n v="1500000"/>
    <n v="0"/>
  </r>
  <r>
    <x v="12"/>
    <x v="1"/>
    <s v="Q2"/>
    <x v="1"/>
    <x v="4"/>
    <n v="0"/>
    <n v="1500000"/>
    <n v="0"/>
  </r>
  <r>
    <x v="12"/>
    <x v="1"/>
    <s v="Q2"/>
    <x v="1"/>
    <x v="5"/>
    <n v="0"/>
    <n v="1500000"/>
    <n v="0"/>
  </r>
  <r>
    <x v="6"/>
    <x v="0"/>
    <s v="Q2"/>
    <x v="1"/>
    <x v="1"/>
    <n v="0"/>
    <n v="1500000"/>
    <n v="0"/>
  </r>
  <r>
    <x v="6"/>
    <x v="0"/>
    <s v="Q2"/>
    <x v="1"/>
    <x v="2"/>
    <n v="0"/>
    <n v="1500000"/>
    <n v="0"/>
  </r>
  <r>
    <x v="6"/>
    <x v="0"/>
    <s v="Q2"/>
    <x v="1"/>
    <x v="3"/>
    <n v="0"/>
    <n v="1500000"/>
    <n v="0"/>
  </r>
  <r>
    <x v="6"/>
    <x v="0"/>
    <s v="Q2"/>
    <x v="1"/>
    <x v="4"/>
    <n v="0"/>
    <n v="1500000"/>
    <n v="0"/>
  </r>
  <r>
    <x v="6"/>
    <x v="0"/>
    <s v="Q2"/>
    <x v="1"/>
    <x v="5"/>
    <n v="0"/>
    <n v="1500000"/>
    <n v="0"/>
  </r>
  <r>
    <x v="13"/>
    <x v="1"/>
    <s v="Q2"/>
    <x v="1"/>
    <x v="2"/>
    <n v="0"/>
    <n v="1500000"/>
    <n v="0"/>
  </r>
  <r>
    <x v="13"/>
    <x v="1"/>
    <s v="Q2"/>
    <x v="1"/>
    <x v="4"/>
    <n v="0"/>
    <n v="1500000"/>
    <n v="0"/>
  </r>
  <r>
    <x v="13"/>
    <x v="1"/>
    <s v="Q2"/>
    <x v="1"/>
    <x v="5"/>
    <n v="0"/>
    <n v="1500000"/>
    <n v="0"/>
  </r>
  <r>
    <x v="7"/>
    <x v="0"/>
    <s v="Q3"/>
    <x v="1"/>
    <x v="1"/>
    <n v="0"/>
    <n v="1500000"/>
    <n v="0"/>
  </r>
  <r>
    <x v="7"/>
    <x v="0"/>
    <s v="Q3"/>
    <x v="1"/>
    <x v="2"/>
    <n v="0"/>
    <n v="1500000"/>
    <n v="0"/>
  </r>
  <r>
    <x v="7"/>
    <x v="0"/>
    <s v="Q3"/>
    <x v="1"/>
    <x v="3"/>
    <n v="0"/>
    <n v="1500000"/>
    <n v="0"/>
  </r>
  <r>
    <x v="7"/>
    <x v="0"/>
    <s v="Q3"/>
    <x v="1"/>
    <x v="4"/>
    <n v="0"/>
    <n v="1500000"/>
    <n v="0"/>
  </r>
  <r>
    <x v="7"/>
    <x v="0"/>
    <s v="Q3"/>
    <x v="1"/>
    <x v="5"/>
    <n v="0"/>
    <n v="1500000"/>
    <n v="0"/>
  </r>
  <r>
    <x v="14"/>
    <x v="1"/>
    <s v="Q3"/>
    <x v="1"/>
    <x v="2"/>
    <n v="0"/>
    <n v="1500000"/>
    <n v="0"/>
  </r>
  <r>
    <x v="14"/>
    <x v="1"/>
    <s v="Q3"/>
    <x v="1"/>
    <x v="4"/>
    <n v="0"/>
    <n v="1500000"/>
    <n v="0"/>
  </r>
  <r>
    <x v="8"/>
    <x v="0"/>
    <s v="Q3"/>
    <x v="1"/>
    <x v="1"/>
    <n v="0"/>
    <n v="1500000"/>
    <n v="0"/>
  </r>
  <r>
    <x v="8"/>
    <x v="0"/>
    <s v="Q3"/>
    <x v="1"/>
    <x v="2"/>
    <n v="0"/>
    <n v="1500000"/>
    <n v="0"/>
  </r>
  <r>
    <x v="8"/>
    <x v="0"/>
    <s v="Q3"/>
    <x v="1"/>
    <x v="3"/>
    <n v="0"/>
    <n v="1500000"/>
    <n v="0"/>
  </r>
  <r>
    <x v="8"/>
    <x v="0"/>
    <s v="Q3"/>
    <x v="1"/>
    <x v="4"/>
    <n v="0"/>
    <n v="1500000"/>
    <n v="0"/>
  </r>
  <r>
    <x v="8"/>
    <x v="0"/>
    <s v="Q3"/>
    <x v="1"/>
    <x v="5"/>
    <n v="0"/>
    <n v="1500000"/>
    <n v="0"/>
  </r>
  <r>
    <x v="15"/>
    <x v="1"/>
    <s v="Q3"/>
    <x v="1"/>
    <x v="2"/>
    <n v="0"/>
    <n v="1500000"/>
    <n v="0"/>
  </r>
  <r>
    <x v="16"/>
    <x v="0"/>
    <s v="Q3"/>
    <x v="1"/>
    <x v="2"/>
    <n v="0"/>
    <n v="1500000"/>
    <n v="0"/>
  </r>
  <r>
    <x v="16"/>
    <x v="0"/>
    <s v="Q3"/>
    <x v="1"/>
    <x v="3"/>
    <n v="0"/>
    <n v="1500000"/>
    <n v="0"/>
  </r>
  <r>
    <x v="16"/>
    <x v="0"/>
    <s v="Q3"/>
    <x v="1"/>
    <x v="4"/>
    <n v="0"/>
    <n v="1500000"/>
    <n v="0"/>
  </r>
  <r>
    <x v="16"/>
    <x v="0"/>
    <s v="Q3"/>
    <x v="1"/>
    <x v="5"/>
    <n v="0"/>
    <n v="1500000"/>
    <n v="0"/>
  </r>
  <r>
    <x v="17"/>
    <x v="1"/>
    <s v="Q3"/>
    <x v="1"/>
    <x v="2"/>
    <n v="0"/>
    <n v="1500000"/>
    <n v="0"/>
  </r>
  <r>
    <x v="18"/>
    <x v="0"/>
    <s v="Q4"/>
    <x v="1"/>
    <x v="2"/>
    <n v="0"/>
    <n v="1500000"/>
    <n v="0"/>
  </r>
  <r>
    <x v="18"/>
    <x v="0"/>
    <s v="Q4"/>
    <x v="1"/>
    <x v="3"/>
    <n v="0"/>
    <n v="1500000"/>
    <n v="0"/>
  </r>
  <r>
    <x v="18"/>
    <x v="0"/>
    <s v="Q4"/>
    <x v="1"/>
    <x v="4"/>
    <n v="0"/>
    <n v="1500000"/>
    <n v="0"/>
  </r>
  <r>
    <x v="18"/>
    <x v="0"/>
    <s v="Q4"/>
    <x v="1"/>
    <x v="5"/>
    <n v="0"/>
    <n v="1500000"/>
    <n v="0"/>
  </r>
  <r>
    <x v="19"/>
    <x v="1"/>
    <s v="Q4"/>
    <x v="1"/>
    <x v="2"/>
    <n v="0"/>
    <n v="1500000"/>
    <n v="0"/>
  </r>
  <r>
    <x v="20"/>
    <x v="0"/>
    <s v="Q4"/>
    <x v="1"/>
    <x v="2"/>
    <n v="0"/>
    <n v="1500000"/>
    <n v="0"/>
  </r>
  <r>
    <x v="20"/>
    <x v="0"/>
    <s v="Q4"/>
    <x v="1"/>
    <x v="3"/>
    <n v="0"/>
    <n v="1500000"/>
    <n v="0"/>
  </r>
  <r>
    <x v="20"/>
    <x v="0"/>
    <s v="Q4"/>
    <x v="1"/>
    <x v="4"/>
    <n v="0"/>
    <n v="1500000"/>
    <n v="0"/>
  </r>
  <r>
    <x v="20"/>
    <x v="0"/>
    <s v="Q4"/>
    <x v="1"/>
    <x v="5"/>
    <n v="0"/>
    <n v="1500000"/>
    <n v="0"/>
  </r>
  <r>
    <x v="21"/>
    <x v="1"/>
    <s v="Q4"/>
    <x v="1"/>
    <x v="2"/>
    <n v="0"/>
    <n v="1500000"/>
    <n v="0"/>
  </r>
  <r>
    <x v="22"/>
    <x v="0"/>
    <s v="Q4"/>
    <x v="1"/>
    <x v="2"/>
    <n v="0"/>
    <n v="1500000"/>
    <n v="0"/>
  </r>
  <r>
    <x v="22"/>
    <x v="0"/>
    <s v="Q4"/>
    <x v="1"/>
    <x v="5"/>
    <n v="0"/>
    <n v="1500000"/>
    <n v="0"/>
  </r>
  <r>
    <x v="0"/>
    <x v="0"/>
    <s v="Q1"/>
    <x v="1"/>
    <x v="8"/>
    <n v="322"/>
    <n v="1500000"/>
    <n v="483000000"/>
  </r>
  <r>
    <x v="0"/>
    <x v="0"/>
    <s v="Q1"/>
    <x v="1"/>
    <x v="9"/>
    <n v="118"/>
    <n v="1500000"/>
    <n v="177000000"/>
  </r>
  <r>
    <x v="0"/>
    <x v="0"/>
    <s v="Q1"/>
    <x v="1"/>
    <x v="10"/>
    <n v="171"/>
    <n v="1500000"/>
    <n v="256500000"/>
  </r>
  <r>
    <x v="0"/>
    <x v="0"/>
    <s v="Q1"/>
    <x v="1"/>
    <x v="11"/>
    <n v="12"/>
    <n v="1500000"/>
    <n v="18000000"/>
  </r>
  <r>
    <x v="0"/>
    <x v="0"/>
    <s v="Q1"/>
    <x v="1"/>
    <x v="6"/>
    <n v="3"/>
    <n v="1500000"/>
    <n v="4500000"/>
  </r>
  <r>
    <x v="2"/>
    <x v="1"/>
    <s v="Q1"/>
    <x v="1"/>
    <x v="8"/>
    <n v="1409"/>
    <n v="1500000"/>
    <n v="2113500000"/>
  </r>
  <r>
    <x v="2"/>
    <x v="1"/>
    <s v="Q1"/>
    <x v="1"/>
    <x v="9"/>
    <n v="177"/>
    <n v="1500000"/>
    <n v="265500000"/>
  </r>
  <r>
    <x v="2"/>
    <x v="1"/>
    <s v="Q1"/>
    <x v="1"/>
    <x v="10"/>
    <n v="611"/>
    <n v="1500000"/>
    <n v="916500000"/>
  </r>
  <r>
    <x v="2"/>
    <x v="1"/>
    <s v="Q1"/>
    <x v="1"/>
    <x v="1"/>
    <n v="15"/>
    <n v="1500000"/>
    <n v="22500000"/>
  </r>
  <r>
    <x v="2"/>
    <x v="1"/>
    <s v="Q1"/>
    <x v="1"/>
    <x v="11"/>
    <n v="17"/>
    <n v="1500000"/>
    <n v="25500000"/>
  </r>
  <r>
    <x v="2"/>
    <x v="1"/>
    <s v="Q1"/>
    <x v="1"/>
    <x v="3"/>
    <n v="12"/>
    <n v="1500000"/>
    <n v="18000000"/>
  </r>
  <r>
    <x v="2"/>
    <x v="1"/>
    <s v="Q1"/>
    <x v="1"/>
    <x v="6"/>
    <n v="8"/>
    <n v="1500000"/>
    <n v="12000000"/>
  </r>
  <r>
    <x v="23"/>
    <x v="2"/>
    <s v="Q1"/>
    <x v="1"/>
    <x v="8"/>
    <n v="364"/>
    <n v="1500000"/>
    <n v="546000000"/>
  </r>
  <r>
    <x v="23"/>
    <x v="2"/>
    <s v="Q1"/>
    <x v="1"/>
    <x v="9"/>
    <n v="265"/>
    <n v="1500000"/>
    <n v="397500000"/>
  </r>
  <r>
    <x v="23"/>
    <x v="2"/>
    <s v="Q1"/>
    <x v="1"/>
    <x v="10"/>
    <n v="4880"/>
    <n v="1500000"/>
    <n v="7320000000"/>
  </r>
  <r>
    <x v="23"/>
    <x v="2"/>
    <s v="Q1"/>
    <x v="1"/>
    <x v="1"/>
    <n v="156"/>
    <n v="1500000"/>
    <n v="234000000"/>
  </r>
  <r>
    <x v="23"/>
    <x v="2"/>
    <s v="Q1"/>
    <x v="1"/>
    <x v="11"/>
    <n v="42"/>
    <n v="1500000"/>
    <n v="63000000"/>
  </r>
  <r>
    <x v="23"/>
    <x v="2"/>
    <s v="Q1"/>
    <x v="1"/>
    <x v="2"/>
    <n v="181"/>
    <n v="1500000"/>
    <n v="271500000"/>
  </r>
  <r>
    <x v="23"/>
    <x v="2"/>
    <s v="Q1"/>
    <x v="1"/>
    <x v="3"/>
    <n v="51"/>
    <n v="1500000"/>
    <n v="76500000"/>
  </r>
  <r>
    <x v="23"/>
    <x v="2"/>
    <s v="Q1"/>
    <x v="1"/>
    <x v="6"/>
    <n v="8"/>
    <n v="1500000"/>
    <n v="12000000"/>
  </r>
  <r>
    <x v="23"/>
    <x v="2"/>
    <s v="Q1"/>
    <x v="1"/>
    <x v="4"/>
    <n v="27"/>
    <n v="1500000"/>
    <n v="40500000"/>
  </r>
  <r>
    <x v="23"/>
    <x v="2"/>
    <s v="Q1"/>
    <x v="1"/>
    <x v="5"/>
    <n v="30"/>
    <n v="1500000"/>
    <n v="45000000"/>
  </r>
  <r>
    <x v="1"/>
    <x v="0"/>
    <s v="Q1"/>
    <x v="1"/>
    <x v="8"/>
    <n v="137"/>
    <n v="1500000"/>
    <n v="205500000"/>
  </r>
  <r>
    <x v="1"/>
    <x v="0"/>
    <s v="Q1"/>
    <x v="1"/>
    <x v="9"/>
    <n v="39"/>
    <n v="1500000"/>
    <n v="58500000"/>
  </r>
  <r>
    <x v="1"/>
    <x v="0"/>
    <s v="Q1"/>
    <x v="1"/>
    <x v="10"/>
    <n v="78"/>
    <n v="1500000"/>
    <n v="117000000"/>
  </r>
  <r>
    <x v="1"/>
    <x v="0"/>
    <s v="Q1"/>
    <x v="1"/>
    <x v="11"/>
    <n v="3"/>
    <n v="1500000"/>
    <n v="4500000"/>
  </r>
  <r>
    <x v="9"/>
    <x v="1"/>
    <s v="Q1"/>
    <x v="1"/>
    <x v="8"/>
    <n v="2097"/>
    <n v="1500000"/>
    <n v="3145500000"/>
  </r>
  <r>
    <x v="9"/>
    <x v="1"/>
    <s v="Q1"/>
    <x v="1"/>
    <x v="9"/>
    <n v="181"/>
    <n v="1500000"/>
    <n v="271500000"/>
  </r>
  <r>
    <x v="9"/>
    <x v="1"/>
    <s v="Q1"/>
    <x v="1"/>
    <x v="10"/>
    <n v="622"/>
    <n v="1500000"/>
    <n v="933000000"/>
  </r>
  <r>
    <x v="9"/>
    <x v="1"/>
    <s v="Q1"/>
    <x v="1"/>
    <x v="1"/>
    <n v="30"/>
    <n v="1500000"/>
    <n v="45000000"/>
  </r>
  <r>
    <x v="9"/>
    <x v="1"/>
    <s v="Q1"/>
    <x v="1"/>
    <x v="11"/>
    <n v="19"/>
    <n v="1500000"/>
    <n v="28500000"/>
  </r>
  <r>
    <x v="9"/>
    <x v="1"/>
    <s v="Q1"/>
    <x v="1"/>
    <x v="3"/>
    <n v="6"/>
    <n v="1500000"/>
    <n v="9000000"/>
  </r>
  <r>
    <x v="9"/>
    <x v="1"/>
    <s v="Q1"/>
    <x v="1"/>
    <x v="6"/>
    <n v="4"/>
    <n v="1500000"/>
    <n v="6000000"/>
  </r>
  <r>
    <x v="24"/>
    <x v="2"/>
    <s v="Q1"/>
    <x v="1"/>
    <x v="8"/>
    <n v="3212"/>
    <n v="1500000"/>
    <n v="4818000000"/>
  </r>
  <r>
    <x v="24"/>
    <x v="2"/>
    <s v="Q1"/>
    <x v="1"/>
    <x v="9"/>
    <n v="351"/>
    <n v="1500000"/>
    <n v="526500000"/>
  </r>
  <r>
    <x v="24"/>
    <x v="2"/>
    <s v="Q1"/>
    <x v="1"/>
    <x v="10"/>
    <n v="3457"/>
    <n v="1500000"/>
    <n v="5185500000"/>
  </r>
  <r>
    <x v="24"/>
    <x v="2"/>
    <s v="Q1"/>
    <x v="1"/>
    <x v="1"/>
    <n v="110"/>
    <n v="1500000"/>
    <n v="165000000"/>
  </r>
  <r>
    <x v="24"/>
    <x v="2"/>
    <s v="Q1"/>
    <x v="1"/>
    <x v="11"/>
    <n v="129"/>
    <n v="1500000"/>
    <n v="193500000"/>
  </r>
  <r>
    <x v="24"/>
    <x v="2"/>
    <s v="Q1"/>
    <x v="1"/>
    <x v="2"/>
    <n v="245"/>
    <n v="1500000"/>
    <n v="367500000"/>
  </r>
  <r>
    <x v="24"/>
    <x v="2"/>
    <s v="Q1"/>
    <x v="1"/>
    <x v="3"/>
    <n v="57"/>
    <n v="1500000"/>
    <n v="85500000"/>
  </r>
  <r>
    <x v="24"/>
    <x v="2"/>
    <s v="Q1"/>
    <x v="1"/>
    <x v="6"/>
    <n v="9"/>
    <n v="1500000"/>
    <n v="13500000"/>
  </r>
  <r>
    <x v="24"/>
    <x v="2"/>
    <s v="Q1"/>
    <x v="1"/>
    <x v="4"/>
    <n v="34"/>
    <n v="1500000"/>
    <n v="51000000"/>
  </r>
  <r>
    <x v="24"/>
    <x v="2"/>
    <s v="Q1"/>
    <x v="1"/>
    <x v="5"/>
    <n v="36"/>
    <n v="1500000"/>
    <n v="54000000"/>
  </r>
  <r>
    <x v="3"/>
    <x v="0"/>
    <s v="Q1"/>
    <x v="1"/>
    <x v="8"/>
    <n v="572"/>
    <n v="1500000"/>
    <n v="858000000"/>
  </r>
  <r>
    <x v="3"/>
    <x v="0"/>
    <s v="Q1"/>
    <x v="1"/>
    <x v="9"/>
    <n v="128"/>
    <n v="1500000"/>
    <n v="192000000"/>
  </r>
  <r>
    <x v="3"/>
    <x v="0"/>
    <s v="Q1"/>
    <x v="1"/>
    <x v="10"/>
    <n v="106"/>
    <n v="1500000"/>
    <n v="159000000"/>
  </r>
  <r>
    <x v="3"/>
    <x v="0"/>
    <s v="Q1"/>
    <x v="1"/>
    <x v="11"/>
    <n v="10"/>
    <n v="1500000"/>
    <n v="15000000"/>
  </r>
  <r>
    <x v="3"/>
    <x v="0"/>
    <s v="Q1"/>
    <x v="1"/>
    <x v="6"/>
    <n v="2"/>
    <n v="1500000"/>
    <n v="3000000"/>
  </r>
  <r>
    <x v="10"/>
    <x v="1"/>
    <s v="Q1"/>
    <x v="1"/>
    <x v="8"/>
    <n v="2169"/>
    <n v="1500000"/>
    <n v="3253500000"/>
  </r>
  <r>
    <x v="10"/>
    <x v="1"/>
    <s v="Q1"/>
    <x v="1"/>
    <x v="9"/>
    <n v="173"/>
    <n v="1500000"/>
    <n v="259500000"/>
  </r>
  <r>
    <x v="10"/>
    <x v="1"/>
    <s v="Q1"/>
    <x v="1"/>
    <x v="10"/>
    <n v="787"/>
    <n v="1500000"/>
    <n v="1180500000"/>
  </r>
  <r>
    <x v="10"/>
    <x v="1"/>
    <s v="Q1"/>
    <x v="1"/>
    <x v="1"/>
    <n v="36"/>
    <n v="1500000"/>
    <n v="54000000"/>
  </r>
  <r>
    <x v="10"/>
    <x v="1"/>
    <s v="Q1"/>
    <x v="1"/>
    <x v="11"/>
    <n v="39"/>
    <n v="1500000"/>
    <n v="58500000"/>
  </r>
  <r>
    <x v="10"/>
    <x v="1"/>
    <s v="Q1"/>
    <x v="1"/>
    <x v="3"/>
    <n v="4"/>
    <n v="1500000"/>
    <n v="6000000"/>
  </r>
  <r>
    <x v="10"/>
    <x v="1"/>
    <s v="Q1"/>
    <x v="1"/>
    <x v="6"/>
    <n v="2"/>
    <n v="1500000"/>
    <n v="3000000"/>
  </r>
  <r>
    <x v="25"/>
    <x v="2"/>
    <s v="Q1"/>
    <x v="1"/>
    <x v="8"/>
    <n v="3671"/>
    <n v="1500000"/>
    <n v="5506500000"/>
  </r>
  <r>
    <x v="25"/>
    <x v="2"/>
    <s v="Q1"/>
    <x v="1"/>
    <x v="9"/>
    <n v="877"/>
    <n v="1500000"/>
    <n v="1315500000"/>
  </r>
  <r>
    <x v="25"/>
    <x v="2"/>
    <s v="Q1"/>
    <x v="1"/>
    <x v="10"/>
    <n v="2574"/>
    <n v="1500000"/>
    <n v="3861000000"/>
  </r>
  <r>
    <x v="25"/>
    <x v="2"/>
    <s v="Q1"/>
    <x v="1"/>
    <x v="1"/>
    <n v="140"/>
    <n v="1500000"/>
    <n v="210000000"/>
  </r>
  <r>
    <x v="25"/>
    <x v="2"/>
    <s v="Q1"/>
    <x v="1"/>
    <x v="11"/>
    <n v="121"/>
    <n v="1500000"/>
    <n v="181500000"/>
  </r>
  <r>
    <x v="25"/>
    <x v="2"/>
    <s v="Q1"/>
    <x v="1"/>
    <x v="2"/>
    <n v="254"/>
    <n v="1500000"/>
    <n v="381000000"/>
  </r>
  <r>
    <x v="25"/>
    <x v="2"/>
    <s v="Q1"/>
    <x v="1"/>
    <x v="3"/>
    <n v="76"/>
    <n v="1500000"/>
    <n v="114000000"/>
  </r>
  <r>
    <x v="25"/>
    <x v="2"/>
    <s v="Q1"/>
    <x v="1"/>
    <x v="6"/>
    <n v="14"/>
    <n v="1500000"/>
    <n v="21000000"/>
  </r>
  <r>
    <x v="25"/>
    <x v="2"/>
    <s v="Q1"/>
    <x v="1"/>
    <x v="4"/>
    <n v="33"/>
    <n v="1500000"/>
    <n v="49500000"/>
  </r>
  <r>
    <x v="25"/>
    <x v="2"/>
    <s v="Q1"/>
    <x v="1"/>
    <x v="5"/>
    <n v="30"/>
    <n v="1500000"/>
    <n v="45000000"/>
  </r>
  <r>
    <x v="4"/>
    <x v="0"/>
    <s v="Q2"/>
    <x v="1"/>
    <x v="8"/>
    <n v="696"/>
    <n v="1500000"/>
    <n v="1044000000"/>
  </r>
  <r>
    <x v="4"/>
    <x v="0"/>
    <s v="Q2"/>
    <x v="1"/>
    <x v="9"/>
    <n v="232"/>
    <n v="1500000"/>
    <n v="348000000"/>
  </r>
  <r>
    <x v="4"/>
    <x v="0"/>
    <s v="Q2"/>
    <x v="1"/>
    <x v="10"/>
    <n v="171"/>
    <n v="1500000"/>
    <n v="256500000"/>
  </r>
  <r>
    <x v="4"/>
    <x v="0"/>
    <s v="Q2"/>
    <x v="1"/>
    <x v="11"/>
    <n v="18"/>
    <n v="1500000"/>
    <n v="27000000"/>
  </r>
  <r>
    <x v="4"/>
    <x v="0"/>
    <s v="Q2"/>
    <x v="1"/>
    <x v="6"/>
    <n v="1"/>
    <n v="1500000"/>
    <n v="1500000"/>
  </r>
  <r>
    <x v="11"/>
    <x v="1"/>
    <s v="Q2"/>
    <x v="1"/>
    <x v="8"/>
    <n v="2264"/>
    <n v="1500000"/>
    <n v="3396000000"/>
  </r>
  <r>
    <x v="11"/>
    <x v="1"/>
    <s v="Q2"/>
    <x v="1"/>
    <x v="9"/>
    <n v="194"/>
    <n v="1500000"/>
    <n v="291000000"/>
  </r>
  <r>
    <x v="11"/>
    <x v="1"/>
    <s v="Q2"/>
    <x v="1"/>
    <x v="10"/>
    <n v="866"/>
    <n v="1500000"/>
    <n v="1299000000"/>
  </r>
  <r>
    <x v="11"/>
    <x v="1"/>
    <s v="Q2"/>
    <x v="1"/>
    <x v="1"/>
    <n v="32"/>
    <n v="1500000"/>
    <n v="48000000"/>
  </r>
  <r>
    <x v="11"/>
    <x v="1"/>
    <s v="Q2"/>
    <x v="1"/>
    <x v="11"/>
    <n v="45"/>
    <n v="1500000"/>
    <n v="67500000"/>
  </r>
  <r>
    <x v="11"/>
    <x v="1"/>
    <s v="Q2"/>
    <x v="1"/>
    <x v="3"/>
    <n v="4"/>
    <n v="1500000"/>
    <n v="6000000"/>
  </r>
  <r>
    <x v="11"/>
    <x v="1"/>
    <s v="Q2"/>
    <x v="1"/>
    <x v="6"/>
    <n v="1"/>
    <n v="1500000"/>
    <n v="1500000"/>
  </r>
  <r>
    <x v="26"/>
    <x v="2"/>
    <s v="Q2"/>
    <x v="1"/>
    <x v="8"/>
    <n v="3823"/>
    <n v="1500000"/>
    <n v="5734500000"/>
  </r>
  <r>
    <x v="26"/>
    <x v="2"/>
    <s v="Q2"/>
    <x v="1"/>
    <x v="9"/>
    <n v="935"/>
    <n v="1500000"/>
    <n v="1402500000"/>
  </r>
  <r>
    <x v="26"/>
    <x v="2"/>
    <s v="Q2"/>
    <x v="1"/>
    <x v="10"/>
    <n v="2174"/>
    <n v="1500000"/>
    <n v="3261000000"/>
  </r>
  <r>
    <x v="26"/>
    <x v="2"/>
    <s v="Q2"/>
    <x v="1"/>
    <x v="1"/>
    <n v="89"/>
    <n v="1500000"/>
    <n v="133500000"/>
  </r>
  <r>
    <x v="26"/>
    <x v="2"/>
    <s v="Q2"/>
    <x v="1"/>
    <x v="11"/>
    <n v="88"/>
    <n v="1500000"/>
    <n v="132000000"/>
  </r>
  <r>
    <x v="26"/>
    <x v="2"/>
    <s v="Q2"/>
    <x v="1"/>
    <x v="2"/>
    <n v="169"/>
    <n v="1500000"/>
    <n v="253500000"/>
  </r>
  <r>
    <x v="26"/>
    <x v="2"/>
    <s v="Q2"/>
    <x v="1"/>
    <x v="3"/>
    <n v="81"/>
    <n v="1500000"/>
    <n v="121500000"/>
  </r>
  <r>
    <x v="26"/>
    <x v="2"/>
    <s v="Q2"/>
    <x v="1"/>
    <x v="6"/>
    <n v="23"/>
    <n v="1500000"/>
    <n v="34500000"/>
  </r>
  <r>
    <x v="26"/>
    <x v="2"/>
    <s v="Q2"/>
    <x v="1"/>
    <x v="4"/>
    <n v="26"/>
    <n v="1500000"/>
    <n v="39000000"/>
  </r>
  <r>
    <x v="26"/>
    <x v="2"/>
    <s v="Q2"/>
    <x v="1"/>
    <x v="5"/>
    <n v="22"/>
    <n v="1500000"/>
    <n v="33000000"/>
  </r>
  <r>
    <x v="5"/>
    <x v="0"/>
    <s v="Q2"/>
    <x v="1"/>
    <x v="8"/>
    <n v="584"/>
    <n v="1500000"/>
    <n v="876000000"/>
  </r>
  <r>
    <x v="5"/>
    <x v="0"/>
    <s v="Q2"/>
    <x v="1"/>
    <x v="9"/>
    <n v="303"/>
    <n v="1500000"/>
    <n v="454500000"/>
  </r>
  <r>
    <x v="5"/>
    <x v="0"/>
    <s v="Q2"/>
    <x v="1"/>
    <x v="10"/>
    <n v="204"/>
    <n v="1500000"/>
    <n v="306000000"/>
  </r>
  <r>
    <x v="5"/>
    <x v="0"/>
    <s v="Q2"/>
    <x v="1"/>
    <x v="11"/>
    <n v="10"/>
    <n v="1500000"/>
    <n v="15000000"/>
  </r>
  <r>
    <x v="5"/>
    <x v="0"/>
    <s v="Q2"/>
    <x v="1"/>
    <x v="6"/>
    <n v="2"/>
    <n v="1500000"/>
    <n v="3000000"/>
  </r>
  <r>
    <x v="12"/>
    <x v="1"/>
    <s v="Q2"/>
    <x v="1"/>
    <x v="8"/>
    <n v="1931"/>
    <n v="1500000"/>
    <n v="2896500000"/>
  </r>
  <r>
    <x v="12"/>
    <x v="1"/>
    <s v="Q2"/>
    <x v="1"/>
    <x v="9"/>
    <n v="234"/>
    <n v="1500000"/>
    <n v="351000000"/>
  </r>
  <r>
    <x v="12"/>
    <x v="1"/>
    <s v="Q2"/>
    <x v="1"/>
    <x v="10"/>
    <n v="1085"/>
    <n v="1500000"/>
    <n v="1627500000"/>
  </r>
  <r>
    <x v="12"/>
    <x v="1"/>
    <s v="Q2"/>
    <x v="1"/>
    <x v="1"/>
    <n v="33"/>
    <n v="1500000"/>
    <n v="49500000"/>
  </r>
  <r>
    <x v="12"/>
    <x v="1"/>
    <s v="Q2"/>
    <x v="1"/>
    <x v="11"/>
    <n v="53"/>
    <n v="1500000"/>
    <n v="79500000"/>
  </r>
  <r>
    <x v="12"/>
    <x v="1"/>
    <s v="Q2"/>
    <x v="1"/>
    <x v="3"/>
    <n v="19"/>
    <n v="1500000"/>
    <n v="28500000"/>
  </r>
  <r>
    <x v="12"/>
    <x v="1"/>
    <s v="Q2"/>
    <x v="1"/>
    <x v="6"/>
    <n v="3"/>
    <n v="1500000"/>
    <n v="4500000"/>
  </r>
  <r>
    <x v="27"/>
    <x v="2"/>
    <s v="Q2"/>
    <x v="1"/>
    <x v="8"/>
    <n v="3388"/>
    <n v="1500000"/>
    <n v="5082000000"/>
  </r>
  <r>
    <x v="27"/>
    <x v="2"/>
    <s v="Q2"/>
    <x v="1"/>
    <x v="9"/>
    <n v="913"/>
    <n v="1500000"/>
    <n v="1369500000"/>
  </r>
  <r>
    <x v="27"/>
    <x v="2"/>
    <s v="Q2"/>
    <x v="1"/>
    <x v="10"/>
    <n v="2013"/>
    <n v="1500000"/>
    <n v="3019500000"/>
  </r>
  <r>
    <x v="27"/>
    <x v="2"/>
    <s v="Q2"/>
    <x v="1"/>
    <x v="1"/>
    <n v="80"/>
    <n v="1500000"/>
    <n v="120000000"/>
  </r>
  <r>
    <x v="27"/>
    <x v="2"/>
    <s v="Q2"/>
    <x v="1"/>
    <x v="11"/>
    <n v="141"/>
    <n v="1500000"/>
    <n v="211500000"/>
  </r>
  <r>
    <x v="27"/>
    <x v="2"/>
    <s v="Q2"/>
    <x v="1"/>
    <x v="2"/>
    <n v="89"/>
    <n v="1500000"/>
    <n v="133500000"/>
  </r>
  <r>
    <x v="27"/>
    <x v="2"/>
    <s v="Q2"/>
    <x v="1"/>
    <x v="3"/>
    <n v="64"/>
    <n v="1500000"/>
    <n v="96000000"/>
  </r>
  <r>
    <x v="27"/>
    <x v="2"/>
    <s v="Q2"/>
    <x v="1"/>
    <x v="6"/>
    <n v="8"/>
    <n v="1500000"/>
    <n v="12000000"/>
  </r>
  <r>
    <x v="27"/>
    <x v="2"/>
    <s v="Q2"/>
    <x v="1"/>
    <x v="4"/>
    <n v="36"/>
    <n v="1500000"/>
    <n v="54000000"/>
  </r>
  <r>
    <x v="27"/>
    <x v="2"/>
    <s v="Q2"/>
    <x v="1"/>
    <x v="5"/>
    <n v="21"/>
    <n v="1500000"/>
    <n v="31500000"/>
  </r>
  <r>
    <x v="6"/>
    <x v="0"/>
    <s v="Q2"/>
    <x v="1"/>
    <x v="8"/>
    <n v="772"/>
    <n v="1500000"/>
    <n v="1158000000"/>
  </r>
  <r>
    <x v="6"/>
    <x v="0"/>
    <s v="Q2"/>
    <x v="1"/>
    <x v="9"/>
    <n v="263"/>
    <n v="1500000"/>
    <n v="394500000"/>
  </r>
  <r>
    <x v="6"/>
    <x v="0"/>
    <s v="Q2"/>
    <x v="1"/>
    <x v="10"/>
    <n v="276"/>
    <n v="1500000"/>
    <n v="414000000"/>
  </r>
  <r>
    <x v="6"/>
    <x v="0"/>
    <s v="Q2"/>
    <x v="1"/>
    <x v="11"/>
    <n v="6"/>
    <n v="1500000"/>
    <n v="9000000"/>
  </r>
  <r>
    <x v="6"/>
    <x v="0"/>
    <s v="Q2"/>
    <x v="1"/>
    <x v="6"/>
    <n v="2"/>
    <n v="1500000"/>
    <n v="3000000"/>
  </r>
  <r>
    <x v="13"/>
    <x v="1"/>
    <s v="Q2"/>
    <x v="1"/>
    <x v="8"/>
    <n v="1997"/>
    <n v="1500000"/>
    <n v="2995500000"/>
  </r>
  <r>
    <x v="13"/>
    <x v="1"/>
    <s v="Q2"/>
    <x v="1"/>
    <x v="9"/>
    <n v="207"/>
    <n v="1500000"/>
    <n v="310500000"/>
  </r>
  <r>
    <x v="13"/>
    <x v="1"/>
    <s v="Q2"/>
    <x v="1"/>
    <x v="10"/>
    <n v="1213"/>
    <n v="1500000"/>
    <n v="1819500000"/>
  </r>
  <r>
    <x v="13"/>
    <x v="1"/>
    <s v="Q2"/>
    <x v="1"/>
    <x v="1"/>
    <n v="48"/>
    <n v="1500000"/>
    <n v="72000000"/>
  </r>
  <r>
    <x v="13"/>
    <x v="1"/>
    <s v="Q2"/>
    <x v="1"/>
    <x v="11"/>
    <n v="57"/>
    <n v="1500000"/>
    <n v="85500000"/>
  </r>
  <r>
    <x v="13"/>
    <x v="1"/>
    <s v="Q2"/>
    <x v="1"/>
    <x v="3"/>
    <n v="21"/>
    <n v="1500000"/>
    <n v="31500000"/>
  </r>
  <r>
    <x v="13"/>
    <x v="1"/>
    <s v="Q2"/>
    <x v="1"/>
    <x v="6"/>
    <n v="3"/>
    <n v="1500000"/>
    <n v="4500000"/>
  </r>
  <r>
    <x v="28"/>
    <x v="2"/>
    <s v="Q2"/>
    <x v="1"/>
    <x v="8"/>
    <n v="3126"/>
    <n v="1500000"/>
    <n v="4689000000"/>
  </r>
  <r>
    <x v="28"/>
    <x v="2"/>
    <s v="Q2"/>
    <x v="1"/>
    <x v="9"/>
    <n v="676"/>
    <n v="1500000"/>
    <n v="1014000000"/>
  </r>
  <r>
    <x v="28"/>
    <x v="2"/>
    <s v="Q2"/>
    <x v="1"/>
    <x v="10"/>
    <n v="1668"/>
    <n v="1500000"/>
    <n v="2502000000"/>
  </r>
  <r>
    <x v="28"/>
    <x v="2"/>
    <s v="Q2"/>
    <x v="1"/>
    <x v="1"/>
    <n v="141"/>
    <n v="1500000"/>
    <n v="211500000"/>
  </r>
  <r>
    <x v="28"/>
    <x v="2"/>
    <s v="Q2"/>
    <x v="1"/>
    <x v="11"/>
    <n v="161"/>
    <n v="1500000"/>
    <n v="241500000"/>
  </r>
  <r>
    <x v="28"/>
    <x v="2"/>
    <s v="Q2"/>
    <x v="1"/>
    <x v="2"/>
    <n v="108"/>
    <n v="1500000"/>
    <n v="162000000"/>
  </r>
  <r>
    <x v="28"/>
    <x v="2"/>
    <s v="Q2"/>
    <x v="1"/>
    <x v="3"/>
    <n v="58"/>
    <n v="1500000"/>
    <n v="87000000"/>
  </r>
  <r>
    <x v="28"/>
    <x v="2"/>
    <s v="Q2"/>
    <x v="1"/>
    <x v="6"/>
    <n v="41"/>
    <n v="1500000"/>
    <n v="61500000"/>
  </r>
  <r>
    <x v="28"/>
    <x v="2"/>
    <s v="Q2"/>
    <x v="1"/>
    <x v="4"/>
    <n v="42"/>
    <n v="1500000"/>
    <n v="63000000"/>
  </r>
  <r>
    <x v="28"/>
    <x v="2"/>
    <s v="Q2"/>
    <x v="1"/>
    <x v="5"/>
    <n v="26"/>
    <n v="1500000"/>
    <n v="39000000"/>
  </r>
  <r>
    <x v="7"/>
    <x v="0"/>
    <s v="Q3"/>
    <x v="1"/>
    <x v="8"/>
    <n v="803"/>
    <n v="1500000"/>
    <n v="1204500000"/>
  </r>
  <r>
    <x v="7"/>
    <x v="0"/>
    <s v="Q3"/>
    <x v="1"/>
    <x v="9"/>
    <n v="194"/>
    <n v="1500000"/>
    <n v="291000000"/>
  </r>
  <r>
    <x v="7"/>
    <x v="0"/>
    <s v="Q3"/>
    <x v="1"/>
    <x v="10"/>
    <n v="369"/>
    <n v="1500000"/>
    <n v="553500000"/>
  </r>
  <r>
    <x v="7"/>
    <x v="0"/>
    <s v="Q3"/>
    <x v="1"/>
    <x v="11"/>
    <n v="8"/>
    <n v="1500000"/>
    <n v="12000000"/>
  </r>
  <r>
    <x v="7"/>
    <x v="0"/>
    <s v="Q3"/>
    <x v="1"/>
    <x v="6"/>
    <n v="3"/>
    <n v="1500000"/>
    <n v="4500000"/>
  </r>
  <r>
    <x v="14"/>
    <x v="1"/>
    <s v="Q3"/>
    <x v="1"/>
    <x v="8"/>
    <n v="2395"/>
    <n v="1500000"/>
    <n v="3592500000"/>
  </r>
  <r>
    <x v="14"/>
    <x v="1"/>
    <s v="Q3"/>
    <x v="1"/>
    <x v="9"/>
    <n v="338"/>
    <n v="1500000"/>
    <n v="507000000"/>
  </r>
  <r>
    <x v="14"/>
    <x v="1"/>
    <s v="Q3"/>
    <x v="1"/>
    <x v="10"/>
    <n v="1051"/>
    <n v="1500000"/>
    <n v="1576500000"/>
  </r>
  <r>
    <x v="14"/>
    <x v="1"/>
    <s v="Q3"/>
    <x v="1"/>
    <x v="1"/>
    <n v="27"/>
    <n v="1500000"/>
    <n v="40500000"/>
  </r>
  <r>
    <x v="14"/>
    <x v="1"/>
    <s v="Q3"/>
    <x v="1"/>
    <x v="11"/>
    <n v="64"/>
    <n v="1500000"/>
    <n v="96000000"/>
  </r>
  <r>
    <x v="14"/>
    <x v="1"/>
    <s v="Q3"/>
    <x v="1"/>
    <x v="3"/>
    <n v="4"/>
    <n v="1500000"/>
    <n v="6000000"/>
  </r>
  <r>
    <x v="14"/>
    <x v="1"/>
    <s v="Q3"/>
    <x v="1"/>
    <x v="6"/>
    <n v="4"/>
    <n v="1500000"/>
    <n v="6000000"/>
  </r>
  <r>
    <x v="14"/>
    <x v="1"/>
    <s v="Q3"/>
    <x v="1"/>
    <x v="5"/>
    <n v="29"/>
    <n v="1500000"/>
    <n v="43500000"/>
  </r>
  <r>
    <x v="29"/>
    <x v="2"/>
    <s v="Q3"/>
    <x v="1"/>
    <x v="8"/>
    <n v="3911"/>
    <n v="1500000"/>
    <n v="5866500000"/>
  </r>
  <r>
    <x v="29"/>
    <x v="2"/>
    <s v="Q3"/>
    <x v="1"/>
    <x v="9"/>
    <n v="714"/>
    <n v="1500000"/>
    <n v="1071000000"/>
  </r>
  <r>
    <x v="29"/>
    <x v="2"/>
    <s v="Q3"/>
    <x v="1"/>
    <x v="10"/>
    <n v="2027"/>
    <n v="1500000"/>
    <n v="3040500000"/>
  </r>
  <r>
    <x v="29"/>
    <x v="2"/>
    <s v="Q3"/>
    <x v="1"/>
    <x v="1"/>
    <n v="109"/>
    <n v="1500000"/>
    <n v="163500000"/>
  </r>
  <r>
    <x v="29"/>
    <x v="2"/>
    <s v="Q3"/>
    <x v="1"/>
    <x v="11"/>
    <n v="148"/>
    <n v="1500000"/>
    <n v="222000000"/>
  </r>
  <r>
    <x v="29"/>
    <x v="2"/>
    <s v="Q3"/>
    <x v="1"/>
    <x v="2"/>
    <n v="132"/>
    <n v="1500000"/>
    <n v="198000000"/>
  </r>
  <r>
    <x v="29"/>
    <x v="2"/>
    <s v="Q3"/>
    <x v="1"/>
    <x v="3"/>
    <n v="71"/>
    <n v="1500000"/>
    <n v="106500000"/>
  </r>
  <r>
    <x v="29"/>
    <x v="2"/>
    <s v="Q3"/>
    <x v="1"/>
    <x v="6"/>
    <n v="18"/>
    <n v="1500000"/>
    <n v="27000000"/>
  </r>
  <r>
    <x v="29"/>
    <x v="2"/>
    <s v="Q3"/>
    <x v="1"/>
    <x v="4"/>
    <n v="41"/>
    <n v="1500000"/>
    <n v="61500000"/>
  </r>
  <r>
    <x v="29"/>
    <x v="2"/>
    <s v="Q3"/>
    <x v="1"/>
    <x v="5"/>
    <n v="39"/>
    <n v="1500000"/>
    <n v="58500000"/>
  </r>
  <r>
    <x v="8"/>
    <x v="0"/>
    <s v="Q3"/>
    <x v="1"/>
    <x v="8"/>
    <n v="1036"/>
    <n v="1500000"/>
    <n v="1554000000"/>
  </r>
  <r>
    <x v="8"/>
    <x v="0"/>
    <s v="Q3"/>
    <x v="1"/>
    <x v="9"/>
    <n v="118"/>
    <n v="1500000"/>
    <n v="177000000"/>
  </r>
  <r>
    <x v="8"/>
    <x v="0"/>
    <s v="Q3"/>
    <x v="1"/>
    <x v="10"/>
    <n v="462"/>
    <n v="1500000"/>
    <n v="693000000"/>
  </r>
  <r>
    <x v="8"/>
    <x v="0"/>
    <s v="Q3"/>
    <x v="1"/>
    <x v="11"/>
    <n v="7"/>
    <n v="1500000"/>
    <n v="10500000"/>
  </r>
  <r>
    <x v="8"/>
    <x v="0"/>
    <s v="Q3"/>
    <x v="1"/>
    <x v="6"/>
    <n v="2"/>
    <n v="1500000"/>
    <n v="3000000"/>
  </r>
  <r>
    <x v="15"/>
    <x v="1"/>
    <s v="Q3"/>
    <x v="1"/>
    <x v="8"/>
    <n v="2264"/>
    <n v="1500000"/>
    <n v="3396000000"/>
  </r>
  <r>
    <x v="15"/>
    <x v="1"/>
    <s v="Q3"/>
    <x v="1"/>
    <x v="9"/>
    <n v="464"/>
    <n v="1500000"/>
    <n v="696000000"/>
  </r>
  <r>
    <x v="15"/>
    <x v="1"/>
    <s v="Q3"/>
    <x v="1"/>
    <x v="10"/>
    <n v="1067"/>
    <n v="1500000"/>
    <n v="1600500000"/>
  </r>
  <r>
    <x v="15"/>
    <x v="1"/>
    <s v="Q3"/>
    <x v="1"/>
    <x v="1"/>
    <n v="39"/>
    <n v="1500000"/>
    <n v="58500000"/>
  </r>
  <r>
    <x v="15"/>
    <x v="1"/>
    <s v="Q3"/>
    <x v="1"/>
    <x v="11"/>
    <n v="59"/>
    <n v="1500000"/>
    <n v="88500000"/>
  </r>
  <r>
    <x v="15"/>
    <x v="1"/>
    <s v="Q3"/>
    <x v="1"/>
    <x v="3"/>
    <n v="14"/>
    <n v="1500000"/>
    <n v="21000000"/>
  </r>
  <r>
    <x v="15"/>
    <x v="1"/>
    <s v="Q3"/>
    <x v="1"/>
    <x v="6"/>
    <n v="4"/>
    <n v="1500000"/>
    <n v="6000000"/>
  </r>
  <r>
    <x v="15"/>
    <x v="1"/>
    <s v="Q3"/>
    <x v="1"/>
    <x v="4"/>
    <n v="5"/>
    <n v="1500000"/>
    <n v="7500000"/>
  </r>
  <r>
    <x v="15"/>
    <x v="1"/>
    <s v="Q3"/>
    <x v="1"/>
    <x v="5"/>
    <n v="61"/>
    <n v="1500000"/>
    <n v="91500000"/>
  </r>
  <r>
    <x v="30"/>
    <x v="2"/>
    <s v="Q3"/>
    <x v="1"/>
    <x v="8"/>
    <n v="4432"/>
    <n v="1500000"/>
    <n v="6648000000"/>
  </r>
  <r>
    <x v="30"/>
    <x v="2"/>
    <s v="Q3"/>
    <x v="1"/>
    <x v="9"/>
    <n v="723"/>
    <n v="1500000"/>
    <n v="1084500000"/>
  </r>
  <r>
    <x v="30"/>
    <x v="2"/>
    <s v="Q3"/>
    <x v="1"/>
    <x v="10"/>
    <n v="1222"/>
    <n v="1500000"/>
    <n v="1833000000"/>
  </r>
  <r>
    <x v="30"/>
    <x v="2"/>
    <s v="Q3"/>
    <x v="1"/>
    <x v="1"/>
    <n v="106"/>
    <n v="1500000"/>
    <n v="159000000"/>
  </r>
  <r>
    <x v="30"/>
    <x v="2"/>
    <s v="Q3"/>
    <x v="1"/>
    <x v="11"/>
    <n v="125"/>
    <n v="1500000"/>
    <n v="187500000"/>
  </r>
  <r>
    <x v="30"/>
    <x v="2"/>
    <s v="Q3"/>
    <x v="1"/>
    <x v="2"/>
    <n v="98"/>
    <n v="1500000"/>
    <n v="147000000"/>
  </r>
  <r>
    <x v="30"/>
    <x v="2"/>
    <s v="Q3"/>
    <x v="1"/>
    <x v="3"/>
    <n v="215"/>
    <n v="1500000"/>
    <n v="322500000"/>
  </r>
  <r>
    <x v="30"/>
    <x v="2"/>
    <s v="Q3"/>
    <x v="1"/>
    <x v="6"/>
    <n v="35"/>
    <n v="1500000"/>
    <n v="52500000"/>
  </r>
  <r>
    <x v="30"/>
    <x v="2"/>
    <s v="Q3"/>
    <x v="1"/>
    <x v="4"/>
    <n v="57"/>
    <n v="1500000"/>
    <n v="85500000"/>
  </r>
  <r>
    <x v="30"/>
    <x v="2"/>
    <s v="Q3"/>
    <x v="1"/>
    <x v="5"/>
    <n v="29"/>
    <n v="1500000"/>
    <n v="43500000"/>
  </r>
  <r>
    <x v="16"/>
    <x v="0"/>
    <s v="Q3"/>
    <x v="1"/>
    <x v="8"/>
    <n v="1952"/>
    <n v="1500000"/>
    <n v="2928000000"/>
  </r>
  <r>
    <x v="16"/>
    <x v="0"/>
    <s v="Q3"/>
    <x v="1"/>
    <x v="9"/>
    <n v="99"/>
    <n v="1500000"/>
    <n v="148500000"/>
  </r>
  <r>
    <x v="16"/>
    <x v="0"/>
    <s v="Q3"/>
    <x v="1"/>
    <x v="10"/>
    <n v="552"/>
    <n v="1500000"/>
    <n v="828000000"/>
  </r>
  <r>
    <x v="16"/>
    <x v="0"/>
    <s v="Q3"/>
    <x v="1"/>
    <x v="1"/>
    <n v="1"/>
    <n v="1500000"/>
    <n v="1500000"/>
  </r>
  <r>
    <x v="16"/>
    <x v="0"/>
    <s v="Q3"/>
    <x v="1"/>
    <x v="11"/>
    <n v="10"/>
    <n v="1500000"/>
    <n v="15000000"/>
  </r>
  <r>
    <x v="16"/>
    <x v="0"/>
    <s v="Q3"/>
    <x v="1"/>
    <x v="6"/>
    <n v="1"/>
    <n v="1500000"/>
    <n v="1500000"/>
  </r>
  <r>
    <x v="17"/>
    <x v="1"/>
    <s v="Q3"/>
    <x v="1"/>
    <x v="8"/>
    <n v="1992"/>
    <n v="1500000"/>
    <n v="2988000000"/>
  </r>
  <r>
    <x v="17"/>
    <x v="1"/>
    <s v="Q3"/>
    <x v="1"/>
    <x v="9"/>
    <n v="363"/>
    <n v="1500000"/>
    <n v="544500000"/>
  </r>
  <r>
    <x v="17"/>
    <x v="1"/>
    <s v="Q3"/>
    <x v="1"/>
    <x v="10"/>
    <n v="1260"/>
    <n v="1500000"/>
    <n v="1890000000"/>
  </r>
  <r>
    <x v="17"/>
    <x v="1"/>
    <s v="Q3"/>
    <x v="1"/>
    <x v="1"/>
    <n v="37"/>
    <n v="1500000"/>
    <n v="55500000"/>
  </r>
  <r>
    <x v="17"/>
    <x v="1"/>
    <s v="Q3"/>
    <x v="1"/>
    <x v="11"/>
    <n v="68"/>
    <n v="1500000"/>
    <n v="102000000"/>
  </r>
  <r>
    <x v="17"/>
    <x v="1"/>
    <s v="Q3"/>
    <x v="1"/>
    <x v="3"/>
    <n v="27"/>
    <n v="1500000"/>
    <n v="40500000"/>
  </r>
  <r>
    <x v="17"/>
    <x v="1"/>
    <s v="Q3"/>
    <x v="1"/>
    <x v="6"/>
    <n v="6"/>
    <n v="1500000"/>
    <n v="9000000"/>
  </r>
  <r>
    <x v="17"/>
    <x v="1"/>
    <s v="Q3"/>
    <x v="1"/>
    <x v="4"/>
    <n v="16"/>
    <n v="1500000"/>
    <n v="24000000"/>
  </r>
  <r>
    <x v="17"/>
    <x v="1"/>
    <s v="Q3"/>
    <x v="1"/>
    <x v="5"/>
    <n v="65"/>
    <n v="1500000"/>
    <n v="97500000"/>
  </r>
  <r>
    <x v="31"/>
    <x v="2"/>
    <s v="Q3"/>
    <x v="1"/>
    <x v="8"/>
    <n v="4893"/>
    <n v="1500000"/>
    <n v="7339500000"/>
  </r>
  <r>
    <x v="31"/>
    <x v="2"/>
    <s v="Q3"/>
    <x v="1"/>
    <x v="9"/>
    <n v="753"/>
    <n v="1500000"/>
    <n v="1129500000"/>
  </r>
  <r>
    <x v="31"/>
    <x v="2"/>
    <s v="Q3"/>
    <x v="1"/>
    <x v="10"/>
    <n v="1015"/>
    <n v="1500000"/>
    <n v="1522500000"/>
  </r>
  <r>
    <x v="31"/>
    <x v="2"/>
    <s v="Q3"/>
    <x v="1"/>
    <x v="1"/>
    <n v="135"/>
    <n v="1500000"/>
    <n v="202500000"/>
  </r>
  <r>
    <x v="31"/>
    <x v="2"/>
    <s v="Q3"/>
    <x v="1"/>
    <x v="11"/>
    <n v="97"/>
    <n v="1500000"/>
    <n v="145500000"/>
  </r>
  <r>
    <x v="31"/>
    <x v="2"/>
    <s v="Q3"/>
    <x v="1"/>
    <x v="2"/>
    <n v="40"/>
    <n v="1500000"/>
    <n v="60000000"/>
  </r>
  <r>
    <x v="31"/>
    <x v="2"/>
    <s v="Q3"/>
    <x v="1"/>
    <x v="3"/>
    <n v="137"/>
    <n v="1500000"/>
    <n v="205500000"/>
  </r>
  <r>
    <x v="31"/>
    <x v="2"/>
    <s v="Q3"/>
    <x v="1"/>
    <x v="6"/>
    <n v="51"/>
    <n v="1500000"/>
    <n v="76500000"/>
  </r>
  <r>
    <x v="31"/>
    <x v="2"/>
    <s v="Q3"/>
    <x v="1"/>
    <x v="4"/>
    <n v="47"/>
    <n v="1500000"/>
    <n v="70500000"/>
  </r>
  <r>
    <x v="31"/>
    <x v="2"/>
    <s v="Q3"/>
    <x v="1"/>
    <x v="5"/>
    <n v="23"/>
    <n v="1500000"/>
    <n v="34500000"/>
  </r>
  <r>
    <x v="18"/>
    <x v="0"/>
    <s v="Q4"/>
    <x v="1"/>
    <x v="8"/>
    <n v="1012"/>
    <n v="1500000"/>
    <n v="1518000000"/>
  </r>
  <r>
    <x v="18"/>
    <x v="0"/>
    <s v="Q4"/>
    <x v="1"/>
    <x v="9"/>
    <n v="48"/>
    <n v="1500000"/>
    <n v="72000000"/>
  </r>
  <r>
    <x v="18"/>
    <x v="0"/>
    <s v="Q4"/>
    <x v="1"/>
    <x v="10"/>
    <n v="474"/>
    <n v="1500000"/>
    <n v="711000000"/>
  </r>
  <r>
    <x v="18"/>
    <x v="0"/>
    <s v="Q4"/>
    <x v="1"/>
    <x v="1"/>
    <n v="8"/>
    <n v="1500000"/>
    <n v="12000000"/>
  </r>
  <r>
    <x v="18"/>
    <x v="0"/>
    <s v="Q4"/>
    <x v="1"/>
    <x v="11"/>
    <n v="6"/>
    <n v="1500000"/>
    <n v="9000000"/>
  </r>
  <r>
    <x v="18"/>
    <x v="0"/>
    <s v="Q4"/>
    <x v="1"/>
    <x v="6"/>
    <n v="2"/>
    <n v="1500000"/>
    <n v="3000000"/>
  </r>
  <r>
    <x v="19"/>
    <x v="1"/>
    <s v="Q4"/>
    <x v="1"/>
    <x v="8"/>
    <n v="1812"/>
    <n v="1500000"/>
    <n v="2718000000"/>
  </r>
  <r>
    <x v="19"/>
    <x v="1"/>
    <s v="Q4"/>
    <x v="1"/>
    <x v="9"/>
    <n v="313"/>
    <n v="1500000"/>
    <n v="469500000"/>
  </r>
  <r>
    <x v="19"/>
    <x v="1"/>
    <s v="Q4"/>
    <x v="1"/>
    <x v="10"/>
    <n v="967"/>
    <n v="1500000"/>
    <n v="1450500000"/>
  </r>
  <r>
    <x v="19"/>
    <x v="1"/>
    <s v="Q4"/>
    <x v="1"/>
    <x v="1"/>
    <n v="101"/>
    <n v="1500000"/>
    <n v="151500000"/>
  </r>
  <r>
    <x v="19"/>
    <x v="1"/>
    <s v="Q4"/>
    <x v="1"/>
    <x v="11"/>
    <n v="84"/>
    <n v="1500000"/>
    <n v="126000000"/>
  </r>
  <r>
    <x v="19"/>
    <x v="1"/>
    <s v="Q4"/>
    <x v="1"/>
    <x v="3"/>
    <n v="91"/>
    <n v="1500000"/>
    <n v="136500000"/>
  </r>
  <r>
    <x v="19"/>
    <x v="1"/>
    <s v="Q4"/>
    <x v="1"/>
    <x v="6"/>
    <n v="14"/>
    <n v="1500000"/>
    <n v="21000000"/>
  </r>
  <r>
    <x v="19"/>
    <x v="1"/>
    <s v="Q4"/>
    <x v="1"/>
    <x v="4"/>
    <n v="21"/>
    <n v="1500000"/>
    <n v="31500000"/>
  </r>
  <r>
    <x v="19"/>
    <x v="1"/>
    <s v="Q4"/>
    <x v="1"/>
    <x v="5"/>
    <n v="35"/>
    <n v="1500000"/>
    <n v="52500000"/>
  </r>
  <r>
    <x v="32"/>
    <x v="2"/>
    <s v="Q4"/>
    <x v="1"/>
    <x v="8"/>
    <n v="5674"/>
    <n v="1500000"/>
    <n v="8511000000"/>
  </r>
  <r>
    <x v="32"/>
    <x v="2"/>
    <s v="Q4"/>
    <x v="1"/>
    <x v="9"/>
    <n v="908"/>
    <n v="1500000"/>
    <n v="1362000000"/>
  </r>
  <r>
    <x v="32"/>
    <x v="2"/>
    <s v="Q4"/>
    <x v="1"/>
    <x v="10"/>
    <n v="896"/>
    <n v="1500000"/>
    <n v="1344000000"/>
  </r>
  <r>
    <x v="32"/>
    <x v="2"/>
    <s v="Q4"/>
    <x v="1"/>
    <x v="1"/>
    <n v="123"/>
    <n v="1500000"/>
    <n v="184500000"/>
  </r>
  <r>
    <x v="32"/>
    <x v="2"/>
    <s v="Q4"/>
    <x v="1"/>
    <x v="11"/>
    <n v="128"/>
    <n v="1500000"/>
    <n v="192000000"/>
  </r>
  <r>
    <x v="32"/>
    <x v="2"/>
    <s v="Q4"/>
    <x v="1"/>
    <x v="2"/>
    <n v="23"/>
    <n v="1500000"/>
    <n v="34500000"/>
  </r>
  <r>
    <x v="32"/>
    <x v="2"/>
    <s v="Q4"/>
    <x v="1"/>
    <x v="3"/>
    <n v="116"/>
    <n v="1500000"/>
    <n v="174000000"/>
  </r>
  <r>
    <x v="32"/>
    <x v="2"/>
    <s v="Q4"/>
    <x v="1"/>
    <x v="6"/>
    <n v="29"/>
    <n v="1500000"/>
    <n v="43500000"/>
  </r>
  <r>
    <x v="32"/>
    <x v="2"/>
    <s v="Q4"/>
    <x v="1"/>
    <x v="4"/>
    <n v="42"/>
    <n v="1500000"/>
    <n v="63000000"/>
  </r>
  <r>
    <x v="32"/>
    <x v="2"/>
    <s v="Q4"/>
    <x v="1"/>
    <x v="5"/>
    <n v="29"/>
    <n v="1500000"/>
    <n v="43500000"/>
  </r>
  <r>
    <x v="20"/>
    <x v="0"/>
    <s v="Q4"/>
    <x v="1"/>
    <x v="8"/>
    <n v="1922"/>
    <n v="1500000"/>
    <n v="2883000000"/>
  </r>
  <r>
    <x v="20"/>
    <x v="0"/>
    <s v="Q4"/>
    <x v="1"/>
    <x v="9"/>
    <n v="30"/>
    <n v="1500000"/>
    <n v="45000000"/>
  </r>
  <r>
    <x v="20"/>
    <x v="0"/>
    <s v="Q4"/>
    <x v="1"/>
    <x v="10"/>
    <n v="478"/>
    <n v="1500000"/>
    <n v="717000000"/>
  </r>
  <r>
    <x v="20"/>
    <x v="0"/>
    <s v="Q4"/>
    <x v="1"/>
    <x v="1"/>
    <n v="10"/>
    <n v="1500000"/>
    <n v="15000000"/>
  </r>
  <r>
    <x v="20"/>
    <x v="0"/>
    <s v="Q4"/>
    <x v="1"/>
    <x v="11"/>
    <n v="6"/>
    <n v="1500000"/>
    <n v="9000000"/>
  </r>
  <r>
    <x v="20"/>
    <x v="0"/>
    <s v="Q4"/>
    <x v="1"/>
    <x v="6"/>
    <n v="3"/>
    <n v="1500000"/>
    <n v="4500000"/>
  </r>
  <r>
    <x v="21"/>
    <x v="1"/>
    <s v="Q4"/>
    <x v="1"/>
    <x v="8"/>
    <n v="2651"/>
    <n v="1500000"/>
    <n v="3976500000"/>
  </r>
  <r>
    <x v="21"/>
    <x v="1"/>
    <s v="Q4"/>
    <x v="1"/>
    <x v="9"/>
    <n v="261"/>
    <n v="1500000"/>
    <n v="391500000"/>
  </r>
  <r>
    <x v="21"/>
    <x v="1"/>
    <s v="Q4"/>
    <x v="1"/>
    <x v="10"/>
    <n v="1531"/>
    <n v="1500000"/>
    <n v="2296500000"/>
  </r>
  <r>
    <x v="21"/>
    <x v="1"/>
    <s v="Q4"/>
    <x v="1"/>
    <x v="1"/>
    <n v="174"/>
    <n v="1500000"/>
    <n v="261000000"/>
  </r>
  <r>
    <x v="21"/>
    <x v="1"/>
    <s v="Q4"/>
    <x v="1"/>
    <x v="11"/>
    <n v="36"/>
    <n v="1500000"/>
    <n v="54000000"/>
  </r>
  <r>
    <x v="21"/>
    <x v="1"/>
    <s v="Q4"/>
    <x v="1"/>
    <x v="3"/>
    <n v="43"/>
    <n v="1500000"/>
    <n v="64500000"/>
  </r>
  <r>
    <x v="21"/>
    <x v="1"/>
    <s v="Q4"/>
    <x v="1"/>
    <x v="6"/>
    <n v="12"/>
    <n v="1500000"/>
    <n v="18000000"/>
  </r>
  <r>
    <x v="21"/>
    <x v="1"/>
    <s v="Q4"/>
    <x v="1"/>
    <x v="4"/>
    <n v="26"/>
    <n v="1500000"/>
    <n v="39000000"/>
  </r>
  <r>
    <x v="21"/>
    <x v="1"/>
    <s v="Q4"/>
    <x v="1"/>
    <x v="5"/>
    <n v="22"/>
    <n v="1500000"/>
    <n v="33000000"/>
  </r>
  <r>
    <x v="33"/>
    <x v="2"/>
    <s v="Q4"/>
    <x v="1"/>
    <x v="8"/>
    <n v="5081"/>
    <n v="1500000"/>
    <n v="7621500000"/>
  </r>
  <r>
    <x v="33"/>
    <x v="2"/>
    <s v="Q4"/>
    <x v="1"/>
    <x v="9"/>
    <n v="829"/>
    <n v="1500000"/>
    <n v="1243500000"/>
  </r>
  <r>
    <x v="33"/>
    <x v="2"/>
    <s v="Q4"/>
    <x v="1"/>
    <x v="10"/>
    <n v="712"/>
    <n v="1500000"/>
    <n v="1068000000"/>
  </r>
  <r>
    <x v="33"/>
    <x v="2"/>
    <s v="Q4"/>
    <x v="1"/>
    <x v="1"/>
    <n v="135"/>
    <n v="1500000"/>
    <n v="202500000"/>
  </r>
  <r>
    <x v="33"/>
    <x v="2"/>
    <s v="Q4"/>
    <x v="1"/>
    <x v="11"/>
    <n v="94"/>
    <n v="1500000"/>
    <n v="141000000"/>
  </r>
  <r>
    <x v="33"/>
    <x v="2"/>
    <s v="Q4"/>
    <x v="1"/>
    <x v="2"/>
    <n v="64"/>
    <n v="1500000"/>
    <n v="96000000"/>
  </r>
  <r>
    <x v="33"/>
    <x v="2"/>
    <s v="Q4"/>
    <x v="1"/>
    <x v="3"/>
    <n v="97"/>
    <n v="1500000"/>
    <n v="145500000"/>
  </r>
  <r>
    <x v="33"/>
    <x v="2"/>
    <s v="Q4"/>
    <x v="1"/>
    <x v="6"/>
    <n v="24"/>
    <n v="1500000"/>
    <n v="36000000"/>
  </r>
  <r>
    <x v="33"/>
    <x v="2"/>
    <s v="Q4"/>
    <x v="1"/>
    <x v="4"/>
    <n v="35"/>
    <n v="1500000"/>
    <n v="52500000"/>
  </r>
  <r>
    <x v="33"/>
    <x v="2"/>
    <s v="Q4"/>
    <x v="1"/>
    <x v="5"/>
    <n v="17"/>
    <n v="1500000"/>
    <n v="25500000"/>
  </r>
  <r>
    <x v="22"/>
    <x v="0"/>
    <s v="Q4"/>
    <x v="1"/>
    <x v="8"/>
    <n v="2900"/>
    <n v="1500000"/>
    <n v="4350000000"/>
  </r>
  <r>
    <x v="22"/>
    <x v="0"/>
    <s v="Q4"/>
    <x v="1"/>
    <x v="9"/>
    <n v="75"/>
    <n v="1500000"/>
    <n v="112500000"/>
  </r>
  <r>
    <x v="22"/>
    <x v="0"/>
    <s v="Q4"/>
    <x v="1"/>
    <x v="10"/>
    <n v="701"/>
    <n v="1500000"/>
    <n v="1051500000"/>
  </r>
  <r>
    <x v="22"/>
    <x v="0"/>
    <s v="Q4"/>
    <x v="1"/>
    <x v="1"/>
    <n v="14"/>
    <n v="1500000"/>
    <n v="21000000"/>
  </r>
  <r>
    <x v="22"/>
    <x v="0"/>
    <s v="Q4"/>
    <x v="1"/>
    <x v="11"/>
    <n v="14"/>
    <n v="1500000"/>
    <n v="21000000"/>
  </r>
  <r>
    <x v="22"/>
    <x v="0"/>
    <s v="Q4"/>
    <x v="1"/>
    <x v="3"/>
    <n v="7"/>
    <n v="1500000"/>
    <n v="10500000"/>
  </r>
  <r>
    <x v="22"/>
    <x v="0"/>
    <s v="Q4"/>
    <x v="1"/>
    <x v="6"/>
    <n v="5"/>
    <n v="1500000"/>
    <n v="7500000"/>
  </r>
  <r>
    <x v="22"/>
    <x v="0"/>
    <s v="Q4"/>
    <x v="1"/>
    <x v="4"/>
    <n v="4"/>
    <n v="1500000"/>
    <n v="6000000"/>
  </r>
  <r>
    <x v="34"/>
    <x v="1"/>
    <s v="Q4"/>
    <x v="1"/>
    <x v="8"/>
    <n v="5065"/>
    <n v="1500000"/>
    <n v="7597500000"/>
  </r>
  <r>
    <x v="34"/>
    <x v="1"/>
    <s v="Q4"/>
    <x v="1"/>
    <x v="9"/>
    <n v="372"/>
    <n v="1500000"/>
    <n v="558000000"/>
  </r>
  <r>
    <x v="34"/>
    <x v="1"/>
    <s v="Q4"/>
    <x v="1"/>
    <x v="10"/>
    <n v="2745"/>
    <n v="1500000"/>
    <n v="4117500000"/>
  </r>
  <r>
    <x v="34"/>
    <x v="1"/>
    <s v="Q4"/>
    <x v="1"/>
    <x v="1"/>
    <n v="348"/>
    <n v="1500000"/>
    <n v="522000000"/>
  </r>
  <r>
    <x v="34"/>
    <x v="1"/>
    <s v="Q4"/>
    <x v="1"/>
    <x v="11"/>
    <n v="35"/>
    <n v="1500000"/>
    <n v="52500000"/>
  </r>
  <r>
    <x v="34"/>
    <x v="1"/>
    <s v="Q4"/>
    <x v="1"/>
    <x v="2"/>
    <n v="151"/>
    <n v="1500000"/>
    <n v="226500000"/>
  </r>
  <r>
    <x v="34"/>
    <x v="1"/>
    <s v="Q4"/>
    <x v="1"/>
    <x v="3"/>
    <n v="40"/>
    <n v="1500000"/>
    <n v="60000000"/>
  </r>
  <r>
    <x v="34"/>
    <x v="1"/>
    <s v="Q4"/>
    <x v="1"/>
    <x v="6"/>
    <n v="10"/>
    <n v="1500000"/>
    <n v="15000000"/>
  </r>
  <r>
    <x v="34"/>
    <x v="1"/>
    <s v="Q4"/>
    <x v="1"/>
    <x v="4"/>
    <n v="37"/>
    <n v="1500000"/>
    <n v="55500000"/>
  </r>
  <r>
    <x v="34"/>
    <x v="1"/>
    <s v="Q4"/>
    <x v="1"/>
    <x v="5"/>
    <n v="17"/>
    <n v="1500000"/>
    <n v="25500000"/>
  </r>
  <r>
    <x v="35"/>
    <x v="2"/>
    <s v="Q4"/>
    <x v="1"/>
    <x v="8"/>
    <n v="6606"/>
    <n v="1500000"/>
    <n v="9909000000"/>
  </r>
  <r>
    <x v="35"/>
    <x v="2"/>
    <s v="Q4"/>
    <x v="1"/>
    <x v="9"/>
    <n v="885"/>
    <n v="1500000"/>
    <n v="1327500000"/>
  </r>
  <r>
    <x v="35"/>
    <x v="2"/>
    <s v="Q4"/>
    <x v="1"/>
    <x v="10"/>
    <n v="708"/>
    <n v="1500000"/>
    <n v="1062000000"/>
  </r>
  <r>
    <x v="35"/>
    <x v="2"/>
    <s v="Q4"/>
    <x v="1"/>
    <x v="1"/>
    <n v="142"/>
    <n v="1500000"/>
    <n v="213000000"/>
  </r>
  <r>
    <x v="35"/>
    <x v="2"/>
    <s v="Q4"/>
    <x v="1"/>
    <x v="11"/>
    <n v="116"/>
    <n v="1500000"/>
    <n v="174000000"/>
  </r>
  <r>
    <x v="35"/>
    <x v="2"/>
    <s v="Q4"/>
    <x v="1"/>
    <x v="2"/>
    <n v="130"/>
    <n v="1500000"/>
    <n v="195000000"/>
  </r>
  <r>
    <x v="35"/>
    <x v="2"/>
    <s v="Q4"/>
    <x v="1"/>
    <x v="3"/>
    <n v="55"/>
    <n v="1500000"/>
    <n v="82500000"/>
  </r>
  <r>
    <x v="35"/>
    <x v="2"/>
    <s v="Q4"/>
    <x v="1"/>
    <x v="6"/>
    <n v="31"/>
    <n v="1500000"/>
    <n v="46500000"/>
  </r>
  <r>
    <x v="35"/>
    <x v="2"/>
    <s v="Q4"/>
    <x v="1"/>
    <x v="4"/>
    <n v="39"/>
    <n v="1500000"/>
    <n v="58500000"/>
  </r>
  <r>
    <x v="35"/>
    <x v="2"/>
    <s v="Q4"/>
    <x v="1"/>
    <x v="5"/>
    <n v="26"/>
    <n v="1500000"/>
    <n v="39000000"/>
  </r>
  <r>
    <x v="0"/>
    <x v="0"/>
    <s v="Q1"/>
    <x v="0"/>
    <x v="12"/>
    <n v="759"/>
    <n v="85000"/>
    <n v="64515000"/>
  </r>
  <r>
    <x v="0"/>
    <x v="0"/>
    <s v="Q1"/>
    <x v="0"/>
    <x v="13"/>
    <n v="1251"/>
    <n v="85000"/>
    <n v="106335000"/>
  </r>
  <r>
    <x v="0"/>
    <x v="0"/>
    <s v="Q1"/>
    <x v="0"/>
    <x v="14"/>
    <n v="751"/>
    <n v="85000"/>
    <n v="63835000"/>
  </r>
  <r>
    <x v="0"/>
    <x v="0"/>
    <s v="Q1"/>
    <x v="0"/>
    <x v="15"/>
    <n v="903"/>
    <n v="85000"/>
    <n v="76755000"/>
  </r>
  <r>
    <x v="0"/>
    <x v="0"/>
    <s v="Q1"/>
    <x v="0"/>
    <x v="16"/>
    <n v="581"/>
    <n v="85000"/>
    <n v="49385000"/>
  </r>
  <r>
    <x v="0"/>
    <x v="0"/>
    <s v="Q1"/>
    <x v="0"/>
    <x v="17"/>
    <n v="302"/>
    <n v="85000"/>
    <n v="25670000"/>
  </r>
  <r>
    <x v="0"/>
    <x v="0"/>
    <s v="Q1"/>
    <x v="0"/>
    <x v="18"/>
    <n v="138"/>
    <n v="85000"/>
    <n v="11730000"/>
  </r>
  <r>
    <x v="0"/>
    <x v="0"/>
    <s v="Q1"/>
    <x v="0"/>
    <x v="19"/>
    <n v="48"/>
    <n v="85000"/>
    <n v="4080000"/>
  </r>
  <r>
    <x v="0"/>
    <x v="0"/>
    <s v="Q1"/>
    <x v="0"/>
    <x v="20"/>
    <n v="171"/>
    <n v="85000"/>
    <n v="14535000"/>
  </r>
  <r>
    <x v="0"/>
    <x v="0"/>
    <s v="Q1"/>
    <x v="0"/>
    <x v="21"/>
    <n v="36"/>
    <n v="85000"/>
    <n v="3060000"/>
  </r>
  <r>
    <x v="0"/>
    <x v="0"/>
    <s v="Q1"/>
    <x v="0"/>
    <x v="22"/>
    <n v="749"/>
    <n v="85000"/>
    <n v="63665000"/>
  </r>
  <r>
    <x v="2"/>
    <x v="1"/>
    <s v="Q1"/>
    <x v="0"/>
    <x v="0"/>
    <n v="13601"/>
    <n v="85000"/>
    <n v="1156085000"/>
  </r>
  <r>
    <x v="2"/>
    <x v="1"/>
    <s v="Q1"/>
    <x v="0"/>
    <x v="13"/>
    <n v="11341"/>
    <n v="85000"/>
    <n v="963985000"/>
  </r>
  <r>
    <x v="2"/>
    <x v="1"/>
    <s v="Q1"/>
    <x v="0"/>
    <x v="12"/>
    <n v="6803"/>
    <n v="85000"/>
    <n v="578255000"/>
  </r>
  <r>
    <x v="2"/>
    <x v="1"/>
    <s v="Q1"/>
    <x v="0"/>
    <x v="14"/>
    <n v="6864"/>
    <n v="85000"/>
    <n v="583440000"/>
  </r>
  <r>
    <x v="2"/>
    <x v="1"/>
    <s v="Q1"/>
    <x v="0"/>
    <x v="17"/>
    <n v="1498"/>
    <n v="85000"/>
    <n v="127330000"/>
  </r>
  <r>
    <x v="2"/>
    <x v="1"/>
    <s v="Q1"/>
    <x v="0"/>
    <x v="15"/>
    <n v="2451"/>
    <n v="85000"/>
    <n v="208335000"/>
  </r>
  <r>
    <x v="2"/>
    <x v="1"/>
    <s v="Q1"/>
    <x v="0"/>
    <x v="19"/>
    <n v="1223"/>
    <n v="85000"/>
    <n v="103955000"/>
  </r>
  <r>
    <x v="2"/>
    <x v="1"/>
    <s v="Q1"/>
    <x v="0"/>
    <x v="18"/>
    <n v="1241"/>
    <n v="85000"/>
    <n v="105485000"/>
  </r>
  <r>
    <x v="2"/>
    <x v="1"/>
    <s v="Q1"/>
    <x v="0"/>
    <x v="16"/>
    <n v="1756"/>
    <n v="85000"/>
    <n v="149260000"/>
  </r>
  <r>
    <x v="2"/>
    <x v="1"/>
    <s v="Q1"/>
    <x v="0"/>
    <x v="20"/>
    <n v="874"/>
    <n v="85000"/>
    <n v="74290000"/>
  </r>
  <r>
    <x v="2"/>
    <x v="1"/>
    <s v="Q1"/>
    <x v="0"/>
    <x v="21"/>
    <n v="940"/>
    <n v="85000"/>
    <n v="79900000"/>
  </r>
  <r>
    <x v="2"/>
    <x v="1"/>
    <s v="Q1"/>
    <x v="0"/>
    <x v="22"/>
    <n v="4683"/>
    <n v="85000"/>
    <n v="398055000"/>
  </r>
  <r>
    <x v="23"/>
    <x v="2"/>
    <s v="Q1"/>
    <x v="0"/>
    <x v="0"/>
    <n v="22548"/>
    <n v="85000"/>
    <n v="1916580000"/>
  </r>
  <r>
    <x v="23"/>
    <x v="2"/>
    <s v="Q1"/>
    <x v="0"/>
    <x v="17"/>
    <n v="8654"/>
    <n v="85000"/>
    <n v="735590000"/>
  </r>
  <r>
    <x v="23"/>
    <x v="2"/>
    <s v="Q1"/>
    <x v="0"/>
    <x v="15"/>
    <n v="7707"/>
    <n v="85000"/>
    <n v="655095000"/>
  </r>
  <r>
    <x v="23"/>
    <x v="2"/>
    <s v="Q1"/>
    <x v="0"/>
    <x v="19"/>
    <n v="4043"/>
    <n v="85000"/>
    <n v="343655000"/>
  </r>
  <r>
    <x v="23"/>
    <x v="2"/>
    <s v="Q1"/>
    <x v="0"/>
    <x v="14"/>
    <n v="8767"/>
    <n v="85000"/>
    <n v="745195000"/>
  </r>
  <r>
    <x v="23"/>
    <x v="2"/>
    <s v="Q1"/>
    <x v="0"/>
    <x v="13"/>
    <n v="3179"/>
    <n v="85000"/>
    <n v="270215000"/>
  </r>
  <r>
    <x v="23"/>
    <x v="2"/>
    <s v="Q1"/>
    <x v="0"/>
    <x v="12"/>
    <n v="3293"/>
    <n v="85000"/>
    <n v="279905000"/>
  </r>
  <r>
    <x v="23"/>
    <x v="2"/>
    <s v="Q1"/>
    <x v="0"/>
    <x v="7"/>
    <n v="1544"/>
    <n v="85000"/>
    <n v="131240000"/>
  </r>
  <r>
    <x v="23"/>
    <x v="2"/>
    <s v="Q1"/>
    <x v="0"/>
    <x v="23"/>
    <n v="762"/>
    <n v="85000"/>
    <n v="64770000"/>
  </r>
  <r>
    <x v="23"/>
    <x v="2"/>
    <s v="Q1"/>
    <x v="0"/>
    <x v="24"/>
    <n v="644"/>
    <n v="85000"/>
    <n v="54740000"/>
  </r>
  <r>
    <x v="23"/>
    <x v="2"/>
    <s v="Q1"/>
    <x v="0"/>
    <x v="25"/>
    <n v="838"/>
    <n v="85000"/>
    <n v="71230000"/>
  </r>
  <r>
    <x v="23"/>
    <x v="2"/>
    <s v="Q1"/>
    <x v="0"/>
    <x v="18"/>
    <n v="520"/>
    <n v="85000"/>
    <n v="44200000"/>
  </r>
  <r>
    <x v="23"/>
    <x v="2"/>
    <s v="Q1"/>
    <x v="0"/>
    <x v="22"/>
    <n v="4315"/>
    <n v="85000"/>
    <n v="366775000"/>
  </r>
  <r>
    <x v="1"/>
    <x v="0"/>
    <s v="Q1"/>
    <x v="0"/>
    <x v="12"/>
    <n v="170"/>
    <n v="85000"/>
    <n v="14450000"/>
  </r>
  <r>
    <x v="1"/>
    <x v="0"/>
    <s v="Q1"/>
    <x v="0"/>
    <x v="13"/>
    <n v="245"/>
    <n v="85000"/>
    <n v="20825000"/>
  </r>
  <r>
    <x v="1"/>
    <x v="0"/>
    <s v="Q1"/>
    <x v="0"/>
    <x v="14"/>
    <n v="147"/>
    <n v="85000"/>
    <n v="12495000"/>
  </r>
  <r>
    <x v="1"/>
    <x v="0"/>
    <s v="Q1"/>
    <x v="0"/>
    <x v="15"/>
    <n v="160"/>
    <n v="85000"/>
    <n v="13600000"/>
  </r>
  <r>
    <x v="1"/>
    <x v="0"/>
    <s v="Q1"/>
    <x v="0"/>
    <x v="16"/>
    <n v="122"/>
    <n v="85000"/>
    <n v="10370000"/>
  </r>
  <r>
    <x v="1"/>
    <x v="0"/>
    <s v="Q1"/>
    <x v="0"/>
    <x v="17"/>
    <n v="9"/>
    <n v="85000"/>
    <n v="765000"/>
  </r>
  <r>
    <x v="1"/>
    <x v="0"/>
    <s v="Q1"/>
    <x v="0"/>
    <x v="18"/>
    <n v="42"/>
    <n v="85000"/>
    <n v="3570000"/>
  </r>
  <r>
    <x v="1"/>
    <x v="0"/>
    <s v="Q1"/>
    <x v="0"/>
    <x v="19"/>
    <n v="20"/>
    <n v="85000"/>
    <n v="1700000"/>
  </r>
  <r>
    <x v="1"/>
    <x v="0"/>
    <s v="Q1"/>
    <x v="0"/>
    <x v="20"/>
    <n v="54"/>
    <n v="85000"/>
    <n v="4590000"/>
  </r>
  <r>
    <x v="1"/>
    <x v="0"/>
    <s v="Q1"/>
    <x v="0"/>
    <x v="21"/>
    <n v="13"/>
    <n v="85000"/>
    <n v="1105000"/>
  </r>
  <r>
    <x v="1"/>
    <x v="0"/>
    <s v="Q1"/>
    <x v="0"/>
    <x v="22"/>
    <n v="260"/>
    <n v="85000"/>
    <n v="22100000"/>
  </r>
  <r>
    <x v="9"/>
    <x v="1"/>
    <s v="Q1"/>
    <x v="0"/>
    <x v="0"/>
    <n v="9266"/>
    <n v="85000"/>
    <n v="787610000"/>
  </r>
  <r>
    <x v="9"/>
    <x v="1"/>
    <s v="Q1"/>
    <x v="0"/>
    <x v="13"/>
    <n v="10340"/>
    <n v="85000"/>
    <n v="878900000"/>
  </r>
  <r>
    <x v="9"/>
    <x v="1"/>
    <s v="Q1"/>
    <x v="0"/>
    <x v="12"/>
    <n v="2970"/>
    <n v="85000"/>
    <n v="252450000"/>
  </r>
  <r>
    <x v="9"/>
    <x v="1"/>
    <s v="Q1"/>
    <x v="0"/>
    <x v="14"/>
    <n v="6176"/>
    <n v="85000"/>
    <n v="524960000"/>
  </r>
  <r>
    <x v="9"/>
    <x v="1"/>
    <s v="Q1"/>
    <x v="0"/>
    <x v="17"/>
    <n v="478"/>
    <n v="85000"/>
    <n v="40630000"/>
  </r>
  <r>
    <x v="9"/>
    <x v="1"/>
    <s v="Q1"/>
    <x v="0"/>
    <x v="15"/>
    <n v="3337"/>
    <n v="85000"/>
    <n v="283645000"/>
  </r>
  <r>
    <x v="9"/>
    <x v="1"/>
    <s v="Q1"/>
    <x v="0"/>
    <x v="19"/>
    <n v="1812"/>
    <n v="85000"/>
    <n v="154020000"/>
  </r>
  <r>
    <x v="9"/>
    <x v="1"/>
    <s v="Q1"/>
    <x v="0"/>
    <x v="7"/>
    <n v="19"/>
    <n v="85000"/>
    <n v="1615000"/>
  </r>
  <r>
    <x v="9"/>
    <x v="1"/>
    <s v="Q1"/>
    <x v="0"/>
    <x v="18"/>
    <n v="1589"/>
    <n v="85000"/>
    <n v="135065000"/>
  </r>
  <r>
    <x v="9"/>
    <x v="1"/>
    <s v="Q1"/>
    <x v="0"/>
    <x v="16"/>
    <n v="1464"/>
    <n v="85000"/>
    <n v="124440000"/>
  </r>
  <r>
    <x v="9"/>
    <x v="1"/>
    <s v="Q1"/>
    <x v="0"/>
    <x v="20"/>
    <n v="862"/>
    <n v="85000"/>
    <n v="73270000"/>
  </r>
  <r>
    <x v="9"/>
    <x v="1"/>
    <s v="Q1"/>
    <x v="0"/>
    <x v="21"/>
    <n v="646"/>
    <n v="85000"/>
    <n v="54910000"/>
  </r>
  <r>
    <x v="9"/>
    <x v="1"/>
    <s v="Q1"/>
    <x v="0"/>
    <x v="22"/>
    <n v="3455"/>
    <n v="85000"/>
    <n v="293675000"/>
  </r>
  <r>
    <x v="24"/>
    <x v="2"/>
    <s v="Q1"/>
    <x v="0"/>
    <x v="0"/>
    <n v="29447"/>
    <n v="85000"/>
    <n v="2502995000"/>
  </r>
  <r>
    <x v="24"/>
    <x v="2"/>
    <s v="Q1"/>
    <x v="0"/>
    <x v="17"/>
    <n v="20188"/>
    <n v="85000"/>
    <n v="1715980000"/>
  </r>
  <r>
    <x v="24"/>
    <x v="2"/>
    <s v="Q1"/>
    <x v="0"/>
    <x v="15"/>
    <n v="15243"/>
    <n v="85000"/>
    <n v="1295655000"/>
  </r>
  <r>
    <x v="24"/>
    <x v="2"/>
    <s v="Q1"/>
    <x v="0"/>
    <x v="19"/>
    <n v="9976"/>
    <n v="85000"/>
    <n v="847960000"/>
  </r>
  <r>
    <x v="24"/>
    <x v="2"/>
    <s v="Q1"/>
    <x v="0"/>
    <x v="14"/>
    <n v="10659"/>
    <n v="85000"/>
    <n v="906015000"/>
  </r>
  <r>
    <x v="24"/>
    <x v="2"/>
    <s v="Q1"/>
    <x v="0"/>
    <x v="13"/>
    <n v="2873"/>
    <n v="85000"/>
    <n v="244205000"/>
  </r>
  <r>
    <x v="24"/>
    <x v="2"/>
    <s v="Q1"/>
    <x v="0"/>
    <x v="12"/>
    <n v="2085"/>
    <n v="85000"/>
    <n v="177225000"/>
  </r>
  <r>
    <x v="24"/>
    <x v="2"/>
    <s v="Q1"/>
    <x v="0"/>
    <x v="7"/>
    <n v="3831"/>
    <n v="85000"/>
    <n v="325635000"/>
  </r>
  <r>
    <x v="24"/>
    <x v="2"/>
    <s v="Q1"/>
    <x v="0"/>
    <x v="23"/>
    <n v="1792"/>
    <n v="85000"/>
    <n v="152320000"/>
  </r>
  <r>
    <x v="24"/>
    <x v="2"/>
    <s v="Q1"/>
    <x v="0"/>
    <x v="24"/>
    <n v="1185"/>
    <n v="85000"/>
    <n v="100725000"/>
  </r>
  <r>
    <x v="24"/>
    <x v="2"/>
    <s v="Q1"/>
    <x v="0"/>
    <x v="25"/>
    <n v="886"/>
    <n v="85000"/>
    <n v="75310000"/>
  </r>
  <r>
    <x v="24"/>
    <x v="2"/>
    <s v="Q1"/>
    <x v="0"/>
    <x v="18"/>
    <n v="565"/>
    <n v="85000"/>
    <n v="48025000"/>
  </r>
  <r>
    <x v="24"/>
    <x v="2"/>
    <s v="Q1"/>
    <x v="0"/>
    <x v="22"/>
    <n v="6627"/>
    <n v="85000"/>
    <n v="563295000"/>
  </r>
  <r>
    <x v="3"/>
    <x v="0"/>
    <s v="Q1"/>
    <x v="0"/>
    <x v="12"/>
    <n v="1355"/>
    <n v="85000"/>
    <n v="115175000"/>
  </r>
  <r>
    <x v="3"/>
    <x v="0"/>
    <s v="Q1"/>
    <x v="0"/>
    <x v="13"/>
    <n v="984"/>
    <n v="85000"/>
    <n v="83640000"/>
  </r>
  <r>
    <x v="3"/>
    <x v="0"/>
    <s v="Q1"/>
    <x v="0"/>
    <x v="14"/>
    <n v="299"/>
    <n v="85000"/>
    <n v="25415000"/>
  </r>
  <r>
    <x v="3"/>
    <x v="0"/>
    <s v="Q1"/>
    <x v="0"/>
    <x v="15"/>
    <n v="320"/>
    <n v="85000"/>
    <n v="27200000"/>
  </r>
  <r>
    <x v="3"/>
    <x v="0"/>
    <s v="Q1"/>
    <x v="0"/>
    <x v="16"/>
    <n v="460"/>
    <n v="85000"/>
    <n v="39100000"/>
  </r>
  <r>
    <x v="3"/>
    <x v="0"/>
    <s v="Q1"/>
    <x v="0"/>
    <x v="17"/>
    <n v="208"/>
    <n v="85000"/>
    <n v="17680000"/>
  </r>
  <r>
    <x v="3"/>
    <x v="0"/>
    <s v="Q1"/>
    <x v="0"/>
    <x v="18"/>
    <n v="59"/>
    <n v="85000"/>
    <n v="5015000"/>
  </r>
  <r>
    <x v="3"/>
    <x v="0"/>
    <s v="Q1"/>
    <x v="0"/>
    <x v="19"/>
    <n v="176"/>
    <n v="85000"/>
    <n v="14960000"/>
  </r>
  <r>
    <x v="3"/>
    <x v="0"/>
    <s v="Q1"/>
    <x v="0"/>
    <x v="20"/>
    <n v="198"/>
    <n v="85000"/>
    <n v="16830000"/>
  </r>
  <r>
    <x v="3"/>
    <x v="0"/>
    <s v="Q1"/>
    <x v="0"/>
    <x v="21"/>
    <n v="43"/>
    <n v="85000"/>
    <n v="3655000"/>
  </r>
  <r>
    <x v="3"/>
    <x v="0"/>
    <s v="Q1"/>
    <x v="0"/>
    <x v="22"/>
    <n v="567"/>
    <n v="85000"/>
    <n v="48195000"/>
  </r>
  <r>
    <x v="10"/>
    <x v="1"/>
    <s v="Q1"/>
    <x v="0"/>
    <x v="0"/>
    <n v="5897"/>
    <n v="85000"/>
    <n v="501245000"/>
  </r>
  <r>
    <x v="10"/>
    <x v="1"/>
    <s v="Q1"/>
    <x v="0"/>
    <x v="13"/>
    <n v="7554"/>
    <n v="85000"/>
    <n v="642090000"/>
  </r>
  <r>
    <x v="10"/>
    <x v="1"/>
    <s v="Q1"/>
    <x v="0"/>
    <x v="12"/>
    <n v="6836"/>
    <n v="85000"/>
    <n v="581060000"/>
  </r>
  <r>
    <x v="10"/>
    <x v="1"/>
    <s v="Q1"/>
    <x v="0"/>
    <x v="14"/>
    <n v="6919"/>
    <n v="85000"/>
    <n v="588115000"/>
  </r>
  <r>
    <x v="10"/>
    <x v="1"/>
    <s v="Q1"/>
    <x v="0"/>
    <x v="17"/>
    <n v="1983"/>
    <n v="85000"/>
    <n v="168555000"/>
  </r>
  <r>
    <x v="10"/>
    <x v="1"/>
    <s v="Q1"/>
    <x v="0"/>
    <x v="15"/>
    <n v="3829"/>
    <n v="85000"/>
    <n v="325465000"/>
  </r>
  <r>
    <x v="10"/>
    <x v="1"/>
    <s v="Q1"/>
    <x v="0"/>
    <x v="19"/>
    <n v="1824"/>
    <n v="85000"/>
    <n v="155040000"/>
  </r>
  <r>
    <x v="10"/>
    <x v="1"/>
    <s v="Q1"/>
    <x v="0"/>
    <x v="7"/>
    <n v="760"/>
    <n v="85000"/>
    <n v="64600000"/>
  </r>
  <r>
    <x v="10"/>
    <x v="1"/>
    <s v="Q1"/>
    <x v="0"/>
    <x v="18"/>
    <n v="2423"/>
    <n v="85000"/>
    <n v="205955000"/>
  </r>
  <r>
    <x v="10"/>
    <x v="1"/>
    <s v="Q1"/>
    <x v="0"/>
    <x v="16"/>
    <n v="1125"/>
    <n v="85000"/>
    <n v="95625000"/>
  </r>
  <r>
    <x v="10"/>
    <x v="1"/>
    <s v="Q1"/>
    <x v="0"/>
    <x v="20"/>
    <n v="1005"/>
    <n v="85000"/>
    <n v="85425000"/>
  </r>
  <r>
    <x v="10"/>
    <x v="1"/>
    <s v="Q1"/>
    <x v="0"/>
    <x v="21"/>
    <n v="568"/>
    <n v="85000"/>
    <n v="48280000"/>
  </r>
  <r>
    <x v="10"/>
    <x v="1"/>
    <s v="Q1"/>
    <x v="0"/>
    <x v="22"/>
    <n v="3658"/>
    <n v="85000"/>
    <n v="310930000"/>
  </r>
  <r>
    <x v="25"/>
    <x v="2"/>
    <s v="Q1"/>
    <x v="0"/>
    <x v="0"/>
    <n v="17768"/>
    <n v="85000"/>
    <n v="1510280000"/>
  </r>
  <r>
    <x v="25"/>
    <x v="2"/>
    <s v="Q1"/>
    <x v="0"/>
    <x v="17"/>
    <n v="7772"/>
    <n v="85000"/>
    <n v="660620000"/>
  </r>
  <r>
    <x v="25"/>
    <x v="2"/>
    <s v="Q1"/>
    <x v="0"/>
    <x v="15"/>
    <n v="4547"/>
    <n v="85000"/>
    <n v="386495000"/>
  </r>
  <r>
    <x v="25"/>
    <x v="2"/>
    <s v="Q1"/>
    <x v="0"/>
    <x v="19"/>
    <n v="2975"/>
    <n v="85000"/>
    <n v="252875000"/>
  </r>
  <r>
    <x v="25"/>
    <x v="2"/>
    <s v="Q1"/>
    <x v="0"/>
    <x v="14"/>
    <n v="3006"/>
    <n v="85000"/>
    <n v="255510000"/>
  </r>
  <r>
    <x v="25"/>
    <x v="2"/>
    <s v="Q1"/>
    <x v="0"/>
    <x v="13"/>
    <n v="2588"/>
    <n v="85000"/>
    <n v="219980000"/>
  </r>
  <r>
    <x v="25"/>
    <x v="2"/>
    <s v="Q1"/>
    <x v="0"/>
    <x v="12"/>
    <n v="1123"/>
    <n v="85000"/>
    <n v="95455000"/>
  </r>
  <r>
    <x v="25"/>
    <x v="2"/>
    <s v="Q1"/>
    <x v="0"/>
    <x v="7"/>
    <n v="419"/>
    <n v="85000"/>
    <n v="35615000"/>
  </r>
  <r>
    <x v="25"/>
    <x v="2"/>
    <s v="Q1"/>
    <x v="0"/>
    <x v="23"/>
    <n v="189"/>
    <n v="85000"/>
    <n v="16065000"/>
  </r>
  <r>
    <x v="25"/>
    <x v="2"/>
    <s v="Q1"/>
    <x v="0"/>
    <x v="24"/>
    <n v="82"/>
    <n v="85000"/>
    <n v="6970000"/>
  </r>
  <r>
    <x v="25"/>
    <x v="2"/>
    <s v="Q1"/>
    <x v="0"/>
    <x v="25"/>
    <n v="201"/>
    <n v="85000"/>
    <n v="17085000"/>
  </r>
  <r>
    <x v="25"/>
    <x v="2"/>
    <s v="Q1"/>
    <x v="0"/>
    <x v="18"/>
    <n v="705"/>
    <n v="85000"/>
    <n v="59925000"/>
  </r>
  <r>
    <x v="25"/>
    <x v="2"/>
    <s v="Q1"/>
    <x v="0"/>
    <x v="22"/>
    <n v="4466"/>
    <n v="85000"/>
    <n v="379610000"/>
  </r>
  <r>
    <x v="4"/>
    <x v="0"/>
    <s v="Q2"/>
    <x v="0"/>
    <x v="12"/>
    <n v="4557"/>
    <n v="85000"/>
    <n v="387345000"/>
  </r>
  <r>
    <x v="4"/>
    <x v="0"/>
    <s v="Q2"/>
    <x v="0"/>
    <x v="13"/>
    <n v="2633"/>
    <n v="85000"/>
    <n v="223805000"/>
  </r>
  <r>
    <x v="4"/>
    <x v="0"/>
    <s v="Q2"/>
    <x v="0"/>
    <x v="14"/>
    <n v="663"/>
    <n v="85000"/>
    <n v="56355000"/>
  </r>
  <r>
    <x v="4"/>
    <x v="0"/>
    <s v="Q2"/>
    <x v="0"/>
    <x v="15"/>
    <n v="1799"/>
    <n v="85000"/>
    <n v="152915000"/>
  </r>
  <r>
    <x v="4"/>
    <x v="0"/>
    <s v="Q2"/>
    <x v="0"/>
    <x v="16"/>
    <n v="1417"/>
    <n v="85000"/>
    <n v="120445000"/>
  </r>
  <r>
    <x v="4"/>
    <x v="0"/>
    <s v="Q2"/>
    <x v="0"/>
    <x v="17"/>
    <n v="648"/>
    <n v="85000"/>
    <n v="55080000"/>
  </r>
  <r>
    <x v="4"/>
    <x v="0"/>
    <s v="Q2"/>
    <x v="0"/>
    <x v="18"/>
    <n v="321"/>
    <n v="85000"/>
    <n v="27285000"/>
  </r>
  <r>
    <x v="4"/>
    <x v="0"/>
    <s v="Q2"/>
    <x v="0"/>
    <x v="19"/>
    <n v="730"/>
    <n v="85000"/>
    <n v="62050000"/>
  </r>
  <r>
    <x v="4"/>
    <x v="0"/>
    <s v="Q2"/>
    <x v="0"/>
    <x v="20"/>
    <n v="494"/>
    <n v="85000"/>
    <n v="41990000"/>
  </r>
  <r>
    <x v="4"/>
    <x v="0"/>
    <s v="Q2"/>
    <x v="0"/>
    <x v="21"/>
    <n v="212"/>
    <n v="85000"/>
    <n v="18020000"/>
  </r>
  <r>
    <x v="4"/>
    <x v="0"/>
    <s v="Q2"/>
    <x v="0"/>
    <x v="22"/>
    <n v="1202"/>
    <n v="85000"/>
    <n v="102170000"/>
  </r>
  <r>
    <x v="11"/>
    <x v="1"/>
    <s v="Q2"/>
    <x v="0"/>
    <x v="0"/>
    <n v="3864"/>
    <n v="85000"/>
    <n v="328440000"/>
  </r>
  <r>
    <x v="11"/>
    <x v="1"/>
    <s v="Q2"/>
    <x v="0"/>
    <x v="13"/>
    <n v="8394"/>
    <n v="85000"/>
    <n v="713490000"/>
  </r>
  <r>
    <x v="11"/>
    <x v="1"/>
    <s v="Q2"/>
    <x v="0"/>
    <x v="12"/>
    <n v="9334"/>
    <n v="85000"/>
    <n v="793390000"/>
  </r>
  <r>
    <x v="11"/>
    <x v="1"/>
    <s v="Q2"/>
    <x v="0"/>
    <x v="14"/>
    <n v="6812"/>
    <n v="85000"/>
    <n v="579020000"/>
  </r>
  <r>
    <x v="11"/>
    <x v="1"/>
    <s v="Q2"/>
    <x v="0"/>
    <x v="17"/>
    <n v="4348"/>
    <n v="85000"/>
    <n v="369580000"/>
  </r>
  <r>
    <x v="11"/>
    <x v="1"/>
    <s v="Q2"/>
    <x v="0"/>
    <x v="15"/>
    <n v="1289"/>
    <n v="85000"/>
    <n v="109565000"/>
  </r>
  <r>
    <x v="11"/>
    <x v="1"/>
    <s v="Q2"/>
    <x v="0"/>
    <x v="19"/>
    <n v="2482"/>
    <n v="85000"/>
    <n v="210970000"/>
  </r>
  <r>
    <x v="11"/>
    <x v="1"/>
    <s v="Q2"/>
    <x v="0"/>
    <x v="7"/>
    <n v="1076"/>
    <n v="85000"/>
    <n v="91460000"/>
  </r>
  <r>
    <x v="11"/>
    <x v="1"/>
    <s v="Q2"/>
    <x v="0"/>
    <x v="18"/>
    <n v="2318"/>
    <n v="85000"/>
    <n v="197030000"/>
  </r>
  <r>
    <x v="11"/>
    <x v="1"/>
    <s v="Q2"/>
    <x v="0"/>
    <x v="16"/>
    <n v="1000"/>
    <n v="85000"/>
    <n v="85000000"/>
  </r>
  <r>
    <x v="11"/>
    <x v="1"/>
    <s v="Q2"/>
    <x v="0"/>
    <x v="20"/>
    <n v="1245"/>
    <n v="85000"/>
    <n v="105825000"/>
  </r>
  <r>
    <x v="11"/>
    <x v="1"/>
    <s v="Q2"/>
    <x v="0"/>
    <x v="21"/>
    <n v="880"/>
    <n v="85000"/>
    <n v="74800000"/>
  </r>
  <r>
    <x v="11"/>
    <x v="1"/>
    <s v="Q2"/>
    <x v="0"/>
    <x v="22"/>
    <n v="3562"/>
    <n v="85000"/>
    <n v="302770000"/>
  </r>
  <r>
    <x v="26"/>
    <x v="2"/>
    <s v="Q2"/>
    <x v="0"/>
    <x v="0"/>
    <n v="19409"/>
    <n v="85000"/>
    <n v="1649765000"/>
  </r>
  <r>
    <x v="26"/>
    <x v="2"/>
    <s v="Q2"/>
    <x v="0"/>
    <x v="17"/>
    <n v="10272"/>
    <n v="85000"/>
    <n v="873120000"/>
  </r>
  <r>
    <x v="26"/>
    <x v="2"/>
    <s v="Q2"/>
    <x v="0"/>
    <x v="15"/>
    <n v="6604"/>
    <n v="85000"/>
    <n v="561340000"/>
  </r>
  <r>
    <x v="26"/>
    <x v="2"/>
    <s v="Q2"/>
    <x v="0"/>
    <x v="19"/>
    <n v="4081"/>
    <n v="85000"/>
    <n v="346885000"/>
  </r>
  <r>
    <x v="26"/>
    <x v="2"/>
    <s v="Q2"/>
    <x v="0"/>
    <x v="14"/>
    <n v="3530"/>
    <n v="85000"/>
    <n v="300050000"/>
  </r>
  <r>
    <x v="26"/>
    <x v="2"/>
    <s v="Q2"/>
    <x v="0"/>
    <x v="13"/>
    <n v="2238"/>
    <n v="85000"/>
    <n v="190230000"/>
  </r>
  <r>
    <x v="26"/>
    <x v="2"/>
    <s v="Q2"/>
    <x v="0"/>
    <x v="12"/>
    <n v="770"/>
    <n v="85000"/>
    <n v="65450000"/>
  </r>
  <r>
    <x v="26"/>
    <x v="2"/>
    <s v="Q2"/>
    <x v="0"/>
    <x v="7"/>
    <n v="775"/>
    <n v="85000"/>
    <n v="65875000"/>
  </r>
  <r>
    <x v="26"/>
    <x v="2"/>
    <s v="Q2"/>
    <x v="0"/>
    <x v="23"/>
    <n v="653"/>
    <n v="85000"/>
    <n v="55505000"/>
  </r>
  <r>
    <x v="26"/>
    <x v="2"/>
    <s v="Q2"/>
    <x v="0"/>
    <x v="24"/>
    <n v="133"/>
    <n v="85000"/>
    <n v="11305000"/>
  </r>
  <r>
    <x v="26"/>
    <x v="2"/>
    <s v="Q2"/>
    <x v="0"/>
    <x v="25"/>
    <n v="229"/>
    <n v="85000"/>
    <n v="19465000"/>
  </r>
  <r>
    <x v="26"/>
    <x v="2"/>
    <s v="Q2"/>
    <x v="0"/>
    <x v="18"/>
    <n v="478"/>
    <n v="85000"/>
    <n v="40630000"/>
  </r>
  <r>
    <x v="26"/>
    <x v="2"/>
    <s v="Q2"/>
    <x v="0"/>
    <x v="22"/>
    <n v="5020"/>
    <n v="85000"/>
    <n v="426700000"/>
  </r>
  <r>
    <x v="5"/>
    <x v="0"/>
    <s v="Q2"/>
    <x v="0"/>
    <x v="12"/>
    <n v="5527"/>
    <n v="85000"/>
    <n v="469795000"/>
  </r>
  <r>
    <x v="5"/>
    <x v="0"/>
    <s v="Q2"/>
    <x v="0"/>
    <x v="13"/>
    <n v="2894"/>
    <n v="85000"/>
    <n v="245990000"/>
  </r>
  <r>
    <x v="5"/>
    <x v="0"/>
    <s v="Q2"/>
    <x v="0"/>
    <x v="14"/>
    <n v="810"/>
    <n v="85000"/>
    <n v="68850000"/>
  </r>
  <r>
    <x v="5"/>
    <x v="0"/>
    <s v="Q2"/>
    <x v="0"/>
    <x v="15"/>
    <n v="1613"/>
    <n v="85000"/>
    <n v="137105000"/>
  </r>
  <r>
    <x v="5"/>
    <x v="0"/>
    <s v="Q2"/>
    <x v="0"/>
    <x v="16"/>
    <n v="1094"/>
    <n v="85000"/>
    <n v="92990000"/>
  </r>
  <r>
    <x v="5"/>
    <x v="0"/>
    <s v="Q2"/>
    <x v="0"/>
    <x v="17"/>
    <n v="651"/>
    <n v="85000"/>
    <n v="55335000"/>
  </r>
  <r>
    <x v="5"/>
    <x v="0"/>
    <s v="Q2"/>
    <x v="0"/>
    <x v="18"/>
    <n v="853"/>
    <n v="85000"/>
    <n v="72505000"/>
  </r>
  <r>
    <x v="5"/>
    <x v="0"/>
    <s v="Q2"/>
    <x v="0"/>
    <x v="19"/>
    <n v="796"/>
    <n v="85000"/>
    <n v="67660000"/>
  </r>
  <r>
    <x v="5"/>
    <x v="0"/>
    <s v="Q2"/>
    <x v="0"/>
    <x v="20"/>
    <n v="325"/>
    <n v="85000"/>
    <n v="27625000"/>
  </r>
  <r>
    <x v="5"/>
    <x v="0"/>
    <s v="Q2"/>
    <x v="0"/>
    <x v="21"/>
    <n v="208"/>
    <n v="85000"/>
    <n v="17680000"/>
  </r>
  <r>
    <x v="5"/>
    <x v="0"/>
    <s v="Q2"/>
    <x v="0"/>
    <x v="22"/>
    <n v="1279"/>
    <n v="85000"/>
    <n v="108715000"/>
  </r>
  <r>
    <x v="12"/>
    <x v="1"/>
    <s v="Q2"/>
    <x v="0"/>
    <x v="0"/>
    <n v="3475"/>
    <n v="85000"/>
    <n v="295375000"/>
  </r>
  <r>
    <x v="12"/>
    <x v="1"/>
    <s v="Q2"/>
    <x v="0"/>
    <x v="13"/>
    <n v="8756"/>
    <n v="85000"/>
    <n v="744260000"/>
  </r>
  <r>
    <x v="12"/>
    <x v="1"/>
    <s v="Q2"/>
    <x v="0"/>
    <x v="12"/>
    <n v="9925"/>
    <n v="85000"/>
    <n v="843625000"/>
  </r>
  <r>
    <x v="12"/>
    <x v="1"/>
    <s v="Q2"/>
    <x v="0"/>
    <x v="14"/>
    <n v="6771"/>
    <n v="85000"/>
    <n v="575535000"/>
  </r>
  <r>
    <x v="12"/>
    <x v="1"/>
    <s v="Q2"/>
    <x v="0"/>
    <x v="17"/>
    <n v="6426"/>
    <n v="85000"/>
    <n v="546210000"/>
  </r>
  <r>
    <x v="12"/>
    <x v="1"/>
    <s v="Q2"/>
    <x v="0"/>
    <x v="15"/>
    <n v="5376"/>
    <n v="85000"/>
    <n v="456960000"/>
  </r>
  <r>
    <x v="12"/>
    <x v="1"/>
    <s v="Q2"/>
    <x v="0"/>
    <x v="19"/>
    <n v="2620"/>
    <n v="85000"/>
    <n v="222700000"/>
  </r>
  <r>
    <x v="12"/>
    <x v="1"/>
    <s v="Q2"/>
    <x v="0"/>
    <x v="7"/>
    <n v="905"/>
    <n v="85000"/>
    <n v="76925000"/>
  </r>
  <r>
    <x v="12"/>
    <x v="1"/>
    <s v="Q2"/>
    <x v="0"/>
    <x v="18"/>
    <n v="1662"/>
    <n v="85000"/>
    <n v="141270000"/>
  </r>
  <r>
    <x v="12"/>
    <x v="1"/>
    <s v="Q2"/>
    <x v="0"/>
    <x v="16"/>
    <n v="880"/>
    <n v="85000"/>
    <n v="74800000"/>
  </r>
  <r>
    <x v="12"/>
    <x v="1"/>
    <s v="Q2"/>
    <x v="0"/>
    <x v="20"/>
    <n v="1099"/>
    <n v="85000"/>
    <n v="93415000"/>
  </r>
  <r>
    <x v="12"/>
    <x v="1"/>
    <s v="Q2"/>
    <x v="0"/>
    <x v="21"/>
    <n v="653"/>
    <n v="85000"/>
    <n v="55505000"/>
  </r>
  <r>
    <x v="12"/>
    <x v="1"/>
    <s v="Q2"/>
    <x v="0"/>
    <x v="22"/>
    <n v="3678"/>
    <n v="85000"/>
    <n v="312630000"/>
  </r>
  <r>
    <x v="27"/>
    <x v="2"/>
    <s v="Q2"/>
    <x v="0"/>
    <x v="0"/>
    <n v="18983"/>
    <n v="85000"/>
    <n v="1613555000"/>
  </r>
  <r>
    <x v="27"/>
    <x v="2"/>
    <s v="Q2"/>
    <x v="0"/>
    <x v="17"/>
    <n v="15296"/>
    <n v="85000"/>
    <n v="1300160000"/>
  </r>
  <r>
    <x v="27"/>
    <x v="2"/>
    <s v="Q2"/>
    <x v="0"/>
    <x v="15"/>
    <n v="7065"/>
    <n v="85000"/>
    <n v="600525000"/>
  </r>
  <r>
    <x v="27"/>
    <x v="2"/>
    <s v="Q2"/>
    <x v="0"/>
    <x v="19"/>
    <n v="6508"/>
    <n v="85000"/>
    <n v="553180000"/>
  </r>
  <r>
    <x v="27"/>
    <x v="2"/>
    <s v="Q2"/>
    <x v="0"/>
    <x v="14"/>
    <n v="3654"/>
    <n v="85000"/>
    <n v="310590000"/>
  </r>
  <r>
    <x v="27"/>
    <x v="2"/>
    <s v="Q2"/>
    <x v="0"/>
    <x v="13"/>
    <n v="1977"/>
    <n v="85000"/>
    <n v="168045000"/>
  </r>
  <r>
    <x v="27"/>
    <x v="2"/>
    <s v="Q2"/>
    <x v="0"/>
    <x v="12"/>
    <n v="774"/>
    <n v="85000"/>
    <n v="65790000"/>
  </r>
  <r>
    <x v="27"/>
    <x v="2"/>
    <s v="Q2"/>
    <x v="0"/>
    <x v="7"/>
    <n v="1137"/>
    <n v="85000"/>
    <n v="96645000"/>
  </r>
  <r>
    <x v="27"/>
    <x v="2"/>
    <s v="Q2"/>
    <x v="0"/>
    <x v="23"/>
    <n v="912"/>
    <n v="85000"/>
    <n v="77520000"/>
  </r>
  <r>
    <x v="27"/>
    <x v="2"/>
    <s v="Q2"/>
    <x v="0"/>
    <x v="24"/>
    <n v="287"/>
    <n v="85000"/>
    <n v="24395000"/>
  </r>
  <r>
    <x v="27"/>
    <x v="2"/>
    <s v="Q2"/>
    <x v="0"/>
    <x v="25"/>
    <n v="380"/>
    <n v="85000"/>
    <n v="32300000"/>
  </r>
  <r>
    <x v="27"/>
    <x v="2"/>
    <s v="Q2"/>
    <x v="0"/>
    <x v="18"/>
    <n v="508"/>
    <n v="85000"/>
    <n v="43180000"/>
  </r>
  <r>
    <x v="27"/>
    <x v="2"/>
    <s v="Q2"/>
    <x v="0"/>
    <x v="22"/>
    <n v="4990"/>
    <n v="85000"/>
    <n v="424150000"/>
  </r>
  <r>
    <x v="6"/>
    <x v="0"/>
    <s v="Q2"/>
    <x v="0"/>
    <x v="12"/>
    <n v="6727"/>
    <n v="85000"/>
    <n v="571795000"/>
  </r>
  <r>
    <x v="6"/>
    <x v="0"/>
    <s v="Q2"/>
    <x v="0"/>
    <x v="13"/>
    <n v="3321"/>
    <n v="85000"/>
    <n v="282285000"/>
  </r>
  <r>
    <x v="6"/>
    <x v="0"/>
    <s v="Q2"/>
    <x v="0"/>
    <x v="14"/>
    <n v="807"/>
    <n v="85000"/>
    <n v="68595000"/>
  </r>
  <r>
    <x v="6"/>
    <x v="0"/>
    <s v="Q2"/>
    <x v="0"/>
    <x v="15"/>
    <n v="2174"/>
    <n v="85000"/>
    <n v="184790000"/>
  </r>
  <r>
    <x v="6"/>
    <x v="0"/>
    <s v="Q2"/>
    <x v="0"/>
    <x v="16"/>
    <n v="1337"/>
    <n v="85000"/>
    <n v="113645000"/>
  </r>
  <r>
    <x v="6"/>
    <x v="0"/>
    <s v="Q2"/>
    <x v="0"/>
    <x v="17"/>
    <n v="688"/>
    <n v="85000"/>
    <n v="58480000"/>
  </r>
  <r>
    <x v="6"/>
    <x v="0"/>
    <s v="Q2"/>
    <x v="0"/>
    <x v="18"/>
    <n v="499"/>
    <n v="85000"/>
    <n v="42415000"/>
  </r>
  <r>
    <x v="6"/>
    <x v="0"/>
    <s v="Q2"/>
    <x v="0"/>
    <x v="19"/>
    <n v="381"/>
    <n v="85000"/>
    <n v="32385000"/>
  </r>
  <r>
    <x v="6"/>
    <x v="0"/>
    <s v="Q2"/>
    <x v="0"/>
    <x v="20"/>
    <n v="337"/>
    <n v="85000"/>
    <n v="28645000"/>
  </r>
  <r>
    <x v="6"/>
    <x v="0"/>
    <s v="Q2"/>
    <x v="0"/>
    <x v="21"/>
    <n v="134"/>
    <n v="85000"/>
    <n v="11390000"/>
  </r>
  <r>
    <x v="6"/>
    <x v="0"/>
    <s v="Q2"/>
    <x v="0"/>
    <x v="22"/>
    <n v="1627"/>
    <n v="85000"/>
    <n v="138295000"/>
  </r>
  <r>
    <x v="13"/>
    <x v="1"/>
    <s v="Q2"/>
    <x v="0"/>
    <x v="0"/>
    <n v="8065"/>
    <n v="85000"/>
    <n v="685525000"/>
  </r>
  <r>
    <x v="13"/>
    <x v="1"/>
    <s v="Q2"/>
    <x v="0"/>
    <x v="13"/>
    <n v="8497"/>
    <n v="85000"/>
    <n v="722245000"/>
  </r>
  <r>
    <x v="13"/>
    <x v="1"/>
    <s v="Q2"/>
    <x v="0"/>
    <x v="12"/>
    <n v="8208"/>
    <n v="85000"/>
    <n v="697680000"/>
  </r>
  <r>
    <x v="13"/>
    <x v="1"/>
    <s v="Q2"/>
    <x v="0"/>
    <x v="14"/>
    <n v="6488"/>
    <n v="85000"/>
    <n v="551480000"/>
  </r>
  <r>
    <x v="13"/>
    <x v="1"/>
    <s v="Q2"/>
    <x v="0"/>
    <x v="17"/>
    <n v="4001"/>
    <n v="85000"/>
    <n v="340085000"/>
  </r>
  <r>
    <x v="13"/>
    <x v="1"/>
    <s v="Q2"/>
    <x v="0"/>
    <x v="15"/>
    <n v="6280"/>
    <n v="85000"/>
    <n v="533800000"/>
  </r>
  <r>
    <x v="13"/>
    <x v="1"/>
    <s v="Q2"/>
    <x v="0"/>
    <x v="19"/>
    <n v="3649"/>
    <n v="85000"/>
    <n v="310165000"/>
  </r>
  <r>
    <x v="13"/>
    <x v="1"/>
    <s v="Q2"/>
    <x v="0"/>
    <x v="7"/>
    <n v="954"/>
    <n v="85000"/>
    <n v="81090000"/>
  </r>
  <r>
    <x v="13"/>
    <x v="1"/>
    <s v="Q2"/>
    <x v="0"/>
    <x v="18"/>
    <n v="865"/>
    <n v="85000"/>
    <n v="73525000"/>
  </r>
  <r>
    <x v="13"/>
    <x v="1"/>
    <s v="Q2"/>
    <x v="0"/>
    <x v="16"/>
    <n v="790"/>
    <n v="85000"/>
    <n v="67150000"/>
  </r>
  <r>
    <x v="13"/>
    <x v="1"/>
    <s v="Q2"/>
    <x v="0"/>
    <x v="20"/>
    <n v="975"/>
    <n v="85000"/>
    <n v="82875000"/>
  </r>
  <r>
    <x v="13"/>
    <x v="1"/>
    <s v="Q2"/>
    <x v="0"/>
    <x v="21"/>
    <n v="661"/>
    <n v="85000"/>
    <n v="56185000"/>
  </r>
  <r>
    <x v="13"/>
    <x v="1"/>
    <s v="Q2"/>
    <x v="0"/>
    <x v="22"/>
    <n v="3849"/>
    <n v="85000"/>
    <n v="327165000"/>
  </r>
  <r>
    <x v="28"/>
    <x v="2"/>
    <s v="Q2"/>
    <x v="0"/>
    <x v="0"/>
    <n v="18926"/>
    <n v="85000"/>
    <n v="1608710000"/>
  </r>
  <r>
    <x v="28"/>
    <x v="2"/>
    <s v="Q2"/>
    <x v="0"/>
    <x v="17"/>
    <n v="15425"/>
    <n v="85000"/>
    <n v="1311125000"/>
  </r>
  <r>
    <x v="28"/>
    <x v="2"/>
    <s v="Q2"/>
    <x v="0"/>
    <x v="15"/>
    <n v="7107"/>
    <n v="85000"/>
    <n v="604095000"/>
  </r>
  <r>
    <x v="28"/>
    <x v="2"/>
    <s v="Q2"/>
    <x v="0"/>
    <x v="19"/>
    <n v="7019"/>
    <n v="85000"/>
    <n v="596615000"/>
  </r>
  <r>
    <x v="28"/>
    <x v="2"/>
    <s v="Q2"/>
    <x v="0"/>
    <x v="14"/>
    <n v="4148"/>
    <n v="85000"/>
    <n v="352580000"/>
  </r>
  <r>
    <x v="28"/>
    <x v="2"/>
    <s v="Q2"/>
    <x v="0"/>
    <x v="13"/>
    <n v="1769"/>
    <n v="85000"/>
    <n v="150365000"/>
  </r>
  <r>
    <x v="28"/>
    <x v="2"/>
    <s v="Q2"/>
    <x v="0"/>
    <x v="12"/>
    <n v="835"/>
    <n v="85000"/>
    <n v="70975000"/>
  </r>
  <r>
    <x v="28"/>
    <x v="2"/>
    <s v="Q2"/>
    <x v="0"/>
    <x v="7"/>
    <n v="873"/>
    <n v="85000"/>
    <n v="74205000"/>
  </r>
  <r>
    <x v="28"/>
    <x v="2"/>
    <s v="Q2"/>
    <x v="0"/>
    <x v="23"/>
    <n v="924"/>
    <n v="85000"/>
    <n v="78540000"/>
  </r>
  <r>
    <x v="28"/>
    <x v="2"/>
    <s v="Q2"/>
    <x v="0"/>
    <x v="24"/>
    <n v="255"/>
    <n v="85000"/>
    <n v="21675000"/>
  </r>
  <r>
    <x v="28"/>
    <x v="2"/>
    <s v="Q2"/>
    <x v="0"/>
    <x v="25"/>
    <n v="231"/>
    <n v="85000"/>
    <n v="19635000"/>
  </r>
  <r>
    <x v="28"/>
    <x v="2"/>
    <s v="Q2"/>
    <x v="0"/>
    <x v="18"/>
    <n v="879"/>
    <n v="85000"/>
    <n v="74715000"/>
  </r>
  <r>
    <x v="28"/>
    <x v="2"/>
    <s v="Q2"/>
    <x v="0"/>
    <x v="22"/>
    <n v="5355"/>
    <n v="85000"/>
    <n v="455175000"/>
  </r>
  <r>
    <x v="7"/>
    <x v="0"/>
    <s v="Q3"/>
    <x v="0"/>
    <x v="12"/>
    <n v="6799"/>
    <n v="85000"/>
    <n v="577915000"/>
  </r>
  <r>
    <x v="7"/>
    <x v="0"/>
    <s v="Q3"/>
    <x v="0"/>
    <x v="13"/>
    <n v="4166"/>
    <n v="85000"/>
    <n v="354110000"/>
  </r>
  <r>
    <x v="7"/>
    <x v="0"/>
    <s v="Q3"/>
    <x v="0"/>
    <x v="14"/>
    <n v="1083"/>
    <n v="85000"/>
    <n v="92055000"/>
  </r>
  <r>
    <x v="7"/>
    <x v="0"/>
    <s v="Q3"/>
    <x v="0"/>
    <x v="15"/>
    <n v="2647"/>
    <n v="85000"/>
    <n v="224995000"/>
  </r>
  <r>
    <x v="7"/>
    <x v="0"/>
    <s v="Q3"/>
    <x v="0"/>
    <x v="16"/>
    <n v="1400"/>
    <n v="85000"/>
    <n v="119000000"/>
  </r>
  <r>
    <x v="7"/>
    <x v="0"/>
    <s v="Q3"/>
    <x v="0"/>
    <x v="17"/>
    <n v="486"/>
    <n v="85000"/>
    <n v="41310000"/>
  </r>
  <r>
    <x v="7"/>
    <x v="0"/>
    <s v="Q3"/>
    <x v="0"/>
    <x v="18"/>
    <n v="900"/>
    <n v="85000"/>
    <n v="76500000"/>
  </r>
  <r>
    <x v="7"/>
    <x v="0"/>
    <s v="Q3"/>
    <x v="0"/>
    <x v="19"/>
    <n v="754"/>
    <n v="85000"/>
    <n v="64090000"/>
  </r>
  <r>
    <x v="7"/>
    <x v="0"/>
    <s v="Q3"/>
    <x v="0"/>
    <x v="20"/>
    <n v="469"/>
    <n v="85000"/>
    <n v="39865000"/>
  </r>
  <r>
    <x v="7"/>
    <x v="0"/>
    <s v="Q3"/>
    <x v="0"/>
    <x v="21"/>
    <n v="283"/>
    <n v="85000"/>
    <n v="24055000"/>
  </r>
  <r>
    <x v="7"/>
    <x v="0"/>
    <s v="Q3"/>
    <x v="0"/>
    <x v="22"/>
    <n v="1826"/>
    <n v="85000"/>
    <n v="155210000"/>
  </r>
  <r>
    <x v="14"/>
    <x v="1"/>
    <s v="Q3"/>
    <x v="0"/>
    <x v="0"/>
    <n v="15391"/>
    <n v="85000"/>
    <n v="1308235000"/>
  </r>
  <r>
    <x v="14"/>
    <x v="1"/>
    <s v="Q3"/>
    <x v="0"/>
    <x v="13"/>
    <n v="14950"/>
    <n v="85000"/>
    <n v="1270750000"/>
  </r>
  <r>
    <x v="14"/>
    <x v="1"/>
    <s v="Q3"/>
    <x v="0"/>
    <x v="12"/>
    <n v="8868"/>
    <n v="85000"/>
    <n v="753780000"/>
  </r>
  <r>
    <x v="14"/>
    <x v="1"/>
    <s v="Q3"/>
    <x v="0"/>
    <x v="14"/>
    <n v="10113"/>
    <n v="85000"/>
    <n v="859605000"/>
  </r>
  <r>
    <x v="14"/>
    <x v="1"/>
    <s v="Q3"/>
    <x v="0"/>
    <x v="17"/>
    <n v="5820"/>
    <n v="85000"/>
    <n v="494700000"/>
  </r>
  <r>
    <x v="14"/>
    <x v="1"/>
    <s v="Q3"/>
    <x v="0"/>
    <x v="15"/>
    <n v="7356"/>
    <n v="85000"/>
    <n v="625260000"/>
  </r>
  <r>
    <x v="14"/>
    <x v="1"/>
    <s v="Q3"/>
    <x v="0"/>
    <x v="19"/>
    <n v="3549"/>
    <n v="85000"/>
    <n v="301665000"/>
  </r>
  <r>
    <x v="14"/>
    <x v="1"/>
    <s v="Q3"/>
    <x v="0"/>
    <x v="7"/>
    <n v="1968"/>
    <n v="85000"/>
    <n v="167280000"/>
  </r>
  <r>
    <x v="14"/>
    <x v="1"/>
    <s v="Q3"/>
    <x v="0"/>
    <x v="18"/>
    <n v="1041"/>
    <n v="85000"/>
    <n v="88485000"/>
  </r>
  <r>
    <x v="14"/>
    <x v="1"/>
    <s v="Q3"/>
    <x v="0"/>
    <x v="16"/>
    <n v="1047"/>
    <n v="85000"/>
    <n v="88995000"/>
  </r>
  <r>
    <x v="14"/>
    <x v="1"/>
    <s v="Q3"/>
    <x v="0"/>
    <x v="20"/>
    <n v="1422"/>
    <n v="85000"/>
    <n v="120870000"/>
  </r>
  <r>
    <x v="14"/>
    <x v="1"/>
    <s v="Q3"/>
    <x v="0"/>
    <x v="21"/>
    <n v="1111"/>
    <n v="85000"/>
    <n v="94435000"/>
  </r>
  <r>
    <x v="14"/>
    <x v="1"/>
    <s v="Q3"/>
    <x v="0"/>
    <x v="22"/>
    <n v="4614"/>
    <n v="85000"/>
    <n v="392190000"/>
  </r>
  <r>
    <x v="29"/>
    <x v="2"/>
    <s v="Q3"/>
    <x v="0"/>
    <x v="0"/>
    <n v="23968"/>
    <n v="85000"/>
    <n v="2037280000"/>
  </r>
  <r>
    <x v="29"/>
    <x v="2"/>
    <s v="Q3"/>
    <x v="0"/>
    <x v="17"/>
    <n v="16309"/>
    <n v="85000"/>
    <n v="1386265000"/>
  </r>
  <r>
    <x v="29"/>
    <x v="2"/>
    <s v="Q3"/>
    <x v="0"/>
    <x v="15"/>
    <n v="8375"/>
    <n v="85000"/>
    <n v="711875000"/>
  </r>
  <r>
    <x v="29"/>
    <x v="2"/>
    <s v="Q3"/>
    <x v="0"/>
    <x v="19"/>
    <n v="8960"/>
    <n v="85000"/>
    <n v="761600000"/>
  </r>
  <r>
    <x v="29"/>
    <x v="2"/>
    <s v="Q3"/>
    <x v="0"/>
    <x v="14"/>
    <n v="4487"/>
    <n v="85000"/>
    <n v="381395000"/>
  </r>
  <r>
    <x v="29"/>
    <x v="2"/>
    <s v="Q3"/>
    <x v="0"/>
    <x v="13"/>
    <n v="1457"/>
    <n v="85000"/>
    <n v="123845000"/>
  </r>
  <r>
    <x v="29"/>
    <x v="2"/>
    <s v="Q3"/>
    <x v="0"/>
    <x v="12"/>
    <n v="658"/>
    <n v="85000"/>
    <n v="55930000"/>
  </r>
  <r>
    <x v="29"/>
    <x v="2"/>
    <s v="Q3"/>
    <x v="0"/>
    <x v="7"/>
    <n v="863"/>
    <n v="85000"/>
    <n v="73355000"/>
  </r>
  <r>
    <x v="29"/>
    <x v="2"/>
    <s v="Q3"/>
    <x v="0"/>
    <x v="23"/>
    <n v="1157"/>
    <n v="85000"/>
    <n v="98345000"/>
  </r>
  <r>
    <x v="29"/>
    <x v="2"/>
    <s v="Q3"/>
    <x v="0"/>
    <x v="24"/>
    <n v="227"/>
    <n v="85000"/>
    <n v="19295000"/>
  </r>
  <r>
    <x v="29"/>
    <x v="2"/>
    <s v="Q3"/>
    <x v="0"/>
    <x v="25"/>
    <n v="389"/>
    <n v="85000"/>
    <n v="33065000"/>
  </r>
  <r>
    <x v="29"/>
    <x v="2"/>
    <s v="Q3"/>
    <x v="0"/>
    <x v="18"/>
    <n v="681"/>
    <n v="85000"/>
    <n v="57885000"/>
  </r>
  <r>
    <x v="29"/>
    <x v="2"/>
    <s v="Q3"/>
    <x v="0"/>
    <x v="22"/>
    <n v="7092"/>
    <n v="85000"/>
    <n v="602820000"/>
  </r>
  <r>
    <x v="8"/>
    <x v="0"/>
    <s v="Q3"/>
    <x v="0"/>
    <x v="12"/>
    <n v="7493"/>
    <n v="85000"/>
    <n v="636905000"/>
  </r>
  <r>
    <x v="8"/>
    <x v="0"/>
    <s v="Q3"/>
    <x v="0"/>
    <x v="13"/>
    <n v="5542"/>
    <n v="85000"/>
    <n v="471070000"/>
  </r>
  <r>
    <x v="8"/>
    <x v="0"/>
    <s v="Q3"/>
    <x v="0"/>
    <x v="14"/>
    <n v="2077"/>
    <n v="85000"/>
    <n v="176545000"/>
  </r>
  <r>
    <x v="8"/>
    <x v="0"/>
    <s v="Q3"/>
    <x v="0"/>
    <x v="15"/>
    <n v="2202"/>
    <n v="85000"/>
    <n v="187170000"/>
  </r>
  <r>
    <x v="8"/>
    <x v="0"/>
    <s v="Q3"/>
    <x v="0"/>
    <x v="16"/>
    <n v="1688"/>
    <n v="85000"/>
    <n v="143480000"/>
  </r>
  <r>
    <x v="8"/>
    <x v="0"/>
    <s v="Q3"/>
    <x v="0"/>
    <x v="17"/>
    <n v="522"/>
    <n v="85000"/>
    <n v="44370000"/>
  </r>
  <r>
    <x v="8"/>
    <x v="0"/>
    <s v="Q3"/>
    <x v="0"/>
    <x v="18"/>
    <n v="780"/>
    <n v="85000"/>
    <n v="66300000"/>
  </r>
  <r>
    <x v="8"/>
    <x v="0"/>
    <s v="Q3"/>
    <x v="0"/>
    <x v="19"/>
    <n v="728"/>
    <n v="85000"/>
    <n v="61880000"/>
  </r>
  <r>
    <x v="8"/>
    <x v="0"/>
    <s v="Q3"/>
    <x v="0"/>
    <x v="20"/>
    <n v="912"/>
    <n v="85000"/>
    <n v="77520000"/>
  </r>
  <r>
    <x v="8"/>
    <x v="0"/>
    <s v="Q3"/>
    <x v="0"/>
    <x v="21"/>
    <n v="273"/>
    <n v="85000"/>
    <n v="23205000"/>
  </r>
  <r>
    <x v="8"/>
    <x v="0"/>
    <s v="Q3"/>
    <x v="0"/>
    <x v="22"/>
    <n v="2317"/>
    <n v="85000"/>
    <n v="196945000"/>
  </r>
  <r>
    <x v="15"/>
    <x v="1"/>
    <s v="Q3"/>
    <x v="0"/>
    <x v="0"/>
    <n v="15797"/>
    <n v="85000"/>
    <n v="1342745000"/>
  </r>
  <r>
    <x v="15"/>
    <x v="1"/>
    <s v="Q3"/>
    <x v="0"/>
    <x v="13"/>
    <n v="9068"/>
    <n v="85000"/>
    <n v="770780000"/>
  </r>
  <r>
    <x v="15"/>
    <x v="1"/>
    <s v="Q3"/>
    <x v="0"/>
    <x v="12"/>
    <n v="9026"/>
    <n v="85000"/>
    <n v="767210000"/>
  </r>
  <r>
    <x v="15"/>
    <x v="1"/>
    <s v="Q3"/>
    <x v="0"/>
    <x v="14"/>
    <n v="12446"/>
    <n v="85000"/>
    <n v="1057910000"/>
  </r>
  <r>
    <x v="15"/>
    <x v="1"/>
    <s v="Q3"/>
    <x v="0"/>
    <x v="17"/>
    <n v="8147"/>
    <n v="85000"/>
    <n v="692495000"/>
  </r>
  <r>
    <x v="15"/>
    <x v="1"/>
    <s v="Q3"/>
    <x v="0"/>
    <x v="15"/>
    <n v="7837"/>
    <n v="85000"/>
    <n v="666145000"/>
  </r>
  <r>
    <x v="15"/>
    <x v="1"/>
    <s v="Q3"/>
    <x v="0"/>
    <x v="19"/>
    <n v="3057"/>
    <n v="85000"/>
    <n v="259845000"/>
  </r>
  <r>
    <x v="15"/>
    <x v="1"/>
    <s v="Q3"/>
    <x v="0"/>
    <x v="7"/>
    <n v="1783"/>
    <n v="85000"/>
    <n v="151555000"/>
  </r>
  <r>
    <x v="15"/>
    <x v="1"/>
    <s v="Q3"/>
    <x v="0"/>
    <x v="18"/>
    <n v="524"/>
    <n v="85000"/>
    <n v="44540000"/>
  </r>
  <r>
    <x v="15"/>
    <x v="1"/>
    <s v="Q3"/>
    <x v="0"/>
    <x v="16"/>
    <n v="925"/>
    <n v="85000"/>
    <n v="78625000"/>
  </r>
  <r>
    <x v="15"/>
    <x v="1"/>
    <s v="Q3"/>
    <x v="0"/>
    <x v="20"/>
    <n v="1216"/>
    <n v="85000"/>
    <n v="103360000"/>
  </r>
  <r>
    <x v="15"/>
    <x v="1"/>
    <s v="Q3"/>
    <x v="0"/>
    <x v="21"/>
    <n v="1256"/>
    <n v="85000"/>
    <n v="106760000"/>
  </r>
  <r>
    <x v="15"/>
    <x v="1"/>
    <s v="Q3"/>
    <x v="0"/>
    <x v="22"/>
    <n v="5693"/>
    <n v="85000"/>
    <n v="483905000"/>
  </r>
  <r>
    <x v="30"/>
    <x v="2"/>
    <s v="Q3"/>
    <x v="0"/>
    <x v="0"/>
    <n v="29980"/>
    <n v="85000"/>
    <n v="2548300000"/>
  </r>
  <r>
    <x v="30"/>
    <x v="2"/>
    <s v="Q3"/>
    <x v="0"/>
    <x v="17"/>
    <n v="18914"/>
    <n v="85000"/>
    <n v="1607690000"/>
  </r>
  <r>
    <x v="30"/>
    <x v="2"/>
    <s v="Q3"/>
    <x v="0"/>
    <x v="15"/>
    <n v="9220"/>
    <n v="85000"/>
    <n v="783700000"/>
  </r>
  <r>
    <x v="30"/>
    <x v="2"/>
    <s v="Q3"/>
    <x v="0"/>
    <x v="19"/>
    <n v="11769"/>
    <n v="85000"/>
    <n v="1000365000"/>
  </r>
  <r>
    <x v="30"/>
    <x v="2"/>
    <s v="Q3"/>
    <x v="0"/>
    <x v="14"/>
    <n v="4638"/>
    <n v="85000"/>
    <n v="394230000"/>
  </r>
  <r>
    <x v="30"/>
    <x v="2"/>
    <s v="Q3"/>
    <x v="0"/>
    <x v="13"/>
    <n v="1587"/>
    <n v="85000"/>
    <n v="134895000"/>
  </r>
  <r>
    <x v="30"/>
    <x v="2"/>
    <s v="Q3"/>
    <x v="0"/>
    <x v="12"/>
    <n v="814"/>
    <n v="85000"/>
    <n v="69190000"/>
  </r>
  <r>
    <x v="30"/>
    <x v="2"/>
    <s v="Q3"/>
    <x v="0"/>
    <x v="7"/>
    <n v="1281"/>
    <n v="85000"/>
    <n v="108885000"/>
  </r>
  <r>
    <x v="30"/>
    <x v="2"/>
    <s v="Q3"/>
    <x v="0"/>
    <x v="23"/>
    <n v="1589"/>
    <n v="85000"/>
    <n v="135065000"/>
  </r>
  <r>
    <x v="30"/>
    <x v="2"/>
    <s v="Q3"/>
    <x v="0"/>
    <x v="24"/>
    <n v="659"/>
    <n v="85000"/>
    <n v="56015000"/>
  </r>
  <r>
    <x v="30"/>
    <x v="2"/>
    <s v="Q3"/>
    <x v="0"/>
    <x v="25"/>
    <n v="422"/>
    <n v="85000"/>
    <n v="35870000"/>
  </r>
  <r>
    <x v="30"/>
    <x v="2"/>
    <s v="Q3"/>
    <x v="0"/>
    <x v="18"/>
    <n v="663"/>
    <n v="85000"/>
    <n v="56355000"/>
  </r>
  <r>
    <x v="30"/>
    <x v="2"/>
    <s v="Q3"/>
    <x v="0"/>
    <x v="22"/>
    <n v="9707"/>
    <n v="85000"/>
    <n v="825095000"/>
  </r>
  <r>
    <x v="16"/>
    <x v="0"/>
    <s v="Q3"/>
    <x v="0"/>
    <x v="12"/>
    <n v="6402"/>
    <n v="85000"/>
    <n v="544170000"/>
  </r>
  <r>
    <x v="16"/>
    <x v="0"/>
    <s v="Q3"/>
    <x v="0"/>
    <x v="13"/>
    <n v="6184"/>
    <n v="85000"/>
    <n v="525640000"/>
  </r>
  <r>
    <x v="16"/>
    <x v="0"/>
    <s v="Q3"/>
    <x v="0"/>
    <x v="14"/>
    <n v="3410"/>
    <n v="85000"/>
    <n v="289850000"/>
  </r>
  <r>
    <x v="16"/>
    <x v="0"/>
    <s v="Q3"/>
    <x v="0"/>
    <x v="15"/>
    <n v="1813"/>
    <n v="85000"/>
    <n v="154105000"/>
  </r>
  <r>
    <x v="16"/>
    <x v="0"/>
    <s v="Q3"/>
    <x v="0"/>
    <x v="16"/>
    <n v="1685"/>
    <n v="85000"/>
    <n v="143225000"/>
  </r>
  <r>
    <x v="16"/>
    <x v="0"/>
    <s v="Q3"/>
    <x v="0"/>
    <x v="0"/>
    <n v="240"/>
    <n v="85000"/>
    <n v="20400000"/>
  </r>
  <r>
    <x v="16"/>
    <x v="0"/>
    <s v="Q3"/>
    <x v="0"/>
    <x v="17"/>
    <n v="1119"/>
    <n v="85000"/>
    <n v="95115000"/>
  </r>
  <r>
    <x v="16"/>
    <x v="0"/>
    <s v="Q3"/>
    <x v="0"/>
    <x v="18"/>
    <n v="835"/>
    <n v="85000"/>
    <n v="70975000"/>
  </r>
  <r>
    <x v="16"/>
    <x v="0"/>
    <s v="Q3"/>
    <x v="0"/>
    <x v="19"/>
    <n v="642"/>
    <n v="85000"/>
    <n v="54570000"/>
  </r>
  <r>
    <x v="16"/>
    <x v="0"/>
    <s v="Q3"/>
    <x v="0"/>
    <x v="20"/>
    <n v="1190"/>
    <n v="85000"/>
    <n v="101150000"/>
  </r>
  <r>
    <x v="16"/>
    <x v="0"/>
    <s v="Q3"/>
    <x v="0"/>
    <x v="21"/>
    <n v="503"/>
    <n v="85000"/>
    <n v="42755000"/>
  </r>
  <r>
    <x v="16"/>
    <x v="0"/>
    <s v="Q3"/>
    <x v="0"/>
    <x v="22"/>
    <n v="2603"/>
    <n v="85000"/>
    <n v="221255000"/>
  </r>
  <r>
    <x v="17"/>
    <x v="1"/>
    <s v="Q3"/>
    <x v="0"/>
    <x v="0"/>
    <n v="16919"/>
    <n v="85000"/>
    <n v="1438115000"/>
  </r>
  <r>
    <x v="17"/>
    <x v="1"/>
    <s v="Q3"/>
    <x v="0"/>
    <x v="13"/>
    <n v="5281"/>
    <n v="85000"/>
    <n v="448885000"/>
  </r>
  <r>
    <x v="17"/>
    <x v="1"/>
    <s v="Q3"/>
    <x v="0"/>
    <x v="12"/>
    <n v="8100"/>
    <n v="85000"/>
    <n v="688500000"/>
  </r>
  <r>
    <x v="17"/>
    <x v="1"/>
    <s v="Q3"/>
    <x v="0"/>
    <x v="14"/>
    <n v="4592"/>
    <n v="85000"/>
    <n v="390320000"/>
  </r>
  <r>
    <x v="17"/>
    <x v="1"/>
    <s v="Q3"/>
    <x v="0"/>
    <x v="17"/>
    <n v="9363"/>
    <n v="85000"/>
    <n v="795855000"/>
  </r>
  <r>
    <x v="17"/>
    <x v="1"/>
    <s v="Q3"/>
    <x v="0"/>
    <x v="15"/>
    <n v="7693"/>
    <n v="85000"/>
    <n v="653905000"/>
  </r>
  <r>
    <x v="17"/>
    <x v="1"/>
    <s v="Q3"/>
    <x v="0"/>
    <x v="19"/>
    <n v="3240"/>
    <n v="85000"/>
    <n v="275400000"/>
  </r>
  <r>
    <x v="17"/>
    <x v="1"/>
    <s v="Q3"/>
    <x v="0"/>
    <x v="7"/>
    <n v="1445"/>
    <n v="85000"/>
    <n v="122825000"/>
  </r>
  <r>
    <x v="17"/>
    <x v="1"/>
    <s v="Q3"/>
    <x v="0"/>
    <x v="18"/>
    <n v="37"/>
    <n v="85000"/>
    <n v="3145000"/>
  </r>
  <r>
    <x v="17"/>
    <x v="1"/>
    <s v="Q3"/>
    <x v="0"/>
    <x v="16"/>
    <n v="780"/>
    <n v="85000"/>
    <n v="66300000"/>
  </r>
  <r>
    <x v="17"/>
    <x v="1"/>
    <s v="Q3"/>
    <x v="0"/>
    <x v="20"/>
    <n v="966"/>
    <n v="85000"/>
    <n v="82110000"/>
  </r>
  <r>
    <x v="17"/>
    <x v="1"/>
    <s v="Q3"/>
    <x v="0"/>
    <x v="21"/>
    <n v="668"/>
    <n v="85000"/>
    <n v="56780000"/>
  </r>
  <r>
    <x v="17"/>
    <x v="1"/>
    <s v="Q3"/>
    <x v="0"/>
    <x v="22"/>
    <n v="5557"/>
    <n v="85000"/>
    <n v="472345000"/>
  </r>
  <r>
    <x v="31"/>
    <x v="2"/>
    <s v="Q3"/>
    <x v="0"/>
    <x v="0"/>
    <n v="30588"/>
    <n v="85000"/>
    <n v="2599980000"/>
  </r>
  <r>
    <x v="31"/>
    <x v="2"/>
    <s v="Q3"/>
    <x v="0"/>
    <x v="17"/>
    <n v="12171"/>
    <n v="85000"/>
    <n v="1034535000"/>
  </r>
  <r>
    <x v="31"/>
    <x v="2"/>
    <s v="Q3"/>
    <x v="0"/>
    <x v="15"/>
    <n v="6471"/>
    <n v="85000"/>
    <n v="550035000"/>
  </r>
  <r>
    <x v="31"/>
    <x v="2"/>
    <s v="Q3"/>
    <x v="0"/>
    <x v="19"/>
    <n v="10292"/>
    <n v="85000"/>
    <n v="874820000"/>
  </r>
  <r>
    <x v="31"/>
    <x v="2"/>
    <s v="Q3"/>
    <x v="0"/>
    <x v="14"/>
    <n v="3309"/>
    <n v="85000"/>
    <n v="281265000"/>
  </r>
  <r>
    <x v="31"/>
    <x v="2"/>
    <s v="Q3"/>
    <x v="0"/>
    <x v="13"/>
    <n v="953"/>
    <n v="85000"/>
    <n v="81005000"/>
  </r>
  <r>
    <x v="31"/>
    <x v="2"/>
    <s v="Q3"/>
    <x v="0"/>
    <x v="12"/>
    <n v="545"/>
    <n v="85000"/>
    <n v="46325000"/>
  </r>
  <r>
    <x v="31"/>
    <x v="2"/>
    <s v="Q3"/>
    <x v="0"/>
    <x v="7"/>
    <n v="700"/>
    <n v="85000"/>
    <n v="59500000"/>
  </r>
  <r>
    <x v="31"/>
    <x v="2"/>
    <s v="Q3"/>
    <x v="0"/>
    <x v="23"/>
    <n v="1200"/>
    <n v="85000"/>
    <n v="102000000"/>
  </r>
  <r>
    <x v="31"/>
    <x v="2"/>
    <s v="Q3"/>
    <x v="0"/>
    <x v="24"/>
    <n v="241"/>
    <n v="85000"/>
    <n v="20485000"/>
  </r>
  <r>
    <x v="31"/>
    <x v="2"/>
    <s v="Q3"/>
    <x v="0"/>
    <x v="25"/>
    <n v="660"/>
    <n v="85000"/>
    <n v="56100000"/>
  </r>
  <r>
    <x v="31"/>
    <x v="2"/>
    <s v="Q3"/>
    <x v="0"/>
    <x v="18"/>
    <n v="673"/>
    <n v="85000"/>
    <n v="57205000"/>
  </r>
  <r>
    <x v="31"/>
    <x v="2"/>
    <s v="Q3"/>
    <x v="0"/>
    <x v="22"/>
    <n v="7691"/>
    <n v="85000"/>
    <n v="653735000"/>
  </r>
  <r>
    <x v="18"/>
    <x v="0"/>
    <s v="Q4"/>
    <x v="0"/>
    <x v="12"/>
    <n v="8238"/>
    <n v="85000"/>
    <n v="700230000"/>
  </r>
  <r>
    <x v="18"/>
    <x v="0"/>
    <s v="Q4"/>
    <x v="0"/>
    <x v="13"/>
    <n v="5737"/>
    <n v="85000"/>
    <n v="487645000"/>
  </r>
  <r>
    <x v="18"/>
    <x v="0"/>
    <s v="Q4"/>
    <x v="0"/>
    <x v="14"/>
    <n v="4366"/>
    <n v="85000"/>
    <n v="371110000"/>
  </r>
  <r>
    <x v="18"/>
    <x v="0"/>
    <s v="Q4"/>
    <x v="0"/>
    <x v="15"/>
    <n v="1881"/>
    <n v="85000"/>
    <n v="159885000"/>
  </r>
  <r>
    <x v="18"/>
    <x v="0"/>
    <s v="Q4"/>
    <x v="0"/>
    <x v="16"/>
    <n v="1691"/>
    <n v="85000"/>
    <n v="143735000"/>
  </r>
  <r>
    <x v="18"/>
    <x v="0"/>
    <s v="Q4"/>
    <x v="0"/>
    <x v="0"/>
    <n v="1107"/>
    <n v="85000"/>
    <n v="94095000"/>
  </r>
  <r>
    <x v="18"/>
    <x v="0"/>
    <s v="Q4"/>
    <x v="0"/>
    <x v="17"/>
    <n v="1155"/>
    <n v="85000"/>
    <n v="98175000"/>
  </r>
  <r>
    <x v="18"/>
    <x v="0"/>
    <s v="Q4"/>
    <x v="0"/>
    <x v="18"/>
    <n v="673"/>
    <n v="85000"/>
    <n v="57205000"/>
  </r>
  <r>
    <x v="18"/>
    <x v="0"/>
    <s v="Q4"/>
    <x v="0"/>
    <x v="19"/>
    <n v="612"/>
    <n v="85000"/>
    <n v="52020000"/>
  </r>
  <r>
    <x v="18"/>
    <x v="0"/>
    <s v="Q4"/>
    <x v="0"/>
    <x v="20"/>
    <n v="1062"/>
    <n v="85000"/>
    <n v="90270000"/>
  </r>
  <r>
    <x v="18"/>
    <x v="0"/>
    <s v="Q4"/>
    <x v="0"/>
    <x v="21"/>
    <n v="535"/>
    <n v="85000"/>
    <n v="45475000"/>
  </r>
  <r>
    <x v="18"/>
    <x v="0"/>
    <s v="Q4"/>
    <x v="0"/>
    <x v="22"/>
    <n v="3065"/>
    <n v="85000"/>
    <n v="260525000"/>
  </r>
  <r>
    <x v="19"/>
    <x v="1"/>
    <s v="Q4"/>
    <x v="0"/>
    <x v="0"/>
    <n v="20148"/>
    <n v="85000"/>
    <n v="1712580000"/>
  </r>
  <r>
    <x v="19"/>
    <x v="1"/>
    <s v="Q4"/>
    <x v="0"/>
    <x v="13"/>
    <n v="4407"/>
    <n v="85000"/>
    <n v="374595000"/>
  </r>
  <r>
    <x v="19"/>
    <x v="1"/>
    <s v="Q4"/>
    <x v="0"/>
    <x v="12"/>
    <n v="6399"/>
    <n v="85000"/>
    <n v="543915000"/>
  </r>
  <r>
    <x v="19"/>
    <x v="1"/>
    <s v="Q4"/>
    <x v="0"/>
    <x v="14"/>
    <n v="4456"/>
    <n v="85000"/>
    <n v="378760000"/>
  </r>
  <r>
    <x v="19"/>
    <x v="1"/>
    <s v="Q4"/>
    <x v="0"/>
    <x v="17"/>
    <n v="10462"/>
    <n v="85000"/>
    <n v="889270000"/>
  </r>
  <r>
    <x v="19"/>
    <x v="1"/>
    <s v="Q4"/>
    <x v="0"/>
    <x v="15"/>
    <n v="9224"/>
    <n v="85000"/>
    <n v="784040000"/>
  </r>
  <r>
    <x v="19"/>
    <x v="1"/>
    <s v="Q4"/>
    <x v="0"/>
    <x v="19"/>
    <n v="2252"/>
    <n v="85000"/>
    <n v="191420000"/>
  </r>
  <r>
    <x v="19"/>
    <x v="1"/>
    <s v="Q4"/>
    <x v="0"/>
    <x v="7"/>
    <n v="1265"/>
    <n v="85000"/>
    <n v="107525000"/>
  </r>
  <r>
    <x v="19"/>
    <x v="1"/>
    <s v="Q4"/>
    <x v="0"/>
    <x v="18"/>
    <n v="14"/>
    <n v="85000"/>
    <n v="1190000"/>
  </r>
  <r>
    <x v="19"/>
    <x v="1"/>
    <s v="Q4"/>
    <x v="0"/>
    <x v="16"/>
    <n v="717"/>
    <n v="85000"/>
    <n v="60945000"/>
  </r>
  <r>
    <x v="19"/>
    <x v="1"/>
    <s v="Q4"/>
    <x v="0"/>
    <x v="20"/>
    <n v="571"/>
    <n v="85000"/>
    <n v="48535000"/>
  </r>
  <r>
    <x v="19"/>
    <x v="1"/>
    <s v="Q4"/>
    <x v="0"/>
    <x v="21"/>
    <n v="522"/>
    <n v="85000"/>
    <n v="44370000"/>
  </r>
  <r>
    <x v="19"/>
    <x v="1"/>
    <s v="Q4"/>
    <x v="0"/>
    <x v="22"/>
    <n v="4241"/>
    <n v="85000"/>
    <n v="360485000"/>
  </r>
  <r>
    <x v="32"/>
    <x v="2"/>
    <s v="Q4"/>
    <x v="0"/>
    <x v="0"/>
    <n v="32275"/>
    <n v="85000"/>
    <n v="2743375000"/>
  </r>
  <r>
    <x v="32"/>
    <x v="2"/>
    <s v="Q4"/>
    <x v="0"/>
    <x v="17"/>
    <n v="15153"/>
    <n v="85000"/>
    <n v="1288005000"/>
  </r>
  <r>
    <x v="32"/>
    <x v="2"/>
    <s v="Q4"/>
    <x v="0"/>
    <x v="15"/>
    <n v="9244"/>
    <n v="85000"/>
    <n v="785740000"/>
  </r>
  <r>
    <x v="32"/>
    <x v="2"/>
    <s v="Q4"/>
    <x v="0"/>
    <x v="19"/>
    <n v="10753"/>
    <n v="85000"/>
    <n v="914005000"/>
  </r>
  <r>
    <x v="32"/>
    <x v="2"/>
    <s v="Q4"/>
    <x v="0"/>
    <x v="14"/>
    <n v="2505"/>
    <n v="85000"/>
    <n v="212925000"/>
  </r>
  <r>
    <x v="32"/>
    <x v="2"/>
    <s v="Q4"/>
    <x v="0"/>
    <x v="13"/>
    <n v="675"/>
    <n v="85000"/>
    <n v="57375000"/>
  </r>
  <r>
    <x v="32"/>
    <x v="2"/>
    <s v="Q4"/>
    <x v="0"/>
    <x v="12"/>
    <n v="413"/>
    <n v="85000"/>
    <n v="35105000"/>
  </r>
  <r>
    <x v="32"/>
    <x v="2"/>
    <s v="Q4"/>
    <x v="0"/>
    <x v="7"/>
    <n v="574"/>
    <n v="85000"/>
    <n v="48790000"/>
  </r>
  <r>
    <x v="32"/>
    <x v="2"/>
    <s v="Q4"/>
    <x v="0"/>
    <x v="23"/>
    <n v="1469"/>
    <n v="85000"/>
    <n v="124865000"/>
  </r>
  <r>
    <x v="32"/>
    <x v="2"/>
    <s v="Q4"/>
    <x v="0"/>
    <x v="24"/>
    <n v="284"/>
    <n v="85000"/>
    <n v="24140000"/>
  </r>
  <r>
    <x v="32"/>
    <x v="2"/>
    <s v="Q4"/>
    <x v="0"/>
    <x v="25"/>
    <n v="810"/>
    <n v="85000"/>
    <n v="68850000"/>
  </r>
  <r>
    <x v="32"/>
    <x v="2"/>
    <s v="Q4"/>
    <x v="0"/>
    <x v="18"/>
    <n v="524"/>
    <n v="85000"/>
    <n v="44540000"/>
  </r>
  <r>
    <x v="32"/>
    <x v="2"/>
    <s v="Q4"/>
    <x v="0"/>
    <x v="22"/>
    <n v="6664"/>
    <n v="85000"/>
    <n v="566440000"/>
  </r>
  <r>
    <x v="20"/>
    <x v="0"/>
    <s v="Q4"/>
    <x v="0"/>
    <x v="12"/>
    <n v="7773"/>
    <n v="85000"/>
    <n v="660705000"/>
  </r>
  <r>
    <x v="20"/>
    <x v="0"/>
    <s v="Q4"/>
    <x v="0"/>
    <x v="13"/>
    <n v="6122"/>
    <n v="85000"/>
    <n v="520370000"/>
  </r>
  <r>
    <x v="20"/>
    <x v="0"/>
    <s v="Q4"/>
    <x v="0"/>
    <x v="14"/>
    <n v="4431"/>
    <n v="85000"/>
    <n v="376635000"/>
  </r>
  <r>
    <x v="20"/>
    <x v="0"/>
    <s v="Q4"/>
    <x v="0"/>
    <x v="15"/>
    <n v="2232"/>
    <n v="85000"/>
    <n v="189720000"/>
  </r>
  <r>
    <x v="20"/>
    <x v="0"/>
    <s v="Q4"/>
    <x v="0"/>
    <x v="16"/>
    <n v="1428"/>
    <n v="85000"/>
    <n v="121380000"/>
  </r>
  <r>
    <x v="20"/>
    <x v="0"/>
    <s v="Q4"/>
    <x v="0"/>
    <x v="0"/>
    <n v="3911"/>
    <n v="85000"/>
    <n v="332435000"/>
  </r>
  <r>
    <x v="20"/>
    <x v="0"/>
    <s v="Q4"/>
    <x v="0"/>
    <x v="17"/>
    <n v="1560"/>
    <n v="85000"/>
    <n v="132600000"/>
  </r>
  <r>
    <x v="20"/>
    <x v="0"/>
    <s v="Q4"/>
    <x v="0"/>
    <x v="18"/>
    <n v="1128"/>
    <n v="85000"/>
    <n v="95880000"/>
  </r>
  <r>
    <x v="20"/>
    <x v="0"/>
    <s v="Q4"/>
    <x v="0"/>
    <x v="19"/>
    <n v="1372"/>
    <n v="85000"/>
    <n v="116620000"/>
  </r>
  <r>
    <x v="20"/>
    <x v="0"/>
    <s v="Q4"/>
    <x v="0"/>
    <x v="20"/>
    <n v="1149"/>
    <n v="85000"/>
    <n v="97665000"/>
  </r>
  <r>
    <x v="20"/>
    <x v="0"/>
    <s v="Q4"/>
    <x v="0"/>
    <x v="21"/>
    <n v="583"/>
    <n v="85000"/>
    <n v="49555000"/>
  </r>
  <r>
    <x v="20"/>
    <x v="0"/>
    <s v="Q4"/>
    <x v="0"/>
    <x v="22"/>
    <n v="4033"/>
    <n v="85000"/>
    <n v="342805000"/>
  </r>
  <r>
    <x v="21"/>
    <x v="1"/>
    <s v="Q4"/>
    <x v="0"/>
    <x v="0"/>
    <n v="17762"/>
    <n v="85000"/>
    <n v="1509770000"/>
  </r>
  <r>
    <x v="21"/>
    <x v="1"/>
    <s v="Q4"/>
    <x v="0"/>
    <x v="13"/>
    <n v="3848"/>
    <n v="85000"/>
    <n v="327080000"/>
  </r>
  <r>
    <x v="21"/>
    <x v="1"/>
    <s v="Q4"/>
    <x v="0"/>
    <x v="12"/>
    <n v="5863"/>
    <n v="85000"/>
    <n v="498355000"/>
  </r>
  <r>
    <x v="21"/>
    <x v="1"/>
    <s v="Q4"/>
    <x v="0"/>
    <x v="14"/>
    <n v="6003"/>
    <n v="85000"/>
    <n v="510255000"/>
  </r>
  <r>
    <x v="21"/>
    <x v="1"/>
    <s v="Q4"/>
    <x v="0"/>
    <x v="17"/>
    <n v="12671"/>
    <n v="85000"/>
    <n v="1077035000"/>
  </r>
  <r>
    <x v="21"/>
    <x v="1"/>
    <s v="Q4"/>
    <x v="0"/>
    <x v="15"/>
    <n v="10069"/>
    <n v="85000"/>
    <n v="855865000"/>
  </r>
  <r>
    <x v="21"/>
    <x v="1"/>
    <s v="Q4"/>
    <x v="0"/>
    <x v="19"/>
    <n v="2537"/>
    <n v="85000"/>
    <n v="215645000"/>
  </r>
  <r>
    <x v="21"/>
    <x v="1"/>
    <s v="Q4"/>
    <x v="0"/>
    <x v="7"/>
    <n v="1232"/>
    <n v="85000"/>
    <n v="104720000"/>
  </r>
  <r>
    <x v="21"/>
    <x v="1"/>
    <s v="Q4"/>
    <x v="0"/>
    <x v="18"/>
    <n v="79"/>
    <n v="85000"/>
    <n v="6715000"/>
  </r>
  <r>
    <x v="21"/>
    <x v="1"/>
    <s v="Q4"/>
    <x v="0"/>
    <x v="16"/>
    <n v="488"/>
    <n v="85000"/>
    <n v="41480000"/>
  </r>
  <r>
    <x v="21"/>
    <x v="1"/>
    <s v="Q4"/>
    <x v="0"/>
    <x v="20"/>
    <n v="337"/>
    <n v="85000"/>
    <n v="28645000"/>
  </r>
  <r>
    <x v="21"/>
    <x v="1"/>
    <s v="Q4"/>
    <x v="0"/>
    <x v="21"/>
    <n v="308"/>
    <n v="85000"/>
    <n v="26180000"/>
  </r>
  <r>
    <x v="21"/>
    <x v="1"/>
    <s v="Q4"/>
    <x v="0"/>
    <x v="22"/>
    <n v="4874"/>
    <n v="85000"/>
    <n v="414290000"/>
  </r>
  <r>
    <x v="33"/>
    <x v="2"/>
    <s v="Q4"/>
    <x v="0"/>
    <x v="0"/>
    <n v="33967"/>
    <n v="85000"/>
    <n v="2887195000"/>
  </r>
  <r>
    <x v="33"/>
    <x v="2"/>
    <s v="Q4"/>
    <x v="0"/>
    <x v="17"/>
    <n v="14431"/>
    <n v="85000"/>
    <n v="1226635000"/>
  </r>
  <r>
    <x v="33"/>
    <x v="2"/>
    <s v="Q4"/>
    <x v="0"/>
    <x v="15"/>
    <n v="8957"/>
    <n v="85000"/>
    <n v="761345000"/>
  </r>
  <r>
    <x v="33"/>
    <x v="2"/>
    <s v="Q4"/>
    <x v="0"/>
    <x v="19"/>
    <n v="11603"/>
    <n v="85000"/>
    <n v="986255000"/>
  </r>
  <r>
    <x v="33"/>
    <x v="2"/>
    <s v="Q4"/>
    <x v="0"/>
    <x v="14"/>
    <n v="2577"/>
    <n v="85000"/>
    <n v="219045000"/>
  </r>
  <r>
    <x v="33"/>
    <x v="2"/>
    <s v="Q4"/>
    <x v="0"/>
    <x v="13"/>
    <n v="652"/>
    <n v="85000"/>
    <n v="55420000"/>
  </r>
  <r>
    <x v="33"/>
    <x v="2"/>
    <s v="Q4"/>
    <x v="0"/>
    <x v="12"/>
    <n v="323"/>
    <n v="85000"/>
    <n v="27455000"/>
  </r>
  <r>
    <x v="33"/>
    <x v="2"/>
    <s v="Q4"/>
    <x v="0"/>
    <x v="7"/>
    <n v="649"/>
    <n v="85000"/>
    <n v="55165000"/>
  </r>
  <r>
    <x v="33"/>
    <x v="2"/>
    <s v="Q4"/>
    <x v="0"/>
    <x v="23"/>
    <n v="1334"/>
    <n v="85000"/>
    <n v="113390000"/>
  </r>
  <r>
    <x v="33"/>
    <x v="2"/>
    <s v="Q4"/>
    <x v="0"/>
    <x v="24"/>
    <n v="219"/>
    <n v="85000"/>
    <n v="18615000"/>
  </r>
  <r>
    <x v="33"/>
    <x v="2"/>
    <s v="Q4"/>
    <x v="0"/>
    <x v="25"/>
    <n v="624"/>
    <n v="85000"/>
    <n v="53040000"/>
  </r>
  <r>
    <x v="33"/>
    <x v="2"/>
    <s v="Q4"/>
    <x v="0"/>
    <x v="18"/>
    <n v="473"/>
    <n v="85000"/>
    <n v="40205000"/>
  </r>
  <r>
    <x v="33"/>
    <x v="2"/>
    <s v="Q4"/>
    <x v="0"/>
    <x v="22"/>
    <n v="6154"/>
    <n v="85000"/>
    <n v="523090000"/>
  </r>
  <r>
    <x v="22"/>
    <x v="0"/>
    <s v="Q4"/>
    <x v="0"/>
    <x v="12"/>
    <n v="13652"/>
    <n v="85000"/>
    <n v="1160420000"/>
  </r>
  <r>
    <x v="22"/>
    <x v="0"/>
    <s v="Q4"/>
    <x v="0"/>
    <x v="13"/>
    <n v="8586"/>
    <n v="85000"/>
    <n v="729810000"/>
  </r>
  <r>
    <x v="22"/>
    <x v="0"/>
    <s v="Q4"/>
    <x v="0"/>
    <x v="14"/>
    <n v="6666"/>
    <n v="85000"/>
    <n v="566610000"/>
  </r>
  <r>
    <x v="22"/>
    <x v="0"/>
    <s v="Q4"/>
    <x v="0"/>
    <x v="15"/>
    <n v="2232"/>
    <n v="85000"/>
    <n v="189720000"/>
  </r>
  <r>
    <x v="22"/>
    <x v="0"/>
    <s v="Q4"/>
    <x v="0"/>
    <x v="16"/>
    <n v="2065"/>
    <n v="85000"/>
    <n v="175525000"/>
  </r>
  <r>
    <x v="22"/>
    <x v="0"/>
    <s v="Q4"/>
    <x v="0"/>
    <x v="0"/>
    <n v="9143"/>
    <n v="85000"/>
    <n v="777155000"/>
  </r>
  <r>
    <x v="22"/>
    <x v="0"/>
    <s v="Q4"/>
    <x v="0"/>
    <x v="17"/>
    <n v="2391"/>
    <n v="85000"/>
    <n v="203235000"/>
  </r>
  <r>
    <x v="22"/>
    <x v="0"/>
    <s v="Q4"/>
    <x v="0"/>
    <x v="18"/>
    <n v="1413"/>
    <n v="85000"/>
    <n v="120105000"/>
  </r>
  <r>
    <x v="22"/>
    <x v="0"/>
    <s v="Q4"/>
    <x v="0"/>
    <x v="19"/>
    <n v="855"/>
    <n v="85000"/>
    <n v="72675000"/>
  </r>
  <r>
    <x v="22"/>
    <x v="0"/>
    <s v="Q4"/>
    <x v="0"/>
    <x v="20"/>
    <n v="1013"/>
    <n v="85000"/>
    <n v="86105000"/>
  </r>
  <r>
    <x v="22"/>
    <x v="0"/>
    <s v="Q4"/>
    <x v="0"/>
    <x v="21"/>
    <n v="1052"/>
    <n v="85000"/>
    <n v="89420000"/>
  </r>
  <r>
    <x v="22"/>
    <x v="0"/>
    <s v="Q4"/>
    <x v="0"/>
    <x v="22"/>
    <n v="5330"/>
    <n v="85000"/>
    <n v="453050000"/>
  </r>
  <r>
    <x v="34"/>
    <x v="1"/>
    <s v="Q4"/>
    <x v="0"/>
    <x v="0"/>
    <n v="22398"/>
    <n v="85000"/>
    <n v="1903830000"/>
  </r>
  <r>
    <x v="34"/>
    <x v="1"/>
    <s v="Q4"/>
    <x v="0"/>
    <x v="13"/>
    <n v="4509"/>
    <n v="85000"/>
    <n v="383265000"/>
  </r>
  <r>
    <x v="34"/>
    <x v="1"/>
    <s v="Q4"/>
    <x v="0"/>
    <x v="12"/>
    <n v="6661"/>
    <n v="85000"/>
    <n v="566185000"/>
  </r>
  <r>
    <x v="34"/>
    <x v="1"/>
    <s v="Q4"/>
    <x v="0"/>
    <x v="14"/>
    <n v="9736"/>
    <n v="85000"/>
    <n v="827560000"/>
  </r>
  <r>
    <x v="34"/>
    <x v="1"/>
    <s v="Q4"/>
    <x v="0"/>
    <x v="17"/>
    <n v="16896"/>
    <n v="85000"/>
    <n v="1436160000"/>
  </r>
  <r>
    <x v="34"/>
    <x v="1"/>
    <s v="Q4"/>
    <x v="0"/>
    <x v="15"/>
    <n v="12180"/>
    <n v="85000"/>
    <n v="1035300000"/>
  </r>
  <r>
    <x v="34"/>
    <x v="1"/>
    <s v="Q4"/>
    <x v="0"/>
    <x v="19"/>
    <n v="4552"/>
    <n v="85000"/>
    <n v="386920000"/>
  </r>
  <r>
    <x v="34"/>
    <x v="1"/>
    <s v="Q4"/>
    <x v="0"/>
    <x v="7"/>
    <n v="1765"/>
    <n v="85000"/>
    <n v="150025000"/>
  </r>
  <r>
    <x v="34"/>
    <x v="1"/>
    <s v="Q4"/>
    <x v="0"/>
    <x v="18"/>
    <n v="1140"/>
    <n v="85000"/>
    <n v="96900000"/>
  </r>
  <r>
    <x v="34"/>
    <x v="1"/>
    <s v="Q4"/>
    <x v="0"/>
    <x v="16"/>
    <n v="584"/>
    <n v="85000"/>
    <n v="49640000"/>
  </r>
  <r>
    <x v="34"/>
    <x v="1"/>
    <s v="Q4"/>
    <x v="0"/>
    <x v="20"/>
    <n v="446"/>
    <n v="85000"/>
    <n v="37910000"/>
  </r>
  <r>
    <x v="34"/>
    <x v="1"/>
    <s v="Q4"/>
    <x v="0"/>
    <x v="21"/>
    <n v="350"/>
    <n v="85000"/>
    <n v="29750000"/>
  </r>
  <r>
    <x v="34"/>
    <x v="1"/>
    <s v="Q4"/>
    <x v="0"/>
    <x v="22"/>
    <n v="5089"/>
    <n v="85000"/>
    <n v="432565000"/>
  </r>
  <r>
    <x v="35"/>
    <x v="2"/>
    <s v="Q4"/>
    <x v="0"/>
    <x v="0"/>
    <n v="44630"/>
    <n v="85000"/>
    <n v="3793550000"/>
  </r>
  <r>
    <x v="35"/>
    <x v="2"/>
    <s v="Q4"/>
    <x v="0"/>
    <x v="17"/>
    <n v="26158"/>
    <n v="85000"/>
    <n v="2223430000"/>
  </r>
  <r>
    <x v="35"/>
    <x v="2"/>
    <s v="Q4"/>
    <x v="0"/>
    <x v="15"/>
    <n v="17012"/>
    <n v="85000"/>
    <n v="1446020000"/>
  </r>
  <r>
    <x v="35"/>
    <x v="2"/>
    <s v="Q4"/>
    <x v="0"/>
    <x v="19"/>
    <n v="17716"/>
    <n v="85000"/>
    <n v="1505860000"/>
  </r>
  <r>
    <x v="35"/>
    <x v="2"/>
    <s v="Q4"/>
    <x v="0"/>
    <x v="14"/>
    <n v="3108"/>
    <n v="85000"/>
    <n v="264180000"/>
  </r>
  <r>
    <x v="35"/>
    <x v="2"/>
    <s v="Q4"/>
    <x v="0"/>
    <x v="13"/>
    <n v="673"/>
    <n v="85000"/>
    <n v="57205000"/>
  </r>
  <r>
    <x v="35"/>
    <x v="2"/>
    <s v="Q4"/>
    <x v="0"/>
    <x v="12"/>
    <n v="316"/>
    <n v="85000"/>
    <n v="26860000"/>
  </r>
  <r>
    <x v="35"/>
    <x v="2"/>
    <s v="Q4"/>
    <x v="0"/>
    <x v="7"/>
    <n v="1218"/>
    <n v="85000"/>
    <n v="103530000"/>
  </r>
  <r>
    <x v="35"/>
    <x v="2"/>
    <s v="Q4"/>
    <x v="0"/>
    <x v="23"/>
    <n v="3070"/>
    <n v="85000"/>
    <n v="260950000"/>
  </r>
  <r>
    <x v="35"/>
    <x v="2"/>
    <s v="Q4"/>
    <x v="0"/>
    <x v="24"/>
    <n v="625"/>
    <n v="85000"/>
    <n v="53125000"/>
  </r>
  <r>
    <x v="35"/>
    <x v="2"/>
    <s v="Q4"/>
    <x v="0"/>
    <x v="25"/>
    <n v="3915"/>
    <n v="85000"/>
    <n v="332775000"/>
  </r>
  <r>
    <x v="35"/>
    <x v="2"/>
    <s v="Q4"/>
    <x v="0"/>
    <x v="18"/>
    <n v="585"/>
    <n v="85000"/>
    <n v="49725000"/>
  </r>
  <r>
    <x v="35"/>
    <x v="2"/>
    <s v="Q4"/>
    <x v="0"/>
    <x v="22"/>
    <n v="10579"/>
    <n v="85000"/>
    <n v="89921500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n v="0.46014610783073673"/>
  </r>
  <r>
    <x v="1"/>
    <n v="1.3203579191684325"/>
  </r>
  <r>
    <x v="2"/>
    <n v="2.8545198906339375"/>
  </r>
  <r>
    <x v="3"/>
    <n v="-1"/>
  </r>
  <r>
    <x v="4"/>
    <n v="11.409673645990857"/>
  </r>
  <r>
    <x v="5"/>
    <n v="5.6651513429360643"/>
  </r>
  <r>
    <x v="6"/>
    <n v="-0.58521465635908176"/>
  </r>
  <r>
    <x v="7"/>
    <n v="2.5547663265485729"/>
  </r>
  <r>
    <x v="8"/>
    <n v="-1"/>
  </r>
  <r>
    <x v="9"/>
    <n v="1.4033005508784266"/>
  </r>
  <r>
    <x v="10"/>
    <n v="2.3454906504588666"/>
  </r>
  <r>
    <x v="11"/>
    <n v="1.3153089940016467"/>
  </r>
  <r>
    <x v="12"/>
    <n v="-0.34225877557747997"/>
  </r>
  <r>
    <x v="13"/>
    <n v="3.7321786039077178"/>
  </r>
  <r>
    <x v="14"/>
    <n v="0.77886864109978537"/>
  </r>
  <r>
    <x v="15"/>
    <n v="-1"/>
  </r>
  <r>
    <x v="16"/>
    <n v="-2.5652947336444298E-2"/>
  </r>
  <r>
    <x v="17"/>
    <n v="0.94714951906794953"/>
  </r>
  <r>
    <x v="18"/>
    <n v="3.3079788288112066"/>
  </r>
  <r>
    <x v="19"/>
    <n v="9.7121426428142748"/>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45">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1500000"/>
    <n v="0"/>
    <n v="1500000"/>
    <x v="0"/>
  </r>
  <r>
    <n v="1500000"/>
    <n v="0"/>
    <n v="1500000"/>
    <x v="0"/>
  </r>
  <r>
    <n v="85000"/>
    <n v="0"/>
    <n v="85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85000"/>
    <n v="0"/>
    <n v="85000"/>
    <x v="0"/>
  </r>
  <r>
    <n v="85000"/>
    <n v="0"/>
    <n v="85000"/>
    <x v="0"/>
  </r>
  <r>
    <n v="1500000"/>
    <n v="0"/>
    <n v="1500000"/>
    <x v="0"/>
  </r>
  <r>
    <n v="1500000"/>
    <n v="0"/>
    <n v="1500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85000"/>
    <n v="0"/>
    <n v="85000"/>
    <x v="0"/>
  </r>
  <r>
    <n v="85000"/>
    <n v="0"/>
    <n v="85000"/>
    <x v="0"/>
  </r>
  <r>
    <n v="85000"/>
    <n v="0"/>
    <n v="85000"/>
    <x v="0"/>
  </r>
  <r>
    <n v="1500000"/>
    <n v="0"/>
    <n v="1500000"/>
    <x v="0"/>
  </r>
  <r>
    <n v="1500000"/>
    <n v="0"/>
    <n v="1500000"/>
    <x v="0"/>
  </r>
  <r>
    <n v="85000"/>
    <n v="0"/>
    <n v="85000"/>
    <x v="0"/>
  </r>
  <r>
    <n v="1500000"/>
    <n v="0"/>
    <n v="1500000"/>
    <x v="0"/>
  </r>
  <r>
    <n v="85000"/>
    <n v="0"/>
    <n v="85000"/>
    <x v="0"/>
  </r>
  <r>
    <n v="85000"/>
    <n v="0"/>
    <n v="85000"/>
    <x v="0"/>
  </r>
  <r>
    <n v="85000"/>
    <n v="0"/>
    <n v="85000"/>
    <x v="0"/>
  </r>
  <r>
    <n v="1500000"/>
    <n v="0"/>
    <n v="1500000"/>
    <x v="0"/>
  </r>
  <r>
    <n v="85000"/>
    <n v="0"/>
    <n v="85000"/>
    <x v="0"/>
  </r>
  <r>
    <n v="1500000"/>
    <n v="0"/>
    <n v="1500000"/>
    <x v="0"/>
  </r>
  <r>
    <n v="1500000"/>
    <n v="0"/>
    <n v="1500000"/>
    <x v="0"/>
  </r>
  <r>
    <n v="1500000"/>
    <n v="0"/>
    <n v="1500000"/>
    <x v="0"/>
  </r>
  <r>
    <n v="85000"/>
    <n v="0"/>
    <n v="85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85000"/>
    <n v="0"/>
    <n v="85000"/>
    <x v="0"/>
  </r>
  <r>
    <n v="85000"/>
    <n v="0"/>
    <n v="85000"/>
    <x v="0"/>
  </r>
  <r>
    <n v="85000"/>
    <n v="0"/>
    <n v="85000"/>
    <x v="0"/>
  </r>
  <r>
    <n v="1500000"/>
    <n v="0"/>
    <n v="1500000"/>
    <x v="0"/>
  </r>
  <r>
    <n v="1500000"/>
    <n v="0"/>
    <n v="1500000"/>
    <x v="0"/>
  </r>
  <r>
    <n v="85000"/>
    <n v="0"/>
    <n v="85000"/>
    <x v="0"/>
  </r>
  <r>
    <n v="85000"/>
    <n v="0"/>
    <n v="85000"/>
    <x v="0"/>
  </r>
  <r>
    <n v="1500000"/>
    <n v="0"/>
    <n v="1500000"/>
    <x v="0"/>
  </r>
  <r>
    <n v="1500000"/>
    <n v="0"/>
    <n v="1500000"/>
    <x v="0"/>
  </r>
  <r>
    <n v="1500000"/>
    <n v="0"/>
    <n v="1500000"/>
    <x v="0"/>
  </r>
  <r>
    <n v="85000"/>
    <n v="85000"/>
    <n v="85000"/>
    <x v="1"/>
  </r>
  <r>
    <n v="1500000"/>
    <n v="1500000"/>
    <n v="1500000"/>
    <x v="2"/>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85000"/>
    <n v="85000"/>
    <n v="85000"/>
    <x v="1"/>
  </r>
  <r>
    <n v="1500000"/>
    <n v="1500000"/>
    <n v="1500000"/>
    <x v="2"/>
  </r>
  <r>
    <n v="85000"/>
    <n v="85000"/>
    <n v="85000"/>
    <x v="1"/>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85000"/>
    <n v="85000"/>
    <n v="85000"/>
    <x v="1"/>
  </r>
  <r>
    <n v="85000"/>
    <n v="85000"/>
    <n v="85000"/>
    <x v="1"/>
  </r>
  <r>
    <n v="85000"/>
    <n v="85000"/>
    <n v="85000"/>
    <x v="1"/>
  </r>
  <r>
    <n v="1500000"/>
    <n v="1500000"/>
    <n v="1500000"/>
    <x v="2"/>
  </r>
  <r>
    <n v="1500000"/>
    <n v="1500000"/>
    <n v="1500000"/>
    <x v="2"/>
  </r>
  <r>
    <n v="1500000"/>
    <n v="1500000"/>
    <n v="1500000"/>
    <x v="2"/>
  </r>
  <r>
    <n v="85000"/>
    <n v="85000"/>
    <n v="85000"/>
    <x v="1"/>
  </r>
  <r>
    <n v="1500000"/>
    <n v="1500000"/>
    <n v="1500000"/>
    <x v="2"/>
  </r>
  <r>
    <n v="1500000"/>
    <n v="1500000"/>
    <n v="1500000"/>
    <x v="2"/>
  </r>
  <r>
    <n v="85000"/>
    <n v="85000"/>
    <n v="85000"/>
    <x v="1"/>
  </r>
  <r>
    <n v="85000"/>
    <n v="85000"/>
    <n v="85000"/>
    <x v="1"/>
  </r>
  <r>
    <n v="1500000"/>
    <n v="1500000"/>
    <n v="1500000"/>
    <x v="2"/>
  </r>
  <r>
    <n v="1500000"/>
    <n v="1500000"/>
    <n v="1500000"/>
    <x v="2"/>
  </r>
  <r>
    <n v="85000"/>
    <n v="85000"/>
    <n v="85000"/>
    <x v="1"/>
  </r>
  <r>
    <n v="85000"/>
    <n v="85000"/>
    <n v="85000"/>
    <x v="1"/>
  </r>
  <r>
    <n v="1500000"/>
    <n v="1500000"/>
    <n v="1500000"/>
    <x v="2"/>
  </r>
  <r>
    <n v="1500000"/>
    <n v="1500000"/>
    <n v="1500000"/>
    <x v="2"/>
  </r>
  <r>
    <n v="85000"/>
    <n v="85000"/>
    <n v="85000"/>
    <x v="1"/>
  </r>
  <r>
    <n v="1500000"/>
    <n v="1500000"/>
    <n v="1500000"/>
    <x v="2"/>
  </r>
  <r>
    <n v="85000"/>
    <n v="85000"/>
    <n v="85000"/>
    <x v="1"/>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85000"/>
    <n v="85000"/>
    <n v="85000"/>
    <x v="1"/>
  </r>
  <r>
    <n v="85000"/>
    <n v="85000"/>
    <n v="85000"/>
    <x v="1"/>
  </r>
  <r>
    <n v="85000"/>
    <n v="85000"/>
    <n v="85000"/>
    <x v="1"/>
  </r>
  <r>
    <n v="1500000"/>
    <n v="1500000"/>
    <n v="1500000"/>
    <x v="2"/>
  </r>
  <r>
    <n v="1500000"/>
    <n v="1500000"/>
    <n v="1500000"/>
    <x v="2"/>
  </r>
  <r>
    <n v="1500000"/>
    <n v="1500000"/>
    <n v="1500000"/>
    <x v="2"/>
  </r>
  <r>
    <n v="85000"/>
    <n v="85000"/>
    <n v="85000"/>
    <x v="1"/>
  </r>
  <r>
    <n v="85000"/>
    <n v="85000"/>
    <n v="85000"/>
    <x v="1"/>
  </r>
  <r>
    <n v="1500000"/>
    <n v="1500000"/>
    <n v="1500000"/>
    <x v="2"/>
  </r>
  <r>
    <n v="85000"/>
    <n v="85000"/>
    <n v="85000"/>
    <x v="1"/>
  </r>
  <r>
    <n v="1500000"/>
    <n v="1500000"/>
    <n v="1500000"/>
    <x v="2"/>
  </r>
  <r>
    <n v="1500000"/>
    <n v="1500000"/>
    <n v="1500000"/>
    <x v="2"/>
  </r>
  <r>
    <n v="85000"/>
    <n v="85000"/>
    <n v="85000"/>
    <x v="1"/>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1500000"/>
    <n v="1500000"/>
    <n v="1500000"/>
    <x v="2"/>
  </r>
  <r>
    <n v="1500000"/>
    <n v="1500000"/>
    <n v="1500000"/>
    <x v="2"/>
  </r>
  <r>
    <n v="1500000"/>
    <n v="13500000"/>
    <n v="1500000"/>
    <x v="3"/>
  </r>
  <r>
    <n v="1500000"/>
    <n v="39000000"/>
    <n v="1500000"/>
    <x v="4"/>
  </r>
  <r>
    <n v="1500000"/>
    <n v="6000000"/>
    <n v="1500000"/>
    <x v="5"/>
  </r>
  <r>
    <n v="1500000"/>
    <n v="3000000"/>
    <n v="1500000"/>
    <x v="6"/>
  </r>
  <r>
    <n v="1500000"/>
    <n v="91500000"/>
    <n v="1500000"/>
    <x v="7"/>
  </r>
  <r>
    <n v="1500000"/>
    <n v="12000000"/>
    <n v="1500000"/>
    <x v="8"/>
  </r>
  <r>
    <n v="1500000"/>
    <n v="66000000"/>
    <n v="1500000"/>
    <x v="9"/>
  </r>
  <r>
    <n v="1500000"/>
    <n v="4500000"/>
    <n v="1500000"/>
    <x v="10"/>
  </r>
  <r>
    <n v="1500000"/>
    <n v="4500000"/>
    <n v="1500000"/>
    <x v="10"/>
  </r>
  <r>
    <n v="1500000"/>
    <n v="135000000"/>
    <n v="1500000"/>
    <x v="11"/>
  </r>
  <r>
    <n v="1500000"/>
    <n v="198000000"/>
    <n v="1500000"/>
    <x v="12"/>
  </r>
  <r>
    <n v="1500000"/>
    <n v="3000000"/>
    <n v="1500000"/>
    <x v="6"/>
  </r>
  <r>
    <n v="1500000"/>
    <n v="144000000"/>
    <n v="1500000"/>
    <x v="13"/>
  </r>
  <r>
    <n v="1500000"/>
    <n v="7500000"/>
    <n v="1500000"/>
    <x v="14"/>
  </r>
  <r>
    <n v="1500000"/>
    <n v="6000000"/>
    <n v="1500000"/>
    <x v="5"/>
  </r>
  <r>
    <n v="1500000"/>
    <n v="33000000"/>
    <n v="1500000"/>
    <x v="15"/>
  </r>
  <r>
    <n v="1500000"/>
    <n v="112500000"/>
    <n v="1500000"/>
    <x v="16"/>
  </r>
  <r>
    <n v="1500000"/>
    <n v="6000000"/>
    <n v="1500000"/>
    <x v="5"/>
  </r>
  <r>
    <n v="1500000"/>
    <n v="15000000"/>
    <n v="1500000"/>
    <x v="17"/>
  </r>
  <r>
    <n v="1500000"/>
    <n v="36000000"/>
    <n v="1500000"/>
    <x v="18"/>
  </r>
  <r>
    <n v="1500000"/>
    <n v="24000000"/>
    <n v="1500000"/>
    <x v="19"/>
  </r>
  <r>
    <n v="1500000"/>
    <n v="6000000"/>
    <n v="1500000"/>
    <x v="5"/>
  </r>
  <r>
    <n v="1500000"/>
    <n v="43500000"/>
    <n v="1500000"/>
    <x v="20"/>
  </r>
  <r>
    <n v="1500000"/>
    <n v="3000000"/>
    <n v="1500000"/>
    <x v="6"/>
  </r>
  <r>
    <n v="1500000"/>
    <n v="72000000"/>
    <n v="1500000"/>
    <x v="21"/>
  </r>
  <r>
    <n v="1500000"/>
    <n v="181500000"/>
    <n v="1500000"/>
    <x v="22"/>
  </r>
  <r>
    <n v="1500000"/>
    <n v="3000000"/>
    <n v="1500000"/>
    <x v="6"/>
  </r>
  <r>
    <n v="1500000"/>
    <n v="10500000"/>
    <n v="1500000"/>
    <x v="23"/>
  </r>
  <r>
    <n v="1500000"/>
    <n v="21000000"/>
    <n v="1500000"/>
    <x v="24"/>
  </r>
  <r>
    <n v="1500000"/>
    <n v="4500000"/>
    <n v="1500000"/>
    <x v="10"/>
  </r>
  <r>
    <n v="1500000"/>
    <n v="9000000"/>
    <n v="1500000"/>
    <x v="25"/>
  </r>
  <r>
    <n v="1500000"/>
    <n v="58500000"/>
    <n v="1500000"/>
    <x v="26"/>
  </r>
  <r>
    <n v="1500000"/>
    <n v="6000000"/>
    <n v="1500000"/>
    <x v="5"/>
  </r>
  <r>
    <n v="1500000"/>
    <n v="18000000"/>
    <n v="1500000"/>
    <x v="27"/>
  </r>
  <r>
    <n v="1500000"/>
    <n v="7500000"/>
    <n v="1500000"/>
    <x v="14"/>
  </r>
  <r>
    <n v="1500000"/>
    <n v="222000000"/>
    <n v="1500000"/>
    <x v="28"/>
  </r>
  <r>
    <n v="1500000"/>
    <n v="21000000"/>
    <n v="1500000"/>
    <x v="24"/>
  </r>
  <r>
    <n v="1500000"/>
    <n v="91500000"/>
    <n v="1500000"/>
    <x v="7"/>
  </r>
  <r>
    <n v="1500000"/>
    <n v="6000000"/>
    <n v="1500000"/>
    <x v="5"/>
  </r>
  <r>
    <n v="1500000"/>
    <n v="6000000"/>
    <n v="1500000"/>
    <x v="5"/>
  </r>
  <r>
    <n v="1500000"/>
    <n v="106500000"/>
    <n v="1500000"/>
    <x v="29"/>
  </r>
  <r>
    <n v="1500000"/>
    <n v="210000000"/>
    <n v="1500000"/>
    <x v="30"/>
  </r>
  <r>
    <n v="1500000"/>
    <n v="19500000"/>
    <n v="1500000"/>
    <x v="31"/>
  </r>
  <r>
    <n v="1500000"/>
    <n v="285000000"/>
    <n v="1500000"/>
    <x v="32"/>
  </r>
  <r>
    <n v="1500000"/>
    <n v="3000000"/>
    <n v="1500000"/>
    <x v="6"/>
  </r>
  <r>
    <n v="1500000"/>
    <n v="4500000"/>
    <n v="1500000"/>
    <x v="10"/>
  </r>
  <r>
    <n v="1500000"/>
    <n v="51000000"/>
    <n v="1500000"/>
    <x v="33"/>
  </r>
  <r>
    <n v="1500000"/>
    <n v="63000000"/>
    <n v="1500000"/>
    <x v="34"/>
  </r>
  <r>
    <n v="1500000"/>
    <n v="4500000"/>
    <n v="1500000"/>
    <x v="10"/>
  </r>
  <r>
    <n v="1500000"/>
    <n v="10500000"/>
    <n v="1500000"/>
    <x v="23"/>
  </r>
  <r>
    <n v="1500000"/>
    <n v="27000000"/>
    <n v="1500000"/>
    <x v="35"/>
  </r>
  <r>
    <n v="1500000"/>
    <n v="12000000"/>
    <n v="1500000"/>
    <x v="8"/>
  </r>
  <r>
    <n v="1500000"/>
    <n v="54000000"/>
    <n v="1500000"/>
    <x v="36"/>
  </r>
  <r>
    <n v="1500000"/>
    <n v="7500000"/>
    <n v="1500000"/>
    <x v="14"/>
  </r>
  <r>
    <n v="1500000"/>
    <n v="13500000"/>
    <n v="1500000"/>
    <x v="3"/>
  </r>
  <r>
    <n v="1500000"/>
    <n v="18000000"/>
    <n v="1500000"/>
    <x v="27"/>
  </r>
  <r>
    <n v="1500000"/>
    <n v="196500000"/>
    <n v="1500000"/>
    <x v="37"/>
  </r>
  <r>
    <n v="1500000"/>
    <n v="15000000"/>
    <n v="1500000"/>
    <x v="17"/>
  </r>
  <r>
    <n v="1500000"/>
    <n v="79500000"/>
    <n v="1500000"/>
    <x v="38"/>
  </r>
  <r>
    <n v="1500000"/>
    <n v="9000000"/>
    <n v="1500000"/>
    <x v="25"/>
  </r>
  <r>
    <n v="1500000"/>
    <n v="3000000"/>
    <n v="1500000"/>
    <x v="6"/>
  </r>
  <r>
    <n v="1500000"/>
    <n v="6000000"/>
    <n v="1500000"/>
    <x v="5"/>
  </r>
  <r>
    <n v="1500000"/>
    <n v="294000000"/>
    <n v="1500000"/>
    <x v="39"/>
  </r>
  <r>
    <n v="1500000"/>
    <n v="208500000"/>
    <n v="1500000"/>
    <x v="40"/>
  </r>
  <r>
    <n v="1500000"/>
    <n v="25500000"/>
    <n v="1500000"/>
    <x v="41"/>
  </r>
  <r>
    <n v="1500000"/>
    <n v="429000000"/>
    <n v="1500000"/>
    <x v="42"/>
  </r>
  <r>
    <n v="1500000"/>
    <n v="4500000"/>
    <n v="1500000"/>
    <x v="10"/>
  </r>
  <r>
    <n v="1500000"/>
    <n v="4500000"/>
    <n v="1500000"/>
    <x v="10"/>
  </r>
  <r>
    <n v="1500000"/>
    <n v="78000000"/>
    <n v="1500000"/>
    <x v="43"/>
  </r>
  <r>
    <n v="1500000"/>
    <n v="132000000"/>
    <n v="1500000"/>
    <x v="44"/>
  </r>
  <r>
    <n v="1500000"/>
    <n v="12000000"/>
    <n v="1500000"/>
    <x v="8"/>
  </r>
  <r>
    <n v="1500000"/>
    <n v="16500000"/>
    <n v="1500000"/>
    <x v="45"/>
  </r>
  <r>
    <n v="1500000"/>
    <n v="55500000"/>
    <n v="1500000"/>
    <x v="46"/>
  </r>
  <r>
    <n v="1500000"/>
    <n v="117000000"/>
    <n v="1500000"/>
    <x v="47"/>
  </r>
  <r>
    <n v="1500000"/>
    <n v="3000000"/>
    <n v="1500000"/>
    <x v="6"/>
  </r>
  <r>
    <n v="1500000"/>
    <n v="10500000"/>
    <n v="1500000"/>
    <x v="23"/>
  </r>
  <r>
    <n v="1500000"/>
    <n v="13500000"/>
    <n v="1500000"/>
    <x v="3"/>
  </r>
  <r>
    <n v="1500000"/>
    <n v="16500000"/>
    <n v="1500000"/>
    <x v="45"/>
  </r>
  <r>
    <n v="1500000"/>
    <n v="235500000"/>
    <n v="1500000"/>
    <x v="48"/>
  </r>
  <r>
    <n v="1500000"/>
    <n v="28500000"/>
    <n v="1500000"/>
    <x v="49"/>
  </r>
  <r>
    <n v="1500000"/>
    <n v="124500000"/>
    <n v="1500000"/>
    <x v="50"/>
  </r>
  <r>
    <n v="1500000"/>
    <n v="4500000"/>
    <n v="1500000"/>
    <x v="10"/>
  </r>
  <r>
    <n v="1500000"/>
    <n v="4500000"/>
    <n v="1500000"/>
    <x v="10"/>
  </r>
  <r>
    <n v="1500000"/>
    <n v="205500000"/>
    <n v="1500000"/>
    <x v="51"/>
  </r>
  <r>
    <n v="1500000"/>
    <n v="274500000"/>
    <n v="1500000"/>
    <x v="52"/>
  </r>
  <r>
    <n v="1500000"/>
    <n v="39000000"/>
    <n v="1500000"/>
    <x v="4"/>
  </r>
  <r>
    <n v="1500000"/>
    <n v="295500000"/>
    <n v="1500000"/>
    <x v="53"/>
  </r>
  <r>
    <n v="1500000"/>
    <n v="6000000"/>
    <n v="1500000"/>
    <x v="5"/>
  </r>
  <r>
    <n v="1500000"/>
    <n v="6000000"/>
    <n v="1500000"/>
    <x v="5"/>
  </r>
  <r>
    <n v="1500000"/>
    <n v="79500000"/>
    <n v="1500000"/>
    <x v="38"/>
  </r>
  <r>
    <n v="1500000"/>
    <n v="132000000"/>
    <n v="1500000"/>
    <x v="44"/>
  </r>
  <r>
    <n v="1500000"/>
    <n v="4500000"/>
    <n v="1500000"/>
    <x v="10"/>
  </r>
  <r>
    <n v="1500000"/>
    <n v="9000000"/>
    <n v="1500000"/>
    <x v="25"/>
  </r>
  <r>
    <n v="1500000"/>
    <n v="42000000"/>
    <n v="1500000"/>
    <x v="54"/>
  </r>
  <r>
    <n v="1500000"/>
    <n v="58500000"/>
    <n v="1500000"/>
    <x v="26"/>
  </r>
  <r>
    <n v="1500000"/>
    <n v="6000000"/>
    <n v="1500000"/>
    <x v="5"/>
  </r>
  <r>
    <n v="1500000"/>
    <n v="30000000"/>
    <n v="1500000"/>
    <x v="55"/>
  </r>
  <r>
    <n v="1500000"/>
    <n v="18000000"/>
    <n v="1500000"/>
    <x v="27"/>
  </r>
  <r>
    <n v="1500000"/>
    <n v="397500000"/>
    <n v="1500000"/>
    <x v="56"/>
  </r>
  <r>
    <n v="1500000"/>
    <n v="51000000"/>
    <n v="1500000"/>
    <x v="33"/>
  </r>
  <r>
    <n v="1500000"/>
    <n v="196500000"/>
    <n v="1500000"/>
    <x v="37"/>
  </r>
  <r>
    <n v="1500000"/>
    <n v="10500000"/>
    <n v="1500000"/>
    <x v="23"/>
  </r>
  <r>
    <n v="1500000"/>
    <n v="18000000"/>
    <n v="1500000"/>
    <x v="27"/>
  </r>
  <r>
    <n v="1500000"/>
    <n v="340500000"/>
    <n v="1500000"/>
    <x v="57"/>
  </r>
  <r>
    <n v="1500000"/>
    <n v="246000000"/>
    <n v="1500000"/>
    <x v="58"/>
  </r>
  <r>
    <n v="1500000"/>
    <n v="34500000"/>
    <n v="1500000"/>
    <x v="59"/>
  </r>
  <r>
    <n v="1500000"/>
    <n v="222000000"/>
    <n v="1500000"/>
    <x v="28"/>
  </r>
  <r>
    <n v="1500000"/>
    <n v="3000000"/>
    <n v="1500000"/>
    <x v="6"/>
  </r>
  <r>
    <n v="1500000"/>
    <n v="3000000"/>
    <n v="1500000"/>
    <x v="6"/>
  </r>
  <r>
    <n v="1500000"/>
    <n v="4500000"/>
    <n v="1500000"/>
    <x v="10"/>
  </r>
  <r>
    <n v="1500000"/>
    <n v="103500000"/>
    <n v="1500000"/>
    <x v="60"/>
  </r>
  <r>
    <n v="1500000"/>
    <n v="160500000"/>
    <n v="1500000"/>
    <x v="61"/>
  </r>
  <r>
    <n v="1500000"/>
    <n v="6000000"/>
    <n v="1500000"/>
    <x v="5"/>
  </r>
  <r>
    <n v="1500000"/>
    <n v="15000000"/>
    <n v="1500000"/>
    <x v="17"/>
  </r>
  <r>
    <n v="1500000"/>
    <n v="51000000"/>
    <n v="1500000"/>
    <x v="33"/>
  </r>
  <r>
    <n v="1500000"/>
    <n v="55500000"/>
    <n v="1500000"/>
    <x v="46"/>
  </r>
  <r>
    <n v="1500000"/>
    <n v="10500000"/>
    <n v="1500000"/>
    <x v="23"/>
  </r>
  <r>
    <n v="1500000"/>
    <n v="18000000"/>
    <n v="1500000"/>
    <x v="27"/>
  </r>
  <r>
    <n v="1500000"/>
    <n v="16500000"/>
    <n v="1500000"/>
    <x v="45"/>
  </r>
  <r>
    <n v="1500000"/>
    <n v="379500000"/>
    <n v="1500000"/>
    <x v="62"/>
  </r>
  <r>
    <n v="1500000"/>
    <n v="42000000"/>
    <n v="1500000"/>
    <x v="54"/>
  </r>
  <r>
    <n v="1500000"/>
    <n v="156000000"/>
    <n v="1500000"/>
    <x v="63"/>
  </r>
  <r>
    <n v="1500000"/>
    <n v="12000000"/>
    <n v="1500000"/>
    <x v="8"/>
  </r>
  <r>
    <n v="1500000"/>
    <n v="3000000"/>
    <n v="1500000"/>
    <x v="6"/>
  </r>
  <r>
    <n v="1500000"/>
    <n v="7500000"/>
    <n v="1500000"/>
    <x v="14"/>
  </r>
  <r>
    <n v="1500000"/>
    <n v="244500000"/>
    <n v="1500000"/>
    <x v="64"/>
  </r>
  <r>
    <n v="1500000"/>
    <n v="237000000"/>
    <n v="1500000"/>
    <x v="65"/>
  </r>
  <r>
    <n v="1500000"/>
    <n v="30000000"/>
    <n v="1500000"/>
    <x v="55"/>
  </r>
  <r>
    <n v="1500000"/>
    <n v="447000000"/>
    <n v="1500000"/>
    <x v="66"/>
  </r>
  <r>
    <n v="1500000"/>
    <n v="3000000"/>
    <n v="1500000"/>
    <x v="6"/>
  </r>
  <r>
    <n v="1500000"/>
    <n v="7500000"/>
    <n v="1500000"/>
    <x v="14"/>
  </r>
  <r>
    <n v="1500000"/>
    <n v="129000000"/>
    <n v="1500000"/>
    <x v="67"/>
  </r>
  <r>
    <n v="1500000"/>
    <n v="178500000"/>
    <n v="1500000"/>
    <x v="68"/>
  </r>
  <r>
    <n v="1500000"/>
    <n v="15000000"/>
    <n v="1500000"/>
    <x v="17"/>
  </r>
  <r>
    <n v="1500000"/>
    <n v="19500000"/>
    <n v="1500000"/>
    <x v="31"/>
  </r>
  <r>
    <n v="1500000"/>
    <n v="49500000"/>
    <n v="1500000"/>
    <x v="69"/>
  </r>
  <r>
    <n v="1500000"/>
    <n v="51000000"/>
    <n v="1500000"/>
    <x v="33"/>
  </r>
  <r>
    <n v="1500000"/>
    <n v="16500000"/>
    <n v="1500000"/>
    <x v="45"/>
  </r>
  <r>
    <n v="1500000"/>
    <n v="24000000"/>
    <n v="1500000"/>
    <x v="19"/>
  </r>
  <r>
    <n v="1500000"/>
    <n v="21000000"/>
    <n v="1500000"/>
    <x v="24"/>
  </r>
  <r>
    <n v="1500000"/>
    <n v="277500000"/>
    <n v="1500000"/>
    <x v="70"/>
  </r>
  <r>
    <n v="1500000"/>
    <n v="30000000"/>
    <n v="1500000"/>
    <x v="55"/>
  </r>
  <r>
    <n v="1500000"/>
    <n v="181500000"/>
    <n v="1500000"/>
    <x v="22"/>
  </r>
  <r>
    <n v="1500000"/>
    <n v="19500000"/>
    <n v="1500000"/>
    <x v="31"/>
  </r>
  <r>
    <n v="1500000"/>
    <n v="12000000"/>
    <n v="1500000"/>
    <x v="8"/>
  </r>
  <r>
    <n v="1500000"/>
    <n v="229500000"/>
    <n v="1500000"/>
    <x v="71"/>
  </r>
  <r>
    <n v="1500000"/>
    <n v="321000000"/>
    <n v="1500000"/>
    <x v="72"/>
  </r>
  <r>
    <n v="1500000"/>
    <n v="46500000"/>
    <n v="1500000"/>
    <x v="73"/>
  </r>
  <r>
    <n v="1500000"/>
    <n v="772500000"/>
    <n v="1500000"/>
    <x v="74"/>
  </r>
  <r>
    <n v="1500000"/>
    <n v="27000000"/>
    <n v="1500000"/>
    <x v="35"/>
  </r>
  <r>
    <n v="1500000"/>
    <n v="4500000"/>
    <n v="1500000"/>
    <x v="10"/>
  </r>
  <r>
    <n v="1500000"/>
    <n v="118500000"/>
    <n v="1500000"/>
    <x v="75"/>
  </r>
  <r>
    <n v="1500000"/>
    <n v="162000000"/>
    <n v="1500000"/>
    <x v="76"/>
  </r>
  <r>
    <n v="1500000"/>
    <n v="15000000"/>
    <n v="1500000"/>
    <x v="17"/>
  </r>
  <r>
    <n v="1500000"/>
    <n v="18000000"/>
    <n v="1500000"/>
    <x v="27"/>
  </r>
  <r>
    <n v="1500000"/>
    <n v="88500000"/>
    <n v="1500000"/>
    <x v="77"/>
  </r>
  <r>
    <n v="1500000"/>
    <n v="46500000"/>
    <n v="1500000"/>
    <x v="73"/>
  </r>
  <r>
    <n v="1500000"/>
    <n v="4500000"/>
    <n v="1500000"/>
    <x v="10"/>
  </r>
  <r>
    <n v="1500000"/>
    <n v="10500000"/>
    <n v="1500000"/>
    <x v="23"/>
  </r>
  <r>
    <n v="1500000"/>
    <n v="18000000"/>
    <n v="1500000"/>
    <x v="27"/>
  </r>
  <r>
    <n v="1500000"/>
    <n v="7500000"/>
    <n v="1500000"/>
    <x v="14"/>
  </r>
  <r>
    <n v="1500000"/>
    <n v="415500000"/>
    <n v="1500000"/>
    <x v="78"/>
  </r>
  <r>
    <n v="1500000"/>
    <n v="28500000"/>
    <n v="1500000"/>
    <x v="49"/>
  </r>
  <r>
    <n v="1500000"/>
    <n v="244500000"/>
    <n v="1500000"/>
    <x v="64"/>
  </r>
  <r>
    <n v="1500000"/>
    <n v="16500000"/>
    <n v="1500000"/>
    <x v="45"/>
  </r>
  <r>
    <n v="1500000"/>
    <n v="4500000"/>
    <n v="1500000"/>
    <x v="10"/>
  </r>
  <r>
    <n v="1500000"/>
    <n v="229500000"/>
    <n v="1500000"/>
    <x v="71"/>
  </r>
  <r>
    <n v="1500000"/>
    <n v="279000000"/>
    <n v="1500000"/>
    <x v="79"/>
  </r>
  <r>
    <n v="1500000"/>
    <n v="45000000"/>
    <n v="1500000"/>
    <x v="80"/>
  </r>
  <r>
    <n v="1500000"/>
    <n v="2088000000"/>
    <n v="1500000"/>
    <x v="81"/>
  </r>
  <r>
    <n v="1500000"/>
    <n v="30000000"/>
    <n v="1500000"/>
    <x v="55"/>
  </r>
  <r>
    <n v="1500000"/>
    <n v="3000000"/>
    <n v="1500000"/>
    <x v="6"/>
  </r>
  <r>
    <n v="1500000"/>
    <n v="9000000"/>
    <n v="1500000"/>
    <x v="25"/>
  </r>
  <r>
    <n v="1500000"/>
    <n v="109500000"/>
    <n v="1500000"/>
    <x v="82"/>
  </r>
  <r>
    <n v="1500000"/>
    <n v="181500000"/>
    <n v="1500000"/>
    <x v="22"/>
  </r>
  <r>
    <n v="1500000"/>
    <n v="31500000"/>
    <n v="1500000"/>
    <x v="83"/>
  </r>
  <r>
    <n v="1500000"/>
    <n v="57000000"/>
    <n v="1500000"/>
    <x v="84"/>
  </r>
  <r>
    <n v="1500000"/>
    <n v="58500000"/>
    <n v="1500000"/>
    <x v="26"/>
  </r>
  <r>
    <n v="1500000"/>
    <n v="43500000"/>
    <n v="1500000"/>
    <x v="20"/>
  </r>
  <r>
    <n v="1500000"/>
    <n v="15000000"/>
    <n v="1500000"/>
    <x v="17"/>
  </r>
  <r>
    <n v="1500000"/>
    <n v="10500000"/>
    <n v="1500000"/>
    <x v="23"/>
  </r>
  <r>
    <n v="1500000"/>
    <n v="16500000"/>
    <n v="1500000"/>
    <x v="45"/>
  </r>
  <r>
    <n v="1500000"/>
    <n v="423000000"/>
    <n v="1500000"/>
    <x v="85"/>
  </r>
  <r>
    <n v="1500000"/>
    <n v="39000000"/>
    <n v="1500000"/>
    <x v="4"/>
  </r>
  <r>
    <n v="1500000"/>
    <n v="145500000"/>
    <n v="1500000"/>
    <x v="86"/>
  </r>
  <r>
    <n v="1500000"/>
    <n v="39000000"/>
    <n v="1500000"/>
    <x v="4"/>
  </r>
  <r>
    <n v="1500000"/>
    <n v="4500000"/>
    <n v="1500000"/>
    <x v="10"/>
  </r>
  <r>
    <n v="1500000"/>
    <n v="7500000"/>
    <n v="1500000"/>
    <x v="14"/>
  </r>
  <r>
    <n v="1500000"/>
    <n v="313500000"/>
    <n v="1500000"/>
    <x v="87"/>
  </r>
  <r>
    <n v="1500000"/>
    <n v="318000000"/>
    <n v="1500000"/>
    <x v="88"/>
  </r>
  <r>
    <n v="1500000"/>
    <n v="37500000"/>
    <n v="1500000"/>
    <x v="89"/>
  </r>
  <r>
    <n v="1500000"/>
    <n v="394500000"/>
    <n v="1500000"/>
    <x v="90"/>
  </r>
  <r>
    <n v="1500000"/>
    <n v="40500000"/>
    <n v="1500000"/>
    <x v="91"/>
  </r>
  <r>
    <n v="1500000"/>
    <n v="10500000"/>
    <n v="1500000"/>
    <x v="23"/>
  </r>
  <r>
    <n v="1500000"/>
    <n v="138000000"/>
    <n v="1500000"/>
    <x v="92"/>
  </r>
  <r>
    <n v="1500000"/>
    <n v="181500000"/>
    <n v="1500000"/>
    <x v="22"/>
  </r>
  <r>
    <n v="1500000"/>
    <n v="21000000"/>
    <n v="1500000"/>
    <x v="24"/>
  </r>
  <r>
    <n v="1500000"/>
    <n v="45000000"/>
    <n v="1500000"/>
    <x v="80"/>
  </r>
  <r>
    <n v="1500000"/>
    <n v="81000000"/>
    <n v="1500000"/>
    <x v="93"/>
  </r>
  <r>
    <n v="1500000"/>
    <n v="64500000"/>
    <n v="1500000"/>
    <x v="94"/>
  </r>
  <r>
    <n v="1500000"/>
    <n v="4500000"/>
    <n v="1500000"/>
    <x v="10"/>
  </r>
  <r>
    <n v="1500000"/>
    <n v="12000000"/>
    <n v="1500000"/>
    <x v="8"/>
  </r>
  <r>
    <n v="1500000"/>
    <n v="16500000"/>
    <n v="1500000"/>
    <x v="45"/>
  </r>
  <r>
    <n v="1500000"/>
    <n v="30000000"/>
    <n v="1500000"/>
    <x v="55"/>
  </r>
  <r>
    <n v="1500000"/>
    <n v="447000000"/>
    <n v="1500000"/>
    <x v="66"/>
  </r>
  <r>
    <n v="1500000"/>
    <n v="93000000"/>
    <n v="1500000"/>
    <x v="95"/>
  </r>
  <r>
    <n v="1500000"/>
    <n v="192000000"/>
    <n v="1500000"/>
    <x v="96"/>
  </r>
  <r>
    <n v="1500000"/>
    <n v="42000000"/>
    <n v="1500000"/>
    <x v="54"/>
  </r>
  <r>
    <n v="1500000"/>
    <n v="7500000"/>
    <n v="1500000"/>
    <x v="14"/>
  </r>
  <r>
    <n v="1500000"/>
    <n v="10500000"/>
    <n v="1500000"/>
    <x v="23"/>
  </r>
  <r>
    <n v="1500000"/>
    <n v="6000000"/>
    <n v="1500000"/>
    <x v="5"/>
  </r>
  <r>
    <n v="1500000"/>
    <n v="303000000"/>
    <n v="1500000"/>
    <x v="97"/>
  </r>
  <r>
    <n v="1500000"/>
    <n v="490500000"/>
    <n v="1500000"/>
    <x v="98"/>
  </r>
  <r>
    <n v="1500000"/>
    <n v="33000000"/>
    <n v="1500000"/>
    <x v="15"/>
  </r>
  <r>
    <n v="1500000"/>
    <n v="1357500000"/>
    <n v="1500000"/>
    <x v="99"/>
  </r>
  <r>
    <n v="1500000"/>
    <n v="40500000"/>
    <n v="1500000"/>
    <x v="91"/>
  </r>
  <r>
    <n v="1500000"/>
    <n v="7500000"/>
    <n v="1500000"/>
    <x v="14"/>
  </r>
  <r>
    <n v="1500000"/>
    <n v="174000000"/>
    <n v="1500000"/>
    <x v="100"/>
  </r>
  <r>
    <n v="1500000"/>
    <n v="202500000"/>
    <n v="1500000"/>
    <x v="101"/>
  </r>
  <r>
    <n v="1500000"/>
    <n v="33000000"/>
    <n v="1500000"/>
    <x v="15"/>
  </r>
  <r>
    <n v="1500000"/>
    <n v="36000000"/>
    <n v="1500000"/>
    <x v="18"/>
  </r>
  <r>
    <n v="1500000"/>
    <n v="67500000"/>
    <n v="1500000"/>
    <x v="102"/>
  </r>
  <r>
    <n v="1500000"/>
    <n v="3000000"/>
    <n v="1500000"/>
    <x v="6"/>
  </r>
  <r>
    <n v="1500000"/>
    <n v="82500000"/>
    <n v="1500000"/>
    <x v="103"/>
  </r>
  <r>
    <n v="1500000"/>
    <n v="3000000"/>
    <n v="1500000"/>
    <x v="6"/>
  </r>
  <r>
    <n v="1500000"/>
    <n v="18000000"/>
    <n v="1500000"/>
    <x v="27"/>
  </r>
  <r>
    <n v="1500000"/>
    <n v="21000000"/>
    <n v="1500000"/>
    <x v="24"/>
  </r>
  <r>
    <n v="1500000"/>
    <n v="28500000"/>
    <n v="1500000"/>
    <x v="49"/>
  </r>
  <r>
    <n v="1500000"/>
    <n v="330000000"/>
    <n v="1500000"/>
    <x v="104"/>
  </r>
  <r>
    <n v="1500000"/>
    <n v="136500000"/>
    <n v="1500000"/>
    <x v="105"/>
  </r>
  <r>
    <n v="1500000"/>
    <n v="373500000"/>
    <n v="1500000"/>
    <x v="106"/>
  </r>
  <r>
    <n v="1500000"/>
    <n v="19500000"/>
    <n v="1500000"/>
    <x v="31"/>
  </r>
  <r>
    <n v="1500000"/>
    <n v="4500000"/>
    <n v="1500000"/>
    <x v="10"/>
  </r>
  <r>
    <n v="1500000"/>
    <n v="6000000"/>
    <n v="1500000"/>
    <x v="5"/>
  </r>
  <r>
    <n v="1500000"/>
    <n v="7500000"/>
    <n v="1500000"/>
    <x v="14"/>
  </r>
  <r>
    <n v="1500000"/>
    <n v="345000000"/>
    <n v="1500000"/>
    <x v="107"/>
  </r>
  <r>
    <n v="1500000"/>
    <n v="496500000"/>
    <n v="1500000"/>
    <x v="108"/>
  </r>
  <r>
    <n v="1500000"/>
    <n v="52500000"/>
    <n v="1500000"/>
    <x v="109"/>
  </r>
  <r>
    <n v="1500000"/>
    <n v="3090000000"/>
    <n v="1500000"/>
    <x v="110"/>
  </r>
  <r>
    <n v="1500000"/>
    <n v="46500000"/>
    <n v="1500000"/>
    <x v="73"/>
  </r>
  <r>
    <n v="1500000"/>
    <n v="4500000"/>
    <n v="1500000"/>
    <x v="10"/>
  </r>
  <r>
    <n v="1500000"/>
    <n v="6000000"/>
    <n v="1500000"/>
    <x v="5"/>
  </r>
  <r>
    <n v="1500000"/>
    <n v="133500000"/>
    <n v="1500000"/>
    <x v="111"/>
  </r>
  <r>
    <n v="1500000"/>
    <n v="252000000"/>
    <n v="1500000"/>
    <x v="112"/>
  </r>
  <r>
    <n v="1500000"/>
    <n v="27000000"/>
    <n v="1500000"/>
    <x v="35"/>
  </r>
  <r>
    <n v="1500000"/>
    <n v="30000000"/>
    <n v="1500000"/>
    <x v="55"/>
  </r>
  <r>
    <n v="1500000"/>
    <n v="61500000"/>
    <n v="1500000"/>
    <x v="113"/>
  </r>
  <r>
    <n v="1500000"/>
    <n v="81000000"/>
    <n v="1500000"/>
    <x v="93"/>
  </r>
  <r>
    <n v="1500000"/>
    <n v="3000000"/>
    <n v="1500000"/>
    <x v="6"/>
  </r>
  <r>
    <n v="1500000"/>
    <n v="12000000"/>
    <n v="1500000"/>
    <x v="8"/>
  </r>
  <r>
    <n v="1500000"/>
    <n v="18000000"/>
    <n v="1500000"/>
    <x v="27"/>
  </r>
  <r>
    <n v="1500000"/>
    <n v="30000000"/>
    <n v="1500000"/>
    <x v="55"/>
  </r>
  <r>
    <n v="1500000"/>
    <n v="849000000"/>
    <n v="1500000"/>
    <x v="114"/>
  </r>
  <r>
    <n v="1500000"/>
    <n v="46500000"/>
    <n v="1500000"/>
    <x v="73"/>
  </r>
  <r>
    <n v="1500000"/>
    <n v="256500000"/>
    <n v="1500000"/>
    <x v="115"/>
  </r>
  <r>
    <n v="1500000"/>
    <n v="16500000"/>
    <n v="1500000"/>
    <x v="45"/>
  </r>
  <r>
    <n v="1500000"/>
    <n v="6000000"/>
    <n v="1500000"/>
    <x v="5"/>
  </r>
  <r>
    <n v="1500000"/>
    <n v="4500000"/>
    <n v="1500000"/>
    <x v="10"/>
  </r>
  <r>
    <n v="1500000"/>
    <n v="13500000"/>
    <n v="1500000"/>
    <x v="3"/>
  </r>
  <r>
    <n v="1500000"/>
    <n v="466500000"/>
    <n v="1500000"/>
    <x v="116"/>
  </r>
  <r>
    <n v="1500000"/>
    <n v="412500000"/>
    <n v="1500000"/>
    <x v="117"/>
  </r>
  <r>
    <n v="1500000"/>
    <n v="55500000"/>
    <n v="1500000"/>
    <x v="46"/>
  </r>
  <r>
    <n v="1500000"/>
    <n v="531000000"/>
    <n v="1500000"/>
    <x v="118"/>
  </r>
  <r>
    <n v="1500000"/>
    <n v="46500000"/>
    <n v="1500000"/>
    <x v="73"/>
  </r>
  <r>
    <n v="1500000"/>
    <n v="3000000"/>
    <n v="1500000"/>
    <x v="6"/>
  </r>
  <r>
    <n v="1500000"/>
    <n v="4500000"/>
    <n v="1500000"/>
    <x v="10"/>
  </r>
  <r>
    <n v="1500000"/>
    <n v="130500000"/>
    <n v="1500000"/>
    <x v="119"/>
  </r>
  <r>
    <n v="1500000"/>
    <n v="231000000"/>
    <n v="1500000"/>
    <x v="120"/>
  </r>
  <r>
    <n v="1500000"/>
    <n v="16500000"/>
    <n v="1500000"/>
    <x v="45"/>
  </r>
  <r>
    <n v="1500000"/>
    <n v="73500000"/>
    <n v="1500000"/>
    <x v="121"/>
  </r>
  <r>
    <n v="1500000"/>
    <n v="60000000"/>
    <n v="1500000"/>
    <x v="122"/>
  </r>
  <r>
    <n v="1500000"/>
    <n v="88500000"/>
    <n v="1500000"/>
    <x v="77"/>
  </r>
  <r>
    <n v="1500000"/>
    <n v="10500000"/>
    <n v="1500000"/>
    <x v="23"/>
  </r>
  <r>
    <n v="1500000"/>
    <n v="18000000"/>
    <n v="1500000"/>
    <x v="27"/>
  </r>
  <r>
    <n v="1500000"/>
    <n v="30000000"/>
    <n v="1500000"/>
    <x v="55"/>
  </r>
  <r>
    <n v="1500000"/>
    <n v="36000000"/>
    <n v="1500000"/>
    <x v="18"/>
  </r>
  <r>
    <n v="1500000"/>
    <n v="1125000000"/>
    <n v="1500000"/>
    <x v="123"/>
  </r>
  <r>
    <n v="1500000"/>
    <n v="76500000"/>
    <n v="1500000"/>
    <x v="124"/>
  </r>
  <r>
    <n v="1500000"/>
    <n v="244500000"/>
    <n v="1500000"/>
    <x v="64"/>
  </r>
  <r>
    <n v="1500000"/>
    <n v="46500000"/>
    <n v="1500000"/>
    <x v="73"/>
  </r>
  <r>
    <n v="1500000"/>
    <n v="4500000"/>
    <n v="1500000"/>
    <x v="10"/>
  </r>
  <r>
    <n v="1500000"/>
    <n v="3000000"/>
    <n v="1500000"/>
    <x v="6"/>
  </r>
  <r>
    <n v="1500000"/>
    <n v="4500000"/>
    <n v="1500000"/>
    <x v="10"/>
  </r>
  <r>
    <n v="1500000"/>
    <n v="361500000"/>
    <n v="1500000"/>
    <x v="125"/>
  </r>
  <r>
    <n v="1500000"/>
    <n v="387000000"/>
    <n v="1500000"/>
    <x v="126"/>
  </r>
  <r>
    <n v="1500000"/>
    <n v="64500000"/>
    <n v="1500000"/>
    <x v="94"/>
  </r>
  <r>
    <n v="1500000"/>
    <n v="1191000000"/>
    <n v="1500000"/>
    <x v="127"/>
  </r>
  <r>
    <n v="1500000"/>
    <n v="4500000"/>
    <n v="1500000"/>
    <x v="10"/>
  </r>
  <r>
    <n v="1500000"/>
    <n v="60000000"/>
    <n v="1500000"/>
    <x v="122"/>
  </r>
  <r>
    <n v="1500000"/>
    <n v="3000000"/>
    <n v="1500000"/>
    <x v="6"/>
  </r>
  <r>
    <n v="1500000"/>
    <n v="3000000"/>
    <n v="1500000"/>
    <x v="6"/>
  </r>
  <r>
    <n v="1500000"/>
    <n v="186000000"/>
    <n v="1500000"/>
    <x v="128"/>
  </r>
  <r>
    <n v="1500000"/>
    <n v="303000000"/>
    <n v="1500000"/>
    <x v="97"/>
  </r>
  <r>
    <n v="1500000"/>
    <n v="39000000"/>
    <n v="1500000"/>
    <x v="4"/>
  </r>
  <r>
    <n v="1500000"/>
    <n v="33000000"/>
    <n v="1500000"/>
    <x v="15"/>
  </r>
  <r>
    <n v="1500000"/>
    <n v="114000000"/>
    <n v="1500000"/>
    <x v="129"/>
  </r>
  <r>
    <n v="1500000"/>
    <n v="70500000"/>
    <n v="1500000"/>
    <x v="130"/>
  </r>
  <r>
    <n v="1500000"/>
    <n v="13500000"/>
    <n v="1500000"/>
    <x v="3"/>
  </r>
  <r>
    <n v="1500000"/>
    <n v="24000000"/>
    <n v="1500000"/>
    <x v="19"/>
  </r>
  <r>
    <n v="1500000"/>
    <n v="28500000"/>
    <n v="1500000"/>
    <x v="49"/>
  </r>
  <r>
    <n v="1500000"/>
    <n v="48000000"/>
    <n v="1500000"/>
    <x v="131"/>
  </r>
  <r>
    <n v="1500000"/>
    <n v="6000000"/>
    <n v="1500000"/>
    <x v="5"/>
  </r>
  <r>
    <n v="1500000"/>
    <n v="400500000"/>
    <n v="1500000"/>
    <x v="132"/>
  </r>
  <r>
    <n v="1500000"/>
    <n v="111000000"/>
    <n v="1500000"/>
    <x v="133"/>
  </r>
  <r>
    <n v="1500000"/>
    <n v="505500000"/>
    <n v="1500000"/>
    <x v="134"/>
  </r>
  <r>
    <n v="1500000"/>
    <n v="39000000"/>
    <n v="1500000"/>
    <x v="4"/>
  </r>
  <r>
    <n v="1500000"/>
    <n v="3000000"/>
    <n v="1500000"/>
    <x v="6"/>
  </r>
  <r>
    <n v="1500000"/>
    <n v="6000000"/>
    <n v="1500000"/>
    <x v="5"/>
  </r>
  <r>
    <n v="1500000"/>
    <n v="28500000"/>
    <n v="1500000"/>
    <x v="49"/>
  </r>
  <r>
    <n v="1500000"/>
    <n v="538500000"/>
    <n v="1500000"/>
    <x v="135"/>
  </r>
  <r>
    <n v="1500000"/>
    <n v="517500000"/>
    <n v="1500000"/>
    <x v="136"/>
  </r>
  <r>
    <n v="1500000"/>
    <n v="63000000"/>
    <n v="1500000"/>
    <x v="34"/>
  </r>
  <r>
    <n v="1500000"/>
    <n v="1623000000"/>
    <n v="1500000"/>
    <x v="137"/>
  </r>
  <r>
    <n v="1500000"/>
    <n v="48000000"/>
    <n v="1500000"/>
    <x v="131"/>
  </r>
  <r>
    <n v="1500000"/>
    <n v="13500000"/>
    <n v="1500000"/>
    <x v="3"/>
  </r>
  <r>
    <n v="1500000"/>
    <n v="4500000"/>
    <n v="1500000"/>
    <x v="10"/>
  </r>
  <r>
    <n v="1500000"/>
    <n v="204000000"/>
    <n v="1500000"/>
    <x v="138"/>
  </r>
  <r>
    <n v="1500000"/>
    <n v="298500000"/>
    <n v="1500000"/>
    <x v="139"/>
  </r>
  <r>
    <n v="1500000"/>
    <n v="25500000"/>
    <n v="1500000"/>
    <x v="41"/>
  </r>
  <r>
    <n v="1500000"/>
    <n v="57000000"/>
    <n v="1500000"/>
    <x v="84"/>
  </r>
  <r>
    <n v="1500000"/>
    <n v="136500000"/>
    <n v="1500000"/>
    <x v="105"/>
  </r>
  <r>
    <n v="1500000"/>
    <n v="94500000"/>
    <n v="1500000"/>
    <x v="140"/>
  </r>
  <r>
    <n v="1500000"/>
    <n v="16500000"/>
    <n v="1500000"/>
    <x v="45"/>
  </r>
  <r>
    <n v="1500000"/>
    <n v="15000000"/>
    <n v="1500000"/>
    <x v="17"/>
  </r>
  <r>
    <n v="1500000"/>
    <n v="31500000"/>
    <n v="1500000"/>
    <x v="83"/>
  </r>
  <r>
    <n v="1500000"/>
    <n v="43500000"/>
    <n v="1500000"/>
    <x v="20"/>
  </r>
  <r>
    <n v="1500000"/>
    <n v="657000000"/>
    <n v="1500000"/>
    <x v="141"/>
  </r>
  <r>
    <n v="1500000"/>
    <n v="160500000"/>
    <n v="1500000"/>
    <x v="61"/>
  </r>
  <r>
    <n v="1500000"/>
    <n v="462000000"/>
    <n v="1500000"/>
    <x v="142"/>
  </r>
  <r>
    <n v="1500000"/>
    <n v="202500000"/>
    <n v="1500000"/>
    <x v="101"/>
  </r>
  <r>
    <n v="1500000"/>
    <n v="9000000"/>
    <n v="1500000"/>
    <x v="25"/>
  </r>
  <r>
    <n v="1500000"/>
    <n v="13500000"/>
    <n v="1500000"/>
    <x v="3"/>
  </r>
  <r>
    <n v="1500000"/>
    <n v="10500000"/>
    <n v="1500000"/>
    <x v="23"/>
  </r>
  <r>
    <n v="1500000"/>
    <n v="537000000"/>
    <n v="1500000"/>
    <x v="143"/>
  </r>
  <r>
    <n v="1500000"/>
    <n v="438000000"/>
    <n v="1500000"/>
    <x v="144"/>
  </r>
  <r>
    <n v="1500000"/>
    <n v="67500000"/>
    <n v="1500000"/>
    <x v="102"/>
  </r>
  <r>
    <n v="1500000"/>
    <n v="1647000000"/>
    <n v="1500000"/>
    <x v="145"/>
  </r>
  <r>
    <n v="1500000"/>
    <n v="3000000"/>
    <n v="1500000"/>
    <x v="6"/>
  </r>
  <r>
    <n v="1500000"/>
    <n v="43500000"/>
    <n v="1500000"/>
    <x v="20"/>
  </r>
  <r>
    <n v="1500000"/>
    <n v="7500000"/>
    <n v="1500000"/>
    <x v="14"/>
  </r>
  <r>
    <n v="1500000"/>
    <n v="10500000"/>
    <n v="1500000"/>
    <x v="23"/>
  </r>
  <r>
    <n v="1500000"/>
    <n v="153000000"/>
    <n v="1500000"/>
    <x v="146"/>
  </r>
  <r>
    <n v="1500000"/>
    <n v="264000000"/>
    <n v="1500000"/>
    <x v="147"/>
  </r>
  <r>
    <n v="1500000"/>
    <n v="28500000"/>
    <n v="1500000"/>
    <x v="49"/>
  </r>
  <r>
    <n v="1500000"/>
    <n v="51000000"/>
    <n v="1500000"/>
    <x v="33"/>
  </r>
  <r>
    <n v="1500000"/>
    <n v="139500000"/>
    <n v="1500000"/>
    <x v="148"/>
  </r>
  <r>
    <n v="1500000"/>
    <n v="96000000"/>
    <n v="1500000"/>
    <x v="149"/>
  </r>
  <r>
    <n v="1500000"/>
    <n v="15000000"/>
    <n v="1500000"/>
    <x v="17"/>
  </r>
  <r>
    <n v="1500000"/>
    <n v="22500000"/>
    <n v="1500000"/>
    <x v="150"/>
  </r>
  <r>
    <n v="1500000"/>
    <n v="28500000"/>
    <n v="1500000"/>
    <x v="49"/>
  </r>
  <r>
    <n v="1500000"/>
    <n v="52500000"/>
    <n v="1500000"/>
    <x v="109"/>
  </r>
  <r>
    <n v="1500000"/>
    <n v="664500000"/>
    <n v="1500000"/>
    <x v="151"/>
  </r>
  <r>
    <n v="1500000"/>
    <n v="66000000"/>
    <n v="1500000"/>
    <x v="9"/>
  </r>
  <r>
    <n v="1500000"/>
    <n v="345000000"/>
    <n v="1500000"/>
    <x v="107"/>
  </r>
  <r>
    <n v="1500000"/>
    <n v="244500000"/>
    <n v="1500000"/>
    <x v="64"/>
  </r>
  <r>
    <n v="1500000"/>
    <n v="3000000"/>
    <n v="1500000"/>
    <x v="6"/>
  </r>
  <r>
    <n v="1500000"/>
    <n v="4500000"/>
    <n v="1500000"/>
    <x v="10"/>
  </r>
  <r>
    <n v="1500000"/>
    <n v="22500000"/>
    <n v="1500000"/>
    <x v="150"/>
  </r>
  <r>
    <n v="1500000"/>
    <n v="544500000"/>
    <n v="1500000"/>
    <x v="152"/>
  </r>
  <r>
    <n v="1500000"/>
    <n v="513000000"/>
    <n v="1500000"/>
    <x v="153"/>
  </r>
  <r>
    <n v="1500000"/>
    <n v="13500000"/>
    <n v="1500000"/>
    <x v="3"/>
  </r>
  <r>
    <n v="1500000"/>
    <n v="108000000"/>
    <n v="1500000"/>
    <x v="154"/>
  </r>
  <r>
    <n v="1500000"/>
    <n v="1488000000"/>
    <n v="1500000"/>
    <x v="155"/>
  </r>
  <r>
    <n v="1500000"/>
    <n v="64500000"/>
    <n v="1500000"/>
    <x v="94"/>
  </r>
  <r>
    <n v="1500000"/>
    <n v="6000000"/>
    <n v="1500000"/>
    <x v="5"/>
  </r>
  <r>
    <n v="1500000"/>
    <n v="4500000"/>
    <n v="1500000"/>
    <x v="10"/>
  </r>
  <r>
    <n v="1500000"/>
    <n v="217500000"/>
    <n v="1500000"/>
    <x v="156"/>
  </r>
  <r>
    <n v="1500000"/>
    <n v="273000000"/>
    <n v="1500000"/>
    <x v="157"/>
  </r>
  <r>
    <n v="1500000"/>
    <n v="22500000"/>
    <n v="1500000"/>
    <x v="150"/>
  </r>
  <r>
    <n v="1500000"/>
    <n v="51000000"/>
    <n v="1500000"/>
    <x v="33"/>
  </r>
  <r>
    <n v="1500000"/>
    <n v="165000000"/>
    <n v="1500000"/>
    <x v="158"/>
  </r>
  <r>
    <n v="1500000"/>
    <n v="91500000"/>
    <n v="1500000"/>
    <x v="7"/>
  </r>
  <r>
    <n v="1500000"/>
    <n v="19500000"/>
    <n v="1500000"/>
    <x v="31"/>
  </r>
  <r>
    <n v="1500000"/>
    <n v="21000000"/>
    <n v="1500000"/>
    <x v="24"/>
  </r>
  <r>
    <n v="1500000"/>
    <n v="39000000"/>
    <n v="1500000"/>
    <x v="4"/>
  </r>
  <r>
    <n v="1500000"/>
    <n v="75000000"/>
    <n v="1500000"/>
    <x v="159"/>
  </r>
  <r>
    <n v="1500000"/>
    <n v="706500000"/>
    <n v="1500000"/>
    <x v="160"/>
  </r>
  <r>
    <n v="1500000"/>
    <n v="63000000"/>
    <n v="1500000"/>
    <x v="34"/>
  </r>
  <r>
    <n v="1500000"/>
    <n v="448500000"/>
    <n v="1500000"/>
    <x v="161"/>
  </r>
  <r>
    <n v="1500000"/>
    <n v="73500000"/>
    <n v="1500000"/>
    <x v="121"/>
  </r>
  <r>
    <n v="1500000"/>
    <n v="6000000"/>
    <n v="1500000"/>
    <x v="5"/>
  </r>
  <r>
    <n v="1500000"/>
    <n v="6000000"/>
    <n v="1500000"/>
    <x v="5"/>
  </r>
  <r>
    <n v="1500000"/>
    <n v="46500000"/>
    <n v="1500000"/>
    <x v="73"/>
  </r>
  <r>
    <n v="1500000"/>
    <n v="739500000"/>
    <n v="1500000"/>
    <x v="162"/>
  </r>
  <r>
    <n v="1500000"/>
    <n v="595500000"/>
    <n v="1500000"/>
    <x v="163"/>
  </r>
  <r>
    <n v="1500000"/>
    <n v="91500000"/>
    <n v="1500000"/>
    <x v="7"/>
  </r>
  <r>
    <n v="1500000"/>
    <n v="1408500000"/>
    <n v="1500000"/>
    <x v="164"/>
  </r>
  <r>
    <n v="1500000"/>
    <n v="3000000"/>
    <n v="1500000"/>
    <x v="6"/>
  </r>
  <r>
    <n v="1500000"/>
    <n v="60000000"/>
    <n v="1500000"/>
    <x v="122"/>
  </r>
  <r>
    <n v="1500000"/>
    <n v="3000000"/>
    <n v="1500000"/>
    <x v="6"/>
  </r>
  <r>
    <n v="1500000"/>
    <n v="6000000"/>
    <n v="1500000"/>
    <x v="5"/>
  </r>
  <r>
    <n v="1500000"/>
    <n v="225000000"/>
    <n v="1500000"/>
    <x v="165"/>
  </r>
  <r>
    <n v="1500000"/>
    <n v="327000000"/>
    <n v="1500000"/>
    <x v="166"/>
  </r>
  <r>
    <n v="1500000"/>
    <n v="34500000"/>
    <n v="1500000"/>
    <x v="59"/>
  </r>
  <r>
    <n v="1500000"/>
    <n v="43500000"/>
    <n v="1500000"/>
    <x v="20"/>
  </r>
  <r>
    <n v="1500000"/>
    <n v="184500000"/>
    <n v="1500000"/>
    <x v="167"/>
  </r>
  <r>
    <n v="1500000"/>
    <n v="85500000"/>
    <n v="1500000"/>
    <x v="168"/>
  </r>
  <r>
    <n v="1500000"/>
    <n v="16500000"/>
    <n v="1500000"/>
    <x v="45"/>
  </r>
  <r>
    <n v="1500000"/>
    <n v="28500000"/>
    <n v="1500000"/>
    <x v="49"/>
  </r>
  <r>
    <n v="1500000"/>
    <n v="24000000"/>
    <n v="1500000"/>
    <x v="19"/>
  </r>
  <r>
    <n v="1500000"/>
    <n v="76500000"/>
    <n v="1500000"/>
    <x v="124"/>
  </r>
  <r>
    <n v="1500000"/>
    <n v="3000000"/>
    <n v="1500000"/>
    <x v="6"/>
  </r>
  <r>
    <n v="1500000"/>
    <n v="949500000"/>
    <n v="1500000"/>
    <x v="169"/>
  </r>
  <r>
    <n v="1500000"/>
    <n v="60000000"/>
    <n v="1500000"/>
    <x v="122"/>
  </r>
  <r>
    <n v="1500000"/>
    <n v="283500000"/>
    <n v="1500000"/>
    <x v="170"/>
  </r>
  <r>
    <n v="1500000"/>
    <n v="58500000"/>
    <n v="1500000"/>
    <x v="26"/>
  </r>
  <r>
    <n v="1500000"/>
    <n v="3000000"/>
    <n v="1500000"/>
    <x v="6"/>
  </r>
  <r>
    <n v="1500000"/>
    <n v="12000000"/>
    <n v="1500000"/>
    <x v="8"/>
  </r>
  <r>
    <n v="1500000"/>
    <n v="33000000"/>
    <n v="1500000"/>
    <x v="15"/>
  </r>
  <r>
    <n v="1500000"/>
    <n v="844500000"/>
    <n v="1500000"/>
    <x v="171"/>
  </r>
  <r>
    <n v="1500000"/>
    <n v="628500000"/>
    <n v="1500000"/>
    <x v="172"/>
  </r>
  <r>
    <n v="1500000"/>
    <n v="94500000"/>
    <n v="1500000"/>
    <x v="140"/>
  </r>
  <r>
    <n v="1500000"/>
    <n v="1761000000"/>
    <n v="1500000"/>
    <x v="173"/>
  </r>
  <r>
    <n v="1500000"/>
    <n v="64500000"/>
    <n v="1500000"/>
    <x v="94"/>
  </r>
  <r>
    <n v="1500000"/>
    <n v="6000000"/>
    <n v="1500000"/>
    <x v="5"/>
  </r>
  <r>
    <n v="1500000"/>
    <n v="4500000"/>
    <n v="1500000"/>
    <x v="10"/>
  </r>
  <r>
    <n v="1500000"/>
    <n v="306000000"/>
    <n v="1500000"/>
    <x v="174"/>
  </r>
  <r>
    <n v="1500000"/>
    <n v="276000000"/>
    <n v="1500000"/>
    <x v="175"/>
  </r>
  <r>
    <n v="1500000"/>
    <n v="31500000"/>
    <n v="1500000"/>
    <x v="83"/>
  </r>
  <r>
    <n v="1500000"/>
    <n v="75000000"/>
    <n v="1500000"/>
    <x v="159"/>
  </r>
  <r>
    <n v="1500000"/>
    <n v="141000000"/>
    <n v="1500000"/>
    <x v="176"/>
  </r>
  <r>
    <n v="1500000"/>
    <n v="142500000"/>
    <n v="1500000"/>
    <x v="177"/>
  </r>
  <r>
    <n v="1500000"/>
    <n v="15000000"/>
    <n v="1500000"/>
    <x v="17"/>
  </r>
  <r>
    <n v="1500000"/>
    <n v="9000000"/>
    <n v="1500000"/>
    <x v="25"/>
  </r>
  <r>
    <n v="1500000"/>
    <n v="91500000"/>
    <n v="1500000"/>
    <x v="7"/>
  </r>
  <r>
    <n v="1500000"/>
    <n v="49500000"/>
    <n v="1500000"/>
    <x v="69"/>
  </r>
  <r>
    <n v="1500000"/>
    <n v="3000000"/>
    <n v="1500000"/>
    <x v="6"/>
  </r>
  <r>
    <n v="1500000"/>
    <n v="724500000"/>
    <n v="1500000"/>
    <x v="178"/>
  </r>
  <r>
    <n v="1500000"/>
    <n v="39000000"/>
    <n v="1500000"/>
    <x v="4"/>
  </r>
  <r>
    <n v="1500000"/>
    <n v="561000000"/>
    <n v="1500000"/>
    <x v="179"/>
  </r>
  <r>
    <n v="1500000"/>
    <n v="199500000"/>
    <n v="1500000"/>
    <x v="180"/>
  </r>
  <r>
    <n v="1500000"/>
    <n v="3000000"/>
    <n v="1500000"/>
    <x v="6"/>
  </r>
  <r>
    <n v="1500000"/>
    <n v="22500000"/>
    <n v="1500000"/>
    <x v="150"/>
  </r>
  <r>
    <n v="1500000"/>
    <n v="846000000"/>
    <n v="1500000"/>
    <x v="181"/>
  </r>
  <r>
    <n v="1500000"/>
    <n v="487500000"/>
    <n v="1500000"/>
    <x v="182"/>
  </r>
  <r>
    <n v="1500000"/>
    <n v="81000000"/>
    <n v="1500000"/>
    <x v="93"/>
  </r>
  <r>
    <n v="1500000"/>
    <n v="1716000000"/>
    <n v="1500000"/>
    <x v="183"/>
  </r>
  <r>
    <n v="1500000"/>
    <n v="79500000"/>
    <n v="1500000"/>
    <x v="38"/>
  </r>
  <r>
    <n v="1500000"/>
    <n v="13500000"/>
    <n v="1500000"/>
    <x v="3"/>
  </r>
  <r>
    <n v="1500000"/>
    <n v="169500000"/>
    <n v="1500000"/>
    <x v="184"/>
  </r>
  <r>
    <n v="1500000"/>
    <n v="466500000"/>
    <n v="1500000"/>
    <x v="116"/>
  </r>
  <r>
    <n v="1500000"/>
    <n v="16500000"/>
    <n v="1500000"/>
    <x v="45"/>
  </r>
  <r>
    <n v="1500000"/>
    <n v="46500000"/>
    <n v="1500000"/>
    <x v="73"/>
  </r>
  <r>
    <n v="1500000"/>
    <n v="181500000"/>
    <n v="1500000"/>
    <x v="22"/>
  </r>
  <r>
    <n v="1500000"/>
    <n v="4500000"/>
    <n v="1500000"/>
    <x v="10"/>
  </r>
  <r>
    <n v="1500000"/>
    <n v="180000000"/>
    <n v="1500000"/>
    <x v="185"/>
  </r>
  <r>
    <n v="1500000"/>
    <n v="6000000"/>
    <n v="1500000"/>
    <x v="5"/>
  </r>
  <r>
    <n v="1500000"/>
    <n v="7500000"/>
    <n v="1500000"/>
    <x v="14"/>
  </r>
  <r>
    <n v="1500000"/>
    <n v="69000000"/>
    <n v="1500000"/>
    <x v="186"/>
  </r>
  <r>
    <n v="1500000"/>
    <n v="60000000"/>
    <n v="1500000"/>
    <x v="122"/>
  </r>
  <r>
    <n v="1500000"/>
    <n v="3000000"/>
    <n v="1500000"/>
    <x v="6"/>
  </r>
  <r>
    <n v="1500000"/>
    <n v="1186500000"/>
    <n v="1500000"/>
    <x v="187"/>
  </r>
  <r>
    <n v="1500000"/>
    <n v="45000000"/>
    <n v="1500000"/>
    <x v="80"/>
  </r>
  <r>
    <n v="1500000"/>
    <n v="390000000"/>
    <n v="1500000"/>
    <x v="188"/>
  </r>
  <r>
    <n v="1500000"/>
    <n v="265500000"/>
    <n v="1500000"/>
    <x v="189"/>
  </r>
  <r>
    <n v="1500000"/>
    <n v="10500000"/>
    <n v="1500000"/>
    <x v="23"/>
  </r>
  <r>
    <n v="1500000"/>
    <n v="6000000"/>
    <n v="1500000"/>
    <x v="5"/>
  </r>
  <r>
    <n v="1500000"/>
    <n v="33000000"/>
    <n v="1500000"/>
    <x v="15"/>
  </r>
  <r>
    <n v="1500000"/>
    <n v="657000000"/>
    <n v="1500000"/>
    <x v="141"/>
  </r>
  <r>
    <n v="1500000"/>
    <n v="447000000"/>
    <n v="1500000"/>
    <x v="66"/>
  </r>
  <r>
    <n v="1500000"/>
    <n v="52500000"/>
    <n v="1500000"/>
    <x v="109"/>
  </r>
  <r>
    <n v="1500000"/>
    <n v="1330500000"/>
    <n v="1500000"/>
    <x v="190"/>
  </r>
  <r>
    <n v="1500000"/>
    <n v="63000000"/>
    <n v="1500000"/>
    <x v="34"/>
  </r>
  <r>
    <n v="1500000"/>
    <n v="6000000"/>
    <n v="1500000"/>
    <x v="5"/>
  </r>
  <r>
    <n v="1500000"/>
    <n v="165000000"/>
    <n v="1500000"/>
    <x v="158"/>
  </r>
  <r>
    <n v="1500000"/>
    <n v="609000000"/>
    <n v="1500000"/>
    <x v="191"/>
  </r>
  <r>
    <n v="1500000"/>
    <n v="19500000"/>
    <n v="1500000"/>
    <x v="31"/>
  </r>
  <r>
    <n v="1500000"/>
    <n v="36000000"/>
    <n v="1500000"/>
    <x v="18"/>
  </r>
  <r>
    <n v="1500000"/>
    <n v="97500000"/>
    <n v="1500000"/>
    <x v="192"/>
  </r>
  <r>
    <n v="1500000"/>
    <n v="181500000"/>
    <n v="1500000"/>
    <x v="22"/>
  </r>
  <r>
    <n v="1500000"/>
    <n v="7500000"/>
    <n v="1500000"/>
    <x v="14"/>
  </r>
  <r>
    <n v="1500000"/>
    <n v="28500000"/>
    <n v="1500000"/>
    <x v="49"/>
  </r>
  <r>
    <n v="1500000"/>
    <n v="75000000"/>
    <n v="1500000"/>
    <x v="159"/>
  </r>
  <r>
    <n v="1500000"/>
    <n v="84000000"/>
    <n v="1500000"/>
    <x v="193"/>
  </r>
  <r>
    <n v="1500000"/>
    <n v="496500000"/>
    <n v="1500000"/>
    <x v="108"/>
  </r>
  <r>
    <n v="1500000"/>
    <n v="66000000"/>
    <n v="1500000"/>
    <x v="9"/>
  </r>
  <r>
    <n v="1500000"/>
    <n v="318000000"/>
    <n v="1500000"/>
    <x v="88"/>
  </r>
  <r>
    <n v="1500000"/>
    <n v="211500000"/>
    <n v="1500000"/>
    <x v="194"/>
  </r>
  <r>
    <n v="1500000"/>
    <n v="7500000"/>
    <n v="1500000"/>
    <x v="14"/>
  </r>
  <r>
    <n v="1500000"/>
    <n v="6000000"/>
    <n v="1500000"/>
    <x v="5"/>
  </r>
  <r>
    <n v="1500000"/>
    <n v="61500000"/>
    <n v="1500000"/>
    <x v="113"/>
  </r>
  <r>
    <n v="1500000"/>
    <n v="880500000"/>
    <n v="1500000"/>
    <x v="195"/>
  </r>
  <r>
    <n v="1500000"/>
    <n v="516000000"/>
    <n v="1500000"/>
    <x v="196"/>
  </r>
  <r>
    <n v="1500000"/>
    <n v="103500000"/>
    <n v="1500000"/>
    <x v="60"/>
  </r>
  <r>
    <n v="1500000"/>
    <n v="1240500000"/>
    <n v="1500000"/>
    <x v="197"/>
  </r>
  <r>
    <n v="1500000"/>
    <n v="4500000"/>
    <n v="1500000"/>
    <x v="10"/>
  </r>
  <r>
    <n v="1500000"/>
    <n v="76500000"/>
    <n v="1500000"/>
    <x v="124"/>
  </r>
  <r>
    <n v="1500000"/>
    <n v="4500000"/>
    <n v="1500000"/>
    <x v="10"/>
  </r>
  <r>
    <n v="1500000"/>
    <n v="232500000"/>
    <n v="1500000"/>
    <x v="198"/>
  </r>
  <r>
    <n v="1500000"/>
    <n v="303000000"/>
    <n v="1500000"/>
    <x v="97"/>
  </r>
  <r>
    <n v="1500000"/>
    <n v="39000000"/>
    <n v="1500000"/>
    <x v="4"/>
  </r>
  <r>
    <n v="1500000"/>
    <n v="24000000"/>
    <n v="1500000"/>
    <x v="19"/>
  </r>
  <r>
    <n v="1500000"/>
    <n v="186000000"/>
    <n v="1500000"/>
    <x v="128"/>
  </r>
  <r>
    <n v="1500000"/>
    <n v="174000000"/>
    <n v="1500000"/>
    <x v="100"/>
  </r>
  <r>
    <n v="1500000"/>
    <n v="19500000"/>
    <n v="1500000"/>
    <x v="31"/>
  </r>
  <r>
    <n v="1500000"/>
    <n v="69000000"/>
    <n v="1500000"/>
    <x v="186"/>
  </r>
  <r>
    <n v="1500000"/>
    <n v="88500000"/>
    <n v="1500000"/>
    <x v="77"/>
  </r>
  <r>
    <n v="1500000"/>
    <n v="109500000"/>
    <n v="1500000"/>
    <x v="82"/>
  </r>
  <r>
    <n v="1500000"/>
    <n v="4500000"/>
    <n v="1500000"/>
    <x v="10"/>
  </r>
  <r>
    <n v="1500000"/>
    <n v="765000000"/>
    <n v="1500000"/>
    <x v="199"/>
  </r>
  <r>
    <n v="1500000"/>
    <n v="124500000"/>
    <n v="1500000"/>
    <x v="50"/>
  </r>
  <r>
    <n v="1500000"/>
    <n v="406500000"/>
    <n v="1500000"/>
    <x v="200"/>
  </r>
  <r>
    <n v="1500000"/>
    <n v="262500000"/>
    <n v="1500000"/>
    <x v="201"/>
  </r>
  <r>
    <n v="1500000"/>
    <n v="31500000"/>
    <n v="1500000"/>
    <x v="83"/>
  </r>
  <r>
    <n v="1500000"/>
    <n v="12000000"/>
    <n v="1500000"/>
    <x v="8"/>
  </r>
  <r>
    <n v="1500000"/>
    <n v="49500000"/>
    <n v="1500000"/>
    <x v="69"/>
  </r>
  <r>
    <n v="1500000"/>
    <n v="924000000"/>
    <n v="1500000"/>
    <x v="202"/>
  </r>
  <r>
    <n v="1500000"/>
    <n v="993000000"/>
    <n v="1500000"/>
    <x v="203"/>
  </r>
  <r>
    <n v="1500000"/>
    <n v="216000000"/>
    <n v="1500000"/>
    <x v="204"/>
  </r>
  <r>
    <n v="1500000"/>
    <n v="1518000000"/>
    <n v="1500000"/>
    <x v="205"/>
  </r>
  <r>
    <n v="1500000"/>
    <n v="7500000"/>
    <n v="1500000"/>
    <x v="14"/>
  </r>
  <r>
    <n v="1500000"/>
    <n v="90000000"/>
    <n v="1500000"/>
    <x v="206"/>
  </r>
  <r>
    <n v="1500000"/>
    <n v="4500000"/>
    <n v="1500000"/>
    <x v="10"/>
  </r>
  <r>
    <n v="1500000"/>
    <n v="27000000"/>
    <n v="1500000"/>
    <x v="35"/>
  </r>
  <r>
    <n v="1500000"/>
    <n v="439500000"/>
    <n v="1500000"/>
    <x v="207"/>
  </r>
  <r>
    <n v="1500000"/>
    <n v="460500000"/>
    <n v="1500000"/>
    <x v="208"/>
  </r>
  <r>
    <n v="1500000"/>
    <n v="90000000"/>
    <n v="1500000"/>
    <x v="206"/>
  </r>
  <r>
    <n v="1500000"/>
    <n v="34500000"/>
    <n v="1500000"/>
    <x v="59"/>
  </r>
  <r>
    <n v="1500000"/>
    <n v="213000000"/>
    <n v="1500000"/>
    <x v="209"/>
  </r>
  <r>
    <n v="1500000"/>
    <n v="259500000"/>
    <n v="1500000"/>
    <x v="210"/>
  </r>
  <r>
    <n v="1500000"/>
    <n v="30000000"/>
    <n v="1500000"/>
    <x v="55"/>
  </r>
  <r>
    <n v="1500000"/>
    <n v="70500000"/>
    <n v="1500000"/>
    <x v="130"/>
  </r>
  <r>
    <n v="1500000"/>
    <n v="196500000"/>
    <n v="1500000"/>
    <x v="37"/>
  </r>
  <r>
    <n v="1500000"/>
    <n v="142500000"/>
    <n v="1500000"/>
    <x v="177"/>
  </r>
  <r>
    <n v="1500000"/>
    <n v="3000000"/>
    <n v="1500000"/>
    <x v="6"/>
  </r>
  <r>
    <n v="1500000"/>
    <n v="2316000000"/>
    <n v="1500000"/>
    <x v="211"/>
  </r>
  <r>
    <n v="1500000"/>
    <n v="168000000"/>
    <n v="1500000"/>
    <x v="212"/>
  </r>
  <r>
    <n v="1500000"/>
    <n v="747000000"/>
    <n v="1500000"/>
    <x v="213"/>
  </r>
  <r>
    <n v="1500000"/>
    <n v="715500000"/>
    <n v="1500000"/>
    <x v="214"/>
  </r>
  <r>
    <n v="1500000"/>
    <n v="10500000"/>
    <n v="1500000"/>
    <x v="23"/>
  </r>
  <r>
    <n v="1500000"/>
    <n v="25500000"/>
    <n v="1500000"/>
    <x v="41"/>
  </r>
  <r>
    <n v="1500000"/>
    <n v="78000000"/>
    <n v="1500000"/>
    <x v="43"/>
  </r>
  <r>
    <n v="1500000"/>
    <n v="1593000000"/>
    <n v="1500000"/>
    <x v="215"/>
  </r>
  <r>
    <n v="1500000"/>
    <n v="1660500000"/>
    <n v="1500000"/>
    <x v="216"/>
  </r>
  <r>
    <n v="1500000"/>
    <n v="238500000"/>
    <n v="1500000"/>
    <x v="217"/>
  </r>
  <r>
    <n v="1500000"/>
    <n v="2083500000"/>
    <n v="1500000"/>
    <x v="218"/>
  </r>
  <r>
    <n v="1500000"/>
    <n v="111000000"/>
    <n v="1500000"/>
    <x v="133"/>
  </r>
  <r>
    <n v="1500000"/>
    <n v="6000000"/>
    <n v="1500000"/>
    <x v="5"/>
  </r>
  <r>
    <n v="1500000"/>
    <n v="19500000"/>
    <n v="1500000"/>
    <x v="31"/>
  </r>
  <r>
    <n v="1500000"/>
    <n v="637500000"/>
    <n v="1500000"/>
    <x v="219"/>
  </r>
  <r>
    <n v="1500000"/>
    <n v="856500000"/>
    <n v="1500000"/>
    <x v="220"/>
  </r>
  <r>
    <n v="1500000"/>
    <n v="13500000"/>
    <n v="1500000"/>
    <x v="3"/>
  </r>
  <r>
    <n v="1500000"/>
    <n v="646500000"/>
    <n v="1500000"/>
    <x v="221"/>
  </r>
  <r>
    <n v="1500000"/>
    <n v="72000000"/>
    <n v="1500000"/>
    <x v="21"/>
  </r>
  <r>
    <n v="1500000"/>
    <n v="528000000"/>
    <n v="1500000"/>
    <x v="222"/>
  </r>
  <r>
    <n v="1500000"/>
    <n v="337500000"/>
    <n v="1500000"/>
    <x v="223"/>
  </r>
  <r>
    <n v="1500000"/>
    <n v="30000000"/>
    <n v="1500000"/>
    <x v="55"/>
  </r>
  <r>
    <n v="1500000"/>
    <n v="60000000"/>
    <n v="1500000"/>
    <x v="122"/>
  </r>
  <r>
    <n v="1500000"/>
    <n v="93000000"/>
    <n v="1500000"/>
    <x v="95"/>
  </r>
  <r>
    <n v="1500000"/>
    <n v="139500000"/>
    <n v="1500000"/>
    <x v="148"/>
  </r>
  <r>
    <n v="1500000"/>
    <n v="826500000"/>
    <n v="1500000"/>
    <x v="224"/>
  </r>
  <r>
    <n v="1500000"/>
    <n v="85500000"/>
    <n v="1500000"/>
    <x v="168"/>
  </r>
  <r>
    <n v="1500000"/>
    <n v="805500000"/>
    <n v="1500000"/>
    <x v="225"/>
  </r>
  <r>
    <n v="1500000"/>
    <n v="544500000"/>
    <n v="1500000"/>
    <x v="152"/>
  </r>
  <r>
    <n v="1500000"/>
    <n v="13500000"/>
    <n v="1500000"/>
    <x v="3"/>
  </r>
  <r>
    <n v="1500000"/>
    <n v="6000000"/>
    <n v="1500000"/>
    <x v="5"/>
  </r>
  <r>
    <n v="1500000"/>
    <n v="58500000"/>
    <n v="1500000"/>
    <x v="26"/>
  </r>
  <r>
    <n v="1500000"/>
    <n v="1143000000"/>
    <n v="1500000"/>
    <x v="226"/>
  </r>
  <r>
    <n v="1500000"/>
    <n v="955500000"/>
    <n v="1500000"/>
    <x v="227"/>
  </r>
  <r>
    <n v="1500000"/>
    <n v="142500000"/>
    <n v="1500000"/>
    <x v="177"/>
  </r>
  <r>
    <n v="1500000"/>
    <n v="1708500000"/>
    <n v="1500000"/>
    <x v="228"/>
  </r>
  <r>
    <n v="1500000"/>
    <n v="3000000"/>
    <n v="1500000"/>
    <x v="6"/>
  </r>
  <r>
    <n v="1500000"/>
    <n v="126000000"/>
    <n v="1500000"/>
    <x v="229"/>
  </r>
  <r>
    <n v="1500000"/>
    <n v="7500000"/>
    <n v="1500000"/>
    <x v="14"/>
  </r>
  <r>
    <n v="1500000"/>
    <n v="33000000"/>
    <n v="1500000"/>
    <x v="15"/>
  </r>
  <r>
    <n v="1500000"/>
    <n v="436500000"/>
    <n v="1500000"/>
    <x v="230"/>
  </r>
  <r>
    <n v="1500000"/>
    <n v="598500000"/>
    <n v="1500000"/>
    <x v="231"/>
  </r>
  <r>
    <n v="1500000"/>
    <n v="546000000"/>
    <n v="1500000"/>
    <x v="232"/>
  </r>
  <r>
    <n v="1500000"/>
    <n v="70500000"/>
    <n v="1500000"/>
    <x v="130"/>
  </r>
  <r>
    <n v="1500000"/>
    <n v="228000000"/>
    <n v="1500000"/>
    <x v="233"/>
  </r>
  <r>
    <n v="1500000"/>
    <n v="324000000"/>
    <n v="1500000"/>
    <x v="234"/>
  </r>
  <r>
    <n v="1500000"/>
    <n v="45000000"/>
    <n v="1500000"/>
    <x v="80"/>
  </r>
  <r>
    <n v="1500000"/>
    <n v="69000000"/>
    <n v="1500000"/>
    <x v="186"/>
  </r>
  <r>
    <n v="1500000"/>
    <n v="124500000"/>
    <n v="1500000"/>
    <x v="50"/>
  </r>
  <r>
    <n v="1500000"/>
    <n v="277500000"/>
    <n v="1500000"/>
    <x v="70"/>
  </r>
  <r>
    <n v="1500000"/>
    <n v="6000000"/>
    <n v="1500000"/>
    <x v="5"/>
  </r>
  <r>
    <n v="1500000"/>
    <n v="1180500000"/>
    <n v="1500000"/>
    <x v="235"/>
  </r>
  <r>
    <n v="1500000"/>
    <n v="127500000"/>
    <n v="1500000"/>
    <x v="236"/>
  </r>
  <r>
    <n v="1500000"/>
    <n v="1065000000"/>
    <n v="1500000"/>
    <x v="237"/>
  </r>
  <r>
    <n v="1500000"/>
    <n v="316500000"/>
    <n v="1500000"/>
    <x v="238"/>
  </r>
  <r>
    <n v="1500000"/>
    <n v="31500000"/>
    <n v="1500000"/>
    <x v="83"/>
  </r>
  <r>
    <n v="1500000"/>
    <n v="21000000"/>
    <n v="1500000"/>
    <x v="24"/>
  </r>
  <r>
    <n v="1500000"/>
    <n v="55500000"/>
    <n v="1500000"/>
    <x v="46"/>
  </r>
  <r>
    <n v="1500000"/>
    <n v="1498500000"/>
    <n v="1500000"/>
    <x v="239"/>
  </r>
  <r>
    <n v="1500000"/>
    <n v="1431000000"/>
    <n v="1500000"/>
    <x v="240"/>
  </r>
  <r>
    <n v="1500000"/>
    <n v="204000000"/>
    <n v="1500000"/>
    <x v="138"/>
  </r>
  <r>
    <n v="1500000"/>
    <n v="1705500000"/>
    <n v="1500000"/>
    <x v="241"/>
  </r>
  <r>
    <n v="1500000"/>
    <n v="6000000"/>
    <n v="1500000"/>
    <x v="5"/>
  </r>
  <r>
    <n v="1500000"/>
    <n v="3000000"/>
    <n v="1500000"/>
    <x v="6"/>
  </r>
  <r>
    <n v="1500000"/>
    <n v="157500000"/>
    <n v="1500000"/>
    <x v="242"/>
  </r>
  <r>
    <n v="1500000"/>
    <n v="9000000"/>
    <n v="1500000"/>
    <x v="25"/>
  </r>
  <r>
    <n v="1500000"/>
    <n v="94500000"/>
    <n v="1500000"/>
    <x v="140"/>
  </r>
  <r>
    <n v="1500000"/>
    <n v="628500000"/>
    <n v="1500000"/>
    <x v="172"/>
  </r>
  <r>
    <n v="1500000"/>
    <n v="793500000"/>
    <n v="1500000"/>
    <x v="243"/>
  </r>
  <r>
    <n v="1500000"/>
    <n v="3000000"/>
    <n v="1500000"/>
    <x v="6"/>
  </r>
  <r>
    <n v="1500000"/>
    <n v="708000000"/>
    <n v="1500000"/>
    <x v="244"/>
  </r>
  <r>
    <n v="1500000"/>
    <n v="91500000"/>
    <n v="1500000"/>
    <x v="7"/>
  </r>
  <r>
    <n v="1500000"/>
    <n v="483000000"/>
    <n v="1500000"/>
    <x v="245"/>
  </r>
  <r>
    <n v="1500000"/>
    <n v="234000000"/>
    <n v="1500000"/>
    <x v="246"/>
  </r>
  <r>
    <n v="1500000"/>
    <n v="42000000"/>
    <n v="1500000"/>
    <x v="54"/>
  </r>
  <r>
    <n v="1500000"/>
    <n v="78000000"/>
    <n v="1500000"/>
    <x v="43"/>
  </r>
  <r>
    <n v="1500000"/>
    <n v="115500000"/>
    <n v="1500000"/>
    <x v="247"/>
  </r>
  <r>
    <n v="1500000"/>
    <n v="171000000"/>
    <n v="1500000"/>
    <x v="248"/>
  </r>
  <r>
    <n v="1500000"/>
    <n v="1402500000"/>
    <n v="1500000"/>
    <x v="249"/>
  </r>
  <r>
    <n v="1500000"/>
    <n v="112500000"/>
    <n v="1500000"/>
    <x v="16"/>
  </r>
  <r>
    <n v="1500000"/>
    <n v="1047000000"/>
    <n v="1500000"/>
    <x v="250"/>
  </r>
  <r>
    <n v="1500000"/>
    <n v="394500000"/>
    <n v="1500000"/>
    <x v="90"/>
  </r>
  <r>
    <n v="1500000"/>
    <n v="28500000"/>
    <n v="1500000"/>
    <x v="49"/>
  </r>
  <r>
    <n v="1500000"/>
    <n v="27000000"/>
    <n v="1500000"/>
    <x v="35"/>
  </r>
  <r>
    <n v="1500000"/>
    <n v="72000000"/>
    <n v="1500000"/>
    <x v="21"/>
  </r>
  <r>
    <n v="1500000"/>
    <n v="1713000000"/>
    <n v="1500000"/>
    <x v="251"/>
  </r>
  <r>
    <n v="1500000"/>
    <n v="1327500000"/>
    <n v="1500000"/>
    <x v="252"/>
  </r>
  <r>
    <n v="1500000"/>
    <n v="160500000"/>
    <n v="1500000"/>
    <x v="61"/>
  </r>
  <r>
    <n v="1500000"/>
    <n v="2040000000"/>
    <n v="1500000"/>
    <x v="253"/>
  </r>
  <r>
    <n v="1500000"/>
    <n v="3000000"/>
    <n v="1500000"/>
    <x v="6"/>
  </r>
  <r>
    <n v="1500000"/>
    <n v="133500000"/>
    <n v="1500000"/>
    <x v="111"/>
  </r>
  <r>
    <n v="1500000"/>
    <n v="12000000"/>
    <n v="1500000"/>
    <x v="8"/>
  </r>
  <r>
    <n v="1500000"/>
    <n v="114000000"/>
    <n v="1500000"/>
    <x v="129"/>
  </r>
  <r>
    <n v="1500000"/>
    <n v="570000000"/>
    <n v="1500000"/>
    <x v="254"/>
  </r>
  <r>
    <n v="1500000"/>
    <n v="858000000"/>
    <n v="1500000"/>
    <x v="255"/>
  </r>
  <r>
    <n v="1500000"/>
    <n v="3000000"/>
    <n v="1500000"/>
    <x v="6"/>
  </r>
  <r>
    <n v="1500000"/>
    <n v="589500000"/>
    <n v="1500000"/>
    <x v="256"/>
  </r>
  <r>
    <n v="1500000"/>
    <n v="63000000"/>
    <n v="1500000"/>
    <x v="34"/>
  </r>
  <r>
    <n v="1500000"/>
    <n v="370500000"/>
    <n v="1500000"/>
    <x v="257"/>
  </r>
  <r>
    <n v="1500000"/>
    <n v="4500000"/>
    <n v="1500000"/>
    <x v="10"/>
  </r>
  <r>
    <n v="1500000"/>
    <n v="235500000"/>
    <n v="1500000"/>
    <x v="48"/>
  </r>
  <r>
    <n v="1500000"/>
    <n v="3000000"/>
    <n v="1500000"/>
    <x v="6"/>
  </r>
  <r>
    <n v="1500000"/>
    <n v="34500000"/>
    <n v="1500000"/>
    <x v="59"/>
  </r>
  <r>
    <n v="1500000"/>
    <n v="87000000"/>
    <n v="1500000"/>
    <x v="258"/>
  </r>
  <r>
    <n v="1500000"/>
    <n v="106500000"/>
    <n v="1500000"/>
    <x v="29"/>
  </r>
  <r>
    <n v="1500000"/>
    <n v="141000000"/>
    <n v="1500000"/>
    <x v="176"/>
  </r>
  <r>
    <n v="1500000"/>
    <n v="6000000"/>
    <n v="1500000"/>
    <x v="5"/>
  </r>
  <r>
    <n v="1500000"/>
    <n v="1246500000"/>
    <n v="1500000"/>
    <x v="259"/>
  </r>
  <r>
    <n v="1500000"/>
    <n v="126000000"/>
    <n v="1500000"/>
    <x v="229"/>
  </r>
  <r>
    <n v="1500000"/>
    <n v="1038000000"/>
    <n v="1500000"/>
    <x v="260"/>
  </r>
  <r>
    <n v="1500000"/>
    <n v="138000000"/>
    <n v="1500000"/>
    <x v="92"/>
  </r>
  <r>
    <n v="1500000"/>
    <n v="18000000"/>
    <n v="1500000"/>
    <x v="27"/>
  </r>
  <r>
    <n v="1500000"/>
    <n v="16500000"/>
    <n v="1500000"/>
    <x v="45"/>
  </r>
  <r>
    <n v="1500000"/>
    <n v="46500000"/>
    <n v="1500000"/>
    <x v="73"/>
  </r>
  <r>
    <n v="1500000"/>
    <n v="1831500000"/>
    <n v="1500000"/>
    <x v="261"/>
  </r>
  <r>
    <n v="1500000"/>
    <n v="1306500000"/>
    <n v="1500000"/>
    <x v="262"/>
  </r>
  <r>
    <n v="1500000"/>
    <n v="207000000"/>
    <n v="1500000"/>
    <x v="263"/>
  </r>
  <r>
    <n v="1500000"/>
    <n v="1654500000"/>
    <n v="1500000"/>
    <x v="264"/>
  </r>
  <r>
    <n v="1500000"/>
    <n v="9000000"/>
    <n v="1500000"/>
    <x v="25"/>
  </r>
  <r>
    <n v="1500000"/>
    <n v="4500000"/>
    <n v="1500000"/>
    <x v="10"/>
  </r>
  <r>
    <n v="1500000"/>
    <n v="201000000"/>
    <n v="1500000"/>
    <x v="265"/>
  </r>
  <r>
    <n v="1500000"/>
    <n v="10500000"/>
    <n v="1500000"/>
    <x v="23"/>
  </r>
  <r>
    <n v="1500000"/>
    <n v="138000000"/>
    <n v="1500000"/>
    <x v="92"/>
  </r>
  <r>
    <n v="1500000"/>
    <n v="607500000"/>
    <n v="1500000"/>
    <x v="266"/>
  </r>
  <r>
    <n v="1500000"/>
    <n v="945000000"/>
    <n v="1500000"/>
    <x v="267"/>
  </r>
  <r>
    <n v="1500000"/>
    <n v="3000000"/>
    <n v="1500000"/>
    <x v="6"/>
  </r>
  <r>
    <n v="1500000"/>
    <n v="630000000"/>
    <n v="1500000"/>
    <x v="268"/>
  </r>
  <r>
    <n v="1500000"/>
    <n v="79500000"/>
    <n v="1500000"/>
    <x v="38"/>
  </r>
  <r>
    <n v="1500000"/>
    <n v="268500000"/>
    <n v="1500000"/>
    <x v="269"/>
  </r>
  <r>
    <n v="1500000"/>
    <n v="4500000"/>
    <n v="1500000"/>
    <x v="10"/>
  </r>
  <r>
    <n v="1500000"/>
    <n v="156000000"/>
    <n v="1500000"/>
    <x v="63"/>
  </r>
  <r>
    <n v="1500000"/>
    <n v="6000000"/>
    <n v="1500000"/>
    <x v="5"/>
  </r>
  <r>
    <n v="1500000"/>
    <n v="40500000"/>
    <n v="1500000"/>
    <x v="91"/>
  </r>
  <r>
    <n v="1500000"/>
    <n v="79500000"/>
    <n v="1500000"/>
    <x v="38"/>
  </r>
  <r>
    <n v="1500000"/>
    <n v="120000000"/>
    <n v="1500000"/>
    <x v="270"/>
  </r>
  <r>
    <n v="1500000"/>
    <n v="160500000"/>
    <n v="1500000"/>
    <x v="61"/>
  </r>
  <r>
    <n v="1500000"/>
    <n v="660000000"/>
    <n v="1500000"/>
    <x v="271"/>
  </r>
  <r>
    <n v="1500000"/>
    <n v="147000000"/>
    <n v="1500000"/>
    <x v="272"/>
  </r>
  <r>
    <n v="1500000"/>
    <n v="768000000"/>
    <n v="1500000"/>
    <x v="273"/>
  </r>
  <r>
    <n v="1500000"/>
    <n v="283500000"/>
    <n v="1500000"/>
    <x v="170"/>
  </r>
  <r>
    <n v="1500000"/>
    <n v="16500000"/>
    <n v="1500000"/>
    <x v="45"/>
  </r>
  <r>
    <n v="1500000"/>
    <n v="22500000"/>
    <n v="1500000"/>
    <x v="150"/>
  </r>
  <r>
    <n v="1500000"/>
    <n v="78000000"/>
    <n v="1500000"/>
    <x v="43"/>
  </r>
  <r>
    <n v="1500000"/>
    <n v="1794000000"/>
    <n v="1500000"/>
    <x v="274"/>
  </r>
  <r>
    <n v="1500000"/>
    <n v="1104000000"/>
    <n v="1500000"/>
    <x v="275"/>
  </r>
  <r>
    <n v="1500000"/>
    <n v="168000000"/>
    <n v="1500000"/>
    <x v="212"/>
  </r>
  <r>
    <n v="1500000"/>
    <n v="1605000000"/>
    <n v="1500000"/>
    <x v="276"/>
  </r>
  <r>
    <n v="1500000"/>
    <n v="9000000"/>
    <n v="1500000"/>
    <x v="25"/>
  </r>
  <r>
    <n v="1500000"/>
    <n v="4500000"/>
    <n v="1500000"/>
    <x v="10"/>
  </r>
  <r>
    <n v="1500000"/>
    <n v="219000000"/>
    <n v="1500000"/>
    <x v="277"/>
  </r>
  <r>
    <n v="1500000"/>
    <n v="21000000"/>
    <n v="1500000"/>
    <x v="24"/>
  </r>
  <r>
    <n v="1500000"/>
    <n v="112500000"/>
    <n v="1500000"/>
    <x v="16"/>
  </r>
  <r>
    <n v="1500000"/>
    <n v="594000000"/>
    <n v="1500000"/>
    <x v="278"/>
  </r>
  <r>
    <n v="1500000"/>
    <n v="886500000"/>
    <n v="1500000"/>
    <x v="279"/>
  </r>
  <r>
    <n v="1500000"/>
    <n v="3000000"/>
    <n v="1500000"/>
    <x v="6"/>
  </r>
  <r>
    <n v="1500000"/>
    <n v="723000000"/>
    <n v="1500000"/>
    <x v="280"/>
  </r>
  <r>
    <n v="1500000"/>
    <n v="75000000"/>
    <n v="1500000"/>
    <x v="159"/>
  </r>
  <r>
    <n v="1500000"/>
    <n v="267000000"/>
    <n v="1500000"/>
    <x v="281"/>
  </r>
  <r>
    <n v="1500000"/>
    <n v="88500000"/>
    <n v="1500000"/>
    <x v="77"/>
  </r>
  <r>
    <n v="1500000"/>
    <n v="6000000"/>
    <n v="1500000"/>
    <x v="5"/>
  </r>
  <r>
    <n v="1500000"/>
    <n v="34500000"/>
    <n v="1500000"/>
    <x v="59"/>
  </r>
  <r>
    <n v="1500000"/>
    <n v="90000000"/>
    <n v="1500000"/>
    <x v="206"/>
  </r>
  <r>
    <n v="1500000"/>
    <n v="81000000"/>
    <n v="1500000"/>
    <x v="93"/>
  </r>
  <r>
    <n v="1500000"/>
    <n v="124500000"/>
    <n v="1500000"/>
    <x v="50"/>
  </r>
  <r>
    <n v="1500000"/>
    <n v="9000000"/>
    <n v="1500000"/>
    <x v="25"/>
  </r>
  <r>
    <n v="1500000"/>
    <n v="570000000"/>
    <n v="1500000"/>
    <x v="254"/>
  </r>
  <r>
    <n v="1500000"/>
    <n v="103500000"/>
    <n v="1500000"/>
    <x v="60"/>
  </r>
  <r>
    <n v="1500000"/>
    <n v="949500000"/>
    <n v="1500000"/>
    <x v="169"/>
  </r>
  <r>
    <n v="1500000"/>
    <n v="138000000"/>
    <n v="1500000"/>
    <x v="92"/>
  </r>
  <r>
    <n v="1500000"/>
    <n v="13500000"/>
    <n v="1500000"/>
    <x v="3"/>
  </r>
  <r>
    <n v="1500000"/>
    <n v="13500000"/>
    <n v="1500000"/>
    <x v="3"/>
  </r>
  <r>
    <n v="1500000"/>
    <n v="33000000"/>
    <n v="1500000"/>
    <x v="15"/>
  </r>
  <r>
    <n v="1500000"/>
    <n v="1413000000"/>
    <n v="1500000"/>
    <x v="282"/>
  </r>
  <r>
    <n v="1500000"/>
    <n v="1159500000"/>
    <n v="1500000"/>
    <x v="283"/>
  </r>
  <r>
    <n v="1500000"/>
    <n v="175500000"/>
    <n v="1500000"/>
    <x v="284"/>
  </r>
  <r>
    <n v="1500000"/>
    <n v="1303500000"/>
    <n v="1500000"/>
    <x v="285"/>
  </r>
  <r>
    <n v="1500000"/>
    <n v="4500000"/>
    <n v="1500000"/>
    <x v="10"/>
  </r>
  <r>
    <n v="1500000"/>
    <n v="151500000"/>
    <n v="1500000"/>
    <x v="286"/>
  </r>
  <r>
    <n v="1500000"/>
    <n v="15000000"/>
    <n v="1500000"/>
    <x v="17"/>
  </r>
  <r>
    <n v="1500000"/>
    <n v="124500000"/>
    <n v="1500000"/>
    <x v="50"/>
  </r>
  <r>
    <n v="1500000"/>
    <n v="562500000"/>
    <n v="1500000"/>
    <x v="287"/>
  </r>
  <r>
    <n v="1500000"/>
    <n v="814500000"/>
    <n v="1500000"/>
    <x v="288"/>
  </r>
  <r>
    <n v="1500000"/>
    <n v="4500000"/>
    <n v="1500000"/>
    <x v="10"/>
  </r>
  <r>
    <n v="1500000"/>
    <n v="714000000"/>
    <n v="1500000"/>
    <x v="289"/>
  </r>
  <r>
    <n v="1500000"/>
    <n v="45000000"/>
    <n v="1500000"/>
    <x v="80"/>
  </r>
  <r>
    <n v="1500000"/>
    <n v="327000000"/>
    <n v="1500000"/>
    <x v="166"/>
  </r>
  <r>
    <n v="1500000"/>
    <n v="102000000"/>
    <n v="1500000"/>
    <x v="290"/>
  </r>
  <r>
    <n v="1500000"/>
    <n v="3000000"/>
    <n v="1500000"/>
    <x v="6"/>
  </r>
  <r>
    <n v="1500000"/>
    <n v="36000000"/>
    <n v="1500000"/>
    <x v="18"/>
  </r>
  <r>
    <n v="1500000"/>
    <n v="85500000"/>
    <n v="1500000"/>
    <x v="168"/>
  </r>
  <r>
    <n v="1500000"/>
    <n v="106500000"/>
    <n v="1500000"/>
    <x v="29"/>
  </r>
  <r>
    <n v="1500000"/>
    <n v="118500000"/>
    <n v="1500000"/>
    <x v="75"/>
  </r>
  <r>
    <n v="1500000"/>
    <n v="18000000"/>
    <n v="1500000"/>
    <x v="27"/>
  </r>
  <r>
    <n v="1500000"/>
    <n v="778500000"/>
    <n v="1500000"/>
    <x v="291"/>
  </r>
  <r>
    <n v="1500000"/>
    <n v="130500000"/>
    <n v="1500000"/>
    <x v="119"/>
  </r>
  <r>
    <n v="1500000"/>
    <n v="1005000000"/>
    <n v="1500000"/>
    <x v="292"/>
  </r>
  <r>
    <n v="1500000"/>
    <n v="330000000"/>
    <n v="1500000"/>
    <x v="104"/>
  </r>
  <r>
    <n v="1500000"/>
    <n v="10500000"/>
    <n v="1500000"/>
    <x v="23"/>
  </r>
  <r>
    <n v="1500000"/>
    <n v="15000000"/>
    <n v="1500000"/>
    <x v="17"/>
  </r>
  <r>
    <n v="1500000"/>
    <n v="45000000"/>
    <n v="1500000"/>
    <x v="80"/>
  </r>
  <r>
    <n v="1500000"/>
    <n v="1731000000"/>
    <n v="1500000"/>
    <x v="293"/>
  </r>
  <r>
    <n v="1500000"/>
    <n v="963000000"/>
    <n v="1500000"/>
    <x v="294"/>
  </r>
  <r>
    <n v="1500000"/>
    <n v="168000000"/>
    <n v="1500000"/>
    <x v="212"/>
  </r>
  <r>
    <n v="1500000"/>
    <n v="2106000000"/>
    <n v="1500000"/>
    <x v="295"/>
  </r>
  <r>
    <n v="1500000"/>
    <n v="3000000"/>
    <n v="1500000"/>
    <x v="6"/>
  </r>
  <r>
    <n v="1500000"/>
    <n v="195000000"/>
    <n v="1500000"/>
    <x v="296"/>
  </r>
  <r>
    <n v="1500000"/>
    <n v="10500000"/>
    <n v="1500000"/>
    <x v="23"/>
  </r>
  <r>
    <n v="1500000"/>
    <n v="141000000"/>
    <n v="1500000"/>
    <x v="176"/>
  </r>
  <r>
    <n v="1500000"/>
    <n v="696000000"/>
    <n v="1500000"/>
    <x v="297"/>
  </r>
  <r>
    <n v="1500000"/>
    <n v="834000000"/>
    <n v="1500000"/>
    <x v="298"/>
  </r>
  <r>
    <n v="1500000"/>
    <n v="4500000"/>
    <n v="1500000"/>
    <x v="10"/>
  </r>
  <r>
    <n v="1500000"/>
    <n v="768000000"/>
    <n v="1500000"/>
    <x v="273"/>
  </r>
  <r>
    <n v="1500000"/>
    <n v="51000000"/>
    <n v="1500000"/>
    <x v="33"/>
  </r>
  <r>
    <n v="1500000"/>
    <n v="357000000"/>
    <n v="1500000"/>
    <x v="299"/>
  </r>
  <r>
    <n v="1500000"/>
    <n v="147000000"/>
    <n v="1500000"/>
    <x v="272"/>
  </r>
  <r>
    <n v="1500000"/>
    <n v="4500000"/>
    <n v="1500000"/>
    <x v="10"/>
  </r>
  <r>
    <n v="1500000"/>
    <n v="39000000"/>
    <n v="1500000"/>
    <x v="4"/>
  </r>
  <r>
    <n v="1500000"/>
    <n v="75000000"/>
    <n v="1500000"/>
    <x v="159"/>
  </r>
  <r>
    <n v="1500000"/>
    <n v="132000000"/>
    <n v="1500000"/>
    <x v="44"/>
  </r>
  <r>
    <n v="1500000"/>
    <n v="148500000"/>
    <n v="1500000"/>
    <x v="300"/>
  </r>
  <r>
    <n v="1500000"/>
    <n v="4500000"/>
    <n v="1500000"/>
    <x v="10"/>
  </r>
  <r>
    <n v="1500000"/>
    <n v="807000000"/>
    <n v="1500000"/>
    <x v="301"/>
  </r>
  <r>
    <n v="1500000"/>
    <n v="145500000"/>
    <n v="1500000"/>
    <x v="86"/>
  </r>
  <r>
    <n v="1500000"/>
    <n v="888000000"/>
    <n v="1500000"/>
    <x v="302"/>
  </r>
  <r>
    <n v="1500000"/>
    <n v="322500000"/>
    <n v="1500000"/>
    <x v="303"/>
  </r>
  <r>
    <n v="1500000"/>
    <n v="22500000"/>
    <n v="1500000"/>
    <x v="150"/>
  </r>
  <r>
    <n v="1500000"/>
    <n v="27000000"/>
    <n v="1500000"/>
    <x v="35"/>
  </r>
  <r>
    <n v="1500000"/>
    <n v="60000000"/>
    <n v="1500000"/>
    <x v="122"/>
  </r>
  <r>
    <n v="1500000"/>
    <n v="1233000000"/>
    <n v="1500000"/>
    <x v="304"/>
  </r>
  <r>
    <n v="1500000"/>
    <n v="961500000"/>
    <n v="1500000"/>
    <x v="305"/>
  </r>
  <r>
    <n v="1500000"/>
    <n v="205500000"/>
    <n v="1500000"/>
    <x v="51"/>
  </r>
  <r>
    <n v="1500000"/>
    <n v="1972500000"/>
    <n v="1500000"/>
    <x v="306"/>
  </r>
  <r>
    <n v="1500000"/>
    <n v="3000000"/>
    <n v="1500000"/>
    <x v="6"/>
  </r>
  <r>
    <n v="1500000"/>
    <n v="3000000"/>
    <n v="1500000"/>
    <x v="6"/>
  </r>
  <r>
    <n v="1500000"/>
    <n v="265500000"/>
    <n v="1500000"/>
    <x v="189"/>
  </r>
  <r>
    <n v="1500000"/>
    <n v="16500000"/>
    <n v="1500000"/>
    <x v="45"/>
  </r>
  <r>
    <n v="1500000"/>
    <n v="192000000"/>
    <n v="1500000"/>
    <x v="96"/>
  </r>
  <r>
    <n v="1500000"/>
    <n v="808500000"/>
    <n v="1500000"/>
    <x v="307"/>
  </r>
  <r>
    <n v="1500000"/>
    <n v="898500000"/>
    <n v="1500000"/>
    <x v="308"/>
  </r>
  <r>
    <n v="1500000"/>
    <n v="3000000"/>
    <n v="1500000"/>
    <x v="6"/>
  </r>
  <r>
    <n v="1500000"/>
    <n v="669000000"/>
    <n v="1500000"/>
    <x v="309"/>
  </r>
  <r>
    <n v="1500000"/>
    <n v="70500000"/>
    <n v="1500000"/>
    <x v="130"/>
  </r>
  <r>
    <n v="1500000"/>
    <n v="435000000"/>
    <n v="1500000"/>
    <x v="310"/>
  </r>
  <r>
    <n v="1500000"/>
    <n v="3000000"/>
    <n v="1500000"/>
    <x v="6"/>
  </r>
  <r>
    <n v="1500000"/>
    <n v="195000000"/>
    <n v="1500000"/>
    <x v="296"/>
  </r>
  <r>
    <n v="1500000"/>
    <n v="3000000"/>
    <n v="1500000"/>
    <x v="6"/>
  </r>
  <r>
    <n v="1500000"/>
    <n v="45000000"/>
    <n v="1500000"/>
    <x v="80"/>
  </r>
  <r>
    <n v="1500000"/>
    <n v="88500000"/>
    <n v="1500000"/>
    <x v="77"/>
  </r>
  <r>
    <n v="1500000"/>
    <n v="195000000"/>
    <n v="1500000"/>
    <x v="296"/>
  </r>
  <r>
    <n v="1500000"/>
    <n v="139500000"/>
    <n v="1500000"/>
    <x v="148"/>
  </r>
  <r>
    <n v="1500000"/>
    <n v="7500000"/>
    <n v="1500000"/>
    <x v="14"/>
  </r>
  <r>
    <n v="1500000"/>
    <n v="1216500000"/>
    <n v="1500000"/>
    <x v="311"/>
  </r>
  <r>
    <n v="1500000"/>
    <n v="106500000"/>
    <n v="1500000"/>
    <x v="29"/>
  </r>
  <r>
    <n v="1500000"/>
    <n v="822000000"/>
    <n v="1500000"/>
    <x v="312"/>
  </r>
  <r>
    <n v="1500000"/>
    <n v="327000000"/>
    <n v="1500000"/>
    <x v="166"/>
  </r>
  <r>
    <n v="1500000"/>
    <n v="24000000"/>
    <n v="1500000"/>
    <x v="19"/>
  </r>
  <r>
    <n v="1500000"/>
    <n v="22500000"/>
    <n v="1500000"/>
    <x v="150"/>
  </r>
  <r>
    <n v="1500000"/>
    <n v="40500000"/>
    <n v="1500000"/>
    <x v="91"/>
  </r>
  <r>
    <n v="1500000"/>
    <n v="1732500000"/>
    <n v="1500000"/>
    <x v="313"/>
  </r>
  <r>
    <n v="1500000"/>
    <n v="1104000000"/>
    <n v="1500000"/>
    <x v="275"/>
  </r>
  <r>
    <n v="1500000"/>
    <n v="201000000"/>
    <n v="1500000"/>
    <x v="265"/>
  </r>
  <r>
    <n v="1500000"/>
    <n v="1687500000"/>
    <n v="1500000"/>
    <x v="314"/>
  </r>
  <r>
    <n v="1500000"/>
    <n v="3000000"/>
    <n v="1500000"/>
    <x v="6"/>
  </r>
  <r>
    <n v="1500000"/>
    <n v="279000000"/>
    <n v="1500000"/>
    <x v="79"/>
  </r>
  <r>
    <n v="1500000"/>
    <n v="18000000"/>
    <n v="1500000"/>
    <x v="27"/>
  </r>
  <r>
    <n v="1500000"/>
    <n v="174000000"/>
    <n v="1500000"/>
    <x v="100"/>
  </r>
  <r>
    <n v="1500000"/>
    <n v="522000000"/>
    <n v="1500000"/>
    <x v="315"/>
  </r>
  <r>
    <n v="1500000"/>
    <n v="780000000"/>
    <n v="1500000"/>
    <x v="316"/>
  </r>
  <r>
    <n v="1500000"/>
    <n v="6000000"/>
    <n v="1500000"/>
    <x v="5"/>
  </r>
  <r>
    <n v="1500000"/>
    <n v="747000000"/>
    <n v="1500000"/>
    <x v="213"/>
  </r>
  <r>
    <n v="1500000"/>
    <n v="55500000"/>
    <n v="1500000"/>
    <x v="46"/>
  </r>
  <r>
    <n v="1500000"/>
    <n v="240000000"/>
    <n v="1500000"/>
    <x v="317"/>
  </r>
  <r>
    <n v="1500000"/>
    <n v="598500000"/>
    <n v="1500000"/>
    <x v="231"/>
  </r>
  <r>
    <n v="1500000"/>
    <n v="1933500000"/>
    <n v="1500000"/>
    <x v="318"/>
  </r>
  <r>
    <n v="1500000"/>
    <n v="1620000000"/>
    <n v="1500000"/>
    <x v="319"/>
  </r>
  <r>
    <n v="1500000"/>
    <n v="939000000"/>
    <n v="1500000"/>
    <x v="320"/>
  </r>
  <r>
    <n v="1500000"/>
    <n v="87000000"/>
    <n v="1500000"/>
    <x v="258"/>
  </r>
  <r>
    <n v="1500000"/>
    <n v="1101000000"/>
    <n v="1500000"/>
    <x v="321"/>
  </r>
  <r>
    <n v="1500000"/>
    <n v="747000000"/>
    <n v="1500000"/>
    <x v="213"/>
  </r>
  <r>
    <n v="1500000"/>
    <n v="2017500000"/>
    <n v="1500000"/>
    <x v="322"/>
  </r>
  <r>
    <n v="1500000"/>
    <n v="258000000"/>
    <n v="1500000"/>
    <x v="323"/>
  </r>
  <r>
    <n v="1500000"/>
    <n v="741000000"/>
    <n v="1500000"/>
    <x v="324"/>
  </r>
  <r>
    <n v="1500000"/>
    <n v="225000000"/>
    <n v="1500000"/>
    <x v="165"/>
  </r>
  <r>
    <n v="1500000"/>
    <n v="31500000"/>
    <n v="1500000"/>
    <x v="83"/>
  </r>
  <r>
    <n v="1500000"/>
    <n v="423000000"/>
    <n v="1500000"/>
    <x v="85"/>
  </r>
  <r>
    <n v="1500000"/>
    <n v="136500000"/>
    <n v="1500000"/>
    <x v="105"/>
  </r>
  <r>
    <n v="1500000"/>
    <n v="276000000"/>
    <n v="1500000"/>
    <x v="175"/>
  </r>
  <r>
    <n v="1500000"/>
    <n v="157500000"/>
    <n v="1500000"/>
    <x v="242"/>
  </r>
  <r>
    <n v="1500000"/>
    <n v="184500000"/>
    <n v="1500000"/>
    <x v="167"/>
  </r>
  <r>
    <n v="1500000"/>
    <n v="43500000"/>
    <n v="1500000"/>
    <x v="20"/>
  </r>
  <r>
    <n v="1500000"/>
    <n v="73500000"/>
    <n v="1500000"/>
    <x v="121"/>
  </r>
  <r>
    <n v="1500000"/>
    <n v="15000000"/>
    <n v="1500000"/>
    <x v="17"/>
  </r>
  <r>
    <n v="1500000"/>
    <n v="129000000"/>
    <n v="1500000"/>
    <x v="67"/>
  </r>
  <r>
    <n v="1500000"/>
    <n v="151500000"/>
    <n v="1500000"/>
    <x v="286"/>
  </r>
  <r>
    <n v="1500000"/>
    <n v="3000000"/>
    <n v="1500000"/>
    <x v="6"/>
  </r>
  <r>
    <n v="1500000"/>
    <n v="15000000"/>
    <n v="1500000"/>
    <x v="17"/>
  </r>
  <r>
    <n v="1500000"/>
    <n v="19500000"/>
    <n v="1500000"/>
    <x v="31"/>
  </r>
  <r>
    <n v="1500000"/>
    <n v="4500000"/>
    <n v="1500000"/>
    <x v="10"/>
  </r>
  <r>
    <n v="1500000"/>
    <n v="10500000"/>
    <n v="1500000"/>
    <x v="23"/>
  </r>
  <r>
    <n v="1500000"/>
    <n v="7500000"/>
    <n v="1500000"/>
    <x v="14"/>
  </r>
  <r>
    <n v="1500000"/>
    <n v="591000000"/>
    <n v="1500000"/>
    <x v="325"/>
  </r>
  <r>
    <n v="1500000"/>
    <n v="1840500000"/>
    <n v="1500000"/>
    <x v="326"/>
  </r>
  <r>
    <n v="1500000"/>
    <n v="1384500000"/>
    <n v="1500000"/>
    <x v="327"/>
  </r>
  <r>
    <n v="1500000"/>
    <n v="892500000"/>
    <n v="1500000"/>
    <x v="328"/>
  </r>
  <r>
    <n v="1500000"/>
    <n v="775500000"/>
    <n v="1500000"/>
    <x v="329"/>
  </r>
  <r>
    <n v="1500000"/>
    <n v="106500000"/>
    <n v="1500000"/>
    <x v="29"/>
  </r>
  <r>
    <n v="1500000"/>
    <n v="219000000"/>
    <n v="1500000"/>
    <x v="277"/>
  </r>
  <r>
    <n v="1500000"/>
    <n v="1026000000"/>
    <n v="1500000"/>
    <x v="330"/>
  </r>
  <r>
    <n v="1500000"/>
    <n v="765000000"/>
    <n v="1500000"/>
    <x v="199"/>
  </r>
  <r>
    <n v="1500000"/>
    <n v="894000000"/>
    <n v="1500000"/>
    <x v="331"/>
  </r>
  <r>
    <n v="1500000"/>
    <n v="36000000"/>
    <n v="1500000"/>
    <x v="18"/>
  </r>
  <r>
    <n v="1500000"/>
    <n v="304500000"/>
    <n v="1500000"/>
    <x v="332"/>
  </r>
  <r>
    <n v="1500000"/>
    <n v="148500000"/>
    <n v="1500000"/>
    <x v="300"/>
  </r>
  <r>
    <n v="1500000"/>
    <n v="166500000"/>
    <n v="1500000"/>
    <x v="333"/>
  </r>
  <r>
    <n v="1500000"/>
    <n v="192000000"/>
    <n v="1500000"/>
    <x v="96"/>
  </r>
  <r>
    <n v="1500000"/>
    <n v="468000000"/>
    <n v="1500000"/>
    <x v="334"/>
  </r>
  <r>
    <n v="1500000"/>
    <n v="277500000"/>
    <n v="1500000"/>
    <x v="70"/>
  </r>
  <r>
    <n v="1500000"/>
    <n v="63000000"/>
    <n v="1500000"/>
    <x v="34"/>
  </r>
  <r>
    <n v="1500000"/>
    <n v="90000000"/>
    <n v="1500000"/>
    <x v="206"/>
  </r>
  <r>
    <n v="1500000"/>
    <n v="36000000"/>
    <n v="1500000"/>
    <x v="18"/>
  </r>
  <r>
    <n v="1500000"/>
    <n v="148500000"/>
    <n v="1500000"/>
    <x v="300"/>
  </r>
  <r>
    <n v="1500000"/>
    <n v="7500000"/>
    <n v="1500000"/>
    <x v="14"/>
  </r>
  <r>
    <n v="1500000"/>
    <n v="126000000"/>
    <n v="1500000"/>
    <x v="229"/>
  </r>
  <r>
    <n v="1500000"/>
    <n v="24000000"/>
    <n v="1500000"/>
    <x v="19"/>
  </r>
  <r>
    <n v="1500000"/>
    <n v="16500000"/>
    <n v="1500000"/>
    <x v="45"/>
  </r>
  <r>
    <n v="1500000"/>
    <n v="10500000"/>
    <n v="1500000"/>
    <x v="23"/>
  </r>
  <r>
    <n v="1500000"/>
    <n v="7500000"/>
    <n v="1500000"/>
    <x v="14"/>
  </r>
  <r>
    <n v="1500000"/>
    <n v="6000000"/>
    <n v="1500000"/>
    <x v="5"/>
  </r>
  <r>
    <n v="1500000"/>
    <n v="6000000"/>
    <n v="1500000"/>
    <x v="5"/>
  </r>
  <r>
    <n v="1500000"/>
    <n v="1618500000"/>
    <n v="1500000"/>
    <x v="335"/>
  </r>
  <r>
    <n v="1500000"/>
    <n v="583500000"/>
    <n v="1500000"/>
    <x v="336"/>
  </r>
  <r>
    <n v="1500000"/>
    <n v="2223000000"/>
    <n v="1500000"/>
    <x v="337"/>
  </r>
  <r>
    <n v="1500000"/>
    <n v="1123500000"/>
    <n v="1500000"/>
    <x v="338"/>
  </r>
  <r>
    <n v="1500000"/>
    <n v="739500000"/>
    <n v="1500000"/>
    <x v="162"/>
  </r>
  <r>
    <n v="1500000"/>
    <n v="1345500000"/>
    <n v="1500000"/>
    <x v="339"/>
  </r>
  <r>
    <n v="1500000"/>
    <n v="1314000000"/>
    <n v="1500000"/>
    <x v="340"/>
  </r>
  <r>
    <n v="1500000"/>
    <n v="991500000"/>
    <n v="1500000"/>
    <x v="341"/>
  </r>
  <r>
    <n v="1500000"/>
    <n v="148500000"/>
    <n v="1500000"/>
    <x v="300"/>
  </r>
  <r>
    <n v="1500000"/>
    <n v="214500000"/>
    <n v="1500000"/>
    <x v="342"/>
  </r>
  <r>
    <n v="1500000"/>
    <n v="549000000"/>
    <n v="1500000"/>
    <x v="343"/>
  </r>
  <r>
    <n v="1500000"/>
    <n v="79500000"/>
    <n v="1500000"/>
    <x v="38"/>
  </r>
  <r>
    <n v="1500000"/>
    <n v="180000000"/>
    <n v="1500000"/>
    <x v="185"/>
  </r>
  <r>
    <n v="1500000"/>
    <n v="198000000"/>
    <n v="1500000"/>
    <x v="12"/>
  </r>
  <r>
    <n v="1500000"/>
    <n v="742500000"/>
    <n v="1500000"/>
    <x v="344"/>
  </r>
  <r>
    <n v="1500000"/>
    <n v="457500000"/>
    <n v="1500000"/>
    <x v="345"/>
  </r>
  <r>
    <n v="1500000"/>
    <n v="78000000"/>
    <n v="1500000"/>
    <x v="43"/>
  </r>
  <r>
    <n v="1500000"/>
    <n v="184500000"/>
    <n v="1500000"/>
    <x v="167"/>
  </r>
  <r>
    <n v="1500000"/>
    <n v="76500000"/>
    <n v="1500000"/>
    <x v="124"/>
  </r>
  <r>
    <n v="1500000"/>
    <n v="27000000"/>
    <n v="1500000"/>
    <x v="35"/>
  </r>
  <r>
    <n v="1500000"/>
    <n v="4500000"/>
    <n v="1500000"/>
    <x v="10"/>
  </r>
  <r>
    <n v="1500000"/>
    <n v="178500000"/>
    <n v="1500000"/>
    <x v="68"/>
  </r>
  <r>
    <n v="1500000"/>
    <n v="7500000"/>
    <n v="1500000"/>
    <x v="14"/>
  </r>
  <r>
    <n v="1500000"/>
    <n v="4500000"/>
    <n v="1500000"/>
    <x v="10"/>
  </r>
  <r>
    <n v="1500000"/>
    <n v="25500000"/>
    <n v="1500000"/>
    <x v="41"/>
  </r>
  <r>
    <n v="1500000"/>
    <n v="6000000"/>
    <n v="1500000"/>
    <x v="5"/>
  </r>
  <r>
    <n v="1500000"/>
    <n v="3000000"/>
    <n v="1500000"/>
    <x v="6"/>
  </r>
  <r>
    <n v="85000"/>
    <n v="37060000"/>
    <n v="85000"/>
    <x v="346"/>
  </r>
  <r>
    <n v="85000"/>
    <n v="595000"/>
    <n v="85000"/>
    <x v="347"/>
  </r>
  <r>
    <n v="85000"/>
    <n v="3995000"/>
    <n v="85000"/>
    <x v="348"/>
  </r>
  <r>
    <n v="85000"/>
    <n v="510000"/>
    <n v="85000"/>
    <x v="349"/>
  </r>
  <r>
    <n v="85000"/>
    <n v="3060000"/>
    <n v="85000"/>
    <x v="350"/>
  </r>
  <r>
    <n v="85000"/>
    <n v="23120000"/>
    <n v="85000"/>
    <x v="351"/>
  </r>
  <r>
    <n v="85000"/>
    <n v="3060000"/>
    <n v="85000"/>
    <x v="350"/>
  </r>
  <r>
    <n v="85000"/>
    <n v="8330000"/>
    <n v="85000"/>
    <x v="352"/>
  </r>
  <r>
    <n v="85000"/>
    <n v="8585000"/>
    <n v="85000"/>
    <x v="353"/>
  </r>
  <r>
    <n v="85000"/>
    <n v="765000"/>
    <n v="85000"/>
    <x v="354"/>
  </r>
  <r>
    <n v="85000"/>
    <n v="1870000"/>
    <n v="85000"/>
    <x v="355"/>
  </r>
  <r>
    <n v="85000"/>
    <n v="6800000"/>
    <n v="85000"/>
    <x v="356"/>
  </r>
  <r>
    <n v="85000"/>
    <n v="131665000"/>
    <n v="85000"/>
    <x v="357"/>
  </r>
  <r>
    <n v="85000"/>
    <n v="32215000"/>
    <n v="85000"/>
    <x v="358"/>
  </r>
  <r>
    <n v="85000"/>
    <n v="10710000"/>
    <n v="85000"/>
    <x v="359"/>
  </r>
  <r>
    <n v="85000"/>
    <n v="36380000"/>
    <n v="85000"/>
    <x v="360"/>
  </r>
  <r>
    <n v="85000"/>
    <n v="170000"/>
    <n v="85000"/>
    <x v="361"/>
  </r>
  <r>
    <n v="85000"/>
    <n v="16235000"/>
    <n v="85000"/>
    <x v="362"/>
  </r>
  <r>
    <n v="85000"/>
    <n v="1530000"/>
    <n v="85000"/>
    <x v="363"/>
  </r>
  <r>
    <n v="85000"/>
    <n v="765000"/>
    <n v="85000"/>
    <x v="354"/>
  </r>
  <r>
    <n v="85000"/>
    <n v="27625000"/>
    <n v="85000"/>
    <x v="364"/>
  </r>
  <r>
    <n v="85000"/>
    <n v="110245000"/>
    <n v="85000"/>
    <x v="365"/>
  </r>
  <r>
    <n v="85000"/>
    <n v="14535000"/>
    <n v="85000"/>
    <x v="366"/>
  </r>
  <r>
    <n v="85000"/>
    <n v="2890000"/>
    <n v="85000"/>
    <x v="367"/>
  </r>
  <r>
    <n v="85000"/>
    <n v="765000"/>
    <n v="85000"/>
    <x v="354"/>
  </r>
  <r>
    <n v="85000"/>
    <n v="17085000"/>
    <n v="85000"/>
    <x v="368"/>
  </r>
  <r>
    <n v="85000"/>
    <n v="680000"/>
    <n v="85000"/>
    <x v="369"/>
  </r>
  <r>
    <n v="85000"/>
    <n v="510000"/>
    <n v="85000"/>
    <x v="349"/>
  </r>
  <r>
    <n v="85000"/>
    <n v="2295000"/>
    <n v="85000"/>
    <x v="370"/>
  </r>
  <r>
    <n v="85000"/>
    <n v="9010000"/>
    <n v="85000"/>
    <x v="371"/>
  </r>
  <r>
    <n v="85000"/>
    <n v="1445000"/>
    <n v="85000"/>
    <x v="372"/>
  </r>
  <r>
    <n v="85000"/>
    <n v="340000"/>
    <n v="85000"/>
    <x v="373"/>
  </r>
  <r>
    <n v="85000"/>
    <n v="4250000"/>
    <n v="85000"/>
    <x v="374"/>
  </r>
  <r>
    <n v="85000"/>
    <n v="3315000"/>
    <n v="85000"/>
    <x v="375"/>
  </r>
  <r>
    <n v="85000"/>
    <n v="11900000"/>
    <n v="85000"/>
    <x v="376"/>
  </r>
  <r>
    <n v="85000"/>
    <n v="8075000"/>
    <n v="85000"/>
    <x v="377"/>
  </r>
  <r>
    <n v="85000"/>
    <n v="16065000"/>
    <n v="85000"/>
    <x v="378"/>
  </r>
  <r>
    <n v="85000"/>
    <n v="2380000"/>
    <n v="85000"/>
    <x v="379"/>
  </r>
  <r>
    <n v="85000"/>
    <n v="255000"/>
    <n v="85000"/>
    <x v="380"/>
  </r>
  <r>
    <n v="85000"/>
    <n v="1785000"/>
    <n v="85000"/>
    <x v="381"/>
  </r>
  <r>
    <n v="85000"/>
    <n v="2805000"/>
    <n v="85000"/>
    <x v="382"/>
  </r>
  <r>
    <n v="85000"/>
    <n v="20145000"/>
    <n v="85000"/>
    <x v="383"/>
  </r>
  <r>
    <n v="85000"/>
    <n v="2125000"/>
    <n v="85000"/>
    <x v="384"/>
  </r>
  <r>
    <n v="85000"/>
    <n v="510000"/>
    <n v="85000"/>
    <x v="349"/>
  </r>
  <r>
    <n v="85000"/>
    <n v="510000"/>
    <n v="85000"/>
    <x v="349"/>
  </r>
  <r>
    <n v="85000"/>
    <n v="31365000"/>
    <n v="85000"/>
    <x v="385"/>
  </r>
  <r>
    <n v="85000"/>
    <n v="510000"/>
    <n v="85000"/>
    <x v="349"/>
  </r>
  <r>
    <n v="85000"/>
    <n v="5695000"/>
    <n v="85000"/>
    <x v="386"/>
  </r>
  <r>
    <n v="85000"/>
    <n v="170000"/>
    <n v="85000"/>
    <x v="361"/>
  </r>
  <r>
    <n v="85000"/>
    <n v="11730000"/>
    <n v="85000"/>
    <x v="387"/>
  </r>
  <r>
    <n v="85000"/>
    <n v="170000"/>
    <n v="85000"/>
    <x v="361"/>
  </r>
  <r>
    <n v="85000"/>
    <n v="17425000"/>
    <n v="85000"/>
    <x v="388"/>
  </r>
  <r>
    <n v="85000"/>
    <n v="1445000"/>
    <n v="85000"/>
    <x v="372"/>
  </r>
  <r>
    <n v="85000"/>
    <n v="17595000"/>
    <n v="85000"/>
    <x v="389"/>
  </r>
  <r>
    <n v="85000"/>
    <n v="6290000"/>
    <n v="85000"/>
    <x v="390"/>
  </r>
  <r>
    <n v="85000"/>
    <n v="2125000"/>
    <n v="85000"/>
    <x v="384"/>
  </r>
  <r>
    <n v="85000"/>
    <n v="7395000"/>
    <n v="85000"/>
    <x v="391"/>
  </r>
  <r>
    <n v="85000"/>
    <n v="3570000"/>
    <n v="85000"/>
    <x v="392"/>
  </r>
  <r>
    <n v="85000"/>
    <n v="47600000"/>
    <n v="85000"/>
    <x v="393"/>
  </r>
  <r>
    <n v="85000"/>
    <n v="15640000"/>
    <n v="85000"/>
    <x v="394"/>
  </r>
  <r>
    <n v="85000"/>
    <n v="19295000"/>
    <n v="85000"/>
    <x v="395"/>
  </r>
  <r>
    <n v="85000"/>
    <n v="75735000"/>
    <n v="85000"/>
    <x v="396"/>
  </r>
  <r>
    <n v="85000"/>
    <n v="12495000"/>
    <n v="85000"/>
    <x v="397"/>
  </r>
  <r>
    <n v="85000"/>
    <n v="2635000"/>
    <n v="85000"/>
    <x v="398"/>
  </r>
  <r>
    <n v="85000"/>
    <n v="6035000"/>
    <n v="85000"/>
    <x v="399"/>
  </r>
  <r>
    <n v="85000"/>
    <n v="43775000"/>
    <n v="85000"/>
    <x v="400"/>
  </r>
  <r>
    <n v="85000"/>
    <n v="56100000"/>
    <n v="85000"/>
    <x v="401"/>
  </r>
  <r>
    <n v="85000"/>
    <n v="7820000"/>
    <n v="85000"/>
    <x v="402"/>
  </r>
  <r>
    <n v="85000"/>
    <n v="3145000"/>
    <n v="85000"/>
    <x v="403"/>
  </r>
  <r>
    <n v="85000"/>
    <n v="1020000"/>
    <n v="85000"/>
    <x v="404"/>
  </r>
  <r>
    <n v="85000"/>
    <n v="68935000"/>
    <n v="85000"/>
    <x v="405"/>
  </r>
  <r>
    <n v="85000"/>
    <n v="1870000"/>
    <n v="85000"/>
    <x v="355"/>
  </r>
  <r>
    <n v="85000"/>
    <n v="16065000"/>
    <n v="85000"/>
    <x v="378"/>
  </r>
  <r>
    <n v="85000"/>
    <n v="935000"/>
    <n v="85000"/>
    <x v="406"/>
  </r>
  <r>
    <n v="85000"/>
    <n v="21505000"/>
    <n v="85000"/>
    <x v="407"/>
  </r>
  <r>
    <n v="85000"/>
    <n v="255000"/>
    <n v="85000"/>
    <x v="380"/>
  </r>
  <r>
    <n v="85000"/>
    <n v="69530000"/>
    <n v="85000"/>
    <x v="408"/>
  </r>
  <r>
    <n v="85000"/>
    <n v="5440000"/>
    <n v="85000"/>
    <x v="409"/>
  </r>
  <r>
    <n v="85000"/>
    <n v="30430000"/>
    <n v="85000"/>
    <x v="410"/>
  </r>
  <r>
    <n v="85000"/>
    <n v="11390000"/>
    <n v="85000"/>
    <x v="411"/>
  </r>
  <r>
    <n v="85000"/>
    <n v="1530000"/>
    <n v="85000"/>
    <x v="363"/>
  </r>
  <r>
    <n v="85000"/>
    <n v="17255000"/>
    <n v="85000"/>
    <x v="412"/>
  </r>
  <r>
    <n v="85000"/>
    <n v="9180000"/>
    <n v="85000"/>
    <x v="413"/>
  </r>
  <r>
    <n v="85000"/>
    <n v="287640000"/>
    <n v="85000"/>
    <x v="414"/>
  </r>
  <r>
    <n v="85000"/>
    <n v="38760000"/>
    <n v="85000"/>
    <x v="415"/>
  </r>
  <r>
    <n v="85000"/>
    <n v="39865000"/>
    <n v="85000"/>
    <x v="416"/>
  </r>
  <r>
    <n v="85000"/>
    <n v="178585000"/>
    <n v="85000"/>
    <x v="417"/>
  </r>
  <r>
    <n v="85000"/>
    <n v="27540000"/>
    <n v="85000"/>
    <x v="418"/>
  </r>
  <r>
    <n v="85000"/>
    <n v="3230000"/>
    <n v="85000"/>
    <x v="419"/>
  </r>
  <r>
    <n v="85000"/>
    <n v="27030000"/>
    <n v="85000"/>
    <x v="420"/>
  </r>
  <r>
    <n v="85000"/>
    <n v="117130000"/>
    <n v="85000"/>
    <x v="421"/>
  </r>
  <r>
    <n v="85000"/>
    <n v="238085000"/>
    <n v="85000"/>
    <x v="422"/>
  </r>
  <r>
    <n v="85000"/>
    <n v="25755000"/>
    <n v="85000"/>
    <x v="423"/>
  </r>
  <r>
    <n v="85000"/>
    <n v="6460000"/>
    <n v="85000"/>
    <x v="424"/>
  </r>
  <r>
    <n v="85000"/>
    <n v="3060000"/>
    <n v="85000"/>
    <x v="350"/>
  </r>
  <r>
    <n v="85000"/>
    <n v="56610000"/>
    <n v="85000"/>
    <x v="425"/>
  </r>
  <r>
    <n v="85000"/>
    <n v="2210000"/>
    <n v="85000"/>
    <x v="426"/>
  </r>
  <r>
    <n v="85000"/>
    <n v="16235000"/>
    <n v="85000"/>
    <x v="362"/>
  </r>
  <r>
    <n v="85000"/>
    <n v="1615000"/>
    <n v="85000"/>
    <x v="427"/>
  </r>
  <r>
    <n v="85000"/>
    <n v="20230000"/>
    <n v="85000"/>
    <x v="428"/>
  </r>
  <r>
    <n v="85000"/>
    <n v="170000"/>
    <n v="85000"/>
    <x v="361"/>
  </r>
  <r>
    <n v="85000"/>
    <n v="84575000"/>
    <n v="85000"/>
    <x v="429"/>
  </r>
  <r>
    <n v="85000"/>
    <n v="1870000"/>
    <n v="85000"/>
    <x v="355"/>
  </r>
  <r>
    <n v="85000"/>
    <n v="49640000"/>
    <n v="85000"/>
    <x v="430"/>
  </r>
  <r>
    <n v="85000"/>
    <n v="37485000"/>
    <n v="85000"/>
    <x v="431"/>
  </r>
  <r>
    <n v="85000"/>
    <n v="2720000"/>
    <n v="85000"/>
    <x v="432"/>
  </r>
  <r>
    <n v="85000"/>
    <n v="10370000"/>
    <n v="85000"/>
    <x v="433"/>
  </r>
  <r>
    <n v="85000"/>
    <n v="11645000"/>
    <n v="85000"/>
    <x v="434"/>
  </r>
  <r>
    <n v="85000"/>
    <n v="282115000"/>
    <n v="85000"/>
    <x v="435"/>
  </r>
  <r>
    <n v="85000"/>
    <n v="50830000"/>
    <n v="85000"/>
    <x v="436"/>
  </r>
  <r>
    <n v="85000"/>
    <n v="38845000"/>
    <n v="85000"/>
    <x v="437"/>
  </r>
  <r>
    <n v="85000"/>
    <n v="205615000"/>
    <n v="85000"/>
    <x v="438"/>
  </r>
  <r>
    <n v="85000"/>
    <n v="41225000"/>
    <n v="85000"/>
    <x v="439"/>
  </r>
  <r>
    <n v="85000"/>
    <n v="2890000"/>
    <n v="85000"/>
    <x v="367"/>
  </r>
  <r>
    <n v="85000"/>
    <n v="29070000"/>
    <n v="85000"/>
    <x v="440"/>
  </r>
  <r>
    <n v="85000"/>
    <n v="123335000"/>
    <n v="85000"/>
    <x v="441"/>
  </r>
  <r>
    <n v="85000"/>
    <n v="233325000"/>
    <n v="85000"/>
    <x v="442"/>
  </r>
  <r>
    <n v="85000"/>
    <n v="45135000"/>
    <n v="85000"/>
    <x v="443"/>
  </r>
  <r>
    <n v="85000"/>
    <n v="9690000"/>
    <n v="85000"/>
    <x v="444"/>
  </r>
  <r>
    <n v="85000"/>
    <n v="6800000"/>
    <n v="85000"/>
    <x v="356"/>
  </r>
  <r>
    <n v="85000"/>
    <n v="65110000"/>
    <n v="85000"/>
    <x v="445"/>
  </r>
  <r>
    <n v="85000"/>
    <n v="3230000"/>
    <n v="85000"/>
    <x v="419"/>
  </r>
  <r>
    <n v="85000"/>
    <n v="40375000"/>
    <n v="85000"/>
    <x v="446"/>
  </r>
  <r>
    <n v="85000"/>
    <n v="2125000"/>
    <n v="85000"/>
    <x v="384"/>
  </r>
  <r>
    <n v="85000"/>
    <n v="20740000"/>
    <n v="85000"/>
    <x v="447"/>
  </r>
  <r>
    <n v="85000"/>
    <n v="68765000"/>
    <n v="85000"/>
    <x v="448"/>
  </r>
  <r>
    <n v="85000"/>
    <n v="7395000"/>
    <n v="85000"/>
    <x v="391"/>
  </r>
  <r>
    <n v="85000"/>
    <n v="81515000"/>
    <n v="85000"/>
    <x v="449"/>
  </r>
  <r>
    <n v="85000"/>
    <n v="58735000"/>
    <n v="85000"/>
    <x v="450"/>
  </r>
  <r>
    <n v="85000"/>
    <n v="2805000"/>
    <n v="85000"/>
    <x v="382"/>
  </r>
  <r>
    <n v="85000"/>
    <n v="13345000"/>
    <n v="85000"/>
    <x v="451"/>
  </r>
  <r>
    <n v="85000"/>
    <n v="12665000"/>
    <n v="85000"/>
    <x v="452"/>
  </r>
  <r>
    <n v="85000"/>
    <n v="300815000"/>
    <n v="85000"/>
    <x v="453"/>
  </r>
  <r>
    <n v="85000"/>
    <n v="67065000"/>
    <n v="85000"/>
    <x v="454"/>
  </r>
  <r>
    <n v="85000"/>
    <n v="50150000"/>
    <n v="85000"/>
    <x v="455"/>
  </r>
  <r>
    <n v="85000"/>
    <n v="184110000"/>
    <n v="85000"/>
    <x v="456"/>
  </r>
  <r>
    <n v="85000"/>
    <n v="41650000"/>
    <n v="85000"/>
    <x v="457"/>
  </r>
  <r>
    <n v="85000"/>
    <n v="4080000"/>
    <n v="85000"/>
    <x v="458"/>
  </r>
  <r>
    <n v="85000"/>
    <n v="41395000"/>
    <n v="85000"/>
    <x v="459"/>
  </r>
  <r>
    <n v="85000"/>
    <n v="138125000"/>
    <n v="85000"/>
    <x v="460"/>
  </r>
  <r>
    <n v="85000"/>
    <n v="244800000"/>
    <n v="85000"/>
    <x v="461"/>
  </r>
  <r>
    <n v="85000"/>
    <n v="62050000"/>
    <n v="85000"/>
    <x v="462"/>
  </r>
  <r>
    <n v="85000"/>
    <n v="14365000"/>
    <n v="85000"/>
    <x v="463"/>
  </r>
  <r>
    <n v="85000"/>
    <n v="7140000"/>
    <n v="85000"/>
    <x v="464"/>
  </r>
  <r>
    <n v="85000"/>
    <n v="84405000"/>
    <n v="85000"/>
    <x v="465"/>
  </r>
  <r>
    <n v="85000"/>
    <n v="2380000"/>
    <n v="85000"/>
    <x v="379"/>
  </r>
  <r>
    <n v="85000"/>
    <n v="39950000"/>
    <n v="85000"/>
    <x v="466"/>
  </r>
  <r>
    <n v="85000"/>
    <n v="1530000"/>
    <n v="85000"/>
    <x v="363"/>
  </r>
  <r>
    <n v="85000"/>
    <n v="25585000"/>
    <n v="85000"/>
    <x v="467"/>
  </r>
  <r>
    <n v="85000"/>
    <n v="84575000"/>
    <n v="85000"/>
    <x v="429"/>
  </r>
  <r>
    <n v="85000"/>
    <n v="13855000"/>
    <n v="85000"/>
    <x v="468"/>
  </r>
  <r>
    <n v="85000"/>
    <n v="124100000"/>
    <n v="85000"/>
    <x v="469"/>
  </r>
  <r>
    <n v="85000"/>
    <n v="42925000"/>
    <n v="85000"/>
    <x v="470"/>
  </r>
  <r>
    <n v="85000"/>
    <n v="2465000"/>
    <n v="85000"/>
    <x v="471"/>
  </r>
  <r>
    <n v="85000"/>
    <n v="16915000"/>
    <n v="85000"/>
    <x v="472"/>
  </r>
  <r>
    <n v="85000"/>
    <n v="21505000"/>
    <n v="85000"/>
    <x v="407"/>
  </r>
  <r>
    <n v="85000"/>
    <n v="315265000"/>
    <n v="85000"/>
    <x v="473"/>
  </r>
  <r>
    <n v="85000"/>
    <n v="70805000"/>
    <n v="85000"/>
    <x v="474"/>
  </r>
  <r>
    <n v="85000"/>
    <n v="510000"/>
    <n v="85000"/>
    <x v="349"/>
  </r>
  <r>
    <n v="85000"/>
    <n v="46325000"/>
    <n v="85000"/>
    <x v="475"/>
  </r>
  <r>
    <n v="85000"/>
    <n v="302090000"/>
    <n v="85000"/>
    <x v="476"/>
  </r>
  <r>
    <n v="85000"/>
    <n v="510000"/>
    <n v="85000"/>
    <x v="349"/>
  </r>
  <r>
    <n v="85000"/>
    <n v="80580000"/>
    <n v="85000"/>
    <x v="477"/>
  </r>
  <r>
    <n v="85000"/>
    <n v="2635000"/>
    <n v="85000"/>
    <x v="398"/>
  </r>
  <r>
    <n v="85000"/>
    <n v="35360000"/>
    <n v="85000"/>
    <x v="478"/>
  </r>
  <r>
    <n v="85000"/>
    <n v="136170000"/>
    <n v="85000"/>
    <x v="479"/>
  </r>
  <r>
    <n v="85000"/>
    <n v="215050000"/>
    <n v="85000"/>
    <x v="480"/>
  </r>
  <r>
    <n v="85000"/>
    <n v="86870000"/>
    <n v="85000"/>
    <x v="481"/>
  </r>
  <r>
    <n v="85000"/>
    <n v="10965000"/>
    <n v="85000"/>
    <x v="482"/>
  </r>
  <r>
    <n v="85000"/>
    <n v="5695000"/>
    <n v="85000"/>
    <x v="386"/>
  </r>
  <r>
    <n v="85000"/>
    <n v="94690000"/>
    <n v="85000"/>
    <x v="483"/>
  </r>
  <r>
    <n v="85000"/>
    <n v="10200000"/>
    <n v="85000"/>
    <x v="484"/>
  </r>
  <r>
    <n v="85000"/>
    <n v="51340000"/>
    <n v="85000"/>
    <x v="485"/>
  </r>
  <r>
    <n v="85000"/>
    <n v="6715000"/>
    <n v="85000"/>
    <x v="486"/>
  </r>
  <r>
    <n v="85000"/>
    <n v="43265000"/>
    <n v="85000"/>
    <x v="487"/>
  </r>
  <r>
    <n v="85000"/>
    <n v="107865000"/>
    <n v="85000"/>
    <x v="488"/>
  </r>
  <r>
    <n v="85000"/>
    <n v="15130000"/>
    <n v="85000"/>
    <x v="489"/>
  </r>
  <r>
    <n v="85000"/>
    <n v="133365000"/>
    <n v="85000"/>
    <x v="490"/>
  </r>
  <r>
    <n v="85000"/>
    <n v="74035000"/>
    <n v="85000"/>
    <x v="491"/>
  </r>
  <r>
    <n v="85000"/>
    <n v="5185000"/>
    <n v="85000"/>
    <x v="492"/>
  </r>
  <r>
    <n v="85000"/>
    <n v="5440000"/>
    <n v="85000"/>
    <x v="409"/>
  </r>
  <r>
    <n v="85000"/>
    <n v="31450000"/>
    <n v="85000"/>
    <x v="493"/>
  </r>
  <r>
    <n v="85000"/>
    <n v="291550000"/>
    <n v="85000"/>
    <x v="494"/>
  </r>
  <r>
    <n v="85000"/>
    <n v="80580000"/>
    <n v="85000"/>
    <x v="477"/>
  </r>
  <r>
    <n v="85000"/>
    <n v="79900000"/>
    <n v="85000"/>
    <x v="495"/>
  </r>
  <r>
    <n v="85000"/>
    <n v="313140000"/>
    <n v="85000"/>
    <x v="496"/>
  </r>
  <r>
    <n v="85000"/>
    <n v="255000"/>
    <n v="85000"/>
    <x v="380"/>
  </r>
  <r>
    <n v="85000"/>
    <n v="71655000"/>
    <n v="85000"/>
    <x v="497"/>
  </r>
  <r>
    <n v="85000"/>
    <n v="3995000"/>
    <n v="85000"/>
    <x v="348"/>
  </r>
  <r>
    <n v="85000"/>
    <n v="68255000"/>
    <n v="85000"/>
    <x v="498"/>
  </r>
  <r>
    <n v="85000"/>
    <n v="192525000"/>
    <n v="85000"/>
    <x v="499"/>
  </r>
  <r>
    <n v="85000"/>
    <n v="241740000"/>
    <n v="85000"/>
    <x v="500"/>
  </r>
  <r>
    <n v="85000"/>
    <n v="114495000"/>
    <n v="85000"/>
    <x v="501"/>
  </r>
  <r>
    <n v="85000"/>
    <n v="22270000"/>
    <n v="85000"/>
    <x v="502"/>
  </r>
  <r>
    <n v="85000"/>
    <n v="26265000"/>
    <n v="85000"/>
    <x v="503"/>
  </r>
  <r>
    <n v="85000"/>
    <n v="83725000"/>
    <n v="85000"/>
    <x v="504"/>
  </r>
  <r>
    <n v="85000"/>
    <n v="7905000"/>
    <n v="85000"/>
    <x v="505"/>
  </r>
  <r>
    <n v="85000"/>
    <n v="39695000"/>
    <n v="85000"/>
    <x v="506"/>
  </r>
  <r>
    <n v="85000"/>
    <n v="2550000"/>
    <n v="85000"/>
    <x v="507"/>
  </r>
  <r>
    <n v="85000"/>
    <n v="42500000"/>
    <n v="85000"/>
    <x v="508"/>
  </r>
  <r>
    <n v="85000"/>
    <n v="340000"/>
    <n v="85000"/>
    <x v="373"/>
  </r>
  <r>
    <n v="85000"/>
    <n v="106930000"/>
    <n v="85000"/>
    <x v="509"/>
  </r>
  <r>
    <n v="85000"/>
    <n v="13005000"/>
    <n v="85000"/>
    <x v="510"/>
  </r>
  <r>
    <n v="85000"/>
    <n v="179435000"/>
    <n v="85000"/>
    <x v="511"/>
  </r>
  <r>
    <n v="85000"/>
    <n v="56950000"/>
    <n v="85000"/>
    <x v="512"/>
  </r>
  <r>
    <n v="85000"/>
    <n v="6205000"/>
    <n v="85000"/>
    <x v="513"/>
  </r>
  <r>
    <n v="85000"/>
    <n v="9350000"/>
    <n v="85000"/>
    <x v="514"/>
  </r>
  <r>
    <n v="85000"/>
    <n v="24905000"/>
    <n v="85000"/>
    <x v="515"/>
  </r>
  <r>
    <n v="85000"/>
    <n v="372385000"/>
    <n v="85000"/>
    <x v="516"/>
  </r>
  <r>
    <n v="85000"/>
    <n v="94095000"/>
    <n v="85000"/>
    <x v="517"/>
  </r>
  <r>
    <n v="85000"/>
    <n v="76585000"/>
    <n v="85000"/>
    <x v="518"/>
  </r>
  <r>
    <n v="85000"/>
    <n v="405875000"/>
    <n v="85000"/>
    <x v="519"/>
  </r>
  <r>
    <n v="85000"/>
    <n v="340000"/>
    <n v="85000"/>
    <x v="373"/>
  </r>
  <r>
    <n v="85000"/>
    <n v="79815000"/>
    <n v="85000"/>
    <x v="520"/>
  </r>
  <r>
    <n v="85000"/>
    <n v="6885000"/>
    <n v="85000"/>
    <x v="521"/>
  </r>
  <r>
    <n v="85000"/>
    <n v="38250000"/>
    <n v="85000"/>
    <x v="522"/>
  </r>
  <r>
    <n v="85000"/>
    <n v="180115000"/>
    <n v="85000"/>
    <x v="523"/>
  </r>
  <r>
    <n v="85000"/>
    <n v="275060000"/>
    <n v="85000"/>
    <x v="524"/>
  </r>
  <r>
    <n v="85000"/>
    <n v="116535000"/>
    <n v="85000"/>
    <x v="525"/>
  </r>
  <r>
    <n v="85000"/>
    <n v="19465000"/>
    <n v="85000"/>
    <x v="526"/>
  </r>
  <r>
    <n v="85000"/>
    <n v="24225000"/>
    <n v="85000"/>
    <x v="527"/>
  </r>
  <r>
    <n v="85000"/>
    <n v="142035000"/>
    <n v="85000"/>
    <x v="528"/>
  </r>
  <r>
    <n v="85000"/>
    <n v="7820000"/>
    <n v="85000"/>
    <x v="402"/>
  </r>
  <r>
    <n v="85000"/>
    <n v="34765000"/>
    <n v="85000"/>
    <x v="529"/>
  </r>
  <r>
    <n v="85000"/>
    <n v="1615000"/>
    <n v="85000"/>
    <x v="427"/>
  </r>
  <r>
    <n v="85000"/>
    <n v="50575000"/>
    <n v="85000"/>
    <x v="530"/>
  </r>
  <r>
    <n v="85000"/>
    <n v="510000"/>
    <n v="85000"/>
    <x v="349"/>
  </r>
  <r>
    <n v="85000"/>
    <n v="149770000"/>
    <n v="85000"/>
    <x v="531"/>
  </r>
  <r>
    <n v="85000"/>
    <n v="16490000"/>
    <n v="85000"/>
    <x v="532"/>
  </r>
  <r>
    <n v="85000"/>
    <n v="186235000"/>
    <n v="85000"/>
    <x v="533"/>
  </r>
  <r>
    <n v="85000"/>
    <n v="50745000"/>
    <n v="85000"/>
    <x v="534"/>
  </r>
  <r>
    <n v="85000"/>
    <n v="1870000"/>
    <n v="85000"/>
    <x v="355"/>
  </r>
  <r>
    <n v="85000"/>
    <n v="6460000"/>
    <n v="85000"/>
    <x v="424"/>
  </r>
  <r>
    <n v="85000"/>
    <n v="20400000"/>
    <n v="85000"/>
    <x v="535"/>
  </r>
  <r>
    <n v="85000"/>
    <n v="372810000"/>
    <n v="85000"/>
    <x v="536"/>
  </r>
  <r>
    <n v="85000"/>
    <n v="118915000"/>
    <n v="85000"/>
    <x v="537"/>
  </r>
  <r>
    <n v="85000"/>
    <n v="510000"/>
    <n v="85000"/>
    <x v="349"/>
  </r>
  <r>
    <n v="85000"/>
    <n v="73270000"/>
    <n v="85000"/>
    <x v="538"/>
  </r>
  <r>
    <n v="85000"/>
    <n v="436730000"/>
    <n v="85000"/>
    <x v="539"/>
  </r>
  <r>
    <n v="85000"/>
    <n v="425000"/>
    <n v="85000"/>
    <x v="540"/>
  </r>
  <r>
    <n v="85000"/>
    <n v="113305000"/>
    <n v="85000"/>
    <x v="541"/>
  </r>
  <r>
    <n v="85000"/>
    <n v="7990000"/>
    <n v="85000"/>
    <x v="542"/>
  </r>
  <r>
    <n v="85000"/>
    <n v="46920000"/>
    <n v="85000"/>
    <x v="543"/>
  </r>
  <r>
    <n v="85000"/>
    <n v="200515000"/>
    <n v="85000"/>
    <x v="544"/>
  </r>
  <r>
    <n v="85000"/>
    <n v="359805000"/>
    <n v="85000"/>
    <x v="545"/>
  </r>
  <r>
    <n v="85000"/>
    <n v="425000"/>
    <n v="85000"/>
    <x v="540"/>
  </r>
  <r>
    <n v="85000"/>
    <n v="112370000"/>
    <n v="85000"/>
    <x v="546"/>
  </r>
  <r>
    <n v="85000"/>
    <n v="15640000"/>
    <n v="85000"/>
    <x v="394"/>
  </r>
  <r>
    <n v="85000"/>
    <n v="31450000"/>
    <n v="85000"/>
    <x v="493"/>
  </r>
  <r>
    <n v="85000"/>
    <n v="194140000"/>
    <n v="85000"/>
    <x v="547"/>
  </r>
  <r>
    <n v="85000"/>
    <n v="9180000"/>
    <n v="85000"/>
    <x v="413"/>
  </r>
  <r>
    <n v="85000"/>
    <n v="42075000"/>
    <n v="85000"/>
    <x v="548"/>
  </r>
  <r>
    <n v="85000"/>
    <n v="1870000"/>
    <n v="85000"/>
    <x v="355"/>
  </r>
  <r>
    <n v="85000"/>
    <n v="53975000"/>
    <n v="85000"/>
    <x v="549"/>
  </r>
  <r>
    <n v="85000"/>
    <n v="340000"/>
    <n v="85000"/>
    <x v="373"/>
  </r>
  <r>
    <n v="85000"/>
    <n v="202640000"/>
    <n v="85000"/>
    <x v="550"/>
  </r>
  <r>
    <n v="85000"/>
    <n v="22695000"/>
    <n v="85000"/>
    <x v="551"/>
  </r>
  <r>
    <n v="85000"/>
    <n v="222105000"/>
    <n v="85000"/>
    <x v="552"/>
  </r>
  <r>
    <n v="85000"/>
    <n v="57545000"/>
    <n v="85000"/>
    <x v="553"/>
  </r>
  <r>
    <n v="85000"/>
    <n v="4845000"/>
    <n v="85000"/>
    <x v="554"/>
  </r>
  <r>
    <n v="85000"/>
    <n v="8585000"/>
    <n v="85000"/>
    <x v="353"/>
  </r>
  <r>
    <n v="85000"/>
    <n v="28730000"/>
    <n v="85000"/>
    <x v="555"/>
  </r>
  <r>
    <n v="85000"/>
    <n v="475405000"/>
    <n v="85000"/>
    <x v="556"/>
  </r>
  <r>
    <n v="85000"/>
    <n v="147645000"/>
    <n v="85000"/>
    <x v="557"/>
  </r>
  <r>
    <n v="85000"/>
    <n v="82790000"/>
    <n v="85000"/>
    <x v="558"/>
  </r>
  <r>
    <n v="85000"/>
    <n v="584035000"/>
    <n v="85000"/>
    <x v="559"/>
  </r>
  <r>
    <n v="85000"/>
    <n v="255000"/>
    <n v="85000"/>
    <x v="380"/>
  </r>
  <r>
    <n v="85000"/>
    <n v="107610000"/>
    <n v="85000"/>
    <x v="560"/>
  </r>
  <r>
    <n v="85000"/>
    <n v="9945000"/>
    <n v="85000"/>
    <x v="561"/>
  </r>
  <r>
    <n v="85000"/>
    <n v="25160000"/>
    <n v="85000"/>
    <x v="562"/>
  </r>
  <r>
    <n v="85000"/>
    <n v="217855000"/>
    <n v="85000"/>
    <x v="563"/>
  </r>
  <r>
    <n v="85000"/>
    <n v="383010000"/>
    <n v="85000"/>
    <x v="564"/>
  </r>
  <r>
    <n v="85000"/>
    <n v="255000"/>
    <n v="85000"/>
    <x v="380"/>
  </r>
  <r>
    <n v="85000"/>
    <n v="102170000"/>
    <n v="85000"/>
    <x v="565"/>
  </r>
  <r>
    <n v="85000"/>
    <n v="18955000"/>
    <n v="85000"/>
    <x v="566"/>
  </r>
  <r>
    <n v="85000"/>
    <n v="32555000"/>
    <n v="85000"/>
    <x v="567"/>
  </r>
  <r>
    <n v="85000"/>
    <n v="269365000"/>
    <n v="85000"/>
    <x v="568"/>
  </r>
  <r>
    <n v="85000"/>
    <n v="15215000"/>
    <n v="85000"/>
    <x v="569"/>
  </r>
  <r>
    <n v="85000"/>
    <n v="112880000"/>
    <n v="85000"/>
    <x v="570"/>
  </r>
  <r>
    <n v="85000"/>
    <n v="4675000"/>
    <n v="85000"/>
    <x v="571"/>
  </r>
  <r>
    <n v="85000"/>
    <n v="81515000"/>
    <n v="85000"/>
    <x v="449"/>
  </r>
  <r>
    <n v="85000"/>
    <n v="425000"/>
    <n v="85000"/>
    <x v="540"/>
  </r>
  <r>
    <n v="85000"/>
    <n v="296735000"/>
    <n v="85000"/>
    <x v="572"/>
  </r>
  <r>
    <n v="85000"/>
    <n v="19975000"/>
    <n v="85000"/>
    <x v="573"/>
  </r>
  <r>
    <n v="85000"/>
    <n v="383095000"/>
    <n v="85000"/>
    <x v="574"/>
  </r>
  <r>
    <n v="85000"/>
    <n v="87125000"/>
    <n v="85000"/>
    <x v="575"/>
  </r>
  <r>
    <n v="85000"/>
    <n v="5185000"/>
    <n v="85000"/>
    <x v="492"/>
  </r>
  <r>
    <n v="85000"/>
    <n v="19295000"/>
    <n v="85000"/>
    <x v="395"/>
  </r>
  <r>
    <n v="85000"/>
    <n v="51595000"/>
    <n v="85000"/>
    <x v="576"/>
  </r>
  <r>
    <n v="85000"/>
    <n v="619480000"/>
    <n v="85000"/>
    <x v="577"/>
  </r>
  <r>
    <n v="85000"/>
    <n v="244800000"/>
    <n v="85000"/>
    <x v="461"/>
  </r>
  <r>
    <n v="85000"/>
    <n v="134300000"/>
    <n v="85000"/>
    <x v="578"/>
  </r>
  <r>
    <n v="85000"/>
    <n v="823395000"/>
    <n v="85000"/>
    <x v="579"/>
  </r>
  <r>
    <n v="85000"/>
    <n v="170000"/>
    <n v="85000"/>
    <x v="361"/>
  </r>
  <r>
    <n v="85000"/>
    <n v="200855000"/>
    <n v="85000"/>
    <x v="580"/>
  </r>
  <r>
    <n v="85000"/>
    <n v="15385000"/>
    <n v="85000"/>
    <x v="581"/>
  </r>
  <r>
    <n v="85000"/>
    <n v="60860000"/>
    <n v="85000"/>
    <x v="582"/>
  </r>
  <r>
    <n v="85000"/>
    <n v="261800000"/>
    <n v="85000"/>
    <x v="583"/>
  </r>
  <r>
    <n v="85000"/>
    <n v="655180000"/>
    <n v="85000"/>
    <x v="584"/>
  </r>
  <r>
    <n v="85000"/>
    <n v="1530000"/>
    <n v="85000"/>
    <x v="363"/>
  </r>
  <r>
    <n v="85000"/>
    <n v="168810000"/>
    <n v="85000"/>
    <x v="585"/>
  </r>
  <r>
    <n v="85000"/>
    <n v="36975000"/>
    <n v="85000"/>
    <x v="586"/>
  </r>
  <r>
    <n v="85000"/>
    <n v="53210000"/>
    <n v="85000"/>
    <x v="587"/>
  </r>
  <r>
    <n v="85000"/>
    <n v="233325000"/>
    <n v="85000"/>
    <x v="442"/>
  </r>
  <r>
    <n v="85000"/>
    <n v="14280000"/>
    <n v="85000"/>
    <x v="588"/>
  </r>
  <r>
    <n v="85000"/>
    <n v="40375000"/>
    <n v="85000"/>
    <x v="446"/>
  </r>
  <r>
    <n v="85000"/>
    <n v="5355000"/>
    <n v="85000"/>
    <x v="589"/>
  </r>
  <r>
    <n v="85000"/>
    <n v="118745000"/>
    <n v="85000"/>
    <x v="590"/>
  </r>
  <r>
    <n v="85000"/>
    <n v="340000"/>
    <n v="85000"/>
    <x v="373"/>
  </r>
  <r>
    <n v="85000"/>
    <n v="240720000"/>
    <n v="85000"/>
    <x v="591"/>
  </r>
  <r>
    <n v="85000"/>
    <n v="32045000"/>
    <n v="85000"/>
    <x v="592"/>
  </r>
  <r>
    <n v="85000"/>
    <n v="569075000"/>
    <n v="85000"/>
    <x v="593"/>
  </r>
  <r>
    <n v="85000"/>
    <n v="103275000"/>
    <n v="85000"/>
    <x v="594"/>
  </r>
  <r>
    <n v="85000"/>
    <n v="8245000"/>
    <n v="85000"/>
    <x v="595"/>
  </r>
  <r>
    <n v="85000"/>
    <n v="10625000"/>
    <n v="85000"/>
    <x v="596"/>
  </r>
  <r>
    <n v="85000"/>
    <n v="38250000"/>
    <n v="85000"/>
    <x v="522"/>
  </r>
  <r>
    <n v="85000"/>
    <n v="749190000"/>
    <n v="85000"/>
    <x v="597"/>
  </r>
  <r>
    <n v="85000"/>
    <n v="247180000"/>
    <n v="85000"/>
    <x v="598"/>
  </r>
  <r>
    <n v="85000"/>
    <n v="113645000"/>
    <n v="85000"/>
    <x v="599"/>
  </r>
  <r>
    <n v="85000"/>
    <n v="626875000"/>
    <n v="85000"/>
    <x v="600"/>
  </r>
  <r>
    <n v="85000"/>
    <n v="425000"/>
    <n v="85000"/>
    <x v="540"/>
  </r>
  <r>
    <n v="85000"/>
    <n v="170000"/>
    <n v="85000"/>
    <x v="361"/>
  </r>
  <r>
    <n v="85000"/>
    <n v="192185000"/>
    <n v="85000"/>
    <x v="601"/>
  </r>
  <r>
    <n v="85000"/>
    <n v="6970000"/>
    <n v="85000"/>
    <x v="602"/>
  </r>
  <r>
    <n v="85000"/>
    <n v="69445000"/>
    <n v="85000"/>
    <x v="603"/>
  </r>
  <r>
    <n v="85000"/>
    <n v="320535000"/>
    <n v="85000"/>
    <x v="604"/>
  </r>
  <r>
    <n v="85000"/>
    <n v="461125000"/>
    <n v="85000"/>
    <x v="605"/>
  </r>
  <r>
    <n v="85000"/>
    <n v="1700000"/>
    <n v="85000"/>
    <x v="606"/>
  </r>
  <r>
    <n v="85000"/>
    <n v="203745000"/>
    <n v="85000"/>
    <x v="607"/>
  </r>
  <r>
    <n v="85000"/>
    <n v="51170000"/>
    <n v="85000"/>
    <x v="608"/>
  </r>
  <r>
    <n v="85000"/>
    <n v="69275000"/>
    <n v="85000"/>
    <x v="609"/>
  </r>
  <r>
    <n v="85000"/>
    <n v="137275000"/>
    <n v="85000"/>
    <x v="610"/>
  </r>
  <r>
    <n v="85000"/>
    <n v="9520000"/>
    <n v="85000"/>
    <x v="611"/>
  </r>
  <r>
    <n v="85000"/>
    <n v="38930000"/>
    <n v="85000"/>
    <x v="612"/>
  </r>
  <r>
    <n v="85000"/>
    <n v="3740000"/>
    <n v="85000"/>
    <x v="613"/>
  </r>
  <r>
    <n v="85000"/>
    <n v="70890000"/>
    <n v="85000"/>
    <x v="614"/>
  </r>
  <r>
    <n v="85000"/>
    <n v="510000"/>
    <n v="85000"/>
    <x v="349"/>
  </r>
  <r>
    <n v="85000"/>
    <n v="149600000"/>
    <n v="85000"/>
    <x v="615"/>
  </r>
  <r>
    <n v="85000"/>
    <n v="38505000"/>
    <n v="85000"/>
    <x v="616"/>
  </r>
  <r>
    <n v="85000"/>
    <n v="374680000"/>
    <n v="85000"/>
    <x v="617"/>
  </r>
  <r>
    <n v="85000"/>
    <n v="100130000"/>
    <n v="85000"/>
    <x v="618"/>
  </r>
  <r>
    <n v="85000"/>
    <n v="6205000"/>
    <n v="85000"/>
    <x v="513"/>
  </r>
  <r>
    <n v="85000"/>
    <n v="10540000"/>
    <n v="85000"/>
    <x v="619"/>
  </r>
  <r>
    <n v="85000"/>
    <n v="36635000"/>
    <n v="85000"/>
    <x v="620"/>
  </r>
  <r>
    <n v="85000"/>
    <n v="505495000"/>
    <n v="85000"/>
    <x v="621"/>
  </r>
  <r>
    <n v="85000"/>
    <n v="201705000"/>
    <n v="85000"/>
    <x v="622"/>
  </r>
  <r>
    <n v="85000"/>
    <n v="111350000"/>
    <n v="85000"/>
    <x v="623"/>
  </r>
  <r>
    <n v="85000"/>
    <n v="757690000"/>
    <n v="85000"/>
    <x v="624"/>
  </r>
  <r>
    <n v="85000"/>
    <n v="170000"/>
    <n v="85000"/>
    <x v="361"/>
  </r>
  <r>
    <n v="85000"/>
    <n v="145690000"/>
    <n v="85000"/>
    <x v="625"/>
  </r>
  <r>
    <n v="85000"/>
    <n v="5525000"/>
    <n v="85000"/>
    <x v="626"/>
  </r>
  <r>
    <n v="85000"/>
    <n v="41905000"/>
    <n v="85000"/>
    <x v="627"/>
  </r>
  <r>
    <n v="85000"/>
    <n v="314585000"/>
    <n v="85000"/>
    <x v="628"/>
  </r>
  <r>
    <n v="85000"/>
    <n v="308380000"/>
    <n v="85000"/>
    <x v="629"/>
  </r>
  <r>
    <n v="85000"/>
    <n v="1190000"/>
    <n v="85000"/>
    <x v="630"/>
  </r>
  <r>
    <n v="85000"/>
    <n v="144075000"/>
    <n v="85000"/>
    <x v="631"/>
  </r>
  <r>
    <n v="85000"/>
    <n v="32045000"/>
    <n v="85000"/>
    <x v="592"/>
  </r>
  <r>
    <n v="85000"/>
    <n v="58055000"/>
    <n v="85000"/>
    <x v="632"/>
  </r>
  <r>
    <n v="85000"/>
    <n v="147305000"/>
    <n v="85000"/>
    <x v="633"/>
  </r>
  <r>
    <n v="85000"/>
    <n v="8585000"/>
    <n v="85000"/>
    <x v="353"/>
  </r>
  <r>
    <n v="85000"/>
    <n v="60860000"/>
    <n v="85000"/>
    <x v="582"/>
  </r>
  <r>
    <n v="85000"/>
    <n v="5355000"/>
    <n v="85000"/>
    <x v="589"/>
  </r>
  <r>
    <n v="85000"/>
    <n v="88230000"/>
    <n v="85000"/>
    <x v="634"/>
  </r>
  <r>
    <n v="85000"/>
    <n v="234175000"/>
    <n v="85000"/>
    <x v="635"/>
  </r>
  <r>
    <n v="85000"/>
    <n v="31025000"/>
    <n v="85000"/>
    <x v="636"/>
  </r>
  <r>
    <n v="85000"/>
    <n v="452370000"/>
    <n v="85000"/>
    <x v="637"/>
  </r>
  <r>
    <n v="85000"/>
    <n v="82110000"/>
    <n v="85000"/>
    <x v="638"/>
  </r>
  <r>
    <n v="85000"/>
    <n v="8840000"/>
    <n v="85000"/>
    <x v="639"/>
  </r>
  <r>
    <n v="85000"/>
    <n v="13515000"/>
    <n v="85000"/>
    <x v="640"/>
  </r>
  <r>
    <n v="85000"/>
    <n v="39185000"/>
    <n v="85000"/>
    <x v="641"/>
  </r>
  <r>
    <n v="85000"/>
    <n v="578000000"/>
    <n v="85000"/>
    <x v="642"/>
  </r>
  <r>
    <n v="85000"/>
    <n v="218280000"/>
    <n v="85000"/>
    <x v="643"/>
  </r>
  <r>
    <n v="85000"/>
    <n v="1190000"/>
    <n v="85000"/>
    <x v="630"/>
  </r>
  <r>
    <n v="85000"/>
    <n v="121890000"/>
    <n v="85000"/>
    <x v="644"/>
  </r>
  <r>
    <n v="85000"/>
    <n v="669800000"/>
    <n v="85000"/>
    <x v="645"/>
  </r>
  <r>
    <n v="85000"/>
    <n v="1105000"/>
    <n v="85000"/>
    <x v="646"/>
  </r>
  <r>
    <n v="85000"/>
    <n v="170000"/>
    <n v="85000"/>
    <x v="361"/>
  </r>
  <r>
    <n v="85000"/>
    <n v="170000"/>
    <n v="85000"/>
    <x v="361"/>
  </r>
  <r>
    <n v="85000"/>
    <n v="143905000"/>
    <n v="85000"/>
    <x v="647"/>
  </r>
  <r>
    <n v="85000"/>
    <n v="7225000"/>
    <n v="85000"/>
    <x v="648"/>
  </r>
  <r>
    <n v="85000"/>
    <n v="43690000"/>
    <n v="85000"/>
    <x v="649"/>
  </r>
  <r>
    <n v="85000"/>
    <n v="291295000"/>
    <n v="85000"/>
    <x v="650"/>
  </r>
  <r>
    <n v="85000"/>
    <n v="318665000"/>
    <n v="85000"/>
    <x v="651"/>
  </r>
  <r>
    <n v="85000"/>
    <n v="1785000"/>
    <n v="85000"/>
    <x v="381"/>
  </r>
  <r>
    <n v="85000"/>
    <n v="115685000"/>
    <n v="85000"/>
    <x v="652"/>
  </r>
  <r>
    <n v="85000"/>
    <n v="31790000"/>
    <n v="85000"/>
    <x v="653"/>
  </r>
  <r>
    <n v="85000"/>
    <n v="56100000"/>
    <n v="85000"/>
    <x v="401"/>
  </r>
  <r>
    <n v="85000"/>
    <n v="163285000"/>
    <n v="85000"/>
    <x v="654"/>
  </r>
  <r>
    <n v="85000"/>
    <n v="10200000"/>
    <n v="85000"/>
    <x v="484"/>
  </r>
  <r>
    <n v="85000"/>
    <n v="54230000"/>
    <n v="85000"/>
    <x v="655"/>
  </r>
  <r>
    <n v="85000"/>
    <n v="4930000"/>
    <n v="85000"/>
    <x v="656"/>
  </r>
  <r>
    <n v="85000"/>
    <n v="111265000"/>
    <n v="85000"/>
    <x v="657"/>
  </r>
  <r>
    <n v="85000"/>
    <n v="765000"/>
    <n v="85000"/>
    <x v="354"/>
  </r>
  <r>
    <n v="85000"/>
    <n v="225930000"/>
    <n v="85000"/>
    <x v="658"/>
  </r>
  <r>
    <n v="85000"/>
    <n v="49215000"/>
    <n v="85000"/>
    <x v="659"/>
  </r>
  <r>
    <n v="85000"/>
    <n v="475320000"/>
    <n v="85000"/>
    <x v="660"/>
  </r>
  <r>
    <n v="85000"/>
    <n v="60350000"/>
    <n v="85000"/>
    <x v="661"/>
  </r>
  <r>
    <n v="85000"/>
    <n v="7820000"/>
    <n v="85000"/>
    <x v="402"/>
  </r>
  <r>
    <n v="85000"/>
    <n v="26860000"/>
    <n v="85000"/>
    <x v="662"/>
  </r>
  <r>
    <n v="85000"/>
    <n v="50065000"/>
    <n v="85000"/>
    <x v="663"/>
  </r>
  <r>
    <n v="85000"/>
    <n v="483565000"/>
    <n v="85000"/>
    <x v="664"/>
  </r>
  <r>
    <n v="85000"/>
    <n v="166940000"/>
    <n v="85000"/>
    <x v="665"/>
  </r>
  <r>
    <n v="85000"/>
    <n v="146370000"/>
    <n v="85000"/>
    <x v="666"/>
  </r>
  <r>
    <n v="85000"/>
    <n v="717910000"/>
    <n v="85000"/>
    <x v="667"/>
  </r>
  <r>
    <n v="85000"/>
    <n v="1785000"/>
    <n v="85000"/>
    <x v="381"/>
  </r>
  <r>
    <n v="85000"/>
    <n v="255000"/>
    <n v="85000"/>
    <x v="380"/>
  </r>
  <r>
    <n v="85000"/>
    <n v="154360000"/>
    <n v="85000"/>
    <x v="668"/>
  </r>
  <r>
    <n v="85000"/>
    <n v="6035000"/>
    <n v="85000"/>
    <x v="399"/>
  </r>
  <r>
    <n v="85000"/>
    <n v="51255000"/>
    <n v="85000"/>
    <x v="669"/>
  </r>
  <r>
    <n v="85000"/>
    <n v="388790000"/>
    <n v="85000"/>
    <x v="670"/>
  </r>
  <r>
    <n v="85000"/>
    <n v="355300000"/>
    <n v="85000"/>
    <x v="671"/>
  </r>
  <r>
    <n v="85000"/>
    <n v="170000"/>
    <n v="85000"/>
    <x v="361"/>
  </r>
  <r>
    <n v="85000"/>
    <n v="155380000"/>
    <n v="85000"/>
    <x v="672"/>
  </r>
  <r>
    <n v="85000"/>
    <n v="34340000"/>
    <n v="85000"/>
    <x v="673"/>
  </r>
  <r>
    <n v="85000"/>
    <n v="58565000"/>
    <n v="85000"/>
    <x v="674"/>
  </r>
  <r>
    <n v="85000"/>
    <n v="161330000"/>
    <n v="85000"/>
    <x v="675"/>
  </r>
  <r>
    <n v="85000"/>
    <n v="17170000"/>
    <n v="85000"/>
    <x v="676"/>
  </r>
  <r>
    <n v="85000"/>
    <n v="72165000"/>
    <n v="85000"/>
    <x v="677"/>
  </r>
  <r>
    <n v="85000"/>
    <n v="5015000"/>
    <n v="85000"/>
    <x v="678"/>
  </r>
  <r>
    <n v="85000"/>
    <n v="115600000"/>
    <n v="85000"/>
    <x v="679"/>
  </r>
  <r>
    <n v="85000"/>
    <n v="510000"/>
    <n v="85000"/>
    <x v="349"/>
  </r>
  <r>
    <n v="85000"/>
    <n v="277015000"/>
    <n v="85000"/>
    <x v="680"/>
  </r>
  <r>
    <n v="85000"/>
    <n v="25755000"/>
    <n v="85000"/>
    <x v="423"/>
  </r>
  <r>
    <n v="85000"/>
    <n v="430015000"/>
    <n v="85000"/>
    <x v="681"/>
  </r>
  <r>
    <n v="85000"/>
    <n v="77775000"/>
    <n v="85000"/>
    <x v="682"/>
  </r>
  <r>
    <n v="85000"/>
    <n v="5015000"/>
    <n v="85000"/>
    <x v="678"/>
  </r>
  <r>
    <n v="85000"/>
    <n v="15470000"/>
    <n v="85000"/>
    <x v="683"/>
  </r>
  <r>
    <n v="85000"/>
    <n v="47685000"/>
    <n v="85000"/>
    <x v="684"/>
  </r>
  <r>
    <n v="85000"/>
    <n v="635460000"/>
    <n v="85000"/>
    <x v="685"/>
  </r>
  <r>
    <n v="85000"/>
    <n v="260865000"/>
    <n v="85000"/>
    <x v="686"/>
  </r>
  <r>
    <n v="85000"/>
    <n v="164135000"/>
    <n v="85000"/>
    <x v="687"/>
  </r>
  <r>
    <n v="85000"/>
    <n v="826455000"/>
    <n v="85000"/>
    <x v="688"/>
  </r>
  <r>
    <n v="85000"/>
    <n v="680000"/>
    <n v="85000"/>
    <x v="369"/>
  </r>
  <r>
    <n v="85000"/>
    <n v="170000"/>
    <n v="85000"/>
    <x v="361"/>
  </r>
  <r>
    <n v="85000"/>
    <n v="510000"/>
    <n v="85000"/>
    <x v="349"/>
  </r>
  <r>
    <n v="85000"/>
    <n v="170595000"/>
    <n v="85000"/>
    <x v="689"/>
  </r>
  <r>
    <n v="85000"/>
    <n v="7735000"/>
    <n v="85000"/>
    <x v="690"/>
  </r>
  <r>
    <n v="85000"/>
    <n v="54825000"/>
    <n v="85000"/>
    <x v="691"/>
  </r>
  <r>
    <n v="85000"/>
    <n v="353515000"/>
    <n v="85000"/>
    <x v="692"/>
  </r>
  <r>
    <n v="85000"/>
    <n v="451010000"/>
    <n v="85000"/>
    <x v="693"/>
  </r>
  <r>
    <n v="85000"/>
    <n v="1190000"/>
    <n v="85000"/>
    <x v="630"/>
  </r>
  <r>
    <n v="85000"/>
    <n v="163200000"/>
    <n v="85000"/>
    <x v="694"/>
  </r>
  <r>
    <n v="85000"/>
    <n v="41990000"/>
    <n v="85000"/>
    <x v="695"/>
  </r>
  <r>
    <n v="85000"/>
    <n v="56355000"/>
    <n v="85000"/>
    <x v="696"/>
  </r>
  <r>
    <n v="85000"/>
    <n v="190315000"/>
    <n v="85000"/>
    <x v="697"/>
  </r>
  <r>
    <n v="85000"/>
    <n v="17000000"/>
    <n v="85000"/>
    <x v="698"/>
  </r>
  <r>
    <n v="85000"/>
    <n v="80835000"/>
    <n v="85000"/>
    <x v="699"/>
  </r>
  <r>
    <n v="85000"/>
    <n v="5950000"/>
    <n v="85000"/>
    <x v="700"/>
  </r>
  <r>
    <n v="85000"/>
    <n v="101150000"/>
    <n v="85000"/>
    <x v="701"/>
  </r>
  <r>
    <n v="85000"/>
    <n v="680000"/>
    <n v="85000"/>
    <x v="369"/>
  </r>
  <r>
    <n v="85000"/>
    <n v="195585000"/>
    <n v="85000"/>
    <x v="702"/>
  </r>
  <r>
    <n v="85000"/>
    <n v="34000000"/>
    <n v="85000"/>
    <x v="703"/>
  </r>
  <r>
    <n v="85000"/>
    <n v="453305000"/>
    <n v="85000"/>
    <x v="704"/>
  </r>
  <r>
    <n v="85000"/>
    <n v="72080000"/>
    <n v="85000"/>
    <x v="705"/>
  </r>
  <r>
    <n v="85000"/>
    <n v="5695000"/>
    <n v="85000"/>
    <x v="386"/>
  </r>
  <r>
    <n v="85000"/>
    <n v="18700000"/>
    <n v="85000"/>
    <x v="706"/>
  </r>
  <r>
    <n v="85000"/>
    <n v="42330000"/>
    <n v="85000"/>
    <x v="707"/>
  </r>
  <r>
    <n v="85000"/>
    <n v="647360000"/>
    <n v="85000"/>
    <x v="708"/>
  </r>
  <r>
    <n v="85000"/>
    <n v="263500000"/>
    <n v="85000"/>
    <x v="709"/>
  </r>
  <r>
    <n v="85000"/>
    <n v="161330000"/>
    <n v="85000"/>
    <x v="675"/>
  </r>
  <r>
    <n v="85000"/>
    <n v="912050000"/>
    <n v="85000"/>
    <x v="710"/>
  </r>
  <r>
    <n v="85000"/>
    <n v="340000"/>
    <n v="85000"/>
    <x v="373"/>
  </r>
  <r>
    <n v="85000"/>
    <n v="186745000"/>
    <n v="85000"/>
    <x v="711"/>
  </r>
  <r>
    <n v="85000"/>
    <n v="9690000"/>
    <n v="85000"/>
    <x v="444"/>
  </r>
  <r>
    <n v="85000"/>
    <n v="50150000"/>
    <n v="85000"/>
    <x v="455"/>
  </r>
  <r>
    <n v="85000"/>
    <n v="397545000"/>
    <n v="85000"/>
    <x v="712"/>
  </r>
  <r>
    <n v="85000"/>
    <n v="434520000"/>
    <n v="85000"/>
    <x v="713"/>
  </r>
  <r>
    <n v="85000"/>
    <n v="1445000"/>
    <n v="85000"/>
    <x v="372"/>
  </r>
  <r>
    <n v="85000"/>
    <n v="151895000"/>
    <n v="85000"/>
    <x v="714"/>
  </r>
  <r>
    <n v="85000"/>
    <n v="32810000"/>
    <n v="85000"/>
    <x v="715"/>
  </r>
  <r>
    <n v="85000"/>
    <n v="61795000"/>
    <n v="85000"/>
    <x v="716"/>
  </r>
  <r>
    <n v="85000"/>
    <n v="218280000"/>
    <n v="85000"/>
    <x v="643"/>
  </r>
  <r>
    <n v="85000"/>
    <n v="16490000"/>
    <n v="85000"/>
    <x v="532"/>
  </r>
  <r>
    <n v="85000"/>
    <n v="117045000"/>
    <n v="85000"/>
    <x v="717"/>
  </r>
  <r>
    <n v="85000"/>
    <n v="10030000"/>
    <n v="85000"/>
    <x v="718"/>
  </r>
  <r>
    <n v="85000"/>
    <n v="210035000"/>
    <n v="85000"/>
    <x v="719"/>
  </r>
  <r>
    <n v="85000"/>
    <n v="425000"/>
    <n v="85000"/>
    <x v="540"/>
  </r>
  <r>
    <n v="85000"/>
    <n v="314415000"/>
    <n v="85000"/>
    <x v="720"/>
  </r>
  <r>
    <n v="85000"/>
    <n v="59840000"/>
    <n v="85000"/>
    <x v="721"/>
  </r>
  <r>
    <n v="85000"/>
    <n v="563975000"/>
    <n v="85000"/>
    <x v="722"/>
  </r>
  <r>
    <n v="85000"/>
    <n v="111605000"/>
    <n v="85000"/>
    <x v="723"/>
  </r>
  <r>
    <n v="85000"/>
    <n v="6715000"/>
    <n v="85000"/>
    <x v="486"/>
  </r>
  <r>
    <n v="85000"/>
    <n v="21930000"/>
    <n v="85000"/>
    <x v="724"/>
  </r>
  <r>
    <n v="85000"/>
    <n v="80665000"/>
    <n v="85000"/>
    <x v="725"/>
  </r>
  <r>
    <n v="85000"/>
    <n v="825010000"/>
    <n v="85000"/>
    <x v="726"/>
  </r>
  <r>
    <n v="85000"/>
    <n v="308465000"/>
    <n v="85000"/>
    <x v="727"/>
  </r>
  <r>
    <n v="85000"/>
    <n v="307360000"/>
    <n v="85000"/>
    <x v="728"/>
  </r>
  <r>
    <n v="85000"/>
    <n v="1359915000"/>
    <n v="85000"/>
    <x v="729"/>
  </r>
  <r>
    <n v="85000"/>
    <n v="340000"/>
    <n v="85000"/>
    <x v="373"/>
  </r>
  <r>
    <n v="85000"/>
    <n v="425000"/>
    <n v="85000"/>
    <x v="540"/>
  </r>
  <r>
    <n v="85000"/>
    <n v="255000"/>
    <n v="85000"/>
    <x v="380"/>
  </r>
  <r>
    <n v="85000"/>
    <n v="314075000"/>
    <n v="85000"/>
    <x v="730"/>
  </r>
  <r>
    <n v="85000"/>
    <n v="15300000"/>
    <n v="85000"/>
    <x v="731"/>
  </r>
  <r>
    <n v="85000"/>
    <n v="60095000"/>
    <n v="85000"/>
    <x v="732"/>
  </r>
  <r>
    <n v="85000"/>
    <n v="803675000"/>
    <n v="85000"/>
    <x v="733"/>
  </r>
  <r>
    <n v="85000"/>
    <n v="470050000"/>
    <n v="85000"/>
    <x v="734"/>
  </r>
  <r>
    <n v="85000"/>
    <n v="1105000"/>
    <n v="85000"/>
    <x v="646"/>
  </r>
  <r>
    <n v="85000"/>
    <n v="255255000"/>
    <n v="85000"/>
    <x v="735"/>
  </r>
  <r>
    <n v="85000"/>
    <n v="67745000"/>
    <n v="85000"/>
    <x v="736"/>
  </r>
  <r>
    <n v="85000"/>
    <n v="45730000"/>
    <n v="85000"/>
    <x v="737"/>
  </r>
  <r>
    <n v="85000"/>
    <n v="510000"/>
    <n v="85000"/>
    <x v="349"/>
  </r>
  <r>
    <n v="85000"/>
    <n v="233070000"/>
    <n v="85000"/>
    <x v="738"/>
  </r>
  <r>
    <n v="85000"/>
    <n v="14960000"/>
    <n v="85000"/>
    <x v="739"/>
  </r>
  <r>
    <n v="85000"/>
    <n v="106505000"/>
    <n v="85000"/>
    <x v="740"/>
  </r>
  <r>
    <n v="85000"/>
    <n v="13855000"/>
    <n v="85000"/>
    <x v="468"/>
  </r>
  <r>
    <n v="85000"/>
    <n v="231625000"/>
    <n v="85000"/>
    <x v="741"/>
  </r>
  <r>
    <n v="85000"/>
    <n v="1190000"/>
    <n v="85000"/>
    <x v="630"/>
  </r>
  <r>
    <n v="85000"/>
    <n v="328865000"/>
    <n v="85000"/>
    <x v="742"/>
  </r>
  <r>
    <n v="85000"/>
    <n v="49895000"/>
    <n v="85000"/>
    <x v="743"/>
  </r>
  <r>
    <n v="85000"/>
    <n v="707370000"/>
    <n v="85000"/>
    <x v="744"/>
  </r>
  <r>
    <n v="85000"/>
    <n v="116365000"/>
    <n v="85000"/>
    <x v="745"/>
  </r>
  <r>
    <n v="85000"/>
    <n v="11390000"/>
    <n v="85000"/>
    <x v="411"/>
  </r>
  <r>
    <n v="85000"/>
    <n v="16490000"/>
    <n v="85000"/>
    <x v="532"/>
  </r>
  <r>
    <n v="85000"/>
    <n v="81005000"/>
    <n v="85000"/>
    <x v="746"/>
  </r>
  <r>
    <n v="85000"/>
    <n v="837335000"/>
    <n v="85000"/>
    <x v="747"/>
  </r>
  <r>
    <n v="85000"/>
    <n v="314330000"/>
    <n v="85000"/>
    <x v="748"/>
  </r>
  <r>
    <n v="85000"/>
    <n v="291210000"/>
    <n v="85000"/>
    <x v="749"/>
  </r>
  <r>
    <n v="85000"/>
    <n v="1166030000"/>
    <n v="85000"/>
    <x v="750"/>
  </r>
  <r>
    <n v="85000"/>
    <n v="170000"/>
    <n v="85000"/>
    <x v="361"/>
  </r>
  <r>
    <n v="85000"/>
    <n v="255000"/>
    <n v="85000"/>
    <x v="380"/>
  </r>
  <r>
    <n v="85000"/>
    <n v="680000"/>
    <n v="85000"/>
    <x v="369"/>
  </r>
  <r>
    <n v="85000"/>
    <n v="254745000"/>
    <n v="85000"/>
    <x v="751"/>
  </r>
  <r>
    <n v="85000"/>
    <n v="13005000"/>
    <n v="85000"/>
    <x v="510"/>
  </r>
  <r>
    <n v="85000"/>
    <n v="88570000"/>
    <n v="85000"/>
    <x v="752"/>
  </r>
  <r>
    <n v="85000"/>
    <n v="621010000"/>
    <n v="85000"/>
    <x v="753"/>
  </r>
  <r>
    <n v="85000"/>
    <n v="616930000"/>
    <n v="85000"/>
    <x v="754"/>
  </r>
  <r>
    <n v="85000"/>
    <n v="1020000"/>
    <n v="85000"/>
    <x v="404"/>
  </r>
  <r>
    <n v="85000"/>
    <n v="233410000"/>
    <n v="85000"/>
    <x v="755"/>
  </r>
  <r>
    <n v="85000"/>
    <n v="71315000"/>
    <n v="85000"/>
    <x v="756"/>
  </r>
  <r>
    <n v="85000"/>
    <n v="102765000"/>
    <n v="85000"/>
    <x v="757"/>
  </r>
  <r>
    <n v="85000"/>
    <n v="850000"/>
    <n v="85000"/>
    <x v="758"/>
  </r>
  <r>
    <n v="85000"/>
    <n v="231030000"/>
    <n v="85000"/>
    <x v="759"/>
  </r>
  <r>
    <n v="85000"/>
    <n v="21250000"/>
    <n v="85000"/>
    <x v="760"/>
  </r>
  <r>
    <n v="85000"/>
    <n v="83895000"/>
    <n v="85000"/>
    <x v="761"/>
  </r>
  <r>
    <n v="85000"/>
    <n v="10455000"/>
    <n v="85000"/>
    <x v="762"/>
  </r>
  <r>
    <n v="85000"/>
    <n v="160055000"/>
    <n v="85000"/>
    <x v="763"/>
  </r>
  <r>
    <n v="85000"/>
    <n v="1615000"/>
    <n v="85000"/>
    <x v="427"/>
  </r>
  <r>
    <n v="85000"/>
    <n v="325210000"/>
    <n v="85000"/>
    <x v="764"/>
  </r>
  <r>
    <n v="85000"/>
    <n v="44880000"/>
    <n v="85000"/>
    <x v="765"/>
  </r>
  <r>
    <n v="85000"/>
    <n v="672010000"/>
    <n v="85000"/>
    <x v="766"/>
  </r>
  <r>
    <n v="85000"/>
    <n v="75225000"/>
    <n v="85000"/>
    <x v="767"/>
  </r>
  <r>
    <n v="85000"/>
    <n v="8500000"/>
    <n v="85000"/>
    <x v="768"/>
  </r>
  <r>
    <n v="85000"/>
    <n v="12750000"/>
    <n v="85000"/>
    <x v="769"/>
  </r>
  <r>
    <n v="85000"/>
    <n v="55505000"/>
    <n v="85000"/>
    <x v="770"/>
  </r>
  <r>
    <n v="85000"/>
    <n v="658750000"/>
    <n v="85000"/>
    <x v="771"/>
  </r>
  <r>
    <n v="85000"/>
    <n v="349520000"/>
    <n v="85000"/>
    <x v="772"/>
  </r>
  <r>
    <n v="85000"/>
    <n v="197880000"/>
    <n v="85000"/>
    <x v="773"/>
  </r>
  <r>
    <n v="85000"/>
    <n v="1111460000"/>
    <n v="85000"/>
    <x v="774"/>
  </r>
  <r>
    <n v="85000"/>
    <n v="5355000"/>
    <n v="85000"/>
    <x v="589"/>
  </r>
  <r>
    <n v="85000"/>
    <n v="935000"/>
    <n v="85000"/>
    <x v="406"/>
  </r>
  <r>
    <n v="85000"/>
    <n v="202215000"/>
    <n v="85000"/>
    <x v="775"/>
  </r>
  <r>
    <n v="85000"/>
    <n v="15045000"/>
    <n v="85000"/>
    <x v="776"/>
  </r>
  <r>
    <n v="85000"/>
    <n v="53975000"/>
    <n v="85000"/>
    <x v="549"/>
  </r>
  <r>
    <n v="85000"/>
    <n v="430100000"/>
    <n v="85000"/>
    <x v="777"/>
  </r>
  <r>
    <n v="85000"/>
    <n v="424235000"/>
    <n v="85000"/>
    <x v="778"/>
  </r>
  <r>
    <n v="85000"/>
    <n v="4845000"/>
    <n v="85000"/>
    <x v="554"/>
  </r>
  <r>
    <n v="85000"/>
    <n v="198390000"/>
    <n v="85000"/>
    <x v="779"/>
  </r>
  <r>
    <n v="85000"/>
    <n v="49385000"/>
    <n v="85000"/>
    <x v="780"/>
  </r>
  <r>
    <n v="85000"/>
    <n v="88995000"/>
    <n v="85000"/>
    <x v="781"/>
  </r>
  <r>
    <n v="85000"/>
    <n v="227800000"/>
    <n v="85000"/>
    <x v="782"/>
  </r>
  <r>
    <n v="85000"/>
    <n v="12070000"/>
    <n v="85000"/>
    <x v="783"/>
  </r>
  <r>
    <n v="85000"/>
    <n v="83895000"/>
    <n v="85000"/>
    <x v="761"/>
  </r>
  <r>
    <n v="85000"/>
    <n v="14620000"/>
    <n v="85000"/>
    <x v="784"/>
  </r>
  <r>
    <n v="85000"/>
    <n v="163455000"/>
    <n v="85000"/>
    <x v="785"/>
  </r>
  <r>
    <n v="85000"/>
    <n v="765000"/>
    <n v="85000"/>
    <x v="354"/>
  </r>
  <r>
    <n v="85000"/>
    <n v="279225000"/>
    <n v="85000"/>
    <x v="786"/>
  </r>
  <r>
    <n v="85000"/>
    <n v="56270000"/>
    <n v="85000"/>
    <x v="787"/>
  </r>
  <r>
    <n v="85000"/>
    <n v="499205000"/>
    <n v="85000"/>
    <x v="788"/>
  </r>
  <r>
    <n v="85000"/>
    <n v="60010000"/>
    <n v="85000"/>
    <x v="789"/>
  </r>
  <r>
    <n v="85000"/>
    <n v="6630000"/>
    <n v="85000"/>
    <x v="790"/>
  </r>
  <r>
    <n v="85000"/>
    <n v="9775000"/>
    <n v="85000"/>
    <x v="791"/>
  </r>
  <r>
    <n v="85000"/>
    <n v="55675000"/>
    <n v="85000"/>
    <x v="792"/>
  </r>
  <r>
    <n v="85000"/>
    <n v="847365000"/>
    <n v="85000"/>
    <x v="793"/>
  </r>
  <r>
    <n v="85000"/>
    <n v="396695000"/>
    <n v="85000"/>
    <x v="794"/>
  </r>
  <r>
    <n v="85000"/>
    <n v="207655000"/>
    <n v="85000"/>
    <x v="795"/>
  </r>
  <r>
    <n v="85000"/>
    <n v="1173170000"/>
    <n v="85000"/>
    <x v="796"/>
  </r>
  <r>
    <n v="85000"/>
    <n v="595000"/>
    <n v="85000"/>
    <x v="347"/>
  </r>
  <r>
    <n v="85000"/>
    <n v="340000"/>
    <n v="85000"/>
    <x v="373"/>
  </r>
  <r>
    <n v="85000"/>
    <n v="850000"/>
    <n v="85000"/>
    <x v="758"/>
  </r>
  <r>
    <n v="85000"/>
    <n v="215305000"/>
    <n v="85000"/>
    <x v="797"/>
  </r>
  <r>
    <n v="85000"/>
    <n v="16745000"/>
    <n v="85000"/>
    <x v="798"/>
  </r>
  <r>
    <n v="85000"/>
    <n v="50150000"/>
    <n v="85000"/>
    <x v="455"/>
  </r>
  <r>
    <n v="85000"/>
    <n v="393040000"/>
    <n v="85000"/>
    <x v="799"/>
  </r>
  <r>
    <n v="85000"/>
    <n v="467925000"/>
    <n v="85000"/>
    <x v="800"/>
  </r>
  <r>
    <n v="85000"/>
    <n v="680000"/>
    <n v="85000"/>
    <x v="369"/>
  </r>
  <r>
    <n v="85000"/>
    <n v="165920000"/>
    <n v="85000"/>
    <x v="801"/>
  </r>
  <r>
    <n v="85000"/>
    <n v="37995000"/>
    <n v="85000"/>
    <x v="802"/>
  </r>
  <r>
    <n v="85000"/>
    <n v="53720000"/>
    <n v="85000"/>
    <x v="803"/>
  </r>
  <r>
    <n v="85000"/>
    <n v="247095000"/>
    <n v="85000"/>
    <x v="804"/>
  </r>
  <r>
    <n v="85000"/>
    <n v="16150000"/>
    <n v="85000"/>
    <x v="805"/>
  </r>
  <r>
    <n v="85000"/>
    <n v="77435000"/>
    <n v="85000"/>
    <x v="806"/>
  </r>
  <r>
    <n v="85000"/>
    <n v="18360000"/>
    <n v="85000"/>
    <x v="807"/>
  </r>
  <r>
    <n v="85000"/>
    <n v="159290000"/>
    <n v="85000"/>
    <x v="808"/>
  </r>
  <r>
    <n v="85000"/>
    <n v="1360000"/>
    <n v="85000"/>
    <x v="809"/>
  </r>
  <r>
    <n v="85000"/>
    <n v="238000000"/>
    <n v="85000"/>
    <x v="810"/>
  </r>
  <r>
    <n v="85000"/>
    <n v="53380000"/>
    <n v="85000"/>
    <x v="811"/>
  </r>
  <r>
    <n v="85000"/>
    <n v="574345000"/>
    <n v="85000"/>
    <x v="812"/>
  </r>
  <r>
    <n v="85000"/>
    <n v="59670000"/>
    <n v="85000"/>
    <x v="813"/>
  </r>
  <r>
    <n v="85000"/>
    <n v="5525000"/>
    <n v="85000"/>
    <x v="626"/>
  </r>
  <r>
    <n v="85000"/>
    <n v="12495000"/>
    <n v="85000"/>
    <x v="397"/>
  </r>
  <r>
    <n v="85000"/>
    <n v="55420000"/>
    <n v="85000"/>
    <x v="814"/>
  </r>
  <r>
    <n v="85000"/>
    <n v="872610000"/>
    <n v="85000"/>
    <x v="815"/>
  </r>
  <r>
    <n v="85000"/>
    <n v="472430000"/>
    <n v="85000"/>
    <x v="816"/>
  </r>
  <r>
    <n v="85000"/>
    <n v="200430000"/>
    <n v="85000"/>
    <x v="817"/>
  </r>
  <r>
    <n v="85000"/>
    <n v="1025950000"/>
    <n v="85000"/>
    <x v="818"/>
  </r>
  <r>
    <n v="85000"/>
    <n v="1190000"/>
    <n v="85000"/>
    <x v="630"/>
  </r>
  <r>
    <n v="85000"/>
    <n v="170000"/>
    <n v="85000"/>
    <x v="361"/>
  </r>
  <r>
    <n v="85000"/>
    <n v="765000"/>
    <n v="85000"/>
    <x v="354"/>
  </r>
  <r>
    <n v="85000"/>
    <n v="216920000"/>
    <n v="85000"/>
    <x v="819"/>
  </r>
  <r>
    <n v="85000"/>
    <n v="15045000"/>
    <n v="85000"/>
    <x v="776"/>
  </r>
  <r>
    <n v="85000"/>
    <n v="51765000"/>
    <n v="85000"/>
    <x v="820"/>
  </r>
  <r>
    <n v="85000"/>
    <n v="396270000"/>
    <n v="85000"/>
    <x v="821"/>
  </r>
  <r>
    <n v="85000"/>
    <n v="569585000"/>
    <n v="85000"/>
    <x v="822"/>
  </r>
  <r>
    <n v="85000"/>
    <n v="1700000"/>
    <n v="85000"/>
    <x v="606"/>
  </r>
  <r>
    <n v="85000"/>
    <n v="167280000"/>
    <n v="85000"/>
    <x v="823"/>
  </r>
  <r>
    <n v="85000"/>
    <n v="36210000"/>
    <n v="85000"/>
    <x v="824"/>
  </r>
  <r>
    <n v="85000"/>
    <n v="69190000"/>
    <n v="85000"/>
    <x v="825"/>
  </r>
  <r>
    <n v="85000"/>
    <n v="298775000"/>
    <n v="85000"/>
    <x v="826"/>
  </r>
  <r>
    <n v="85000"/>
    <n v="18785000"/>
    <n v="85000"/>
    <x v="827"/>
  </r>
  <r>
    <n v="85000"/>
    <n v="110670000"/>
    <n v="85000"/>
    <x v="828"/>
  </r>
  <r>
    <n v="85000"/>
    <n v="30770000"/>
    <n v="85000"/>
    <x v="829"/>
  </r>
  <r>
    <n v="85000"/>
    <n v="185980000"/>
    <n v="85000"/>
    <x v="830"/>
  </r>
  <r>
    <n v="85000"/>
    <n v="425000"/>
    <n v="85000"/>
    <x v="540"/>
  </r>
  <r>
    <n v="85000"/>
    <n v="321470000"/>
    <n v="85000"/>
    <x v="831"/>
  </r>
  <r>
    <n v="85000"/>
    <n v="71145000"/>
    <n v="85000"/>
    <x v="832"/>
  </r>
  <r>
    <n v="85000"/>
    <n v="662150000"/>
    <n v="85000"/>
    <x v="833"/>
  </r>
  <r>
    <n v="85000"/>
    <n v="60690000"/>
    <n v="85000"/>
    <x v="834"/>
  </r>
  <r>
    <n v="85000"/>
    <n v="7735000"/>
    <n v="85000"/>
    <x v="690"/>
  </r>
  <r>
    <n v="85000"/>
    <n v="16830000"/>
    <n v="85000"/>
    <x v="835"/>
  </r>
  <r>
    <n v="85000"/>
    <n v="67745000"/>
    <n v="85000"/>
    <x v="736"/>
  </r>
  <r>
    <n v="85000"/>
    <n v="1109760000"/>
    <n v="85000"/>
    <x v="836"/>
  </r>
  <r>
    <n v="85000"/>
    <n v="575705000"/>
    <n v="85000"/>
    <x v="837"/>
  </r>
  <r>
    <n v="85000"/>
    <n v="273105000"/>
    <n v="85000"/>
    <x v="838"/>
  </r>
  <r>
    <n v="85000"/>
    <n v="1451545000"/>
    <n v="85000"/>
    <x v="839"/>
  </r>
  <r>
    <n v="85000"/>
    <n v="255000"/>
    <n v="85000"/>
    <x v="380"/>
  </r>
  <r>
    <n v="85000"/>
    <n v="850000"/>
    <n v="85000"/>
    <x v="758"/>
  </r>
  <r>
    <n v="85000"/>
    <n v="277865000"/>
    <n v="85000"/>
    <x v="840"/>
  </r>
  <r>
    <n v="85000"/>
    <n v="22185000"/>
    <n v="85000"/>
    <x v="841"/>
  </r>
  <r>
    <n v="85000"/>
    <n v="68425000"/>
    <n v="85000"/>
    <x v="842"/>
  </r>
  <r>
    <n v="85000"/>
    <n v="541875000"/>
    <n v="85000"/>
    <x v="843"/>
  </r>
  <r>
    <n v="85000"/>
    <n v="712980000"/>
    <n v="85000"/>
    <x v="844"/>
  </r>
  <r>
    <n v="85000"/>
    <n v="1955000"/>
    <n v="85000"/>
    <x v="845"/>
  </r>
  <r>
    <n v="85000"/>
    <n v="302515000"/>
    <n v="85000"/>
    <x v="846"/>
  </r>
  <r>
    <n v="85000"/>
    <n v="49895000"/>
    <n v="85000"/>
    <x v="743"/>
  </r>
  <r>
    <n v="85000"/>
    <n v="93755000"/>
    <n v="85000"/>
    <x v="847"/>
  </r>
  <r>
    <n v="85000"/>
    <n v="298775000"/>
    <n v="85000"/>
    <x v="826"/>
  </r>
  <r>
    <n v="85000"/>
    <n v="15130000"/>
    <n v="85000"/>
    <x v="489"/>
  </r>
  <r>
    <n v="85000"/>
    <n v="82535000"/>
    <n v="85000"/>
    <x v="848"/>
  </r>
  <r>
    <n v="85000"/>
    <n v="10710000"/>
    <n v="85000"/>
    <x v="359"/>
  </r>
  <r>
    <n v="85000"/>
    <n v="132515000"/>
    <n v="85000"/>
    <x v="849"/>
  </r>
  <r>
    <n v="85000"/>
    <n v="425000"/>
    <n v="85000"/>
    <x v="540"/>
  </r>
  <r>
    <n v="85000"/>
    <n v="232730000"/>
    <n v="85000"/>
    <x v="850"/>
  </r>
  <r>
    <n v="85000"/>
    <n v="59330000"/>
    <n v="85000"/>
    <x v="851"/>
  </r>
  <r>
    <n v="85000"/>
    <n v="702610000"/>
    <n v="85000"/>
    <x v="852"/>
  </r>
  <r>
    <n v="85000"/>
    <n v="68170000"/>
    <n v="85000"/>
    <x v="853"/>
  </r>
  <r>
    <n v="85000"/>
    <n v="8160000"/>
    <n v="85000"/>
    <x v="854"/>
  </r>
  <r>
    <n v="85000"/>
    <n v="18020000"/>
    <n v="85000"/>
    <x v="855"/>
  </r>
  <r>
    <n v="85000"/>
    <n v="57970000"/>
    <n v="85000"/>
    <x v="856"/>
  </r>
  <r>
    <n v="85000"/>
    <n v="825435000"/>
    <n v="85000"/>
    <x v="857"/>
  </r>
  <r>
    <n v="85000"/>
    <n v="396015000"/>
    <n v="85000"/>
    <x v="858"/>
  </r>
  <r>
    <n v="85000"/>
    <n v="166430000"/>
    <n v="85000"/>
    <x v="859"/>
  </r>
  <r>
    <n v="85000"/>
    <n v="1042100000"/>
    <n v="85000"/>
    <x v="860"/>
  </r>
  <r>
    <n v="85000"/>
    <n v="1275000"/>
    <n v="85000"/>
    <x v="861"/>
  </r>
  <r>
    <n v="85000"/>
    <n v="255000"/>
    <n v="85000"/>
    <x v="380"/>
  </r>
  <r>
    <n v="85000"/>
    <n v="680000"/>
    <n v="85000"/>
    <x v="369"/>
  </r>
  <r>
    <n v="85000"/>
    <n v="242080000"/>
    <n v="85000"/>
    <x v="862"/>
  </r>
  <r>
    <n v="85000"/>
    <n v="13345000"/>
    <n v="85000"/>
    <x v="451"/>
  </r>
  <r>
    <n v="85000"/>
    <n v="31960000"/>
    <n v="85000"/>
    <x v="863"/>
  </r>
  <r>
    <n v="85000"/>
    <n v="332690000"/>
    <n v="85000"/>
    <x v="864"/>
  </r>
  <r>
    <n v="85000"/>
    <n v="553265000"/>
    <n v="85000"/>
    <x v="865"/>
  </r>
  <r>
    <n v="85000"/>
    <n v="1615000"/>
    <n v="85000"/>
    <x v="427"/>
  </r>
  <r>
    <n v="85000"/>
    <n v="262395000"/>
    <n v="85000"/>
    <x v="866"/>
  </r>
  <r>
    <n v="85000"/>
    <n v="44540000"/>
    <n v="85000"/>
    <x v="867"/>
  </r>
  <r>
    <n v="85000"/>
    <n v="78030000"/>
    <n v="85000"/>
    <x v="868"/>
  </r>
  <r>
    <n v="85000"/>
    <n v="371450000"/>
    <n v="85000"/>
    <x v="869"/>
  </r>
  <r>
    <n v="85000"/>
    <n v="23970000"/>
    <n v="85000"/>
    <x v="870"/>
  </r>
  <r>
    <n v="85000"/>
    <n v="130560000"/>
    <n v="85000"/>
    <x v="871"/>
  </r>
  <r>
    <n v="85000"/>
    <n v="17765000"/>
    <n v="85000"/>
    <x v="872"/>
  </r>
  <r>
    <n v="85000"/>
    <n v="213690000"/>
    <n v="85000"/>
    <x v="873"/>
  </r>
  <r>
    <n v="85000"/>
    <n v="340000"/>
    <n v="85000"/>
    <x v="373"/>
  </r>
  <r>
    <n v="85000"/>
    <n v="423045000"/>
    <n v="85000"/>
    <x v="874"/>
  </r>
  <r>
    <n v="85000"/>
    <n v="73355000"/>
    <n v="85000"/>
    <x v="875"/>
  </r>
  <r>
    <n v="85000"/>
    <n v="816765000"/>
    <n v="85000"/>
    <x v="876"/>
  </r>
  <r>
    <n v="85000"/>
    <n v="89505000"/>
    <n v="85000"/>
    <x v="877"/>
  </r>
  <r>
    <n v="85000"/>
    <n v="10030000"/>
    <n v="85000"/>
    <x v="718"/>
  </r>
  <r>
    <n v="85000"/>
    <n v="21930000"/>
    <n v="85000"/>
    <x v="724"/>
  </r>
  <r>
    <n v="85000"/>
    <n v="71315000"/>
    <n v="85000"/>
    <x v="756"/>
  </r>
  <r>
    <n v="85000"/>
    <n v="1469820000"/>
    <n v="85000"/>
    <x v="878"/>
  </r>
  <r>
    <n v="85000"/>
    <n v="627810000"/>
    <n v="85000"/>
    <x v="879"/>
  </r>
  <r>
    <n v="85000"/>
    <n v="1190000"/>
    <n v="85000"/>
    <x v="630"/>
  </r>
  <r>
    <n v="85000"/>
    <n v="334900000"/>
    <n v="85000"/>
    <x v="880"/>
  </r>
  <r>
    <n v="85000"/>
    <n v="1749725000"/>
    <n v="85000"/>
    <x v="881"/>
  </r>
  <r>
    <n v="85000"/>
    <n v="850000"/>
    <n v="85000"/>
    <x v="758"/>
  </r>
  <r>
    <n v="85000"/>
    <n v="595000"/>
    <n v="85000"/>
    <x v="347"/>
  </r>
  <r>
    <n v="85000"/>
    <n v="1190000"/>
    <n v="85000"/>
    <x v="630"/>
  </r>
  <r>
    <n v="85000"/>
    <n v="316795000"/>
    <n v="85000"/>
    <x v="882"/>
  </r>
  <r>
    <n v="85000"/>
    <n v="32470000"/>
    <n v="85000"/>
    <x v="883"/>
  </r>
  <r>
    <n v="85000"/>
    <n v="100385000"/>
    <n v="85000"/>
    <x v="884"/>
  </r>
  <r>
    <n v="85000"/>
    <n v="586245000"/>
    <n v="85000"/>
    <x v="885"/>
  </r>
  <r>
    <n v="85000"/>
    <n v="878050000"/>
    <n v="85000"/>
    <x v="886"/>
  </r>
  <r>
    <n v="85000"/>
    <n v="5525000"/>
    <n v="85000"/>
    <x v="626"/>
  </r>
  <r>
    <n v="85000"/>
    <n v="399840000"/>
    <n v="85000"/>
    <x v="887"/>
  </r>
  <r>
    <n v="85000"/>
    <n v="57970000"/>
    <n v="85000"/>
    <x v="856"/>
  </r>
  <r>
    <n v="85000"/>
    <n v="128180000"/>
    <n v="85000"/>
    <x v="888"/>
  </r>
  <r>
    <n v="85000"/>
    <n v="85340000"/>
    <n v="85000"/>
    <x v="889"/>
  </r>
  <r>
    <n v="85000"/>
    <n v="15045000"/>
    <n v="85000"/>
    <x v="776"/>
  </r>
  <r>
    <n v="85000"/>
    <n v="44200000"/>
    <n v="85000"/>
    <x v="890"/>
  </r>
  <r>
    <n v="85000"/>
    <n v="11475000"/>
    <n v="85000"/>
    <x v="891"/>
  </r>
  <r>
    <n v="85000"/>
    <n v="105825000"/>
    <n v="85000"/>
    <x v="892"/>
  </r>
  <r>
    <n v="85000"/>
    <n v="425000"/>
    <n v="85000"/>
    <x v="540"/>
  </r>
  <r>
    <n v="85000"/>
    <n v="151895000"/>
    <n v="85000"/>
    <x v="714"/>
  </r>
  <r>
    <n v="85000"/>
    <n v="45135000"/>
    <n v="85000"/>
    <x v="443"/>
  </r>
  <r>
    <n v="85000"/>
    <n v="341615000"/>
    <n v="85000"/>
    <x v="893"/>
  </r>
  <r>
    <n v="85000"/>
    <n v="34680000"/>
    <n v="85000"/>
    <x v="894"/>
  </r>
  <r>
    <n v="85000"/>
    <n v="5015000"/>
    <n v="85000"/>
    <x v="678"/>
  </r>
  <r>
    <n v="85000"/>
    <n v="14110000"/>
    <n v="85000"/>
    <x v="895"/>
  </r>
  <r>
    <n v="85000"/>
    <n v="33150000"/>
    <n v="85000"/>
    <x v="896"/>
  </r>
  <r>
    <n v="85000"/>
    <n v="657050000"/>
    <n v="85000"/>
    <x v="897"/>
  </r>
  <r>
    <n v="85000"/>
    <n v="341700000"/>
    <n v="85000"/>
    <x v="898"/>
  </r>
  <r>
    <n v="85000"/>
    <n v="170000"/>
    <n v="85000"/>
    <x v="361"/>
  </r>
  <r>
    <n v="85000"/>
    <n v="142035000"/>
    <n v="85000"/>
    <x v="528"/>
  </r>
  <r>
    <n v="85000"/>
    <n v="718335000"/>
    <n v="85000"/>
    <x v="899"/>
  </r>
  <r>
    <n v="85000"/>
    <n v="340000"/>
    <n v="85000"/>
    <x v="373"/>
  </r>
  <r>
    <n v="85000"/>
    <n v="340000"/>
    <n v="85000"/>
    <x v="373"/>
  </r>
  <r>
    <n v="85000"/>
    <n v="181135000"/>
    <n v="85000"/>
    <x v="900"/>
  </r>
  <r>
    <n v="85000"/>
    <n v="11900000"/>
    <n v="85000"/>
    <x v="376"/>
  </r>
  <r>
    <n v="85000"/>
    <n v="45390000"/>
    <n v="85000"/>
    <x v="901"/>
  </r>
  <r>
    <n v="85000"/>
    <n v="277185000"/>
    <n v="85000"/>
    <x v="902"/>
  </r>
  <r>
    <n v="85000"/>
    <n v="401200000"/>
    <n v="85000"/>
    <x v="903"/>
  </r>
  <r>
    <n v="85000"/>
    <n v="680000"/>
    <n v="85000"/>
    <x v="369"/>
  </r>
  <r>
    <n v="85000"/>
    <n v="164220000"/>
    <n v="85000"/>
    <x v="904"/>
  </r>
  <r>
    <n v="85000"/>
    <n v="27540000"/>
    <n v="85000"/>
    <x v="418"/>
  </r>
  <r>
    <n v="85000"/>
    <n v="39270000"/>
    <n v="85000"/>
    <x v="905"/>
  </r>
  <r>
    <n v="85000"/>
    <n v="115685000"/>
    <n v="85000"/>
    <x v="652"/>
  </r>
  <r>
    <n v="85000"/>
    <n v="14280000"/>
    <n v="85000"/>
    <x v="588"/>
  </r>
  <r>
    <n v="85000"/>
    <n v="52190000"/>
    <n v="85000"/>
    <x v="906"/>
  </r>
  <r>
    <n v="85000"/>
    <n v="11390000"/>
    <n v="85000"/>
    <x v="411"/>
  </r>
  <r>
    <n v="85000"/>
    <n v="134640000"/>
    <n v="85000"/>
    <x v="907"/>
  </r>
  <r>
    <n v="85000"/>
    <n v="425000"/>
    <n v="85000"/>
    <x v="540"/>
  </r>
  <r>
    <n v="85000"/>
    <n v="175780000"/>
    <n v="85000"/>
    <x v="908"/>
  </r>
  <r>
    <n v="85000"/>
    <n v="43945000"/>
    <n v="85000"/>
    <x v="909"/>
  </r>
  <r>
    <n v="85000"/>
    <n v="450500000"/>
    <n v="85000"/>
    <x v="910"/>
  </r>
  <r>
    <n v="85000"/>
    <n v="12920000"/>
    <n v="85000"/>
    <x v="911"/>
  </r>
  <r>
    <n v="85000"/>
    <n v="3400000"/>
    <n v="85000"/>
    <x v="912"/>
  </r>
  <r>
    <n v="85000"/>
    <n v="9860000"/>
    <n v="85000"/>
    <x v="913"/>
  </r>
  <r>
    <n v="85000"/>
    <n v="37995000"/>
    <n v="85000"/>
    <x v="802"/>
  </r>
  <r>
    <n v="85000"/>
    <n v="818720000"/>
    <n v="85000"/>
    <x v="914"/>
  </r>
  <r>
    <n v="85000"/>
    <n v="334645000"/>
    <n v="85000"/>
    <x v="915"/>
  </r>
  <r>
    <n v="85000"/>
    <n v="167535000"/>
    <n v="85000"/>
    <x v="916"/>
  </r>
  <r>
    <n v="85000"/>
    <n v="834870000"/>
    <n v="85000"/>
    <x v="917"/>
  </r>
  <r>
    <n v="85000"/>
    <n v="510000"/>
    <n v="85000"/>
    <x v="349"/>
  </r>
  <r>
    <n v="85000"/>
    <n v="1700000"/>
    <n v="85000"/>
    <x v="606"/>
  </r>
  <r>
    <n v="85000"/>
    <n v="510000"/>
    <n v="85000"/>
    <x v="349"/>
  </r>
  <r>
    <n v="85000"/>
    <n v="238425000"/>
    <n v="85000"/>
    <x v="918"/>
  </r>
  <r>
    <n v="85000"/>
    <n v="16065000"/>
    <n v="85000"/>
    <x v="378"/>
  </r>
  <r>
    <n v="85000"/>
    <n v="37825000"/>
    <n v="85000"/>
    <x v="919"/>
  </r>
  <r>
    <n v="85000"/>
    <n v="319855000"/>
    <n v="85000"/>
    <x v="920"/>
  </r>
  <r>
    <n v="85000"/>
    <n v="496315000"/>
    <n v="85000"/>
    <x v="921"/>
  </r>
  <r>
    <n v="85000"/>
    <n v="510000"/>
    <n v="85000"/>
    <x v="349"/>
  </r>
  <r>
    <n v="85000"/>
    <n v="197710000"/>
    <n v="85000"/>
    <x v="922"/>
  </r>
  <r>
    <n v="85000"/>
    <n v="34680000"/>
    <n v="85000"/>
    <x v="894"/>
  </r>
  <r>
    <n v="85000"/>
    <n v="43265000"/>
    <n v="85000"/>
    <x v="487"/>
  </r>
  <r>
    <n v="85000"/>
    <n v="133280000"/>
    <n v="85000"/>
    <x v="923"/>
  </r>
  <r>
    <n v="85000"/>
    <n v="12495000"/>
    <n v="85000"/>
    <x v="397"/>
  </r>
  <r>
    <n v="85000"/>
    <n v="60605000"/>
    <n v="85000"/>
    <x v="924"/>
  </r>
  <r>
    <n v="85000"/>
    <n v="10625000"/>
    <n v="85000"/>
    <x v="596"/>
  </r>
  <r>
    <n v="85000"/>
    <n v="177480000"/>
    <n v="85000"/>
    <x v="925"/>
  </r>
  <r>
    <n v="85000"/>
    <n v="510000"/>
    <n v="85000"/>
    <x v="349"/>
  </r>
  <r>
    <n v="85000"/>
    <n v="179860000"/>
    <n v="85000"/>
    <x v="926"/>
  </r>
  <r>
    <n v="85000"/>
    <n v="58565000"/>
    <n v="85000"/>
    <x v="674"/>
  </r>
  <r>
    <n v="85000"/>
    <n v="489175000"/>
    <n v="85000"/>
    <x v="927"/>
  </r>
  <r>
    <n v="85000"/>
    <n v="33915000"/>
    <n v="85000"/>
    <x v="928"/>
  </r>
  <r>
    <n v="85000"/>
    <n v="5440000"/>
    <n v="85000"/>
    <x v="409"/>
  </r>
  <r>
    <n v="85000"/>
    <n v="8330000"/>
    <n v="85000"/>
    <x v="352"/>
  </r>
  <r>
    <n v="85000"/>
    <n v="38675000"/>
    <n v="85000"/>
    <x v="929"/>
  </r>
  <r>
    <n v="85000"/>
    <n v="826200000"/>
    <n v="85000"/>
    <x v="930"/>
  </r>
  <r>
    <n v="85000"/>
    <n v="407830000"/>
    <n v="85000"/>
    <x v="931"/>
  </r>
  <r>
    <n v="85000"/>
    <n v="332095000"/>
    <n v="85000"/>
    <x v="932"/>
  </r>
  <r>
    <n v="85000"/>
    <n v="1023655000"/>
    <n v="85000"/>
    <x v="933"/>
  </r>
  <r>
    <n v="85000"/>
    <n v="680000"/>
    <n v="85000"/>
    <x v="369"/>
  </r>
  <r>
    <n v="85000"/>
    <n v="1275000"/>
    <n v="85000"/>
    <x v="861"/>
  </r>
  <r>
    <n v="85000"/>
    <n v="340000"/>
    <n v="85000"/>
    <x v="373"/>
  </r>
  <r>
    <n v="85000"/>
    <n v="232645000"/>
    <n v="85000"/>
    <x v="934"/>
  </r>
  <r>
    <n v="85000"/>
    <n v="16745000"/>
    <n v="85000"/>
    <x v="798"/>
  </r>
  <r>
    <n v="85000"/>
    <n v="54570000"/>
    <n v="85000"/>
    <x v="935"/>
  </r>
  <r>
    <n v="85000"/>
    <n v="366605000"/>
    <n v="85000"/>
    <x v="936"/>
  </r>
  <r>
    <n v="85000"/>
    <n v="530910000"/>
    <n v="85000"/>
    <x v="937"/>
  </r>
  <r>
    <n v="85000"/>
    <n v="2805000"/>
    <n v="85000"/>
    <x v="382"/>
  </r>
  <r>
    <n v="85000"/>
    <n v="230350000"/>
    <n v="85000"/>
    <x v="938"/>
  </r>
  <r>
    <n v="85000"/>
    <n v="30940000"/>
    <n v="85000"/>
    <x v="939"/>
  </r>
  <r>
    <n v="85000"/>
    <n v="43435000"/>
    <n v="85000"/>
    <x v="940"/>
  </r>
  <r>
    <n v="85000"/>
    <n v="117980000"/>
    <n v="85000"/>
    <x v="941"/>
  </r>
  <r>
    <n v="85000"/>
    <n v="21845000"/>
    <n v="85000"/>
    <x v="942"/>
  </r>
  <r>
    <n v="85000"/>
    <n v="76500000"/>
    <n v="85000"/>
    <x v="124"/>
  </r>
  <r>
    <n v="85000"/>
    <n v="11390000"/>
    <n v="85000"/>
    <x v="411"/>
  </r>
  <r>
    <n v="85000"/>
    <n v="185130000"/>
    <n v="85000"/>
    <x v="943"/>
  </r>
  <r>
    <n v="85000"/>
    <n v="1020000"/>
    <n v="85000"/>
    <x v="404"/>
  </r>
  <r>
    <n v="85000"/>
    <n v="170170000"/>
    <n v="85000"/>
    <x v="944"/>
  </r>
  <r>
    <n v="85000"/>
    <n v="47600000"/>
    <n v="85000"/>
    <x v="393"/>
  </r>
  <r>
    <n v="85000"/>
    <n v="612765000"/>
    <n v="85000"/>
    <x v="945"/>
  </r>
  <r>
    <n v="85000"/>
    <n v="27285000"/>
    <n v="85000"/>
    <x v="946"/>
  </r>
  <r>
    <n v="85000"/>
    <n v="5780000"/>
    <n v="85000"/>
    <x v="947"/>
  </r>
  <r>
    <n v="85000"/>
    <n v="9605000"/>
    <n v="85000"/>
    <x v="948"/>
  </r>
  <r>
    <n v="85000"/>
    <n v="44540000"/>
    <n v="85000"/>
    <x v="867"/>
  </r>
  <r>
    <n v="85000"/>
    <n v="900150000"/>
    <n v="85000"/>
    <x v="949"/>
  </r>
  <r>
    <n v="85000"/>
    <n v="379185000"/>
    <n v="85000"/>
    <x v="950"/>
  </r>
  <r>
    <n v="85000"/>
    <n v="279055000"/>
    <n v="85000"/>
    <x v="951"/>
  </r>
  <r>
    <n v="85000"/>
    <n v="1057740000"/>
    <n v="85000"/>
    <x v="952"/>
  </r>
  <r>
    <n v="85000"/>
    <n v="935000"/>
    <n v="85000"/>
    <x v="406"/>
  </r>
  <r>
    <n v="85000"/>
    <n v="510000"/>
    <n v="85000"/>
    <x v="349"/>
  </r>
  <r>
    <n v="85000"/>
    <n v="259165000"/>
    <n v="85000"/>
    <x v="953"/>
  </r>
  <r>
    <n v="85000"/>
    <n v="11560000"/>
    <n v="85000"/>
    <x v="954"/>
  </r>
  <r>
    <n v="85000"/>
    <n v="57460000"/>
    <n v="85000"/>
    <x v="955"/>
  </r>
  <r>
    <n v="85000"/>
    <n v="368560000"/>
    <n v="85000"/>
    <x v="956"/>
  </r>
  <r>
    <n v="85000"/>
    <n v="440130000"/>
    <n v="85000"/>
    <x v="957"/>
  </r>
  <r>
    <n v="85000"/>
    <n v="1445000"/>
    <n v="85000"/>
    <x v="372"/>
  </r>
  <r>
    <n v="85000"/>
    <n v="266985000"/>
    <n v="85000"/>
    <x v="958"/>
  </r>
  <r>
    <n v="85000"/>
    <n v="22270000"/>
    <n v="85000"/>
    <x v="502"/>
  </r>
  <r>
    <n v="85000"/>
    <n v="41565000"/>
    <n v="85000"/>
    <x v="959"/>
  </r>
  <r>
    <n v="85000"/>
    <n v="149345000"/>
    <n v="85000"/>
    <x v="960"/>
  </r>
  <r>
    <n v="85000"/>
    <n v="20825000"/>
    <n v="85000"/>
    <x v="961"/>
  </r>
  <r>
    <n v="85000"/>
    <n v="69700000"/>
    <n v="85000"/>
    <x v="962"/>
  </r>
  <r>
    <n v="85000"/>
    <n v="13345000"/>
    <n v="85000"/>
    <x v="451"/>
  </r>
  <r>
    <n v="85000"/>
    <n v="186575000"/>
    <n v="85000"/>
    <x v="963"/>
  </r>
  <r>
    <n v="85000"/>
    <n v="340000"/>
    <n v="85000"/>
    <x v="373"/>
  </r>
  <r>
    <n v="85000"/>
    <n v="221935000"/>
    <n v="85000"/>
    <x v="964"/>
  </r>
  <r>
    <n v="85000"/>
    <n v="48195000"/>
    <n v="85000"/>
    <x v="965"/>
  </r>
  <r>
    <n v="85000"/>
    <n v="715445000"/>
    <n v="85000"/>
    <x v="966"/>
  </r>
  <r>
    <n v="85000"/>
    <n v="50235000"/>
    <n v="85000"/>
    <x v="967"/>
  </r>
  <r>
    <n v="85000"/>
    <n v="4505000"/>
    <n v="85000"/>
    <x v="968"/>
  </r>
  <r>
    <n v="85000"/>
    <n v="11645000"/>
    <n v="85000"/>
    <x v="434"/>
  </r>
  <r>
    <n v="85000"/>
    <n v="42670000"/>
    <n v="85000"/>
    <x v="969"/>
  </r>
  <r>
    <n v="85000"/>
    <n v="946645000"/>
    <n v="85000"/>
    <x v="970"/>
  </r>
  <r>
    <n v="85000"/>
    <n v="429335000"/>
    <n v="85000"/>
    <x v="971"/>
  </r>
  <r>
    <n v="85000"/>
    <n v="277270000"/>
    <n v="85000"/>
    <x v="972"/>
  </r>
  <r>
    <n v="85000"/>
    <n v="1335860000"/>
    <n v="85000"/>
    <x v="973"/>
  </r>
  <r>
    <n v="85000"/>
    <n v="510000"/>
    <n v="85000"/>
    <x v="349"/>
  </r>
  <r>
    <n v="85000"/>
    <n v="3060000"/>
    <n v="85000"/>
    <x v="350"/>
  </r>
  <r>
    <n v="85000"/>
    <n v="337620000"/>
    <n v="85000"/>
    <x v="974"/>
  </r>
  <r>
    <n v="85000"/>
    <n v="16745000"/>
    <n v="85000"/>
    <x v="798"/>
  </r>
  <r>
    <n v="85000"/>
    <n v="64600000"/>
    <n v="85000"/>
    <x v="975"/>
  </r>
  <r>
    <n v="85000"/>
    <n v="417010000"/>
    <n v="85000"/>
    <x v="976"/>
  </r>
  <r>
    <n v="85000"/>
    <n v="553095000"/>
    <n v="85000"/>
    <x v="977"/>
  </r>
  <r>
    <n v="85000"/>
    <n v="510000"/>
    <n v="85000"/>
    <x v="349"/>
  </r>
  <r>
    <n v="85000"/>
    <n v="320875000"/>
    <n v="85000"/>
    <x v="978"/>
  </r>
  <r>
    <n v="85000"/>
    <n v="32555000"/>
    <n v="85000"/>
    <x v="567"/>
  </r>
  <r>
    <n v="85000"/>
    <n v="72335000"/>
    <n v="85000"/>
    <x v="979"/>
  </r>
  <r>
    <n v="85000"/>
    <n v="255000"/>
    <n v="85000"/>
    <x v="380"/>
  </r>
  <r>
    <n v="85000"/>
    <n v="169745000"/>
    <n v="85000"/>
    <x v="980"/>
  </r>
  <r>
    <n v="85000"/>
    <n v="20740000"/>
    <n v="85000"/>
    <x v="447"/>
  </r>
  <r>
    <n v="85000"/>
    <n v="150025000"/>
    <n v="85000"/>
    <x v="981"/>
  </r>
  <r>
    <n v="85000"/>
    <n v="20485000"/>
    <n v="85000"/>
    <x v="982"/>
  </r>
  <r>
    <n v="85000"/>
    <n v="329800000"/>
    <n v="85000"/>
    <x v="983"/>
  </r>
  <r>
    <n v="85000"/>
    <n v="1275000"/>
    <n v="85000"/>
    <x v="861"/>
  </r>
  <r>
    <n v="85000"/>
    <n v="337960000"/>
    <n v="85000"/>
    <x v="984"/>
  </r>
  <r>
    <n v="85000"/>
    <n v="83045000"/>
    <n v="85000"/>
    <x v="985"/>
  </r>
  <r>
    <n v="85000"/>
    <n v="461040000"/>
    <n v="85000"/>
    <x v="986"/>
  </r>
  <r>
    <n v="85000"/>
    <n v="48025000"/>
    <n v="85000"/>
    <x v="987"/>
  </r>
  <r>
    <n v="85000"/>
    <n v="4505000"/>
    <n v="85000"/>
    <x v="968"/>
  </r>
  <r>
    <n v="85000"/>
    <n v="14620000"/>
    <n v="85000"/>
    <x v="784"/>
  </r>
  <r>
    <n v="85000"/>
    <n v="70125000"/>
    <n v="85000"/>
    <x v="988"/>
  </r>
  <r>
    <n v="85000"/>
    <n v="1215500000"/>
    <n v="85000"/>
    <x v="989"/>
  </r>
  <r>
    <n v="85000"/>
    <n v="454920000"/>
    <n v="85000"/>
    <x v="990"/>
  </r>
  <r>
    <n v="85000"/>
    <n v="413185000"/>
    <n v="85000"/>
    <x v="991"/>
  </r>
  <r>
    <n v="85000"/>
    <n v="1615680000"/>
    <n v="85000"/>
    <x v="992"/>
  </r>
  <r>
    <n v="85000"/>
    <n v="850000"/>
    <n v="85000"/>
    <x v="758"/>
  </r>
  <r>
    <n v="85000"/>
    <n v="510000"/>
    <n v="85000"/>
    <x v="349"/>
  </r>
  <r>
    <n v="85000"/>
    <n v="2975000"/>
    <n v="85000"/>
    <x v="993"/>
  </r>
  <r>
    <n v="85000"/>
    <n v="369325000"/>
    <n v="85000"/>
    <x v="994"/>
  </r>
  <r>
    <n v="85000"/>
    <n v="16490000"/>
    <n v="85000"/>
    <x v="532"/>
  </r>
  <r>
    <n v="85000"/>
    <n v="100640000"/>
    <n v="85000"/>
    <x v="995"/>
  </r>
  <r>
    <n v="85000"/>
    <n v="658155000"/>
    <n v="85000"/>
    <x v="996"/>
  </r>
  <r>
    <n v="85000"/>
    <n v="603160000"/>
    <n v="85000"/>
    <x v="997"/>
  </r>
  <r>
    <n v="85000"/>
    <n v="935000"/>
    <n v="85000"/>
    <x v="406"/>
  </r>
  <r>
    <n v="85000"/>
    <n v="452795000"/>
    <n v="85000"/>
    <x v="998"/>
  </r>
  <r>
    <n v="85000"/>
    <n v="53210000"/>
    <n v="85000"/>
    <x v="587"/>
  </r>
  <r>
    <n v="85000"/>
    <n v="85595000"/>
    <n v="85000"/>
    <x v="999"/>
  </r>
  <r>
    <n v="85000"/>
    <n v="595000"/>
    <n v="85000"/>
    <x v="347"/>
  </r>
  <r>
    <n v="85000"/>
    <n v="201620000"/>
    <n v="85000"/>
    <x v="1000"/>
  </r>
  <r>
    <n v="85000"/>
    <n v="170000"/>
    <n v="85000"/>
    <x v="361"/>
  </r>
  <r>
    <n v="85000"/>
    <n v="17340000"/>
    <n v="85000"/>
    <x v="1001"/>
  </r>
  <r>
    <n v="85000"/>
    <n v="115090000"/>
    <n v="85000"/>
    <x v="1002"/>
  </r>
  <r>
    <n v="85000"/>
    <n v="11645000"/>
    <n v="85000"/>
    <x v="434"/>
  </r>
  <r>
    <n v="85000"/>
    <n v="158525000"/>
    <n v="85000"/>
    <x v="1003"/>
  </r>
  <r>
    <n v="85000"/>
    <n v="1105000"/>
    <n v="85000"/>
    <x v="646"/>
  </r>
  <r>
    <n v="85000"/>
    <n v="457300000"/>
    <n v="85000"/>
    <x v="1004"/>
  </r>
  <r>
    <n v="85000"/>
    <n v="67915000"/>
    <n v="85000"/>
    <x v="1005"/>
  </r>
  <r>
    <n v="85000"/>
    <n v="346800000"/>
    <n v="85000"/>
    <x v="1006"/>
  </r>
  <r>
    <n v="85000"/>
    <n v="86615000"/>
    <n v="85000"/>
    <x v="1007"/>
  </r>
  <r>
    <n v="85000"/>
    <n v="8670000"/>
    <n v="85000"/>
    <x v="1008"/>
  </r>
  <r>
    <n v="85000"/>
    <n v="8160000"/>
    <n v="85000"/>
    <x v="854"/>
  </r>
  <r>
    <n v="85000"/>
    <n v="53720000"/>
    <n v="85000"/>
    <x v="803"/>
  </r>
  <r>
    <n v="85000"/>
    <n v="870145000"/>
    <n v="85000"/>
    <x v="1009"/>
  </r>
  <r>
    <n v="85000"/>
    <n v="413610000"/>
    <n v="85000"/>
    <x v="1010"/>
  </r>
  <r>
    <n v="85000"/>
    <n v="285515000"/>
    <n v="85000"/>
    <x v="1011"/>
  </r>
  <r>
    <n v="85000"/>
    <n v="1232075000"/>
    <n v="85000"/>
    <x v="1012"/>
  </r>
  <r>
    <n v="85000"/>
    <n v="510000"/>
    <n v="85000"/>
    <x v="349"/>
  </r>
  <r>
    <n v="85000"/>
    <n v="2040000"/>
    <n v="85000"/>
    <x v="1013"/>
  </r>
  <r>
    <n v="85000"/>
    <n v="372555000"/>
    <n v="85000"/>
    <x v="1014"/>
  </r>
  <r>
    <n v="85000"/>
    <n v="19040000"/>
    <n v="85000"/>
    <x v="1015"/>
  </r>
  <r>
    <n v="85000"/>
    <n v="80835000"/>
    <n v="85000"/>
    <x v="699"/>
  </r>
  <r>
    <n v="85000"/>
    <n v="397460000"/>
    <n v="85000"/>
    <x v="1016"/>
  </r>
  <r>
    <n v="85000"/>
    <n v="459255000"/>
    <n v="85000"/>
    <x v="1017"/>
  </r>
  <r>
    <n v="85000"/>
    <n v="3400000"/>
    <n v="85000"/>
    <x v="912"/>
  </r>
  <r>
    <n v="85000"/>
    <n v="466395000"/>
    <n v="85000"/>
    <x v="1018"/>
  </r>
  <r>
    <n v="85000"/>
    <n v="55675000"/>
    <n v="85000"/>
    <x v="792"/>
  </r>
  <r>
    <n v="85000"/>
    <n v="223125000"/>
    <n v="85000"/>
    <x v="1019"/>
  </r>
  <r>
    <n v="85000"/>
    <n v="481780000"/>
    <n v="85000"/>
    <x v="1020"/>
  </r>
  <r>
    <n v="85000"/>
    <n v="1391195000"/>
    <n v="85000"/>
    <x v="1021"/>
  </r>
  <r>
    <n v="85000"/>
    <n v="1055275000"/>
    <n v="85000"/>
    <x v="1022"/>
  </r>
  <r>
    <n v="85000"/>
    <n v="644300000"/>
    <n v="85000"/>
    <x v="1023"/>
  </r>
  <r>
    <n v="85000"/>
    <n v="109480000"/>
    <n v="85000"/>
    <x v="1024"/>
  </r>
  <r>
    <n v="85000"/>
    <n v="548845000"/>
    <n v="85000"/>
    <x v="1025"/>
  </r>
  <r>
    <n v="85000"/>
    <n v="376720000"/>
    <n v="85000"/>
    <x v="1026"/>
  </r>
  <r>
    <n v="85000"/>
    <n v="261205000"/>
    <n v="85000"/>
    <x v="1027"/>
  </r>
  <r>
    <n v="85000"/>
    <n v="313140000"/>
    <n v="85000"/>
    <x v="496"/>
  </r>
  <r>
    <n v="85000"/>
    <n v="461040000"/>
    <n v="85000"/>
    <x v="986"/>
  </r>
  <r>
    <n v="85000"/>
    <n v="330055000"/>
    <n v="85000"/>
    <x v="1028"/>
  </r>
  <r>
    <n v="85000"/>
    <n v="21505000"/>
    <n v="85000"/>
    <x v="407"/>
  </r>
  <r>
    <n v="85000"/>
    <n v="107015000"/>
    <n v="85000"/>
    <x v="1029"/>
  </r>
  <r>
    <n v="85000"/>
    <n v="201195000"/>
    <n v="85000"/>
    <x v="1030"/>
  </r>
  <r>
    <n v="85000"/>
    <n v="139060000"/>
    <n v="85000"/>
    <x v="1031"/>
  </r>
  <r>
    <n v="85000"/>
    <n v="69785000"/>
    <n v="85000"/>
    <x v="1032"/>
  </r>
  <r>
    <n v="85000"/>
    <n v="181390000"/>
    <n v="85000"/>
    <x v="1033"/>
  </r>
  <r>
    <n v="85000"/>
    <n v="46835000"/>
    <n v="85000"/>
    <x v="1034"/>
  </r>
  <r>
    <n v="85000"/>
    <n v="32470000"/>
    <n v="85000"/>
    <x v="883"/>
  </r>
  <r>
    <n v="85000"/>
    <n v="18615000"/>
    <n v="85000"/>
    <x v="1035"/>
  </r>
  <r>
    <n v="85000"/>
    <n v="70720000"/>
    <n v="85000"/>
    <x v="1036"/>
  </r>
  <r>
    <n v="85000"/>
    <n v="10030000"/>
    <n v="85000"/>
    <x v="718"/>
  </r>
  <r>
    <n v="85000"/>
    <n v="255000"/>
    <n v="85000"/>
    <x v="380"/>
  </r>
  <r>
    <n v="85000"/>
    <n v="26350000"/>
    <n v="85000"/>
    <x v="1037"/>
  </r>
  <r>
    <n v="85000"/>
    <n v="6715000"/>
    <n v="85000"/>
    <x v="486"/>
  </r>
  <r>
    <n v="85000"/>
    <n v="2635000"/>
    <n v="85000"/>
    <x v="398"/>
  </r>
  <r>
    <n v="85000"/>
    <n v="595000"/>
    <n v="85000"/>
    <x v="347"/>
  </r>
  <r>
    <n v="85000"/>
    <n v="2380000"/>
    <n v="85000"/>
    <x v="379"/>
  </r>
  <r>
    <n v="85000"/>
    <n v="2210000"/>
    <n v="85000"/>
    <x v="426"/>
  </r>
  <r>
    <n v="85000"/>
    <n v="1190000"/>
    <n v="85000"/>
    <x v="630"/>
  </r>
  <r>
    <n v="85000"/>
    <n v="170000"/>
    <n v="85000"/>
    <x v="361"/>
  </r>
  <r>
    <n v="85000"/>
    <n v="557345000"/>
    <n v="85000"/>
    <x v="1038"/>
  </r>
  <r>
    <n v="85000"/>
    <n v="1291405000"/>
    <n v="85000"/>
    <x v="1039"/>
  </r>
  <r>
    <n v="85000"/>
    <n v="1071425000"/>
    <n v="85000"/>
    <x v="1040"/>
  </r>
  <r>
    <n v="85000"/>
    <n v="734995000"/>
    <n v="85000"/>
    <x v="1041"/>
  </r>
  <r>
    <n v="85000"/>
    <n v="437325000"/>
    <n v="85000"/>
    <x v="1042"/>
  </r>
  <r>
    <n v="85000"/>
    <n v="110585000"/>
    <n v="85000"/>
    <x v="1043"/>
  </r>
  <r>
    <n v="85000"/>
    <n v="340510000"/>
    <n v="85000"/>
    <x v="1044"/>
  </r>
  <r>
    <n v="85000"/>
    <n v="458065000"/>
    <n v="85000"/>
    <x v="1045"/>
  </r>
  <r>
    <n v="85000"/>
    <n v="433755000"/>
    <n v="85000"/>
    <x v="1046"/>
  </r>
  <r>
    <n v="85000"/>
    <n v="200940000"/>
    <n v="85000"/>
    <x v="1047"/>
  </r>
  <r>
    <n v="85000"/>
    <n v="20910000"/>
    <n v="85000"/>
    <x v="1048"/>
  </r>
  <r>
    <n v="85000"/>
    <n v="317305000"/>
    <n v="85000"/>
    <x v="1049"/>
  </r>
  <r>
    <n v="85000"/>
    <n v="186830000"/>
    <n v="85000"/>
    <x v="1050"/>
  </r>
  <r>
    <n v="85000"/>
    <n v="86445000"/>
    <n v="85000"/>
    <x v="1051"/>
  </r>
  <r>
    <n v="85000"/>
    <n v="240550000"/>
    <n v="85000"/>
    <x v="1052"/>
  </r>
  <r>
    <n v="85000"/>
    <n v="91375000"/>
    <n v="85000"/>
    <x v="1053"/>
  </r>
  <r>
    <n v="85000"/>
    <n v="113985000"/>
    <n v="85000"/>
    <x v="1054"/>
  </r>
  <r>
    <n v="85000"/>
    <n v="60350000"/>
    <n v="85000"/>
    <x v="661"/>
  </r>
  <r>
    <n v="85000"/>
    <n v="49810000"/>
    <n v="85000"/>
    <x v="1055"/>
  </r>
  <r>
    <n v="85000"/>
    <n v="19805000"/>
    <n v="85000"/>
    <x v="1056"/>
  </r>
  <r>
    <n v="85000"/>
    <n v="84150000"/>
    <n v="85000"/>
    <x v="1057"/>
  </r>
  <r>
    <n v="85000"/>
    <n v="2040000"/>
    <n v="85000"/>
    <x v="1013"/>
  </r>
  <r>
    <n v="85000"/>
    <n v="10710000"/>
    <n v="85000"/>
    <x v="359"/>
  </r>
  <r>
    <n v="85000"/>
    <n v="32640000"/>
    <n v="85000"/>
    <x v="1058"/>
  </r>
  <r>
    <n v="85000"/>
    <n v="5610000"/>
    <n v="85000"/>
    <x v="1059"/>
  </r>
  <r>
    <n v="85000"/>
    <n v="4335000"/>
    <n v="85000"/>
    <x v="1060"/>
  </r>
  <r>
    <n v="85000"/>
    <n v="255000"/>
    <n v="85000"/>
    <x v="380"/>
  </r>
  <r>
    <n v="85000"/>
    <n v="2040000"/>
    <n v="85000"/>
    <x v="1013"/>
  </r>
  <r>
    <n v="85000"/>
    <n v="935000"/>
    <n v="85000"/>
    <x v="406"/>
  </r>
  <r>
    <n v="85000"/>
    <n v="425000"/>
    <n v="85000"/>
    <x v="540"/>
  </r>
  <r>
    <n v="85000"/>
    <n v="2266780000"/>
    <n v="85000"/>
    <x v="1061"/>
  </r>
  <r>
    <n v="85000"/>
    <n v="662915000"/>
    <n v="85000"/>
    <x v="1062"/>
  </r>
  <r>
    <n v="85000"/>
    <n v="1933070000"/>
    <n v="85000"/>
    <x v="1063"/>
  </r>
  <r>
    <n v="85000"/>
    <n v="1134750000"/>
    <n v="85000"/>
    <x v="1064"/>
  </r>
  <r>
    <n v="85000"/>
    <n v="674305000"/>
    <n v="85000"/>
    <x v="1065"/>
  </r>
  <r>
    <n v="85000"/>
    <n v="425170000"/>
    <n v="85000"/>
    <x v="1066"/>
  </r>
  <r>
    <n v="85000"/>
    <n v="713405000"/>
    <n v="85000"/>
    <x v="1067"/>
  </r>
  <r>
    <n v="85000"/>
    <n v="722160000"/>
    <n v="85000"/>
    <x v="1068"/>
  </r>
  <r>
    <n v="85000"/>
    <n v="219640000"/>
    <n v="85000"/>
    <x v="1069"/>
  </r>
  <r>
    <n v="85000"/>
    <n v="490620000"/>
    <n v="85000"/>
    <x v="1070"/>
  </r>
  <r>
    <n v="85000"/>
    <n v="599845000"/>
    <n v="85000"/>
    <x v="1071"/>
  </r>
  <r>
    <n v="85000"/>
    <n v="65195000"/>
    <n v="85000"/>
    <x v="1072"/>
  </r>
  <r>
    <n v="85000"/>
    <n v="306850000"/>
    <n v="85000"/>
    <x v="1073"/>
  </r>
  <r>
    <n v="85000"/>
    <n v="128690000"/>
    <n v="85000"/>
    <x v="1074"/>
  </r>
  <r>
    <n v="85000"/>
    <n v="183515000"/>
    <n v="85000"/>
    <x v="1075"/>
  </r>
  <r>
    <n v="85000"/>
    <n v="117895000"/>
    <n v="85000"/>
    <x v="1076"/>
  </r>
  <r>
    <n v="85000"/>
    <n v="70040000"/>
    <n v="85000"/>
    <x v="1077"/>
  </r>
  <r>
    <n v="85000"/>
    <n v="148325000"/>
    <n v="85000"/>
    <x v="1078"/>
  </r>
  <r>
    <n v="85000"/>
    <n v="49215000"/>
    <n v="85000"/>
    <x v="659"/>
  </r>
  <r>
    <n v="85000"/>
    <n v="25245000"/>
    <n v="85000"/>
    <x v="1079"/>
  </r>
  <r>
    <n v="85000"/>
    <n v="3485000"/>
    <n v="85000"/>
    <x v="1080"/>
  </r>
  <r>
    <n v="85000"/>
    <n v="18275000"/>
    <n v="85000"/>
    <x v="1081"/>
  </r>
  <r>
    <n v="85000"/>
    <n v="40545000"/>
    <n v="85000"/>
    <x v="1082"/>
  </r>
  <r>
    <n v="85000"/>
    <n v="340000"/>
    <n v="85000"/>
    <x v="373"/>
  </r>
  <r>
    <n v="85000"/>
    <n v="7650000"/>
    <n v="85000"/>
    <x v="1083"/>
  </r>
  <r>
    <n v="85000"/>
    <n v="4930000"/>
    <n v="85000"/>
    <x v="656"/>
  </r>
  <r>
    <n v="85000"/>
    <n v="2125000"/>
    <n v="85000"/>
    <x v="384"/>
  </r>
  <r>
    <n v="85000"/>
    <n v="1105000"/>
    <n v="85000"/>
    <x v="646"/>
  </r>
  <r>
    <n v="85000"/>
    <n v="170000"/>
    <n v="85000"/>
    <x v="361"/>
  </r>
  <r>
    <n v="85000"/>
    <n v="170000"/>
    <n v="85000"/>
    <x v="361"/>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45">
  <r>
    <d v="2021-04-01T00:00:00"/>
    <n v="2022"/>
    <s v="Q1"/>
    <x v="0"/>
    <s v="2-Wheelers"/>
    <n v="0"/>
    <n v="398"/>
    <n v="2021"/>
    <n v="85000"/>
    <n v="0"/>
    <n v="85000"/>
    <n v="0"/>
  </r>
  <r>
    <d v="2021-04-01T00:00:00"/>
    <n v="2022"/>
    <s v="Q1"/>
    <x v="0"/>
    <s v="4-Wheelers"/>
    <n v="0"/>
    <n v="361"/>
    <n v="2021"/>
    <n v="1500000"/>
    <n v="0"/>
    <n v="1500000"/>
    <n v="0"/>
  </r>
  <r>
    <d v="2021-05-01T00:00:00"/>
    <n v="2022"/>
    <s v="Q1"/>
    <x v="0"/>
    <s v="2-Wheelers"/>
    <n v="0"/>
    <n v="113"/>
    <n v="2021"/>
    <n v="85000"/>
    <n v="0"/>
    <n v="85000"/>
    <n v="0"/>
  </r>
  <r>
    <d v="2021-05-01T00:00:00"/>
    <n v="2022"/>
    <s v="Q1"/>
    <x v="0"/>
    <s v="4-Wheelers"/>
    <n v="0"/>
    <n v="98"/>
    <n v="2021"/>
    <n v="1500000"/>
    <n v="0"/>
    <n v="1500000"/>
    <n v="0"/>
  </r>
  <r>
    <d v="2021-06-01T00:00:00"/>
    <n v="2022"/>
    <s v="Q1"/>
    <x v="0"/>
    <s v="2-Wheelers"/>
    <n v="0"/>
    <n v="229"/>
    <n v="2021"/>
    <n v="85000"/>
    <n v="0"/>
    <n v="85000"/>
    <n v="0"/>
  </r>
  <r>
    <d v="2021-06-01T00:00:00"/>
    <n v="2022"/>
    <s v="Q1"/>
    <x v="0"/>
    <s v="4-Wheelers"/>
    <n v="0"/>
    <n v="244"/>
    <n v="2021"/>
    <n v="1500000"/>
    <n v="0"/>
    <n v="1500000"/>
    <n v="0"/>
  </r>
  <r>
    <d v="2021-07-01T00:00:00"/>
    <n v="2022"/>
    <s v="Q2"/>
    <x v="0"/>
    <s v="2-Wheelers"/>
    <n v="0"/>
    <n v="458"/>
    <n v="2021"/>
    <n v="85000"/>
    <n v="0"/>
    <n v="85000"/>
    <n v="0"/>
  </r>
  <r>
    <d v="2021-07-01T00:00:00"/>
    <n v="2022"/>
    <s v="Q2"/>
    <x v="0"/>
    <s v="4-Wheelers"/>
    <n v="0"/>
    <n v="452"/>
    <n v="2021"/>
    <n v="1500000"/>
    <n v="0"/>
    <n v="1500000"/>
    <n v="0"/>
  </r>
  <r>
    <d v="2021-08-01T00:00:00"/>
    <n v="2022"/>
    <s v="Q2"/>
    <x v="0"/>
    <s v="2-Wheelers"/>
    <n v="0"/>
    <n v="489"/>
    <n v="2021"/>
    <n v="85000"/>
    <n v="0"/>
    <n v="85000"/>
    <n v="0"/>
  </r>
  <r>
    <d v="2021-08-01T00:00:00"/>
    <n v="2022"/>
    <s v="Q2"/>
    <x v="0"/>
    <s v="4-Wheelers"/>
    <n v="0"/>
    <n v="408"/>
    <n v="2021"/>
    <n v="1500000"/>
    <n v="0"/>
    <n v="1500000"/>
    <n v="0"/>
  </r>
  <r>
    <d v="2021-09-01T00:00:00"/>
    <n v="2022"/>
    <s v="Q2"/>
    <x v="0"/>
    <s v="2-Wheelers"/>
    <n v="0"/>
    <n v="540"/>
    <n v="2021"/>
    <n v="85000"/>
    <n v="0"/>
    <n v="85000"/>
    <n v="0"/>
  </r>
  <r>
    <d v="2021-09-01T00:00:00"/>
    <n v="2022"/>
    <s v="Q2"/>
    <x v="0"/>
    <s v="4-Wheelers"/>
    <n v="0"/>
    <n v="355"/>
    <n v="2021"/>
    <n v="1500000"/>
    <n v="0"/>
    <n v="1500000"/>
    <n v="0"/>
  </r>
  <r>
    <d v="2021-10-01T00:00:00"/>
    <n v="2022"/>
    <s v="Q3"/>
    <x v="0"/>
    <s v="2-Wheelers"/>
    <n v="0"/>
    <n v="455"/>
    <n v="2021"/>
    <n v="85000"/>
    <n v="0"/>
    <n v="85000"/>
    <n v="0"/>
  </r>
  <r>
    <d v="2021-10-01T00:00:00"/>
    <n v="2022"/>
    <s v="Q3"/>
    <x v="0"/>
    <s v="4-Wheelers"/>
    <n v="0"/>
    <n v="345"/>
    <n v="2021"/>
    <n v="1500000"/>
    <n v="0"/>
    <n v="1500000"/>
    <n v="0"/>
  </r>
  <r>
    <d v="2021-11-01T00:00:00"/>
    <n v="2022"/>
    <s v="Q3"/>
    <x v="0"/>
    <s v="2-Wheelers"/>
    <n v="0"/>
    <n v="478"/>
    <n v="2021"/>
    <n v="85000"/>
    <n v="0"/>
    <n v="85000"/>
    <n v="0"/>
  </r>
  <r>
    <d v="2021-11-01T00:00:00"/>
    <n v="2022"/>
    <s v="Q3"/>
    <x v="0"/>
    <s v="4-Wheelers"/>
    <n v="0"/>
    <n v="351"/>
    <n v="2021"/>
    <n v="1500000"/>
    <n v="0"/>
    <n v="1500000"/>
    <n v="0"/>
  </r>
  <r>
    <d v="2021-12-01T00:00:00"/>
    <n v="2022"/>
    <s v="Q3"/>
    <x v="0"/>
    <s v="2-Wheelers"/>
    <n v="0"/>
    <n v="454"/>
    <n v="2021"/>
    <n v="85000"/>
    <n v="0"/>
    <n v="85000"/>
    <n v="0"/>
  </r>
  <r>
    <d v="2021-12-01T00:00:00"/>
    <n v="2022"/>
    <s v="Q3"/>
    <x v="0"/>
    <s v="4-Wheelers"/>
    <n v="0"/>
    <n v="394"/>
    <n v="2021"/>
    <n v="1500000"/>
    <n v="0"/>
    <n v="1500000"/>
    <n v="0"/>
  </r>
  <r>
    <d v="2022-01-01T00:00:00"/>
    <n v="2022"/>
    <s v="Q4"/>
    <x v="0"/>
    <s v="2-Wheelers"/>
    <n v="0"/>
    <n v="400"/>
    <n v="2022"/>
    <n v="85000"/>
    <n v="0"/>
    <n v="85000"/>
    <n v="0"/>
  </r>
  <r>
    <d v="2022-01-01T00:00:00"/>
    <n v="2022"/>
    <s v="Q4"/>
    <x v="0"/>
    <s v="4-Wheelers"/>
    <n v="0"/>
    <n v="270"/>
    <n v="2022"/>
    <n v="1500000"/>
    <n v="0"/>
    <n v="1500000"/>
    <n v="0"/>
  </r>
  <r>
    <d v="2022-02-01T00:00:00"/>
    <n v="2022"/>
    <s v="Q4"/>
    <x v="0"/>
    <s v="2-Wheelers"/>
    <n v="0"/>
    <n v="384"/>
    <n v="2022"/>
    <n v="85000"/>
    <n v="0"/>
    <n v="85000"/>
    <n v="0"/>
  </r>
  <r>
    <d v="2022-02-01T00:00:00"/>
    <n v="2022"/>
    <s v="Q4"/>
    <x v="0"/>
    <s v="4-Wheelers"/>
    <n v="0"/>
    <n v="371"/>
    <n v="2022"/>
    <n v="1500000"/>
    <n v="0"/>
    <n v="1500000"/>
    <n v="0"/>
  </r>
  <r>
    <d v="2022-03-01T00:00:00"/>
    <n v="2022"/>
    <s v="Q4"/>
    <x v="0"/>
    <s v="2-Wheelers"/>
    <n v="0"/>
    <n v="460"/>
    <n v="2022"/>
    <n v="85000"/>
    <n v="0"/>
    <n v="85000"/>
    <n v="0"/>
  </r>
  <r>
    <d v="2022-03-01T00:00:00"/>
    <n v="2022"/>
    <s v="Q4"/>
    <x v="0"/>
    <s v="4-Wheelers"/>
    <n v="0"/>
    <n v="390"/>
    <n v="2022"/>
    <n v="1500000"/>
    <n v="0"/>
    <n v="1500000"/>
    <n v="0"/>
  </r>
  <r>
    <d v="2022-04-01T00:00:00"/>
    <n v="2023"/>
    <s v="Q1"/>
    <x v="0"/>
    <s v="2-Wheelers"/>
    <n v="0"/>
    <n v="455"/>
    <n v="2022"/>
    <n v="85000"/>
    <n v="0"/>
    <n v="85000"/>
    <n v="0"/>
  </r>
  <r>
    <d v="2022-04-01T00:00:00"/>
    <n v="2023"/>
    <s v="Q1"/>
    <x v="0"/>
    <s v="4-Wheelers"/>
    <n v="0"/>
    <n v="380"/>
    <n v="2022"/>
    <n v="1500000"/>
    <n v="0"/>
    <n v="1500000"/>
    <n v="0"/>
  </r>
  <r>
    <d v="2022-05-01T00:00:00"/>
    <n v="2023"/>
    <s v="Q1"/>
    <x v="0"/>
    <s v="2-Wheelers"/>
    <n v="0"/>
    <n v="461"/>
    <n v="2022"/>
    <n v="85000"/>
    <n v="0"/>
    <n v="85000"/>
    <n v="0"/>
  </r>
  <r>
    <d v="2022-05-01T00:00:00"/>
    <n v="2023"/>
    <s v="Q1"/>
    <x v="0"/>
    <s v="4-Wheelers"/>
    <n v="0"/>
    <n v="421"/>
    <n v="2022"/>
    <n v="1500000"/>
    <n v="0"/>
    <n v="1500000"/>
    <n v="0"/>
  </r>
  <r>
    <d v="2022-06-01T00:00:00"/>
    <n v="2023"/>
    <s v="Q1"/>
    <x v="0"/>
    <s v="2-Wheelers"/>
    <n v="0"/>
    <n v="429"/>
    <n v="2022"/>
    <n v="85000"/>
    <n v="0"/>
    <n v="85000"/>
    <n v="0"/>
  </r>
  <r>
    <d v="2022-06-01T00:00:00"/>
    <n v="2023"/>
    <s v="Q1"/>
    <x v="0"/>
    <s v="4-Wheelers"/>
    <n v="0"/>
    <n v="446"/>
    <n v="2022"/>
    <n v="1500000"/>
    <n v="0"/>
    <n v="1500000"/>
    <n v="0"/>
  </r>
  <r>
    <d v="2022-07-01T00:00:00"/>
    <n v="2023"/>
    <s v="Q2"/>
    <x v="0"/>
    <s v="2-Wheelers"/>
    <n v="0"/>
    <n v="409"/>
    <n v="2022"/>
    <n v="85000"/>
    <n v="0"/>
    <n v="85000"/>
    <n v="0"/>
  </r>
  <r>
    <d v="2022-07-01T00:00:00"/>
    <n v="2023"/>
    <s v="Q2"/>
    <x v="0"/>
    <s v="4-Wheelers"/>
    <n v="0"/>
    <n v="439"/>
    <n v="2022"/>
    <n v="1500000"/>
    <n v="0"/>
    <n v="1500000"/>
    <n v="0"/>
  </r>
  <r>
    <d v="2022-08-01T00:00:00"/>
    <n v="2023"/>
    <s v="Q2"/>
    <x v="0"/>
    <s v="2-Wheelers"/>
    <n v="0"/>
    <n v="394"/>
    <n v="2022"/>
    <n v="85000"/>
    <n v="0"/>
    <n v="85000"/>
    <n v="0"/>
  </r>
  <r>
    <d v="2022-08-01T00:00:00"/>
    <n v="2023"/>
    <s v="Q2"/>
    <x v="0"/>
    <s v="4-Wheelers"/>
    <n v="0"/>
    <n v="421"/>
    <n v="2022"/>
    <n v="1500000"/>
    <n v="0"/>
    <n v="1500000"/>
    <n v="0"/>
  </r>
  <r>
    <d v="2022-09-01T00:00:00"/>
    <n v="2023"/>
    <s v="Q2"/>
    <x v="0"/>
    <s v="2-Wheelers"/>
    <n v="0"/>
    <n v="443"/>
    <n v="2022"/>
    <n v="85000"/>
    <n v="0"/>
    <n v="85000"/>
    <n v="0"/>
  </r>
  <r>
    <d v="2022-09-01T00:00:00"/>
    <n v="2023"/>
    <s v="Q2"/>
    <x v="0"/>
    <s v="4-Wheelers"/>
    <n v="0"/>
    <n v="581"/>
    <n v="2022"/>
    <n v="1500000"/>
    <n v="0"/>
    <n v="1500000"/>
    <n v="0"/>
  </r>
  <r>
    <d v="2022-10-01T00:00:00"/>
    <n v="2023"/>
    <s v="Q3"/>
    <x v="0"/>
    <s v="2-Wheelers"/>
    <n v="0"/>
    <n v="371"/>
    <n v="2022"/>
    <n v="85000"/>
    <n v="0"/>
    <n v="85000"/>
    <n v="0"/>
  </r>
  <r>
    <d v="2022-10-01T00:00:00"/>
    <n v="2023"/>
    <s v="Q3"/>
    <x v="0"/>
    <s v="4-Wheelers"/>
    <n v="0"/>
    <n v="340"/>
    <n v="2022"/>
    <n v="1500000"/>
    <n v="0"/>
    <n v="1500000"/>
    <n v="0"/>
  </r>
  <r>
    <d v="2022-11-01T00:00:00"/>
    <n v="2023"/>
    <s v="Q3"/>
    <x v="0"/>
    <s v="2-Wheelers"/>
    <n v="0"/>
    <n v="431"/>
    <n v="2022"/>
    <n v="85000"/>
    <n v="0"/>
    <n v="85000"/>
    <n v="0"/>
  </r>
  <r>
    <d v="2022-11-01T00:00:00"/>
    <n v="2023"/>
    <s v="Q3"/>
    <x v="0"/>
    <s v="4-Wheelers"/>
    <n v="0"/>
    <n v="411"/>
    <n v="2022"/>
    <n v="1500000"/>
    <n v="0"/>
    <n v="1500000"/>
    <n v="0"/>
  </r>
  <r>
    <d v="2022-12-01T00:00:00"/>
    <n v="2023"/>
    <s v="Q3"/>
    <x v="0"/>
    <s v="2-Wheelers"/>
    <n v="0"/>
    <n v="274"/>
    <n v="2022"/>
    <n v="85000"/>
    <n v="0"/>
    <n v="85000"/>
    <n v="0"/>
  </r>
  <r>
    <d v="2022-12-01T00:00:00"/>
    <n v="2023"/>
    <s v="Q3"/>
    <x v="0"/>
    <s v="4-Wheelers"/>
    <n v="0"/>
    <n v="288"/>
    <n v="2022"/>
    <n v="1500000"/>
    <n v="0"/>
    <n v="1500000"/>
    <n v="0"/>
  </r>
  <r>
    <d v="2023-01-01T00:00:00"/>
    <n v="2023"/>
    <s v="Q4"/>
    <x v="0"/>
    <s v="2-Wheelers"/>
    <n v="0"/>
    <n v="470"/>
    <n v="2023"/>
    <n v="85000"/>
    <n v="0"/>
    <n v="85000"/>
    <n v="0"/>
  </r>
  <r>
    <d v="2023-01-01T00:00:00"/>
    <n v="2023"/>
    <s v="Q4"/>
    <x v="0"/>
    <s v="4-Wheelers"/>
    <n v="0"/>
    <n v="420"/>
    <n v="2023"/>
    <n v="1500000"/>
    <n v="0"/>
    <n v="1500000"/>
    <n v="0"/>
  </r>
  <r>
    <d v="2023-02-01T00:00:00"/>
    <n v="2023"/>
    <s v="Q4"/>
    <x v="0"/>
    <s v="2-Wheelers"/>
    <n v="0"/>
    <n v="324"/>
    <n v="2023"/>
    <n v="85000"/>
    <n v="0"/>
    <n v="85000"/>
    <n v="0"/>
  </r>
  <r>
    <d v="2023-02-01T00:00:00"/>
    <n v="2023"/>
    <s v="Q4"/>
    <x v="0"/>
    <s v="4-Wheelers"/>
    <n v="0"/>
    <n v="364"/>
    <n v="2023"/>
    <n v="1500000"/>
    <n v="0"/>
    <n v="1500000"/>
    <n v="0"/>
  </r>
  <r>
    <d v="2023-03-01T00:00:00"/>
    <n v="2023"/>
    <s v="Q4"/>
    <x v="0"/>
    <s v="2-Wheelers"/>
    <n v="0"/>
    <n v="454"/>
    <n v="2023"/>
    <n v="85000"/>
    <n v="0"/>
    <n v="85000"/>
    <n v="0"/>
  </r>
  <r>
    <d v="2023-03-01T00:00:00"/>
    <n v="2023"/>
    <s v="Q4"/>
    <x v="0"/>
    <s v="4-Wheelers"/>
    <n v="0"/>
    <n v="505"/>
    <n v="2023"/>
    <n v="1500000"/>
    <n v="0"/>
    <n v="1500000"/>
    <n v="0"/>
  </r>
  <r>
    <d v="2023-04-01T00:00:00"/>
    <n v="2024"/>
    <s v="Q1"/>
    <x v="0"/>
    <s v="2-Wheelers"/>
    <n v="0"/>
    <n v="465"/>
    <n v="2023"/>
    <n v="85000"/>
    <n v="0"/>
    <n v="85000"/>
    <n v="0"/>
  </r>
  <r>
    <d v="2023-04-01T00:00:00"/>
    <n v="2024"/>
    <s v="Q1"/>
    <x v="0"/>
    <s v="4-Wheelers"/>
    <n v="0"/>
    <n v="439"/>
    <n v="2023"/>
    <n v="1500000"/>
    <n v="0"/>
    <n v="1500000"/>
    <n v="0"/>
  </r>
  <r>
    <d v="2023-05-01T00:00:00"/>
    <n v="2024"/>
    <s v="Q1"/>
    <x v="0"/>
    <s v="2-Wheelers"/>
    <n v="0"/>
    <n v="507"/>
    <n v="2023"/>
    <n v="85000"/>
    <n v="0"/>
    <n v="85000"/>
    <n v="0"/>
  </r>
  <r>
    <d v="2023-05-01T00:00:00"/>
    <n v="2024"/>
    <s v="Q1"/>
    <x v="0"/>
    <s v="4-Wheelers"/>
    <n v="0"/>
    <n v="448"/>
    <n v="2023"/>
    <n v="1500000"/>
    <n v="0"/>
    <n v="1500000"/>
    <n v="0"/>
  </r>
  <r>
    <d v="2023-06-01T00:00:00"/>
    <n v="2024"/>
    <s v="Q1"/>
    <x v="0"/>
    <s v="2-Wheelers"/>
    <n v="0"/>
    <n v="517"/>
    <n v="2023"/>
    <n v="85000"/>
    <n v="0"/>
    <n v="85000"/>
    <n v="0"/>
  </r>
  <r>
    <d v="2023-06-01T00:00:00"/>
    <n v="2024"/>
    <s v="Q1"/>
    <x v="0"/>
    <s v="4-Wheelers"/>
    <n v="0"/>
    <n v="457"/>
    <n v="2023"/>
    <n v="1500000"/>
    <n v="0"/>
    <n v="1500000"/>
    <n v="0"/>
  </r>
  <r>
    <d v="2023-07-01T00:00:00"/>
    <n v="2024"/>
    <s v="Q2"/>
    <x v="0"/>
    <s v="2-Wheelers"/>
    <n v="0"/>
    <n v="423"/>
    <n v="2023"/>
    <n v="85000"/>
    <n v="0"/>
    <n v="85000"/>
    <n v="0"/>
  </r>
  <r>
    <d v="2023-07-01T00:00:00"/>
    <n v="2024"/>
    <s v="Q2"/>
    <x v="0"/>
    <s v="4-Wheelers"/>
    <n v="0"/>
    <n v="371"/>
    <n v="2023"/>
    <n v="1500000"/>
    <n v="0"/>
    <n v="1500000"/>
    <n v="0"/>
  </r>
  <r>
    <d v="2023-08-01T00:00:00"/>
    <n v="2024"/>
    <s v="Q2"/>
    <x v="0"/>
    <s v="2-Wheelers"/>
    <n v="0"/>
    <n v="465"/>
    <n v="2023"/>
    <n v="85000"/>
    <n v="0"/>
    <n v="85000"/>
    <n v="0"/>
  </r>
  <r>
    <d v="2023-08-01T00:00:00"/>
    <n v="2024"/>
    <s v="Q2"/>
    <x v="0"/>
    <s v="4-Wheelers"/>
    <n v="0"/>
    <n v="460"/>
    <n v="2023"/>
    <n v="1500000"/>
    <n v="0"/>
    <n v="1500000"/>
    <n v="0"/>
  </r>
  <r>
    <d v="2023-09-01T00:00:00"/>
    <n v="2024"/>
    <s v="Q2"/>
    <x v="0"/>
    <s v="2-Wheelers"/>
    <n v="0"/>
    <n v="546"/>
    <n v="2023"/>
    <n v="85000"/>
    <n v="0"/>
    <n v="85000"/>
    <n v="0"/>
  </r>
  <r>
    <d v="2023-09-01T00:00:00"/>
    <n v="2024"/>
    <s v="Q2"/>
    <x v="0"/>
    <s v="4-Wheelers"/>
    <n v="0"/>
    <n v="509"/>
    <n v="2023"/>
    <n v="1500000"/>
    <n v="0"/>
    <n v="1500000"/>
    <n v="0"/>
  </r>
  <r>
    <d v="2023-10-01T00:00:00"/>
    <n v="2024"/>
    <s v="Q3"/>
    <x v="0"/>
    <s v="2-Wheelers"/>
    <n v="0"/>
    <n v="398"/>
    <n v="2023"/>
    <n v="85000"/>
    <n v="0"/>
    <n v="85000"/>
    <n v="0"/>
  </r>
  <r>
    <d v="2023-10-01T00:00:00"/>
    <n v="2024"/>
    <s v="Q3"/>
    <x v="0"/>
    <s v="4-Wheelers"/>
    <n v="0"/>
    <n v="389"/>
    <n v="2023"/>
    <n v="1500000"/>
    <n v="0"/>
    <n v="1500000"/>
    <n v="0"/>
  </r>
  <r>
    <d v="2023-11-01T00:00:00"/>
    <n v="2024"/>
    <s v="Q3"/>
    <x v="0"/>
    <s v="2-Wheelers"/>
    <n v="0"/>
    <n v="470"/>
    <n v="2023"/>
    <n v="85000"/>
    <n v="0"/>
    <n v="85000"/>
    <n v="0"/>
  </r>
  <r>
    <d v="2023-11-01T00:00:00"/>
    <n v="2024"/>
    <s v="Q3"/>
    <x v="0"/>
    <s v="4-Wheelers"/>
    <n v="0"/>
    <n v="403"/>
    <n v="2023"/>
    <n v="1500000"/>
    <n v="0"/>
    <n v="1500000"/>
    <n v="0"/>
  </r>
  <r>
    <d v="2023-12-01T00:00:00"/>
    <n v="2024"/>
    <s v="Q3"/>
    <x v="0"/>
    <s v="2-Wheelers"/>
    <n v="0"/>
    <n v="365"/>
    <n v="2023"/>
    <n v="85000"/>
    <n v="0"/>
    <n v="85000"/>
    <n v="0"/>
  </r>
  <r>
    <d v="2023-12-01T00:00:00"/>
    <n v="2024"/>
    <s v="Q3"/>
    <x v="0"/>
    <s v="4-Wheelers"/>
    <n v="0"/>
    <n v="318"/>
    <n v="2023"/>
    <n v="1500000"/>
    <n v="0"/>
    <n v="1500000"/>
    <n v="0"/>
  </r>
  <r>
    <d v="2024-01-01T00:00:00"/>
    <n v="2024"/>
    <s v="Q4"/>
    <x v="0"/>
    <s v="2-Wheelers"/>
    <n v="0"/>
    <n v="509"/>
    <n v="2024"/>
    <n v="85000"/>
    <n v="0"/>
    <n v="85000"/>
    <n v="0"/>
  </r>
  <r>
    <d v="2024-01-01T00:00:00"/>
    <n v="2024"/>
    <s v="Q4"/>
    <x v="0"/>
    <s v="4-Wheelers"/>
    <n v="0"/>
    <n v="422"/>
    <n v="2024"/>
    <n v="1500000"/>
    <n v="0"/>
    <n v="1500000"/>
    <n v="0"/>
  </r>
  <r>
    <d v="2024-02-01T00:00:00"/>
    <n v="2024"/>
    <s v="Q4"/>
    <x v="0"/>
    <s v="2-Wheelers"/>
    <n v="0"/>
    <n v="408"/>
    <n v="2024"/>
    <n v="85000"/>
    <n v="0"/>
    <n v="85000"/>
    <n v="0"/>
  </r>
  <r>
    <d v="2024-02-01T00:00:00"/>
    <n v="2024"/>
    <s v="Q4"/>
    <x v="0"/>
    <s v="4-Wheelers"/>
    <n v="0"/>
    <n v="375"/>
    <n v="2024"/>
    <n v="1500000"/>
    <n v="0"/>
    <n v="1500000"/>
    <n v="0"/>
  </r>
  <r>
    <d v="2024-03-01T00:00:00"/>
    <n v="2024"/>
    <s v="Q4"/>
    <x v="0"/>
    <s v="2-Wheelers"/>
    <n v="0"/>
    <n v="399"/>
    <n v="2024"/>
    <n v="85000"/>
    <n v="0"/>
    <n v="85000"/>
    <n v="0"/>
  </r>
  <r>
    <d v="2024-03-01T00:00:00"/>
    <n v="2024"/>
    <s v="Q4"/>
    <x v="0"/>
    <s v="4-Wheelers"/>
    <n v="0"/>
    <n v="455"/>
    <n v="2024"/>
    <n v="1500000"/>
    <n v="0"/>
    <n v="1500000"/>
    <n v="0"/>
  </r>
  <r>
    <d v="2021-04-01T00:00:00"/>
    <n v="2022"/>
    <s v="Q1"/>
    <x v="1"/>
    <s v="2-Wheelers"/>
    <n v="0"/>
    <n v="515"/>
    <n v="2021"/>
    <n v="85000"/>
    <n v="0"/>
    <n v="85000"/>
    <n v="0"/>
  </r>
  <r>
    <d v="2021-04-01T00:00:00"/>
    <n v="2022"/>
    <s v="Q1"/>
    <x v="2"/>
    <s v="2-Wheelers"/>
    <n v="0"/>
    <n v="1256"/>
    <n v="2021"/>
    <n v="85000"/>
    <n v="0"/>
    <n v="85000"/>
    <n v="0"/>
  </r>
  <r>
    <d v="2021-04-01T00:00:00"/>
    <n v="2022"/>
    <s v="Q1"/>
    <x v="2"/>
    <s v="4-Wheelers"/>
    <n v="0"/>
    <n v="724"/>
    <n v="2021"/>
    <n v="1500000"/>
    <n v="0"/>
    <n v="1500000"/>
    <n v="0"/>
  </r>
  <r>
    <d v="2021-04-01T00:00:00"/>
    <n v="2022"/>
    <s v="Q1"/>
    <x v="3"/>
    <s v="4-Wheelers"/>
    <n v="0"/>
    <n v="6576"/>
    <n v="2021"/>
    <n v="1500000"/>
    <n v="0"/>
    <n v="1500000"/>
    <n v="0"/>
  </r>
  <r>
    <d v="2021-04-01T00:00:00"/>
    <n v="2022"/>
    <s v="Q1"/>
    <x v="4"/>
    <s v="4-Wheelers"/>
    <n v="0"/>
    <n v="1563"/>
    <n v="2021"/>
    <n v="1500000"/>
    <n v="0"/>
    <n v="1500000"/>
    <n v="0"/>
  </r>
  <r>
    <d v="2021-04-01T00:00:00"/>
    <n v="2022"/>
    <s v="Q1"/>
    <x v="5"/>
    <s v="4-Wheelers"/>
    <n v="0"/>
    <n v="278"/>
    <n v="2021"/>
    <n v="1500000"/>
    <n v="0"/>
    <n v="1500000"/>
    <n v="0"/>
  </r>
  <r>
    <d v="2021-04-01T00:00:00"/>
    <n v="2022"/>
    <s v="Q1"/>
    <x v="6"/>
    <s v="4-Wheelers"/>
    <n v="0"/>
    <n v="5107"/>
    <n v="2021"/>
    <n v="1500000"/>
    <n v="0"/>
    <n v="1500000"/>
    <n v="0"/>
  </r>
  <r>
    <d v="2021-04-01T00:00:00"/>
    <n v="2022"/>
    <s v="Q1"/>
    <x v="7"/>
    <s v="2-Wheelers"/>
    <n v="0"/>
    <n v="2"/>
    <n v="2021"/>
    <n v="85000"/>
    <n v="0"/>
    <n v="85000"/>
    <n v="0"/>
  </r>
  <r>
    <d v="2021-04-01T00:00:00"/>
    <n v="2022"/>
    <s v="Q1"/>
    <x v="7"/>
    <s v="4-Wheelers"/>
    <n v="0"/>
    <n v="20"/>
    <n v="2021"/>
    <n v="1500000"/>
    <n v="0"/>
    <n v="1500000"/>
    <n v="0"/>
  </r>
  <r>
    <d v="2021-04-01T00:00:00"/>
    <n v="2022"/>
    <s v="Q1"/>
    <x v="8"/>
    <s v="4-Wheelers"/>
    <n v="0"/>
    <n v="808"/>
    <n v="2021"/>
    <n v="1500000"/>
    <n v="0"/>
    <n v="1500000"/>
    <n v="0"/>
  </r>
  <r>
    <d v="2021-04-01T00:00:00"/>
    <n v="2022"/>
    <s v="Q1"/>
    <x v="9"/>
    <s v="2-Wheelers"/>
    <n v="0"/>
    <n v="1189"/>
    <n v="2021"/>
    <n v="85000"/>
    <n v="0"/>
    <n v="85000"/>
    <n v="0"/>
  </r>
  <r>
    <d v="2021-04-01T00:00:00"/>
    <n v="2022"/>
    <s v="Q1"/>
    <x v="10"/>
    <s v="2-Wheelers"/>
    <n v="0"/>
    <n v="1507"/>
    <n v="2021"/>
    <n v="85000"/>
    <n v="0"/>
    <n v="85000"/>
    <n v="0"/>
  </r>
  <r>
    <d v="2021-04-01T00:00:00"/>
    <n v="2022"/>
    <s v="Q1"/>
    <x v="10"/>
    <s v="4-Wheelers"/>
    <n v="0"/>
    <n v="281"/>
    <n v="2021"/>
    <n v="1500000"/>
    <n v="0"/>
    <n v="1500000"/>
    <n v="0"/>
  </r>
  <r>
    <d v="2021-04-01T00:00:00"/>
    <n v="2022"/>
    <s v="Q1"/>
    <x v="11"/>
    <s v="2-Wheelers"/>
    <n v="0"/>
    <n v="561"/>
    <n v="2021"/>
    <n v="85000"/>
    <n v="0"/>
    <n v="85000"/>
    <n v="0"/>
  </r>
  <r>
    <d v="2021-04-01T00:00:00"/>
    <n v="2022"/>
    <s v="Q1"/>
    <x v="11"/>
    <s v="4-Wheelers"/>
    <n v="0"/>
    <n v="747"/>
    <n v="2021"/>
    <n v="1500000"/>
    <n v="0"/>
    <n v="1500000"/>
    <n v="0"/>
  </r>
  <r>
    <d v="2021-04-01T00:00:00"/>
    <n v="2022"/>
    <s v="Q1"/>
    <x v="12"/>
    <s v="4-Wheelers"/>
    <n v="0"/>
    <n v="655"/>
    <n v="2021"/>
    <n v="1500000"/>
    <n v="0"/>
    <n v="1500000"/>
    <n v="0"/>
  </r>
  <r>
    <d v="2021-04-01T00:00:00"/>
    <n v="2022"/>
    <s v="Q1"/>
    <x v="13"/>
    <s v="2-Wheelers"/>
    <n v="0"/>
    <n v="2906"/>
    <n v="2021"/>
    <n v="85000"/>
    <n v="0"/>
    <n v="85000"/>
    <n v="0"/>
  </r>
  <r>
    <d v="2021-04-01T00:00:00"/>
    <n v="2022"/>
    <s v="Q1"/>
    <x v="13"/>
    <s v="4-Wheelers"/>
    <n v="0"/>
    <n v="289"/>
    <n v="2021"/>
    <n v="1500000"/>
    <n v="0"/>
    <n v="1500000"/>
    <n v="0"/>
  </r>
  <r>
    <d v="2021-05-01T00:00:00"/>
    <n v="2022"/>
    <s v="Q1"/>
    <x v="1"/>
    <s v="2-Wheelers"/>
    <n v="0"/>
    <n v="4"/>
    <n v="2021"/>
    <n v="85000"/>
    <n v="0"/>
    <n v="85000"/>
    <n v="0"/>
  </r>
  <r>
    <d v="2021-05-01T00:00:00"/>
    <n v="2022"/>
    <s v="Q1"/>
    <x v="1"/>
    <s v="4-Wheelers"/>
    <n v="0"/>
    <n v="1"/>
    <n v="2021"/>
    <n v="1500000"/>
    <n v="0"/>
    <n v="1500000"/>
    <n v="0"/>
  </r>
  <r>
    <d v="2021-05-01T00:00:00"/>
    <n v="2022"/>
    <s v="Q1"/>
    <x v="2"/>
    <s v="2-Wheelers"/>
    <n v="0"/>
    <n v="552"/>
    <n v="2021"/>
    <n v="85000"/>
    <n v="0"/>
    <n v="85000"/>
    <n v="0"/>
  </r>
  <r>
    <d v="2021-05-01T00:00:00"/>
    <n v="2022"/>
    <s v="Q1"/>
    <x v="2"/>
    <s v="4-Wheelers"/>
    <n v="0"/>
    <n v="302"/>
    <n v="2021"/>
    <n v="1500000"/>
    <n v="0"/>
    <n v="1500000"/>
    <n v="0"/>
  </r>
  <r>
    <d v="2021-05-01T00:00:00"/>
    <n v="2022"/>
    <s v="Q1"/>
    <x v="3"/>
    <s v="2-Wheelers"/>
    <n v="0"/>
    <n v="14723"/>
    <n v="2021"/>
    <n v="85000"/>
    <n v="0"/>
    <n v="85000"/>
    <n v="0"/>
  </r>
  <r>
    <d v="2021-05-01T00:00:00"/>
    <n v="2022"/>
    <s v="Q1"/>
    <x v="3"/>
    <s v="4-Wheelers"/>
    <n v="0"/>
    <n v="3295"/>
    <n v="2021"/>
    <n v="1500000"/>
    <n v="0"/>
    <n v="1500000"/>
    <n v="0"/>
  </r>
  <r>
    <d v="2021-05-01T00:00:00"/>
    <n v="2022"/>
    <s v="Q1"/>
    <x v="14"/>
    <s v="4-Wheelers"/>
    <n v="0"/>
    <n v="2249"/>
    <n v="2021"/>
    <n v="1500000"/>
    <n v="0"/>
    <n v="1500000"/>
    <n v="0"/>
  </r>
  <r>
    <d v="2021-05-01T00:00:00"/>
    <n v="2022"/>
    <s v="Q1"/>
    <x v="15"/>
    <s v="2-Wheelers"/>
    <n v="0"/>
    <n v="411"/>
    <n v="2021"/>
    <n v="85000"/>
    <n v="0"/>
    <n v="85000"/>
    <n v="0"/>
  </r>
  <r>
    <d v="2021-05-01T00:00:00"/>
    <n v="2022"/>
    <s v="Q1"/>
    <x v="4"/>
    <s v="4-Wheelers"/>
    <n v="0"/>
    <n v="1387"/>
    <n v="2021"/>
    <n v="1500000"/>
    <n v="0"/>
    <n v="1500000"/>
    <n v="0"/>
  </r>
  <r>
    <d v="2021-05-01T00:00:00"/>
    <n v="2022"/>
    <s v="Q1"/>
    <x v="5"/>
    <s v="2-Wheelers"/>
    <n v="0"/>
    <n v="452"/>
    <n v="2021"/>
    <n v="85000"/>
    <n v="0"/>
    <n v="85000"/>
    <n v="0"/>
  </r>
  <r>
    <d v="2021-05-01T00:00:00"/>
    <n v="2022"/>
    <s v="Q1"/>
    <x v="5"/>
    <s v="4-Wheelers"/>
    <n v="0"/>
    <n v="202"/>
    <n v="2021"/>
    <n v="1500000"/>
    <n v="0"/>
    <n v="1500000"/>
    <n v="0"/>
  </r>
  <r>
    <d v="2021-05-01T00:00:00"/>
    <n v="2022"/>
    <s v="Q1"/>
    <x v="16"/>
    <s v="2-Wheelers"/>
    <n v="0"/>
    <n v="22"/>
    <n v="2021"/>
    <n v="85000"/>
    <n v="0"/>
    <n v="85000"/>
    <n v="0"/>
  </r>
  <r>
    <d v="2021-05-01T00:00:00"/>
    <n v="2022"/>
    <s v="Q1"/>
    <x v="16"/>
    <s v="4-Wheelers"/>
    <n v="0"/>
    <n v="21"/>
    <n v="2021"/>
    <n v="1500000"/>
    <n v="0"/>
    <n v="1500000"/>
    <n v="0"/>
  </r>
  <r>
    <d v="2021-05-01T00:00:00"/>
    <n v="2022"/>
    <s v="Q1"/>
    <x v="6"/>
    <s v="4-Wheelers"/>
    <n v="0"/>
    <n v="2372"/>
    <n v="2021"/>
    <n v="1500000"/>
    <n v="0"/>
    <n v="1500000"/>
    <n v="0"/>
  </r>
  <r>
    <d v="2021-05-01T00:00:00"/>
    <n v="2022"/>
    <s v="Q1"/>
    <x v="7"/>
    <s v="2-Wheelers"/>
    <n v="0"/>
    <n v="11"/>
    <n v="2021"/>
    <n v="85000"/>
    <n v="0"/>
    <n v="85000"/>
    <n v="0"/>
  </r>
  <r>
    <d v="2021-05-01T00:00:00"/>
    <n v="2022"/>
    <s v="Q1"/>
    <x v="7"/>
    <s v="4-Wheelers"/>
    <n v="0"/>
    <n v="70"/>
    <n v="2021"/>
    <n v="1500000"/>
    <n v="0"/>
    <n v="1500000"/>
    <n v="0"/>
  </r>
  <r>
    <d v="2021-05-01T00:00:00"/>
    <n v="2022"/>
    <s v="Q1"/>
    <x v="17"/>
    <s v="4-Wheelers"/>
    <n v="0"/>
    <n v="195"/>
    <n v="2021"/>
    <n v="1500000"/>
    <n v="0"/>
    <n v="1500000"/>
    <n v="0"/>
  </r>
  <r>
    <d v="2021-05-01T00:00:00"/>
    <n v="2022"/>
    <s v="Q1"/>
    <x v="8"/>
    <s v="2-Wheelers"/>
    <n v="0"/>
    <n v="288"/>
    <n v="2021"/>
    <n v="85000"/>
    <n v="0"/>
    <n v="85000"/>
    <n v="0"/>
  </r>
  <r>
    <d v="2021-05-01T00:00:00"/>
    <n v="2022"/>
    <s v="Q1"/>
    <x v="8"/>
    <s v="4-Wheelers"/>
    <n v="0"/>
    <n v="9"/>
    <n v="2021"/>
    <n v="1500000"/>
    <n v="0"/>
    <n v="1500000"/>
    <n v="0"/>
  </r>
  <r>
    <d v="2021-05-01T00:00:00"/>
    <n v="2022"/>
    <s v="Q1"/>
    <x v="9"/>
    <s v="2-Wheelers"/>
    <n v="0"/>
    <n v="332"/>
    <n v="2021"/>
    <n v="85000"/>
    <n v="0"/>
    <n v="85000"/>
    <n v="0"/>
  </r>
  <r>
    <d v="2021-05-01T00:00:00"/>
    <n v="2022"/>
    <s v="Q1"/>
    <x v="10"/>
    <s v="2-Wheelers"/>
    <n v="0"/>
    <n v="15"/>
    <n v="2021"/>
    <n v="85000"/>
    <n v="0"/>
    <n v="85000"/>
    <n v="0"/>
  </r>
  <r>
    <d v="2021-05-01T00:00:00"/>
    <n v="2022"/>
    <s v="Q1"/>
    <x v="10"/>
    <s v="4-Wheelers"/>
    <n v="0"/>
    <n v="4"/>
    <n v="2021"/>
    <n v="1500000"/>
    <n v="0"/>
    <n v="1500000"/>
    <n v="0"/>
  </r>
  <r>
    <d v="2021-05-01T00:00:00"/>
    <n v="2022"/>
    <s v="Q1"/>
    <x v="11"/>
    <s v="2-Wheelers"/>
    <n v="0"/>
    <n v="125"/>
    <n v="2021"/>
    <n v="85000"/>
    <n v="0"/>
    <n v="85000"/>
    <n v="0"/>
  </r>
  <r>
    <d v="2021-05-01T00:00:00"/>
    <n v="2022"/>
    <s v="Q1"/>
    <x v="11"/>
    <s v="4-Wheelers"/>
    <n v="0"/>
    <n v="126"/>
    <n v="2021"/>
    <n v="1500000"/>
    <n v="0"/>
    <n v="1500000"/>
    <n v="0"/>
  </r>
  <r>
    <d v="2021-05-01T00:00:00"/>
    <n v="2022"/>
    <s v="Q1"/>
    <x v="18"/>
    <s v="4-Wheelers"/>
    <n v="0"/>
    <n v="722"/>
    <n v="2021"/>
    <n v="1500000"/>
    <n v="0"/>
    <n v="1500000"/>
    <n v="0"/>
  </r>
  <r>
    <d v="2021-05-01T00:00:00"/>
    <n v="2022"/>
    <s v="Q1"/>
    <x v="19"/>
    <s v="4-Wheelers"/>
    <n v="0"/>
    <n v="5202"/>
    <n v="2021"/>
    <n v="1500000"/>
    <n v="0"/>
    <n v="1500000"/>
    <n v="0"/>
  </r>
  <r>
    <d v="2021-05-01T00:00:00"/>
    <n v="2022"/>
    <s v="Q1"/>
    <x v="13"/>
    <s v="2-Wheelers"/>
    <n v="0"/>
    <n v="2063"/>
    <n v="2021"/>
    <n v="85000"/>
    <n v="0"/>
    <n v="85000"/>
    <n v="0"/>
  </r>
  <r>
    <d v="2021-05-01T00:00:00"/>
    <n v="2022"/>
    <s v="Q1"/>
    <x v="13"/>
    <s v="4-Wheelers"/>
    <n v="0"/>
    <n v="192"/>
    <n v="2021"/>
    <n v="1500000"/>
    <n v="0"/>
    <n v="1500000"/>
    <n v="0"/>
  </r>
  <r>
    <d v="2021-05-01T00:00:00"/>
    <n v="2022"/>
    <s v="Q1"/>
    <x v="20"/>
    <s v="4-Wheelers"/>
    <n v="0"/>
    <n v="1145"/>
    <n v="2021"/>
    <n v="1500000"/>
    <n v="0"/>
    <n v="1500000"/>
    <n v="0"/>
  </r>
  <r>
    <d v="2021-06-01T00:00:00"/>
    <n v="2022"/>
    <s v="Q1"/>
    <x v="1"/>
    <s v="2-Wheelers"/>
    <n v="0"/>
    <n v="2"/>
    <n v="2021"/>
    <n v="85000"/>
    <n v="0"/>
    <n v="85000"/>
    <n v="0"/>
  </r>
  <r>
    <d v="2021-06-01T00:00:00"/>
    <n v="2022"/>
    <s v="Q1"/>
    <x v="2"/>
    <s v="2-Wheelers"/>
    <n v="0"/>
    <n v="727"/>
    <n v="2021"/>
    <n v="85000"/>
    <n v="0"/>
    <n v="85000"/>
    <n v="0"/>
  </r>
  <r>
    <d v="2021-06-01T00:00:00"/>
    <n v="2022"/>
    <s v="Q1"/>
    <x v="2"/>
    <s v="4-Wheelers"/>
    <n v="0"/>
    <n v="565"/>
    <n v="2021"/>
    <n v="1500000"/>
    <n v="0"/>
    <n v="1500000"/>
    <n v="0"/>
  </r>
  <r>
    <d v="2021-06-01T00:00:00"/>
    <n v="2022"/>
    <s v="Q1"/>
    <x v="7"/>
    <s v="2-Wheelers"/>
    <n v="0"/>
    <n v="3"/>
    <n v="2021"/>
    <n v="85000"/>
    <n v="0"/>
    <n v="85000"/>
    <n v="0"/>
  </r>
  <r>
    <d v="2021-06-01T00:00:00"/>
    <n v="2022"/>
    <s v="Q1"/>
    <x v="7"/>
    <s v="4-Wheelers"/>
    <n v="0"/>
    <n v="112"/>
    <n v="2021"/>
    <n v="1500000"/>
    <n v="0"/>
    <n v="1500000"/>
    <n v="0"/>
  </r>
  <r>
    <d v="2021-06-01T00:00:00"/>
    <n v="2022"/>
    <s v="Q1"/>
    <x v="8"/>
    <s v="2-Wheelers"/>
    <n v="0"/>
    <n v="89"/>
    <n v="2021"/>
    <n v="85000"/>
    <n v="0"/>
    <n v="85000"/>
    <n v="0"/>
  </r>
  <r>
    <d v="2021-06-01T00:00:00"/>
    <n v="2022"/>
    <s v="Q1"/>
    <x v="8"/>
    <s v="4-Wheelers"/>
    <n v="0"/>
    <n v="18"/>
    <n v="2021"/>
    <n v="1500000"/>
    <n v="0"/>
    <n v="1500000"/>
    <n v="0"/>
  </r>
  <r>
    <d v="2021-06-01T00:00:00"/>
    <n v="2022"/>
    <s v="Q1"/>
    <x v="9"/>
    <s v="2-Wheelers"/>
    <n v="0"/>
    <n v="354"/>
    <n v="2021"/>
    <n v="85000"/>
    <n v="0"/>
    <n v="85000"/>
    <n v="0"/>
  </r>
  <r>
    <d v="2021-06-01T00:00:00"/>
    <n v="2022"/>
    <s v="Q1"/>
    <x v="9"/>
    <s v="4-Wheelers"/>
    <n v="0"/>
    <n v="246"/>
    <n v="2021"/>
    <n v="1500000"/>
    <n v="0"/>
    <n v="1500000"/>
    <n v="0"/>
  </r>
  <r>
    <d v="2021-06-01T00:00:00"/>
    <n v="2022"/>
    <s v="Q1"/>
    <x v="10"/>
    <s v="2-Wheelers"/>
    <n v="0"/>
    <n v="648"/>
    <n v="2021"/>
    <n v="85000"/>
    <n v="0"/>
    <n v="85000"/>
    <n v="0"/>
  </r>
  <r>
    <d v="2021-06-01T00:00:00"/>
    <n v="2022"/>
    <s v="Q1"/>
    <x v="10"/>
    <s v="4-Wheelers"/>
    <n v="0"/>
    <n v="298"/>
    <n v="2021"/>
    <n v="1500000"/>
    <n v="0"/>
    <n v="1500000"/>
    <n v="0"/>
  </r>
  <r>
    <d v="2021-06-01T00:00:00"/>
    <n v="2022"/>
    <s v="Q1"/>
    <x v="11"/>
    <s v="2-Wheelers"/>
    <n v="0"/>
    <n v="42"/>
    <n v="2021"/>
    <n v="85000"/>
    <n v="0"/>
    <n v="85000"/>
    <n v="0"/>
  </r>
  <r>
    <d v="2021-06-01T00:00:00"/>
    <n v="2022"/>
    <s v="Q1"/>
    <x v="11"/>
    <s v="4-Wheelers"/>
    <n v="0"/>
    <n v="54"/>
    <n v="2021"/>
    <n v="1500000"/>
    <n v="0"/>
    <n v="1500000"/>
    <n v="0"/>
  </r>
  <r>
    <d v="2021-06-01T00:00:00"/>
    <n v="2022"/>
    <s v="Q1"/>
    <x v="12"/>
    <s v="4-Wheelers"/>
    <n v="0"/>
    <n v="445"/>
    <n v="2021"/>
    <n v="1500000"/>
    <n v="0"/>
    <n v="1500000"/>
    <n v="0"/>
  </r>
  <r>
    <d v="2021-06-01T00:00:00"/>
    <n v="2022"/>
    <s v="Q1"/>
    <x v="13"/>
    <s v="4-Wheelers"/>
    <n v="0"/>
    <n v="185"/>
    <n v="2021"/>
    <n v="1500000"/>
    <n v="0"/>
    <n v="1500000"/>
    <n v="0"/>
  </r>
  <r>
    <d v="2021-07-01T00:00:00"/>
    <n v="2022"/>
    <s v="Q2"/>
    <x v="1"/>
    <s v="2-Wheelers"/>
    <n v="0"/>
    <n v="467"/>
    <n v="2021"/>
    <n v="85000"/>
    <n v="0"/>
    <n v="85000"/>
    <n v="0"/>
  </r>
  <r>
    <d v="2021-07-01T00:00:00"/>
    <n v="2022"/>
    <s v="Q2"/>
    <x v="2"/>
    <s v="2-Wheelers"/>
    <n v="0"/>
    <n v="994"/>
    <n v="2021"/>
    <n v="85000"/>
    <n v="0"/>
    <n v="85000"/>
    <n v="0"/>
  </r>
  <r>
    <d v="2021-07-01T00:00:00"/>
    <n v="2022"/>
    <s v="Q2"/>
    <x v="2"/>
    <s v="4-Wheelers"/>
    <n v="0"/>
    <n v="661"/>
    <n v="2021"/>
    <n v="1500000"/>
    <n v="0"/>
    <n v="1500000"/>
    <n v="0"/>
  </r>
  <r>
    <d v="2021-07-01T00:00:00"/>
    <n v="2022"/>
    <s v="Q2"/>
    <x v="3"/>
    <s v="4-Wheelers"/>
    <n v="0"/>
    <n v="4988"/>
    <n v="2021"/>
    <n v="1500000"/>
    <n v="0"/>
    <n v="1500000"/>
    <n v="0"/>
  </r>
  <r>
    <d v="2021-07-01T00:00:00"/>
    <n v="2022"/>
    <s v="Q2"/>
    <x v="5"/>
    <s v="4-Wheelers"/>
    <n v="0"/>
    <n v="276"/>
    <n v="2021"/>
    <n v="1500000"/>
    <n v="0"/>
    <n v="1500000"/>
    <n v="0"/>
  </r>
  <r>
    <d v="2021-07-01T00:00:00"/>
    <n v="2022"/>
    <s v="Q2"/>
    <x v="7"/>
    <s v="2-Wheelers"/>
    <n v="0"/>
    <n v="51"/>
    <n v="2021"/>
    <n v="85000"/>
    <n v="0"/>
    <n v="85000"/>
    <n v="0"/>
  </r>
  <r>
    <d v="2021-07-01T00:00:00"/>
    <n v="2022"/>
    <s v="Q2"/>
    <x v="7"/>
    <s v="4-Wheelers"/>
    <n v="0"/>
    <n v="552"/>
    <n v="2021"/>
    <n v="1500000"/>
    <n v="0"/>
    <n v="1500000"/>
    <n v="0"/>
  </r>
  <r>
    <d v="2021-07-01T00:00:00"/>
    <n v="2022"/>
    <s v="Q2"/>
    <x v="8"/>
    <s v="2-Wheelers"/>
    <n v="0"/>
    <n v="474"/>
    <n v="2021"/>
    <n v="85000"/>
    <n v="0"/>
    <n v="85000"/>
    <n v="0"/>
  </r>
  <r>
    <d v="2021-07-01T00:00:00"/>
    <n v="2022"/>
    <s v="Q2"/>
    <x v="8"/>
    <s v="4-Wheelers"/>
    <n v="0"/>
    <n v="68"/>
    <n v="2021"/>
    <n v="1500000"/>
    <n v="0"/>
    <n v="1500000"/>
    <n v="0"/>
  </r>
  <r>
    <d v="2021-07-01T00:00:00"/>
    <n v="2022"/>
    <s v="Q2"/>
    <x v="9"/>
    <s v="2-Wheelers"/>
    <n v="0"/>
    <n v="726"/>
    <n v="2021"/>
    <n v="85000"/>
    <n v="0"/>
    <n v="85000"/>
    <n v="0"/>
  </r>
  <r>
    <d v="2021-07-01T00:00:00"/>
    <n v="2022"/>
    <s v="Q2"/>
    <x v="10"/>
    <s v="2-Wheelers"/>
    <n v="0"/>
    <n v="1096"/>
    <n v="2021"/>
    <n v="85000"/>
    <n v="0"/>
    <n v="85000"/>
    <n v="0"/>
  </r>
  <r>
    <d v="2021-07-01T00:00:00"/>
    <n v="2022"/>
    <s v="Q2"/>
    <x v="10"/>
    <s v="4-Wheelers"/>
    <n v="0"/>
    <n v="219"/>
    <n v="2021"/>
    <n v="1500000"/>
    <n v="0"/>
    <n v="1500000"/>
    <n v="0"/>
  </r>
  <r>
    <d v="2021-07-01T00:00:00"/>
    <n v="2022"/>
    <s v="Q2"/>
    <x v="11"/>
    <s v="2-Wheelers"/>
    <n v="0"/>
    <n v="583"/>
    <n v="2021"/>
    <n v="85000"/>
    <n v="0"/>
    <n v="85000"/>
    <n v="0"/>
  </r>
  <r>
    <d v="2021-07-01T00:00:00"/>
    <n v="2022"/>
    <s v="Q2"/>
    <x v="11"/>
    <s v="4-Wheelers"/>
    <n v="0"/>
    <n v="1039"/>
    <n v="2021"/>
    <n v="1500000"/>
    <n v="0"/>
    <n v="1500000"/>
    <n v="0"/>
  </r>
  <r>
    <d v="2021-07-01T00:00:00"/>
    <n v="2022"/>
    <s v="Q2"/>
    <x v="12"/>
    <s v="4-Wheelers"/>
    <n v="0"/>
    <n v="866"/>
    <n v="2021"/>
    <n v="1500000"/>
    <n v="0"/>
    <n v="1500000"/>
    <n v="0"/>
  </r>
  <r>
    <d v="2021-07-01T00:00:00"/>
    <n v="2022"/>
    <s v="Q2"/>
    <x v="13"/>
    <s v="2-Wheelers"/>
    <n v="0"/>
    <n v="2211"/>
    <n v="2021"/>
    <n v="85000"/>
    <n v="0"/>
    <n v="85000"/>
    <n v="0"/>
  </r>
  <r>
    <d v="2021-07-01T00:00:00"/>
    <n v="2022"/>
    <s v="Q2"/>
    <x v="13"/>
    <s v="4-Wheelers"/>
    <n v="0"/>
    <n v="352"/>
    <n v="2021"/>
    <n v="1500000"/>
    <n v="0"/>
    <n v="1500000"/>
    <n v="0"/>
  </r>
  <r>
    <d v="2021-08-01T00:00:00"/>
    <n v="2022"/>
    <s v="Q2"/>
    <x v="1"/>
    <s v="2-Wheelers"/>
    <n v="0"/>
    <n v="406"/>
    <n v="2021"/>
    <n v="85000"/>
    <n v="0"/>
    <n v="85000"/>
    <n v="0"/>
  </r>
  <r>
    <d v="2021-08-01T00:00:00"/>
    <n v="2022"/>
    <s v="Q2"/>
    <x v="2"/>
    <s v="2-Wheelers"/>
    <n v="0"/>
    <n v="1126"/>
    <n v="2021"/>
    <n v="85000"/>
    <n v="0"/>
    <n v="85000"/>
    <n v="0"/>
  </r>
  <r>
    <d v="2021-08-01T00:00:00"/>
    <n v="2022"/>
    <s v="Q2"/>
    <x v="2"/>
    <s v="4-Wheelers"/>
    <n v="0"/>
    <n v="758"/>
    <n v="2021"/>
    <n v="1500000"/>
    <n v="0"/>
    <n v="1500000"/>
    <n v="0"/>
  </r>
  <r>
    <d v="2021-08-01T00:00:00"/>
    <n v="2022"/>
    <s v="Q2"/>
    <x v="5"/>
    <s v="4-Wheelers"/>
    <n v="0"/>
    <n v="321"/>
    <n v="2021"/>
    <n v="1500000"/>
    <n v="0"/>
    <n v="1500000"/>
    <n v="0"/>
  </r>
  <r>
    <d v="2021-08-01T00:00:00"/>
    <n v="2022"/>
    <s v="Q2"/>
    <x v="21"/>
    <s v="4-Wheelers"/>
    <n v="0"/>
    <n v="3641"/>
    <n v="2021"/>
    <n v="1500000"/>
    <n v="0"/>
    <n v="1500000"/>
    <n v="0"/>
  </r>
  <r>
    <d v="2021-08-01T00:00:00"/>
    <n v="2022"/>
    <s v="Q2"/>
    <x v="6"/>
    <s v="4-Wheelers"/>
    <n v="0"/>
    <n v="5430"/>
    <n v="2021"/>
    <n v="1500000"/>
    <n v="0"/>
    <n v="1500000"/>
    <n v="0"/>
  </r>
  <r>
    <d v="2021-08-01T00:00:00"/>
    <n v="2022"/>
    <s v="Q2"/>
    <x v="7"/>
    <s v="2-Wheelers"/>
    <n v="0"/>
    <n v="30"/>
    <n v="2021"/>
    <n v="85000"/>
    <n v="0"/>
    <n v="85000"/>
    <n v="0"/>
  </r>
  <r>
    <d v="2021-08-01T00:00:00"/>
    <n v="2022"/>
    <s v="Q2"/>
    <x v="7"/>
    <s v="4-Wheelers"/>
    <n v="0"/>
    <n v="459"/>
    <n v="2021"/>
    <n v="1500000"/>
    <n v="0"/>
    <n v="1500000"/>
    <n v="0"/>
  </r>
  <r>
    <d v="2021-08-01T00:00:00"/>
    <n v="2022"/>
    <s v="Q2"/>
    <x v="8"/>
    <s v="2-Wheelers"/>
    <n v="0"/>
    <n v="1016"/>
    <n v="2021"/>
    <n v="85000"/>
    <n v="0"/>
    <n v="85000"/>
    <n v="0"/>
  </r>
  <r>
    <d v="2021-08-01T00:00:00"/>
    <n v="2022"/>
    <s v="Q2"/>
    <x v="8"/>
    <s v="4-Wheelers"/>
    <n v="0"/>
    <n v="561"/>
    <n v="2021"/>
    <n v="1500000"/>
    <n v="0"/>
    <n v="1500000"/>
    <n v="0"/>
  </r>
  <r>
    <d v="2021-08-01T00:00:00"/>
    <n v="2022"/>
    <s v="Q2"/>
    <x v="9"/>
    <s v="2-Wheelers"/>
    <n v="0"/>
    <n v="1041"/>
    <n v="2021"/>
    <n v="85000"/>
    <n v="0"/>
    <n v="85000"/>
    <n v="0"/>
  </r>
  <r>
    <d v="2021-08-01T00:00:00"/>
    <n v="2022"/>
    <s v="Q2"/>
    <x v="9"/>
    <s v="4-Wheelers"/>
    <n v="0"/>
    <n v="826"/>
    <n v="2021"/>
    <n v="1500000"/>
    <n v="0"/>
    <n v="1500000"/>
    <n v="0"/>
  </r>
  <r>
    <d v="2021-08-01T00:00:00"/>
    <n v="2022"/>
    <s v="Q2"/>
    <x v="10"/>
    <s v="2-Wheelers"/>
    <n v="0"/>
    <n v="1057"/>
    <n v="2021"/>
    <n v="85000"/>
    <n v="0"/>
    <n v="85000"/>
    <n v="0"/>
  </r>
  <r>
    <d v="2021-08-01T00:00:00"/>
    <n v="2022"/>
    <s v="Q2"/>
    <x v="10"/>
    <s v="4-Wheelers"/>
    <n v="0"/>
    <n v="240"/>
    <n v="2021"/>
    <n v="1500000"/>
    <n v="0"/>
    <n v="1500000"/>
    <n v="0"/>
  </r>
  <r>
    <d v="2021-08-01T00:00:00"/>
    <n v="2022"/>
    <s v="Q2"/>
    <x v="11"/>
    <s v="2-Wheelers"/>
    <n v="0"/>
    <n v="577"/>
    <n v="2021"/>
    <n v="85000"/>
    <n v="0"/>
    <n v="85000"/>
    <n v="0"/>
  </r>
  <r>
    <d v="2021-08-01T00:00:00"/>
    <n v="2022"/>
    <s v="Q2"/>
    <x v="11"/>
    <s v="4-Wheelers"/>
    <n v="0"/>
    <n v="763"/>
    <n v="2021"/>
    <n v="1500000"/>
    <n v="0"/>
    <n v="1500000"/>
    <n v="0"/>
  </r>
  <r>
    <d v="2021-08-01T00:00:00"/>
    <n v="2022"/>
    <s v="Q2"/>
    <x v="13"/>
    <s v="2-Wheelers"/>
    <n v="0"/>
    <n v="2462"/>
    <n v="2021"/>
    <n v="85000"/>
    <n v="0"/>
    <n v="85000"/>
    <n v="0"/>
  </r>
  <r>
    <d v="2021-08-01T00:00:00"/>
    <n v="2022"/>
    <s v="Q2"/>
    <x v="13"/>
    <s v="4-Wheelers"/>
    <n v="0"/>
    <n v="462"/>
    <n v="2021"/>
    <n v="1500000"/>
    <n v="0"/>
    <n v="1500000"/>
    <n v="0"/>
  </r>
  <r>
    <d v="2021-09-01T00:00:00"/>
    <n v="2022"/>
    <s v="Q2"/>
    <x v="1"/>
    <s v="2-Wheelers"/>
    <n v="0"/>
    <n v="329"/>
    <n v="2021"/>
    <n v="85000"/>
    <n v="0"/>
    <n v="85000"/>
    <n v="0"/>
  </r>
  <r>
    <d v="2021-09-01T00:00:00"/>
    <n v="2022"/>
    <s v="Q2"/>
    <x v="1"/>
    <s v="4-Wheelers"/>
    <n v="0"/>
    <n v="87"/>
    <n v="2021"/>
    <n v="1500000"/>
    <n v="0"/>
    <n v="1500000"/>
    <n v="0"/>
  </r>
  <r>
    <d v="2021-09-01T00:00:00"/>
    <n v="2022"/>
    <s v="Q2"/>
    <x v="2"/>
    <s v="2-Wheelers"/>
    <n v="0"/>
    <n v="1260"/>
    <n v="2021"/>
    <n v="85000"/>
    <n v="0"/>
    <n v="85000"/>
    <n v="0"/>
  </r>
  <r>
    <d v="2021-09-01T00:00:00"/>
    <n v="2022"/>
    <s v="Q2"/>
    <x v="2"/>
    <s v="4-Wheelers"/>
    <n v="0"/>
    <n v="637"/>
    <n v="2021"/>
    <n v="1500000"/>
    <n v="0"/>
    <n v="1500000"/>
    <n v="0"/>
  </r>
  <r>
    <d v="2021-09-01T00:00:00"/>
    <n v="2022"/>
    <s v="Q2"/>
    <x v="3"/>
    <s v="4-Wheelers"/>
    <n v="0"/>
    <n v="6036"/>
    <n v="2021"/>
    <n v="1500000"/>
    <n v="0"/>
    <n v="1500000"/>
    <n v="0"/>
  </r>
  <r>
    <d v="2021-09-01T00:00:00"/>
    <n v="2022"/>
    <s v="Q2"/>
    <x v="5"/>
    <s v="4-Wheelers"/>
    <n v="0"/>
    <n v="348"/>
    <n v="2021"/>
    <n v="1500000"/>
    <n v="0"/>
    <n v="1500000"/>
    <n v="0"/>
  </r>
  <r>
    <d v="2021-09-01T00:00:00"/>
    <n v="2022"/>
    <s v="Q2"/>
    <x v="7"/>
    <s v="2-Wheelers"/>
    <n v="0"/>
    <n v="26"/>
    <n v="2021"/>
    <n v="85000"/>
    <n v="0"/>
    <n v="85000"/>
    <n v="0"/>
  </r>
  <r>
    <d v="2021-09-01T00:00:00"/>
    <n v="2022"/>
    <s v="Q2"/>
    <x v="7"/>
    <s v="4-Wheelers"/>
    <n v="0"/>
    <n v="444"/>
    <n v="2021"/>
    <n v="1500000"/>
    <n v="0"/>
    <n v="1500000"/>
    <n v="0"/>
  </r>
  <r>
    <d v="2021-09-01T00:00:00"/>
    <n v="2022"/>
    <s v="Q2"/>
    <x v="8"/>
    <s v="2-Wheelers"/>
    <n v="0"/>
    <n v="3492"/>
    <n v="2021"/>
    <n v="85000"/>
    <n v="0"/>
    <n v="85000"/>
    <n v="0"/>
  </r>
  <r>
    <d v="2021-09-01T00:00:00"/>
    <n v="2022"/>
    <s v="Q2"/>
    <x v="8"/>
    <s v="4-Wheelers"/>
    <n v="0"/>
    <n v="1202"/>
    <n v="2021"/>
    <n v="1500000"/>
    <n v="0"/>
    <n v="1500000"/>
    <n v="0"/>
  </r>
  <r>
    <d v="2021-09-01T00:00:00"/>
    <n v="2022"/>
    <s v="Q2"/>
    <x v="9"/>
    <s v="2-Wheelers"/>
    <n v="0"/>
    <n v="1396"/>
    <n v="2021"/>
    <n v="85000"/>
    <n v="0"/>
    <n v="85000"/>
    <n v="0"/>
  </r>
  <r>
    <d v="2021-09-01T00:00:00"/>
    <n v="2022"/>
    <s v="Q2"/>
    <x v="9"/>
    <s v="4-Wheelers"/>
    <n v="0"/>
    <n v="905"/>
    <n v="2021"/>
    <n v="1500000"/>
    <n v="0"/>
    <n v="1500000"/>
    <n v="0"/>
  </r>
  <r>
    <d v="2021-09-01T00:00:00"/>
    <n v="2022"/>
    <s v="Q2"/>
    <x v="10"/>
    <s v="2-Wheelers"/>
    <n v="0"/>
    <n v="1465"/>
    <n v="2021"/>
    <n v="85000"/>
    <n v="0"/>
    <n v="85000"/>
    <n v="0"/>
  </r>
  <r>
    <d v="2021-09-01T00:00:00"/>
    <n v="2022"/>
    <s v="Q2"/>
    <x v="10"/>
    <s v="4-Wheelers"/>
    <n v="0"/>
    <n v="264"/>
    <n v="2021"/>
    <n v="1500000"/>
    <n v="0"/>
    <n v="1500000"/>
    <n v="0"/>
  </r>
  <r>
    <d v="2021-09-01T00:00:00"/>
    <n v="2022"/>
    <s v="Q2"/>
    <x v="11"/>
    <s v="4-Wheelers"/>
    <n v="0"/>
    <n v="681"/>
    <n v="2021"/>
    <n v="1500000"/>
    <n v="0"/>
    <n v="1500000"/>
    <n v="0"/>
  </r>
  <r>
    <d v="2021-09-01T00:00:00"/>
    <n v="2022"/>
    <s v="Q2"/>
    <x v="13"/>
    <s v="2-Wheelers"/>
    <n v="0"/>
    <n v="2736"/>
    <n v="2021"/>
    <n v="85000"/>
    <n v="0"/>
    <n v="85000"/>
    <n v="0"/>
  </r>
  <r>
    <d v="2021-09-01T00:00:00"/>
    <n v="2022"/>
    <s v="Q2"/>
    <x v="13"/>
    <s v="4-Wheelers"/>
    <n v="0"/>
    <n v="403"/>
    <n v="2021"/>
    <n v="1500000"/>
    <n v="0"/>
    <n v="1500000"/>
    <n v="0"/>
  </r>
  <r>
    <d v="2021-10-01T00:00:00"/>
    <n v="2022"/>
    <s v="Q3"/>
    <x v="1"/>
    <s v="2-Wheelers"/>
    <n v="0"/>
    <n v="360"/>
    <n v="2021"/>
    <n v="85000"/>
    <n v="0"/>
    <n v="85000"/>
    <n v="0"/>
  </r>
  <r>
    <d v="2021-10-01T00:00:00"/>
    <n v="2022"/>
    <s v="Q3"/>
    <x v="2"/>
    <s v="2-Wheelers"/>
    <n v="0"/>
    <n v="1109"/>
    <n v="2021"/>
    <n v="85000"/>
    <n v="0"/>
    <n v="85000"/>
    <n v="0"/>
  </r>
  <r>
    <d v="2021-10-01T00:00:00"/>
    <n v="2022"/>
    <s v="Q3"/>
    <x v="2"/>
    <s v="4-Wheelers"/>
    <n v="0"/>
    <n v="570"/>
    <n v="2021"/>
    <n v="1500000"/>
    <n v="0"/>
    <n v="1500000"/>
    <n v="0"/>
  </r>
  <r>
    <d v="2021-10-01T00:00:00"/>
    <n v="2022"/>
    <s v="Q3"/>
    <x v="3"/>
    <s v="4-Wheelers"/>
    <n v="0"/>
    <n v="5877"/>
    <n v="2021"/>
    <n v="1500000"/>
    <n v="0"/>
    <n v="1500000"/>
    <n v="0"/>
  </r>
  <r>
    <d v="2021-10-01T00:00:00"/>
    <n v="2022"/>
    <s v="Q3"/>
    <x v="7"/>
    <s v="4-Wheelers"/>
    <n v="0"/>
    <n v="289"/>
    <n v="2021"/>
    <n v="1500000"/>
    <n v="0"/>
    <n v="1500000"/>
    <n v="0"/>
  </r>
  <r>
    <d v="2021-10-01T00:00:00"/>
    <n v="2022"/>
    <s v="Q3"/>
    <x v="8"/>
    <s v="4-Wheelers"/>
    <n v="0"/>
    <n v="916"/>
    <n v="2021"/>
    <n v="1500000"/>
    <n v="0"/>
    <n v="1500000"/>
    <n v="0"/>
  </r>
  <r>
    <d v="2021-10-01T00:00:00"/>
    <n v="2022"/>
    <s v="Q3"/>
    <x v="9"/>
    <s v="2-Wheelers"/>
    <n v="0"/>
    <n v="1414"/>
    <n v="2021"/>
    <n v="85000"/>
    <n v="0"/>
    <n v="85000"/>
    <n v="0"/>
  </r>
  <r>
    <d v="2021-10-01T00:00:00"/>
    <n v="2022"/>
    <s v="Q3"/>
    <x v="9"/>
    <s v="4-Wheelers"/>
    <n v="0"/>
    <n v="722"/>
    <n v="2021"/>
    <n v="1500000"/>
    <n v="0"/>
    <n v="1500000"/>
    <n v="0"/>
  </r>
  <r>
    <d v="2021-10-01T00:00:00"/>
    <n v="2022"/>
    <s v="Q3"/>
    <x v="10"/>
    <s v="2-Wheelers"/>
    <n v="0"/>
    <n v="1886"/>
    <n v="2021"/>
    <n v="85000"/>
    <n v="0"/>
    <n v="85000"/>
    <n v="0"/>
  </r>
  <r>
    <d v="2021-10-01T00:00:00"/>
    <n v="2022"/>
    <s v="Q3"/>
    <x v="10"/>
    <s v="4-Wheelers"/>
    <n v="0"/>
    <n v="283"/>
    <n v="2021"/>
    <n v="1500000"/>
    <n v="0"/>
    <n v="1500000"/>
    <n v="0"/>
  </r>
  <r>
    <d v="2021-10-01T00:00:00"/>
    <n v="2022"/>
    <s v="Q3"/>
    <x v="11"/>
    <s v="2-Wheelers"/>
    <n v="0"/>
    <n v="650"/>
    <n v="2021"/>
    <n v="85000"/>
    <n v="0"/>
    <n v="85000"/>
    <n v="0"/>
  </r>
  <r>
    <d v="2021-10-01T00:00:00"/>
    <n v="2022"/>
    <s v="Q3"/>
    <x v="11"/>
    <s v="4-Wheelers"/>
    <n v="0"/>
    <n v="567"/>
    <n v="2021"/>
    <n v="1500000"/>
    <n v="0"/>
    <n v="1500000"/>
    <n v="0"/>
  </r>
  <r>
    <d v="2021-10-01T00:00:00"/>
    <n v="2022"/>
    <s v="Q3"/>
    <x v="12"/>
    <s v="4-Wheelers"/>
    <n v="0"/>
    <n v="609"/>
    <n v="2021"/>
    <n v="1500000"/>
    <n v="0"/>
    <n v="1500000"/>
    <n v="0"/>
  </r>
  <r>
    <d v="2021-10-01T00:00:00"/>
    <n v="2022"/>
    <s v="Q3"/>
    <x v="13"/>
    <s v="2-Wheelers"/>
    <n v="0"/>
    <n v="3015"/>
    <n v="2021"/>
    <n v="85000"/>
    <n v="0"/>
    <n v="85000"/>
    <n v="0"/>
  </r>
  <r>
    <d v="2021-10-01T00:00:00"/>
    <n v="2022"/>
    <s v="Q3"/>
    <x v="13"/>
    <s v="4-Wheelers"/>
    <n v="0"/>
    <n v="366"/>
    <n v="2021"/>
    <n v="1500000"/>
    <n v="0"/>
    <n v="1500000"/>
    <n v="0"/>
  </r>
  <r>
    <d v="2021-11-01T00:00:00"/>
    <n v="2022"/>
    <s v="Q3"/>
    <x v="1"/>
    <s v="2-Wheelers"/>
    <n v="0"/>
    <n v="413"/>
    <n v="2021"/>
    <n v="85000"/>
    <n v="0"/>
    <n v="85000"/>
    <n v="0"/>
  </r>
  <r>
    <d v="2021-11-01T00:00:00"/>
    <n v="2022"/>
    <s v="Q3"/>
    <x v="1"/>
    <s v="4-Wheelers"/>
    <n v="0"/>
    <n v="125"/>
    <n v="2021"/>
    <n v="1500000"/>
    <n v="0"/>
    <n v="1500000"/>
    <n v="0"/>
  </r>
  <r>
    <d v="2021-11-01T00:00:00"/>
    <n v="2022"/>
    <s v="Q3"/>
    <x v="2"/>
    <s v="2-Wheelers"/>
    <n v="0"/>
    <n v="1262"/>
    <n v="2021"/>
    <n v="85000"/>
    <n v="0"/>
    <n v="85000"/>
    <n v="0"/>
  </r>
  <r>
    <d v="2021-11-01T00:00:00"/>
    <n v="2022"/>
    <s v="Q3"/>
    <x v="2"/>
    <s v="4-Wheelers"/>
    <n v="0"/>
    <n v="646"/>
    <n v="2021"/>
    <n v="1500000"/>
    <n v="0"/>
    <n v="1500000"/>
    <n v="0"/>
  </r>
  <r>
    <d v="2021-11-01T00:00:00"/>
    <n v="2022"/>
    <s v="Q3"/>
    <x v="3"/>
    <s v="4-Wheelers"/>
    <n v="0"/>
    <n v="5618"/>
    <n v="2021"/>
    <n v="1500000"/>
    <n v="0"/>
    <n v="1500000"/>
    <n v="0"/>
  </r>
  <r>
    <d v="2021-11-01T00:00:00"/>
    <n v="2022"/>
    <s v="Q3"/>
    <x v="5"/>
    <s v="4-Wheelers"/>
    <n v="0"/>
    <n v="330"/>
    <n v="2021"/>
    <n v="1500000"/>
    <n v="0"/>
    <n v="1500000"/>
    <n v="0"/>
  </r>
  <r>
    <d v="2021-11-01T00:00:00"/>
    <n v="2022"/>
    <s v="Q3"/>
    <x v="21"/>
    <s v="4-Wheelers"/>
    <n v="0"/>
    <n v="4496"/>
    <n v="2021"/>
    <n v="1500000"/>
    <n v="0"/>
    <n v="1500000"/>
    <n v="0"/>
  </r>
  <r>
    <d v="2021-11-01T00:00:00"/>
    <n v="2022"/>
    <s v="Q3"/>
    <x v="6"/>
    <s v="4-Wheelers"/>
    <n v="0"/>
    <n v="4709"/>
    <n v="2021"/>
    <n v="1500000"/>
    <n v="0"/>
    <n v="1500000"/>
    <n v="0"/>
  </r>
  <r>
    <d v="2021-11-01T00:00:00"/>
    <n v="2022"/>
    <s v="Q3"/>
    <x v="7"/>
    <s v="2-Wheelers"/>
    <n v="0"/>
    <n v="28"/>
    <n v="2021"/>
    <n v="85000"/>
    <n v="0"/>
    <n v="85000"/>
    <n v="0"/>
  </r>
  <r>
    <d v="2021-11-01T00:00:00"/>
    <n v="2022"/>
    <s v="Q3"/>
    <x v="7"/>
    <s v="4-Wheelers"/>
    <n v="0"/>
    <n v="287"/>
    <n v="2021"/>
    <n v="1500000"/>
    <n v="0"/>
    <n v="1500000"/>
    <n v="0"/>
  </r>
  <r>
    <d v="2021-11-01T00:00:00"/>
    <n v="2022"/>
    <s v="Q3"/>
    <x v="8"/>
    <s v="4-Wheelers"/>
    <n v="0"/>
    <n v="875"/>
    <n v="2021"/>
    <n v="1500000"/>
    <n v="0"/>
    <n v="1500000"/>
    <n v="0"/>
  </r>
  <r>
    <d v="2021-11-01T00:00:00"/>
    <n v="2022"/>
    <s v="Q3"/>
    <x v="9"/>
    <s v="2-Wheelers"/>
    <n v="0"/>
    <n v="1442"/>
    <n v="2021"/>
    <n v="85000"/>
    <n v="0"/>
    <n v="85000"/>
    <n v="0"/>
  </r>
  <r>
    <d v="2021-11-01T00:00:00"/>
    <n v="2022"/>
    <s v="Q3"/>
    <x v="9"/>
    <s v="4-Wheelers"/>
    <n v="0"/>
    <n v="806"/>
    <n v="2021"/>
    <n v="1500000"/>
    <n v="0"/>
    <n v="1500000"/>
    <n v="0"/>
  </r>
  <r>
    <d v="2021-11-01T00:00:00"/>
    <n v="2022"/>
    <s v="Q3"/>
    <x v="10"/>
    <s v="2-Wheelers"/>
    <n v="0"/>
    <n v="1820"/>
    <n v="2021"/>
    <n v="85000"/>
    <n v="0"/>
    <n v="85000"/>
    <n v="0"/>
  </r>
  <r>
    <d v="2021-11-01T00:00:00"/>
    <n v="2022"/>
    <s v="Q3"/>
    <x v="10"/>
    <s v="4-Wheelers"/>
    <n v="0"/>
    <n v="328"/>
    <n v="2021"/>
    <n v="1500000"/>
    <n v="0"/>
    <n v="1500000"/>
    <n v="0"/>
  </r>
  <r>
    <d v="2021-11-01T00:00:00"/>
    <n v="2022"/>
    <s v="Q3"/>
    <x v="11"/>
    <s v="2-Wheelers"/>
    <n v="0"/>
    <n v="592"/>
    <n v="2021"/>
    <n v="85000"/>
    <n v="0"/>
    <n v="85000"/>
    <n v="0"/>
  </r>
  <r>
    <d v="2021-11-01T00:00:00"/>
    <n v="2022"/>
    <s v="Q3"/>
    <x v="11"/>
    <s v="4-Wheelers"/>
    <n v="0"/>
    <n v="692"/>
    <n v="2021"/>
    <n v="1500000"/>
    <n v="0"/>
    <n v="1500000"/>
    <n v="0"/>
  </r>
  <r>
    <d v="2021-11-01T00:00:00"/>
    <n v="2022"/>
    <s v="Q3"/>
    <x v="13"/>
    <s v="2-Wheelers"/>
    <n v="0"/>
    <n v="3843"/>
    <n v="2021"/>
    <n v="85000"/>
    <n v="0"/>
    <n v="85000"/>
    <n v="0"/>
  </r>
  <r>
    <d v="2021-11-01T00:00:00"/>
    <n v="2022"/>
    <s v="Q3"/>
    <x v="13"/>
    <s v="4-Wheelers"/>
    <n v="0"/>
    <n v="326"/>
    <n v="2021"/>
    <n v="1500000"/>
    <n v="0"/>
    <n v="1500000"/>
    <n v="0"/>
  </r>
  <r>
    <d v="2021-12-01T00:00:00"/>
    <n v="2022"/>
    <s v="Q3"/>
    <x v="1"/>
    <s v="2-Wheelers"/>
    <n v="0"/>
    <n v="376"/>
    <n v="2021"/>
    <n v="85000"/>
    <n v="0"/>
    <n v="85000"/>
    <n v="0"/>
  </r>
  <r>
    <d v="2021-12-01T00:00:00"/>
    <n v="2022"/>
    <s v="Q3"/>
    <x v="2"/>
    <s v="2-Wheelers"/>
    <n v="0"/>
    <n v="1036"/>
    <n v="2021"/>
    <n v="85000"/>
    <n v="0"/>
    <n v="85000"/>
    <n v="0"/>
  </r>
  <r>
    <d v="2021-12-01T00:00:00"/>
    <n v="2022"/>
    <s v="Q3"/>
    <x v="2"/>
    <s v="4-Wheelers"/>
    <n v="0"/>
    <n v="709"/>
    <n v="2021"/>
    <n v="1500000"/>
    <n v="0"/>
    <n v="1500000"/>
    <n v="0"/>
  </r>
  <r>
    <d v="2021-12-01T00:00:00"/>
    <n v="2022"/>
    <s v="Q3"/>
    <x v="6"/>
    <s v="4-Wheelers"/>
    <n v="0"/>
    <n v="5306"/>
    <n v="2021"/>
    <n v="1500000"/>
    <n v="0"/>
    <n v="1500000"/>
    <n v="0"/>
  </r>
  <r>
    <d v="2021-12-01T00:00:00"/>
    <n v="2022"/>
    <s v="Q3"/>
    <x v="7"/>
    <s v="2-Wheelers"/>
    <n v="0"/>
    <n v="15"/>
    <n v="2021"/>
    <n v="85000"/>
    <n v="0"/>
    <n v="85000"/>
    <n v="0"/>
  </r>
  <r>
    <d v="2021-12-01T00:00:00"/>
    <n v="2022"/>
    <s v="Q3"/>
    <x v="7"/>
    <s v="4-Wheelers"/>
    <n v="0"/>
    <n v="167"/>
    <n v="2021"/>
    <n v="1500000"/>
    <n v="0"/>
    <n v="1500000"/>
    <n v="0"/>
  </r>
  <r>
    <d v="2021-12-01T00:00:00"/>
    <n v="2022"/>
    <s v="Q3"/>
    <x v="8"/>
    <s v="4-Wheelers"/>
    <n v="0"/>
    <n v="849"/>
    <n v="2021"/>
    <n v="1500000"/>
    <n v="0"/>
    <n v="1500000"/>
    <n v="0"/>
  </r>
  <r>
    <d v="2021-12-01T00:00:00"/>
    <n v="2022"/>
    <s v="Q3"/>
    <x v="9"/>
    <s v="2-Wheelers"/>
    <n v="0"/>
    <n v="1101"/>
    <n v="2021"/>
    <n v="85000"/>
    <n v="0"/>
    <n v="85000"/>
    <n v="0"/>
  </r>
  <r>
    <d v="2021-12-01T00:00:00"/>
    <n v="2022"/>
    <s v="Q3"/>
    <x v="9"/>
    <s v="4-Wheelers"/>
    <n v="0"/>
    <n v="888"/>
    <n v="2021"/>
    <n v="1500000"/>
    <n v="0"/>
    <n v="1500000"/>
    <n v="0"/>
  </r>
  <r>
    <d v="2021-12-01T00:00:00"/>
    <n v="2022"/>
    <s v="Q3"/>
    <x v="10"/>
    <s v="2-Wheelers"/>
    <n v="0"/>
    <n v="1740"/>
    <n v="2021"/>
    <n v="85000"/>
    <n v="0"/>
    <n v="85000"/>
    <n v="0"/>
  </r>
  <r>
    <d v="2021-12-01T00:00:00"/>
    <n v="2022"/>
    <s v="Q3"/>
    <x v="10"/>
    <s v="4-Wheelers"/>
    <n v="0"/>
    <n v="376"/>
    <n v="2021"/>
    <n v="1500000"/>
    <n v="0"/>
    <n v="1500000"/>
    <n v="0"/>
  </r>
  <r>
    <d v="2021-12-01T00:00:00"/>
    <n v="2022"/>
    <s v="Q3"/>
    <x v="11"/>
    <s v="2-Wheelers"/>
    <n v="0"/>
    <n v="353"/>
    <n v="2021"/>
    <n v="85000"/>
    <n v="0"/>
    <n v="85000"/>
    <n v="0"/>
  </r>
  <r>
    <d v="2021-12-01T00:00:00"/>
    <n v="2022"/>
    <s v="Q3"/>
    <x v="11"/>
    <s v="4-Wheelers"/>
    <n v="0"/>
    <n v="540"/>
    <n v="2021"/>
    <n v="1500000"/>
    <n v="0"/>
    <n v="1500000"/>
    <n v="0"/>
  </r>
  <r>
    <d v="2021-12-01T00:00:00"/>
    <n v="2022"/>
    <s v="Q3"/>
    <x v="13"/>
    <s v="4-Wheelers"/>
    <n v="0"/>
    <n v="352"/>
    <n v="2021"/>
    <n v="1500000"/>
    <n v="0"/>
    <n v="1500000"/>
    <n v="0"/>
  </r>
  <r>
    <d v="2022-01-01T00:00:00"/>
    <n v="2022"/>
    <s v="Q4"/>
    <x v="1"/>
    <s v="2-Wheelers"/>
    <n v="0"/>
    <n v="336"/>
    <n v="2022"/>
    <n v="85000"/>
    <n v="0"/>
    <n v="85000"/>
    <n v="0"/>
  </r>
  <r>
    <d v="2022-01-01T00:00:00"/>
    <n v="2022"/>
    <s v="Q4"/>
    <x v="1"/>
    <s v="4-Wheelers"/>
    <n v="0"/>
    <n v="90"/>
    <n v="2022"/>
    <n v="1500000"/>
    <n v="0"/>
    <n v="1500000"/>
    <n v="0"/>
  </r>
  <r>
    <d v="2022-01-01T00:00:00"/>
    <n v="2022"/>
    <s v="Q4"/>
    <x v="2"/>
    <s v="2-Wheelers"/>
    <n v="0"/>
    <n v="950"/>
    <n v="2022"/>
    <n v="85000"/>
    <n v="0"/>
    <n v="85000"/>
    <n v="0"/>
  </r>
  <r>
    <d v="2022-01-01T00:00:00"/>
    <n v="2022"/>
    <s v="Q4"/>
    <x v="2"/>
    <s v="4-Wheelers"/>
    <n v="0"/>
    <n v="766"/>
    <n v="2022"/>
    <n v="1500000"/>
    <n v="0"/>
    <n v="1500000"/>
    <n v="0"/>
  </r>
  <r>
    <d v="2022-01-01T00:00:00"/>
    <n v="2022"/>
    <s v="Q4"/>
    <x v="3"/>
    <s v="4-Wheelers"/>
    <n v="0"/>
    <n v="5550"/>
    <n v="2022"/>
    <n v="1500000"/>
    <n v="0"/>
    <n v="1500000"/>
    <n v="0"/>
  </r>
  <r>
    <d v="2022-01-01T00:00:00"/>
    <n v="2022"/>
    <s v="Q4"/>
    <x v="5"/>
    <s v="4-Wheelers"/>
    <n v="0"/>
    <n v="358"/>
    <n v="2022"/>
    <n v="1500000"/>
    <n v="0"/>
    <n v="1500000"/>
    <n v="0"/>
  </r>
  <r>
    <d v="2022-01-01T00:00:00"/>
    <n v="2022"/>
    <s v="Q4"/>
    <x v="6"/>
    <s v="4-Wheelers"/>
    <n v="0"/>
    <n v="3963"/>
    <n v="2022"/>
    <n v="1500000"/>
    <n v="0"/>
    <n v="1500000"/>
    <n v="0"/>
  </r>
  <r>
    <d v="2022-01-01T00:00:00"/>
    <n v="2022"/>
    <s v="Q4"/>
    <x v="7"/>
    <s v="4-Wheelers"/>
    <n v="0"/>
    <n v="150"/>
    <n v="2022"/>
    <n v="1500000"/>
    <n v="0"/>
    <n v="1500000"/>
    <n v="0"/>
  </r>
  <r>
    <d v="2022-01-01T00:00:00"/>
    <n v="2022"/>
    <s v="Q4"/>
    <x v="8"/>
    <s v="4-Wheelers"/>
    <n v="0"/>
    <n v="687"/>
    <n v="2022"/>
    <n v="1500000"/>
    <n v="0"/>
    <n v="1500000"/>
    <n v="0"/>
  </r>
  <r>
    <d v="2022-01-01T00:00:00"/>
    <n v="2022"/>
    <s v="Q4"/>
    <x v="9"/>
    <s v="2-Wheelers"/>
    <n v="0"/>
    <n v="1112"/>
    <n v="2022"/>
    <n v="85000"/>
    <n v="0"/>
    <n v="85000"/>
    <n v="0"/>
  </r>
  <r>
    <d v="2022-01-01T00:00:00"/>
    <n v="2022"/>
    <s v="Q4"/>
    <x v="9"/>
    <s v="4-Wheelers"/>
    <n v="0"/>
    <n v="1063"/>
    <n v="2022"/>
    <n v="1500000"/>
    <n v="0"/>
    <n v="1500000"/>
    <n v="0"/>
  </r>
  <r>
    <d v="2022-01-01T00:00:00"/>
    <n v="2022"/>
    <s v="Q4"/>
    <x v="10"/>
    <s v="2-Wheelers"/>
    <n v="0"/>
    <n v="1387"/>
    <n v="2022"/>
    <n v="85000"/>
    <n v="0"/>
    <n v="85000"/>
    <n v="0"/>
  </r>
  <r>
    <d v="2022-01-01T00:00:00"/>
    <n v="2022"/>
    <s v="Q4"/>
    <x v="10"/>
    <s v="4-Wheelers"/>
    <n v="0"/>
    <n v="311"/>
    <n v="2022"/>
    <n v="1500000"/>
    <n v="0"/>
    <n v="1500000"/>
    <n v="0"/>
  </r>
  <r>
    <d v="2022-01-01T00:00:00"/>
    <n v="2022"/>
    <s v="Q4"/>
    <x v="11"/>
    <s v="2-Wheelers"/>
    <n v="0"/>
    <n v="410"/>
    <n v="2022"/>
    <n v="85000"/>
    <n v="0"/>
    <n v="85000"/>
    <n v="0"/>
  </r>
  <r>
    <d v="2022-01-01T00:00:00"/>
    <n v="2022"/>
    <s v="Q4"/>
    <x v="11"/>
    <s v="4-Wheelers"/>
    <n v="0"/>
    <n v="722"/>
    <n v="2022"/>
    <n v="1500000"/>
    <n v="0"/>
    <n v="1500000"/>
    <n v="0"/>
  </r>
  <r>
    <d v="2022-01-01T00:00:00"/>
    <n v="2022"/>
    <s v="Q4"/>
    <x v="12"/>
    <s v="4-Wheelers"/>
    <n v="0"/>
    <n v="758"/>
    <n v="2022"/>
    <n v="1500000"/>
    <n v="0"/>
    <n v="1500000"/>
    <n v="0"/>
  </r>
  <r>
    <d v="2022-01-01T00:00:00"/>
    <n v="2022"/>
    <s v="Q4"/>
    <x v="13"/>
    <s v="4-Wheelers"/>
    <n v="0"/>
    <n v="394"/>
    <n v="2022"/>
    <n v="1500000"/>
    <n v="0"/>
    <n v="1500000"/>
    <n v="0"/>
  </r>
  <r>
    <d v="2022-02-01T00:00:00"/>
    <n v="2022"/>
    <s v="Q4"/>
    <x v="1"/>
    <s v="2-Wheelers"/>
    <n v="0"/>
    <n v="388"/>
    <n v="2022"/>
    <n v="85000"/>
    <n v="0"/>
    <n v="85000"/>
    <n v="0"/>
  </r>
  <r>
    <d v="2022-02-01T00:00:00"/>
    <n v="2022"/>
    <s v="Q4"/>
    <x v="1"/>
    <s v="4-Wheelers"/>
    <n v="0"/>
    <n v="112"/>
    <n v="2022"/>
    <n v="1500000"/>
    <n v="0"/>
    <n v="1500000"/>
    <n v="0"/>
  </r>
  <r>
    <d v="2022-02-01T00:00:00"/>
    <n v="2022"/>
    <s v="Q4"/>
    <x v="2"/>
    <s v="2-Wheelers"/>
    <n v="0"/>
    <n v="858"/>
    <n v="2022"/>
    <n v="85000"/>
    <n v="0"/>
    <n v="85000"/>
    <n v="0"/>
  </r>
  <r>
    <d v="2022-02-01T00:00:00"/>
    <n v="2022"/>
    <s v="Q4"/>
    <x v="2"/>
    <s v="4-Wheelers"/>
    <n v="0"/>
    <n v="671"/>
    <n v="2022"/>
    <n v="1500000"/>
    <n v="0"/>
    <n v="1500000"/>
    <n v="0"/>
  </r>
  <r>
    <d v="2022-02-01T00:00:00"/>
    <n v="2022"/>
    <s v="Q4"/>
    <x v="7"/>
    <s v="2-Wheelers"/>
    <n v="0"/>
    <n v="15"/>
    <n v="2022"/>
    <n v="85000"/>
    <n v="0"/>
    <n v="85000"/>
    <n v="0"/>
  </r>
  <r>
    <d v="2022-02-01T00:00:00"/>
    <n v="2022"/>
    <s v="Q4"/>
    <x v="7"/>
    <s v="4-Wheelers"/>
    <n v="0"/>
    <n v="44"/>
    <n v="2022"/>
    <n v="1500000"/>
    <n v="0"/>
    <n v="1500000"/>
    <n v="0"/>
  </r>
  <r>
    <d v="2022-02-01T00:00:00"/>
    <n v="2022"/>
    <s v="Q4"/>
    <x v="8"/>
    <s v="4-Wheelers"/>
    <n v="0"/>
    <n v="834"/>
    <n v="2022"/>
    <n v="1500000"/>
    <n v="0"/>
    <n v="1500000"/>
    <n v="0"/>
  </r>
  <r>
    <d v="2022-02-01T00:00:00"/>
    <n v="2022"/>
    <s v="Q4"/>
    <x v="9"/>
    <s v="2-Wheelers"/>
    <n v="0"/>
    <n v="1145"/>
    <n v="2022"/>
    <n v="85000"/>
    <n v="0"/>
    <n v="85000"/>
    <n v="0"/>
  </r>
  <r>
    <d v="2022-02-01T00:00:00"/>
    <n v="2022"/>
    <s v="Q4"/>
    <x v="10"/>
    <s v="2-Wheelers"/>
    <n v="0"/>
    <n v="1599"/>
    <n v="2022"/>
    <n v="85000"/>
    <n v="0"/>
    <n v="85000"/>
    <n v="0"/>
  </r>
  <r>
    <d v="2022-02-01T00:00:00"/>
    <n v="2022"/>
    <s v="Q4"/>
    <x v="10"/>
    <s v="4-Wheelers"/>
    <n v="0"/>
    <n v="354"/>
    <n v="2022"/>
    <n v="1500000"/>
    <n v="0"/>
    <n v="1500000"/>
    <n v="0"/>
  </r>
  <r>
    <d v="2022-02-01T00:00:00"/>
    <n v="2022"/>
    <s v="Q4"/>
    <x v="11"/>
    <s v="2-Wheelers"/>
    <n v="0"/>
    <n v="504"/>
    <n v="2022"/>
    <n v="85000"/>
    <n v="0"/>
    <n v="85000"/>
    <n v="0"/>
  </r>
  <r>
    <d v="2022-02-01T00:00:00"/>
    <n v="2022"/>
    <s v="Q4"/>
    <x v="11"/>
    <s v="4-Wheelers"/>
    <n v="0"/>
    <n v="773"/>
    <n v="2022"/>
    <n v="1500000"/>
    <n v="0"/>
    <n v="1500000"/>
    <n v="0"/>
  </r>
  <r>
    <d v="2022-02-01T00:00:00"/>
    <n v="2022"/>
    <s v="Q4"/>
    <x v="12"/>
    <s v="4-Wheelers"/>
    <n v="0"/>
    <n v="622"/>
    <n v="2022"/>
    <n v="1500000"/>
    <n v="0"/>
    <n v="1500000"/>
    <n v="0"/>
  </r>
  <r>
    <d v="2022-02-01T00:00:00"/>
    <n v="2022"/>
    <s v="Q4"/>
    <x v="13"/>
    <s v="4-Wheelers"/>
    <n v="0"/>
    <n v="340"/>
    <n v="2022"/>
    <n v="1500000"/>
    <n v="0"/>
    <n v="1500000"/>
    <n v="0"/>
  </r>
  <r>
    <d v="2022-03-01T00:00:00"/>
    <n v="2022"/>
    <s v="Q4"/>
    <x v="1"/>
    <s v="2-Wheelers"/>
    <n v="0"/>
    <n v="383"/>
    <n v="2022"/>
    <n v="85000"/>
    <n v="0"/>
    <n v="85000"/>
    <n v="0"/>
  </r>
  <r>
    <d v="2022-03-01T00:00:00"/>
    <n v="2022"/>
    <s v="Q4"/>
    <x v="2"/>
    <s v="2-Wheelers"/>
    <n v="0"/>
    <n v="1111"/>
    <n v="2022"/>
    <n v="85000"/>
    <n v="0"/>
    <n v="85000"/>
    <n v="0"/>
  </r>
  <r>
    <d v="2022-03-01T00:00:00"/>
    <n v="2022"/>
    <s v="Q4"/>
    <x v="2"/>
    <s v="4-Wheelers"/>
    <n v="0"/>
    <n v="679"/>
    <n v="2022"/>
    <n v="1500000"/>
    <n v="0"/>
    <n v="1500000"/>
    <n v="0"/>
  </r>
  <r>
    <d v="2022-03-01T00:00:00"/>
    <n v="2022"/>
    <s v="Q4"/>
    <x v="7"/>
    <s v="2-Wheelers"/>
    <n v="0"/>
    <n v="49"/>
    <n v="2022"/>
    <n v="85000"/>
    <n v="0"/>
    <n v="85000"/>
    <n v="0"/>
  </r>
  <r>
    <d v="2022-03-01T00:00:00"/>
    <n v="2022"/>
    <s v="Q4"/>
    <x v="7"/>
    <s v="4-Wheelers"/>
    <n v="0"/>
    <n v="49"/>
    <n v="2022"/>
    <n v="1500000"/>
    <n v="0"/>
    <n v="1500000"/>
    <n v="0"/>
  </r>
  <r>
    <d v="2022-03-01T00:00:00"/>
    <n v="2022"/>
    <s v="Q4"/>
    <x v="8"/>
    <s v="4-Wheelers"/>
    <n v="0"/>
    <n v="717"/>
    <n v="2022"/>
    <n v="1500000"/>
    <n v="0"/>
    <n v="1500000"/>
    <n v="0"/>
  </r>
  <r>
    <d v="2022-03-01T00:00:00"/>
    <n v="2022"/>
    <s v="Q4"/>
    <x v="9"/>
    <s v="2-Wheelers"/>
    <n v="0"/>
    <n v="1687"/>
    <n v="2022"/>
    <n v="85000"/>
    <n v="0"/>
    <n v="85000"/>
    <n v="0"/>
  </r>
  <r>
    <d v="2022-03-01T00:00:00"/>
    <n v="2022"/>
    <s v="Q4"/>
    <x v="9"/>
    <s v="4-Wheelers"/>
    <n v="0"/>
    <n v="1104"/>
    <n v="2022"/>
    <n v="1500000"/>
    <n v="0"/>
    <n v="1500000"/>
    <n v="0"/>
  </r>
  <r>
    <d v="2022-03-01T00:00:00"/>
    <n v="2022"/>
    <s v="Q4"/>
    <x v="10"/>
    <s v="2-Wheelers"/>
    <n v="0"/>
    <n v="1848"/>
    <n v="2022"/>
    <n v="85000"/>
    <n v="0"/>
    <n v="85000"/>
    <n v="0"/>
  </r>
  <r>
    <d v="2022-03-01T00:00:00"/>
    <n v="2022"/>
    <s v="Q4"/>
    <x v="10"/>
    <s v="4-Wheelers"/>
    <n v="0"/>
    <n v="413"/>
    <n v="2022"/>
    <n v="1500000"/>
    <n v="0"/>
    <n v="1500000"/>
    <n v="0"/>
  </r>
  <r>
    <d v="2022-03-01T00:00:00"/>
    <n v="2022"/>
    <s v="Q4"/>
    <x v="11"/>
    <s v="2-Wheelers"/>
    <n v="0"/>
    <n v="541"/>
    <n v="2022"/>
    <n v="85000"/>
    <n v="0"/>
    <n v="85000"/>
    <n v="0"/>
  </r>
  <r>
    <d v="2022-03-01T00:00:00"/>
    <n v="2022"/>
    <s v="Q4"/>
    <x v="11"/>
    <s v="4-Wheelers"/>
    <n v="0"/>
    <n v="632"/>
    <n v="2022"/>
    <n v="1500000"/>
    <n v="0"/>
    <n v="1500000"/>
    <n v="0"/>
  </r>
  <r>
    <d v="2022-03-01T00:00:00"/>
    <n v="2022"/>
    <s v="Q4"/>
    <x v="13"/>
    <s v="4-Wheelers"/>
    <n v="0"/>
    <n v="484"/>
    <n v="2022"/>
    <n v="1500000"/>
    <n v="0"/>
    <n v="1500000"/>
    <n v="0"/>
  </r>
  <r>
    <d v="2022-04-01T00:00:00"/>
    <n v="2023"/>
    <s v="Q1"/>
    <x v="1"/>
    <s v="2-Wheelers"/>
    <n v="0"/>
    <n v="407"/>
    <n v="2022"/>
    <n v="85000"/>
    <n v="0"/>
    <n v="85000"/>
    <n v="0"/>
  </r>
  <r>
    <d v="2022-04-01T00:00:00"/>
    <n v="2023"/>
    <s v="Q1"/>
    <x v="2"/>
    <s v="2-Wheelers"/>
    <n v="0"/>
    <n v="1063"/>
    <n v="2022"/>
    <n v="85000"/>
    <n v="0"/>
    <n v="85000"/>
    <n v="0"/>
  </r>
  <r>
    <d v="2022-04-01T00:00:00"/>
    <n v="2023"/>
    <s v="Q1"/>
    <x v="2"/>
    <s v="4-Wheelers"/>
    <n v="0"/>
    <n v="824"/>
    <n v="2022"/>
    <n v="1500000"/>
    <n v="0"/>
    <n v="1500000"/>
    <n v="0"/>
  </r>
  <r>
    <d v="2022-04-01T00:00:00"/>
    <n v="2023"/>
    <s v="Q1"/>
    <x v="7"/>
    <s v="2-Wheelers"/>
    <n v="0"/>
    <n v="351"/>
    <n v="2022"/>
    <n v="85000"/>
    <n v="0"/>
    <n v="85000"/>
    <n v="0"/>
  </r>
  <r>
    <d v="2022-04-01T00:00:00"/>
    <n v="2023"/>
    <s v="Q1"/>
    <x v="7"/>
    <s v="4-Wheelers"/>
    <n v="0"/>
    <n v="105"/>
    <n v="2022"/>
    <n v="1500000"/>
    <n v="0"/>
    <n v="1500000"/>
    <n v="0"/>
  </r>
  <r>
    <d v="2022-04-01T00:00:00"/>
    <n v="2023"/>
    <s v="Q1"/>
    <x v="10"/>
    <s v="2-Wheelers"/>
    <n v="0"/>
    <n v="1530"/>
    <n v="2022"/>
    <n v="85000"/>
    <n v="0"/>
    <n v="85000"/>
    <n v="0"/>
  </r>
  <r>
    <d v="2022-04-01T00:00:00"/>
    <n v="2023"/>
    <s v="Q1"/>
    <x v="10"/>
    <s v="4-Wheelers"/>
    <n v="0"/>
    <n v="323"/>
    <n v="2022"/>
    <n v="1500000"/>
    <n v="0"/>
    <n v="1500000"/>
    <n v="0"/>
  </r>
  <r>
    <d v="2022-04-01T00:00:00"/>
    <n v="2023"/>
    <s v="Q1"/>
    <x v="11"/>
    <s v="4-Wheelers"/>
    <n v="0"/>
    <n v="723"/>
    <n v="2022"/>
    <n v="1500000"/>
    <n v="0"/>
    <n v="1500000"/>
    <n v="0"/>
  </r>
  <r>
    <d v="2022-04-01T00:00:00"/>
    <n v="2023"/>
    <s v="Q1"/>
    <x v="13"/>
    <s v="4-Wheelers"/>
    <n v="0"/>
    <n v="448"/>
    <n v="2022"/>
    <n v="1500000"/>
    <n v="0"/>
    <n v="1500000"/>
    <n v="0"/>
  </r>
  <r>
    <d v="2022-05-01T00:00:00"/>
    <n v="2023"/>
    <s v="Q1"/>
    <x v="1"/>
    <s v="2-Wheelers"/>
    <n v="0"/>
    <n v="358"/>
    <n v="2022"/>
    <n v="85000"/>
    <n v="0"/>
    <n v="85000"/>
    <n v="0"/>
  </r>
  <r>
    <d v="2022-05-01T00:00:00"/>
    <n v="2023"/>
    <s v="Q1"/>
    <x v="1"/>
    <s v="4-Wheelers"/>
    <n v="0"/>
    <n v="110"/>
    <n v="2022"/>
    <n v="1500000"/>
    <n v="0"/>
    <n v="1500000"/>
    <n v="0"/>
  </r>
  <r>
    <d v="2022-05-01T00:00:00"/>
    <n v="2023"/>
    <s v="Q1"/>
    <x v="2"/>
    <s v="2-Wheelers"/>
    <n v="0"/>
    <n v="1241"/>
    <n v="2022"/>
    <n v="85000"/>
    <n v="0"/>
    <n v="85000"/>
    <n v="0"/>
  </r>
  <r>
    <d v="2022-05-01T00:00:00"/>
    <n v="2023"/>
    <s v="Q1"/>
    <x v="2"/>
    <s v="4-Wheelers"/>
    <n v="0"/>
    <n v="965"/>
    <n v="2022"/>
    <n v="1500000"/>
    <n v="0"/>
    <n v="1500000"/>
    <n v="0"/>
  </r>
  <r>
    <d v="2022-05-01T00:00:00"/>
    <n v="2023"/>
    <s v="Q1"/>
    <x v="7"/>
    <s v="2-Wheelers"/>
    <n v="0"/>
    <n v="419"/>
    <n v="2022"/>
    <n v="85000"/>
    <n v="0"/>
    <n v="85000"/>
    <n v="0"/>
  </r>
  <r>
    <d v="2022-05-01T00:00:00"/>
    <n v="2023"/>
    <s v="Q1"/>
    <x v="7"/>
    <s v="4-Wheelers"/>
    <n v="0"/>
    <n v="322"/>
    <n v="2022"/>
    <n v="1500000"/>
    <n v="0"/>
    <n v="1500000"/>
    <n v="0"/>
  </r>
  <r>
    <d v="2022-05-01T00:00:00"/>
    <n v="2023"/>
    <s v="Q1"/>
    <x v="8"/>
    <s v="4-Wheelers"/>
    <n v="0"/>
    <n v="644"/>
    <n v="2022"/>
    <n v="1500000"/>
    <n v="0"/>
    <n v="1500000"/>
    <n v="0"/>
  </r>
  <r>
    <d v="2022-05-01T00:00:00"/>
    <n v="2023"/>
    <s v="Q1"/>
    <x v="9"/>
    <s v="2-Wheelers"/>
    <n v="0"/>
    <n v="1780"/>
    <n v="2022"/>
    <n v="85000"/>
    <n v="0"/>
    <n v="85000"/>
    <n v="0"/>
  </r>
  <r>
    <d v="2022-05-01T00:00:00"/>
    <n v="2023"/>
    <s v="Q1"/>
    <x v="10"/>
    <s v="4-Wheelers"/>
    <n v="0"/>
    <n v="397"/>
    <n v="2022"/>
    <n v="1500000"/>
    <n v="0"/>
    <n v="1500000"/>
    <n v="0"/>
  </r>
  <r>
    <d v="2022-05-01T00:00:00"/>
    <n v="2023"/>
    <s v="Q1"/>
    <x v="11"/>
    <s v="4-Wheelers"/>
    <n v="0"/>
    <n v="630"/>
    <n v="2022"/>
    <n v="1500000"/>
    <n v="0"/>
    <n v="1500000"/>
    <n v="0"/>
  </r>
  <r>
    <d v="2022-05-01T00:00:00"/>
    <n v="2023"/>
    <s v="Q1"/>
    <x v="13"/>
    <s v="4-Wheelers"/>
    <n v="0"/>
    <n v="359"/>
    <n v="2022"/>
    <n v="1500000"/>
    <n v="0"/>
    <n v="1500000"/>
    <n v="0"/>
  </r>
  <r>
    <d v="2022-06-01T00:00:00"/>
    <n v="2023"/>
    <s v="Q1"/>
    <x v="1"/>
    <s v="2-Wheelers"/>
    <n v="0"/>
    <n v="423"/>
    <n v="2022"/>
    <n v="85000"/>
    <n v="0"/>
    <n v="85000"/>
    <n v="0"/>
  </r>
  <r>
    <d v="2022-06-01T00:00:00"/>
    <n v="2023"/>
    <s v="Q1"/>
    <x v="1"/>
    <s v="4-Wheelers"/>
    <n v="0"/>
    <n v="115"/>
    <n v="2022"/>
    <n v="1500000"/>
    <n v="0"/>
    <n v="1500000"/>
    <n v="0"/>
  </r>
  <r>
    <d v="2022-06-01T00:00:00"/>
    <n v="2023"/>
    <s v="Q1"/>
    <x v="2"/>
    <s v="2-Wheelers"/>
    <n v="0"/>
    <n v="1253"/>
    <n v="2022"/>
    <n v="85000"/>
    <n v="0"/>
    <n v="85000"/>
    <n v="0"/>
  </r>
  <r>
    <d v="2022-06-01T00:00:00"/>
    <n v="2023"/>
    <s v="Q1"/>
    <x v="2"/>
    <s v="4-Wheelers"/>
    <n v="0"/>
    <n v="1021"/>
    <n v="2022"/>
    <n v="1500000"/>
    <n v="0"/>
    <n v="1500000"/>
    <n v="0"/>
  </r>
  <r>
    <d v="2022-06-01T00:00:00"/>
    <n v="2023"/>
    <s v="Q1"/>
    <x v="7"/>
    <s v="4-Wheelers"/>
    <n v="0"/>
    <n v="310"/>
    <n v="2022"/>
    <n v="1500000"/>
    <n v="0"/>
    <n v="1500000"/>
    <n v="0"/>
  </r>
  <r>
    <d v="2022-06-01T00:00:00"/>
    <n v="2023"/>
    <s v="Q1"/>
    <x v="8"/>
    <s v="4-Wheelers"/>
    <n v="0"/>
    <n v="1029"/>
    <n v="2022"/>
    <n v="1500000"/>
    <n v="0"/>
    <n v="1500000"/>
    <n v="0"/>
  </r>
  <r>
    <d v="2022-06-01T00:00:00"/>
    <n v="2023"/>
    <s v="Q1"/>
    <x v="10"/>
    <s v="4-Wheelers"/>
    <n v="0"/>
    <n v="373"/>
    <n v="2022"/>
    <n v="1500000"/>
    <n v="0"/>
    <n v="1500000"/>
    <n v="0"/>
  </r>
  <r>
    <d v="2022-06-01T00:00:00"/>
    <n v="2023"/>
    <s v="Q1"/>
    <x v="11"/>
    <s v="2-Wheelers"/>
    <n v="0"/>
    <n v="594"/>
    <n v="2022"/>
    <n v="85000"/>
    <n v="0"/>
    <n v="85000"/>
    <n v="0"/>
  </r>
  <r>
    <d v="2022-06-01T00:00:00"/>
    <n v="2023"/>
    <s v="Q1"/>
    <x v="11"/>
    <s v="4-Wheelers"/>
    <n v="0"/>
    <n v="735"/>
    <n v="2022"/>
    <n v="1500000"/>
    <n v="0"/>
    <n v="1500000"/>
    <n v="0"/>
  </r>
  <r>
    <d v="2022-06-01T00:00:00"/>
    <n v="2023"/>
    <s v="Q1"/>
    <x v="13"/>
    <s v="4-Wheelers"/>
    <n v="0"/>
    <n v="354"/>
    <n v="2022"/>
    <n v="1500000"/>
    <n v="0"/>
    <n v="1500000"/>
    <n v="0"/>
  </r>
  <r>
    <d v="2022-07-01T00:00:00"/>
    <n v="2023"/>
    <s v="Q2"/>
    <x v="1"/>
    <s v="2-Wheelers"/>
    <n v="0"/>
    <n v="385"/>
    <n v="2022"/>
    <n v="85000"/>
    <n v="0"/>
    <n v="85000"/>
    <n v="0"/>
  </r>
  <r>
    <d v="2022-07-01T00:00:00"/>
    <n v="2023"/>
    <s v="Q2"/>
    <x v="1"/>
    <s v="4-Wheelers"/>
    <n v="0"/>
    <n v="127"/>
    <n v="2022"/>
    <n v="1500000"/>
    <n v="0"/>
    <n v="1500000"/>
    <n v="0"/>
  </r>
  <r>
    <d v="2022-07-01T00:00:00"/>
    <n v="2023"/>
    <s v="Q2"/>
    <x v="2"/>
    <s v="2-Wheelers"/>
    <n v="0"/>
    <n v="1181"/>
    <n v="2022"/>
    <n v="85000"/>
    <n v="0"/>
    <n v="85000"/>
    <n v="0"/>
  </r>
  <r>
    <d v="2022-07-01T00:00:00"/>
    <n v="2023"/>
    <s v="Q2"/>
    <x v="5"/>
    <s v="4-Wheelers"/>
    <n v="0"/>
    <n v="344"/>
    <n v="2022"/>
    <n v="1500000"/>
    <n v="0"/>
    <n v="1500000"/>
    <n v="0"/>
  </r>
  <r>
    <d v="2022-07-01T00:00:00"/>
    <n v="2023"/>
    <s v="Q2"/>
    <x v="7"/>
    <s v="2-Wheelers"/>
    <n v="0"/>
    <n v="314"/>
    <n v="2022"/>
    <n v="85000"/>
    <n v="0"/>
    <n v="85000"/>
    <n v="0"/>
  </r>
  <r>
    <d v="2022-07-01T00:00:00"/>
    <n v="2023"/>
    <s v="Q2"/>
    <x v="8"/>
    <s v="4-Wheelers"/>
    <n v="0"/>
    <n v="775"/>
    <n v="2022"/>
    <n v="1500000"/>
    <n v="0"/>
    <n v="1500000"/>
    <n v="0"/>
  </r>
  <r>
    <d v="2022-07-01T00:00:00"/>
    <n v="2023"/>
    <s v="Q2"/>
    <x v="10"/>
    <s v="4-Wheelers"/>
    <n v="0"/>
    <n v="319"/>
    <n v="2022"/>
    <n v="1500000"/>
    <n v="0"/>
    <n v="1500000"/>
    <n v="0"/>
  </r>
  <r>
    <d v="2022-07-01T00:00:00"/>
    <n v="2023"/>
    <s v="Q2"/>
    <x v="11"/>
    <s v="2-Wheelers"/>
    <n v="0"/>
    <n v="505"/>
    <n v="2022"/>
    <n v="85000"/>
    <n v="0"/>
    <n v="85000"/>
    <n v="0"/>
  </r>
  <r>
    <d v="2022-07-01T00:00:00"/>
    <n v="2023"/>
    <s v="Q2"/>
    <x v="11"/>
    <s v="4-Wheelers"/>
    <n v="0"/>
    <n v="591"/>
    <n v="2022"/>
    <n v="1500000"/>
    <n v="0"/>
    <n v="1500000"/>
    <n v="0"/>
  </r>
  <r>
    <d v="2022-07-01T00:00:00"/>
    <n v="2023"/>
    <s v="Q2"/>
    <x v="13"/>
    <s v="4-Wheelers"/>
    <n v="0"/>
    <n v="402"/>
    <n v="2022"/>
    <n v="1500000"/>
    <n v="0"/>
    <n v="1500000"/>
    <n v="0"/>
  </r>
  <r>
    <d v="2022-08-01T00:00:00"/>
    <n v="2023"/>
    <s v="Q2"/>
    <x v="1"/>
    <s v="2-Wheelers"/>
    <n v="0"/>
    <n v="398"/>
    <n v="2022"/>
    <n v="85000"/>
    <n v="0"/>
    <n v="85000"/>
    <n v="0"/>
  </r>
  <r>
    <d v="2022-08-01T00:00:00"/>
    <n v="2023"/>
    <s v="Q2"/>
    <x v="1"/>
    <s v="4-Wheelers"/>
    <n v="0"/>
    <n v="154"/>
    <n v="2022"/>
    <n v="1500000"/>
    <n v="0"/>
    <n v="1500000"/>
    <n v="0"/>
  </r>
  <r>
    <d v="2022-08-01T00:00:00"/>
    <n v="2023"/>
    <s v="Q2"/>
    <x v="2"/>
    <s v="2-Wheelers"/>
    <n v="0"/>
    <n v="1244"/>
    <n v="2022"/>
    <n v="85000"/>
    <n v="0"/>
    <n v="85000"/>
    <n v="0"/>
  </r>
  <r>
    <d v="2022-08-01T00:00:00"/>
    <n v="2023"/>
    <s v="Q2"/>
    <x v="2"/>
    <s v="4-Wheelers"/>
    <n v="0"/>
    <n v="866"/>
    <n v="2022"/>
    <n v="1500000"/>
    <n v="0"/>
    <n v="1500000"/>
    <n v="0"/>
  </r>
  <r>
    <d v="2022-08-01T00:00:00"/>
    <n v="2023"/>
    <s v="Q2"/>
    <x v="7"/>
    <s v="2-Wheelers"/>
    <n v="0"/>
    <n v="222"/>
    <n v="2022"/>
    <n v="85000"/>
    <n v="0"/>
    <n v="85000"/>
    <n v="0"/>
  </r>
  <r>
    <d v="2022-08-01T00:00:00"/>
    <n v="2023"/>
    <s v="Q2"/>
    <x v="8"/>
    <s v="4-Wheelers"/>
    <n v="0"/>
    <n v="623"/>
    <n v="2022"/>
    <n v="1500000"/>
    <n v="0"/>
    <n v="1500000"/>
    <n v="0"/>
  </r>
  <r>
    <d v="2022-08-01T00:00:00"/>
    <n v="2023"/>
    <s v="Q2"/>
    <x v="9"/>
    <s v="4-Wheelers"/>
    <n v="0"/>
    <n v="1120"/>
    <n v="2022"/>
    <n v="1500000"/>
    <n v="0"/>
    <n v="1500000"/>
    <n v="0"/>
  </r>
  <r>
    <d v="2022-08-01T00:00:00"/>
    <n v="2023"/>
    <s v="Q2"/>
    <x v="10"/>
    <s v="4-Wheelers"/>
    <n v="0"/>
    <n v="408"/>
    <n v="2022"/>
    <n v="1500000"/>
    <n v="0"/>
    <n v="1500000"/>
    <n v="0"/>
  </r>
  <r>
    <d v="2022-08-01T00:00:00"/>
    <n v="2023"/>
    <s v="Q2"/>
    <x v="11"/>
    <s v="2-Wheelers"/>
    <n v="0"/>
    <n v="554"/>
    <n v="2022"/>
    <n v="85000"/>
    <n v="0"/>
    <n v="85000"/>
    <n v="0"/>
  </r>
  <r>
    <d v="2022-08-01T00:00:00"/>
    <n v="2023"/>
    <s v="Q2"/>
    <x v="11"/>
    <s v="4-Wheelers"/>
    <n v="0"/>
    <n v="844"/>
    <n v="2022"/>
    <n v="1500000"/>
    <n v="0"/>
    <n v="1500000"/>
    <n v="0"/>
  </r>
  <r>
    <d v="2022-08-01T00:00:00"/>
    <n v="2023"/>
    <s v="Q2"/>
    <x v="13"/>
    <s v="4-Wheelers"/>
    <n v="0"/>
    <n v="403"/>
    <n v="2022"/>
    <n v="1500000"/>
    <n v="0"/>
    <n v="1500000"/>
    <n v="0"/>
  </r>
  <r>
    <d v="2022-09-01T00:00:00"/>
    <n v="2023"/>
    <s v="Q2"/>
    <x v="1"/>
    <s v="2-Wheelers"/>
    <n v="0"/>
    <n v="484"/>
    <n v="2022"/>
    <n v="85000"/>
    <n v="0"/>
    <n v="85000"/>
    <n v="0"/>
  </r>
  <r>
    <d v="2022-09-01T00:00:00"/>
    <n v="2023"/>
    <s v="Q2"/>
    <x v="1"/>
    <s v="4-Wheelers"/>
    <n v="0"/>
    <n v="128"/>
    <n v="2022"/>
    <n v="1500000"/>
    <n v="0"/>
    <n v="1500000"/>
    <n v="0"/>
  </r>
  <r>
    <d v="2022-09-01T00:00:00"/>
    <n v="2023"/>
    <s v="Q2"/>
    <x v="2"/>
    <s v="2-Wheelers"/>
    <n v="0"/>
    <n v="1068"/>
    <n v="2022"/>
    <n v="85000"/>
    <n v="0"/>
    <n v="85000"/>
    <n v="0"/>
  </r>
  <r>
    <d v="2022-09-01T00:00:00"/>
    <n v="2023"/>
    <s v="Q2"/>
    <x v="2"/>
    <s v="4-Wheelers"/>
    <n v="0"/>
    <n v="931"/>
    <n v="2022"/>
    <n v="1500000"/>
    <n v="0"/>
    <n v="1500000"/>
    <n v="0"/>
  </r>
  <r>
    <d v="2022-09-01T00:00:00"/>
    <n v="2023"/>
    <s v="Q2"/>
    <x v="7"/>
    <s v="2-Wheelers"/>
    <n v="0"/>
    <n v="30"/>
    <n v="2022"/>
    <n v="85000"/>
    <n v="0"/>
    <n v="85000"/>
    <n v="0"/>
  </r>
  <r>
    <d v="2022-09-01T00:00:00"/>
    <n v="2023"/>
    <s v="Q2"/>
    <x v="7"/>
    <s v="4-Wheelers"/>
    <n v="0"/>
    <n v="189"/>
    <n v="2022"/>
    <n v="1500000"/>
    <n v="0"/>
    <n v="1500000"/>
    <n v="0"/>
  </r>
  <r>
    <d v="2022-09-01T00:00:00"/>
    <n v="2023"/>
    <s v="Q2"/>
    <x v="8"/>
    <s v="4-Wheelers"/>
    <n v="0"/>
    <n v="820"/>
    <n v="2022"/>
    <n v="1500000"/>
    <n v="0"/>
    <n v="1500000"/>
    <n v="0"/>
  </r>
  <r>
    <d v="2022-09-01T00:00:00"/>
    <n v="2023"/>
    <s v="Q2"/>
    <x v="10"/>
    <s v="4-Wheelers"/>
    <n v="0"/>
    <n v="379"/>
    <n v="2022"/>
    <n v="1500000"/>
    <n v="0"/>
    <n v="1500000"/>
    <n v="0"/>
  </r>
  <r>
    <d v="2022-09-01T00:00:00"/>
    <n v="2023"/>
    <s v="Q2"/>
    <x v="11"/>
    <s v="2-Wheelers"/>
    <n v="0"/>
    <n v="589"/>
    <n v="2022"/>
    <n v="85000"/>
    <n v="0"/>
    <n v="85000"/>
    <n v="0"/>
  </r>
  <r>
    <d v="2022-09-01T00:00:00"/>
    <n v="2023"/>
    <s v="Q2"/>
    <x v="11"/>
    <s v="4-Wheelers"/>
    <n v="0"/>
    <n v="780"/>
    <n v="2022"/>
    <n v="1500000"/>
    <n v="0"/>
    <n v="1500000"/>
    <n v="0"/>
  </r>
  <r>
    <d v="2022-09-01T00:00:00"/>
    <n v="2023"/>
    <s v="Q2"/>
    <x v="13"/>
    <s v="4-Wheelers"/>
    <n v="0"/>
    <n v="465"/>
    <n v="2022"/>
    <n v="1500000"/>
    <n v="0"/>
    <n v="1500000"/>
    <n v="0"/>
  </r>
  <r>
    <d v="2022-10-01T00:00:00"/>
    <n v="2023"/>
    <s v="Q3"/>
    <x v="1"/>
    <s v="2-Wheelers"/>
    <n v="0"/>
    <n v="409"/>
    <n v="2022"/>
    <n v="85000"/>
    <n v="0"/>
    <n v="85000"/>
    <n v="0"/>
  </r>
  <r>
    <d v="2022-10-01T00:00:00"/>
    <n v="2023"/>
    <s v="Q3"/>
    <x v="1"/>
    <s v="4-Wheelers"/>
    <n v="0"/>
    <n v="144"/>
    <n v="2022"/>
    <n v="1500000"/>
    <n v="0"/>
    <n v="1500000"/>
    <n v="0"/>
  </r>
  <r>
    <d v="2022-10-01T00:00:00"/>
    <n v="2023"/>
    <s v="Q3"/>
    <x v="2"/>
    <s v="2-Wheelers"/>
    <n v="0"/>
    <n v="850"/>
    <n v="2022"/>
    <n v="85000"/>
    <n v="0"/>
    <n v="85000"/>
    <n v="0"/>
  </r>
  <r>
    <d v="2022-10-01T00:00:00"/>
    <n v="2023"/>
    <s v="Q3"/>
    <x v="2"/>
    <s v="4-Wheelers"/>
    <n v="0"/>
    <n v="741"/>
    <n v="2022"/>
    <n v="1500000"/>
    <n v="0"/>
    <n v="1500000"/>
    <n v="0"/>
  </r>
  <r>
    <d v="2022-10-01T00:00:00"/>
    <n v="2023"/>
    <s v="Q3"/>
    <x v="7"/>
    <s v="2-Wheelers"/>
    <n v="0"/>
    <n v="27"/>
    <n v="2022"/>
    <n v="85000"/>
    <n v="0"/>
    <n v="85000"/>
    <n v="0"/>
  </r>
  <r>
    <d v="2022-10-01T00:00:00"/>
    <n v="2023"/>
    <s v="Q3"/>
    <x v="7"/>
    <s v="4-Wheelers"/>
    <n v="0"/>
    <n v="264"/>
    <n v="2022"/>
    <n v="1500000"/>
    <n v="0"/>
    <n v="1500000"/>
    <n v="0"/>
  </r>
  <r>
    <d v="2022-10-01T00:00:00"/>
    <n v="2023"/>
    <s v="Q3"/>
    <x v="8"/>
    <s v="4-Wheelers"/>
    <n v="0"/>
    <n v="596"/>
    <n v="2022"/>
    <n v="1500000"/>
    <n v="0"/>
    <n v="1500000"/>
    <n v="0"/>
  </r>
  <r>
    <d v="2022-10-01T00:00:00"/>
    <n v="2023"/>
    <s v="Q3"/>
    <x v="10"/>
    <s v="4-Wheelers"/>
    <n v="0"/>
    <n v="362"/>
    <n v="2022"/>
    <n v="1500000"/>
    <n v="0"/>
    <n v="1500000"/>
    <n v="0"/>
  </r>
  <r>
    <d v="2022-10-01T00:00:00"/>
    <n v="2023"/>
    <s v="Q3"/>
    <x v="11"/>
    <s v="2-Wheelers"/>
    <n v="0"/>
    <n v="374"/>
    <n v="2022"/>
    <n v="85000"/>
    <n v="0"/>
    <n v="85000"/>
    <n v="0"/>
  </r>
  <r>
    <d v="2022-10-01T00:00:00"/>
    <n v="2023"/>
    <s v="Q3"/>
    <x v="11"/>
    <s v="4-Wheelers"/>
    <n v="0"/>
    <n v="690"/>
    <n v="2022"/>
    <n v="1500000"/>
    <n v="0"/>
    <n v="1500000"/>
    <n v="0"/>
  </r>
  <r>
    <d v="2022-10-01T00:00:00"/>
    <n v="2023"/>
    <s v="Q3"/>
    <x v="13"/>
    <s v="4-Wheelers"/>
    <n v="0"/>
    <n v="416"/>
    <n v="2022"/>
    <n v="1500000"/>
    <n v="0"/>
    <n v="1500000"/>
    <n v="0"/>
  </r>
  <r>
    <d v="2022-11-01T00:00:00"/>
    <n v="2023"/>
    <s v="Q3"/>
    <x v="2"/>
    <s v="2-Wheelers"/>
    <n v="0"/>
    <n v="1251"/>
    <n v="2022"/>
    <n v="85000"/>
    <n v="0"/>
    <n v="85000"/>
    <n v="0"/>
  </r>
  <r>
    <d v="2022-11-01T00:00:00"/>
    <n v="2023"/>
    <s v="Q3"/>
    <x v="2"/>
    <s v="4-Wheelers"/>
    <n v="0"/>
    <n v="971"/>
    <n v="2022"/>
    <n v="1500000"/>
    <n v="0"/>
    <n v="1500000"/>
    <n v="0"/>
  </r>
  <r>
    <d v="2022-11-01T00:00:00"/>
    <n v="2023"/>
    <s v="Q3"/>
    <x v="6"/>
    <s v="4-Wheelers"/>
    <n v="0"/>
    <n v="4102"/>
    <n v="2022"/>
    <n v="1500000"/>
    <n v="0"/>
    <n v="1500000"/>
    <n v="0"/>
  </r>
  <r>
    <d v="2022-11-01T00:00:00"/>
    <n v="2023"/>
    <s v="Q3"/>
    <x v="7"/>
    <s v="2-Wheelers"/>
    <n v="0"/>
    <n v="23"/>
    <n v="2022"/>
    <n v="85000"/>
    <n v="0"/>
    <n v="85000"/>
    <n v="0"/>
  </r>
  <r>
    <d v="2022-11-01T00:00:00"/>
    <n v="2023"/>
    <s v="Q3"/>
    <x v="7"/>
    <s v="4-Wheelers"/>
    <n v="0"/>
    <n v="244"/>
    <n v="2022"/>
    <n v="1500000"/>
    <n v="0"/>
    <n v="1500000"/>
    <n v="0"/>
  </r>
  <r>
    <d v="2022-11-01T00:00:00"/>
    <n v="2023"/>
    <s v="Q3"/>
    <x v="8"/>
    <s v="4-Wheelers"/>
    <n v="0"/>
    <n v="1569"/>
    <n v="2022"/>
    <n v="1500000"/>
    <n v="0"/>
    <n v="1500000"/>
    <n v="0"/>
  </r>
  <r>
    <d v="2022-11-01T00:00:00"/>
    <n v="2023"/>
    <s v="Q3"/>
    <x v="9"/>
    <s v="4-Wheelers"/>
    <n v="0"/>
    <n v="1158"/>
    <n v="2022"/>
    <n v="1500000"/>
    <n v="0"/>
    <n v="1500000"/>
    <n v="0"/>
  </r>
  <r>
    <d v="2022-11-01T00:00:00"/>
    <n v="2023"/>
    <s v="Q3"/>
    <x v="10"/>
    <s v="4-Wheelers"/>
    <n v="0"/>
    <n v="378"/>
    <n v="2022"/>
    <n v="1500000"/>
    <n v="0"/>
    <n v="1500000"/>
    <n v="0"/>
  </r>
  <r>
    <d v="2022-11-01T00:00:00"/>
    <n v="2023"/>
    <s v="Q3"/>
    <x v="11"/>
    <s v="2-Wheelers"/>
    <n v="0"/>
    <n v="447"/>
    <n v="2022"/>
    <n v="85000"/>
    <n v="0"/>
    <n v="85000"/>
    <n v="0"/>
  </r>
  <r>
    <d v="2022-11-01T00:00:00"/>
    <n v="2023"/>
    <s v="Q3"/>
    <x v="11"/>
    <s v="4-Wheelers"/>
    <n v="0"/>
    <n v="724"/>
    <n v="2022"/>
    <n v="1500000"/>
    <n v="0"/>
    <n v="1500000"/>
    <n v="0"/>
  </r>
  <r>
    <d v="2022-11-01T00:00:00"/>
    <n v="2023"/>
    <s v="Q3"/>
    <x v="19"/>
    <s v="4-Wheelers"/>
    <n v="0"/>
    <n v="8875"/>
    <n v="2022"/>
    <n v="1500000"/>
    <n v="0"/>
    <n v="1500000"/>
    <n v="0"/>
  </r>
  <r>
    <d v="2022-11-01T00:00:00"/>
    <n v="2023"/>
    <s v="Q3"/>
    <x v="13"/>
    <s v="4-Wheelers"/>
    <n v="0"/>
    <n v="410"/>
    <n v="2022"/>
    <n v="1500000"/>
    <n v="0"/>
    <n v="1500000"/>
    <n v="0"/>
  </r>
  <r>
    <d v="2022-12-01T00:00:00"/>
    <n v="2023"/>
    <s v="Q3"/>
    <x v="2"/>
    <s v="4-Wheelers"/>
    <n v="0"/>
    <n v="865"/>
    <n v="2022"/>
    <n v="1500000"/>
    <n v="0"/>
    <n v="1500000"/>
    <n v="0"/>
  </r>
  <r>
    <d v="2022-12-01T00:00:00"/>
    <n v="2023"/>
    <s v="Q3"/>
    <x v="7"/>
    <s v="2-Wheelers"/>
    <n v="0"/>
    <n v="16"/>
    <n v="2022"/>
    <n v="85000"/>
    <n v="0"/>
    <n v="85000"/>
    <n v="0"/>
  </r>
  <r>
    <d v="2022-12-01T00:00:00"/>
    <n v="2023"/>
    <s v="Q3"/>
    <x v="7"/>
    <s v="4-Wheelers"/>
    <n v="0"/>
    <n v="144"/>
    <n v="2022"/>
    <n v="1500000"/>
    <n v="0"/>
    <n v="1500000"/>
    <n v="0"/>
  </r>
  <r>
    <d v="2022-12-01T00:00:00"/>
    <n v="2023"/>
    <s v="Q3"/>
    <x v="8"/>
    <s v="4-Wheelers"/>
    <n v="0"/>
    <n v="1478"/>
    <n v="2022"/>
    <n v="1500000"/>
    <n v="0"/>
    <n v="1500000"/>
    <n v="0"/>
  </r>
  <r>
    <d v="2022-12-01T00:00:00"/>
    <n v="2023"/>
    <s v="Q3"/>
    <x v="9"/>
    <s v="4-Wheelers"/>
    <n v="0"/>
    <n v="1150"/>
    <n v="2022"/>
    <n v="1500000"/>
    <n v="0"/>
    <n v="1500000"/>
    <n v="0"/>
  </r>
  <r>
    <d v="2022-12-01T00:00:00"/>
    <n v="2023"/>
    <s v="Q3"/>
    <x v="10"/>
    <s v="4-Wheelers"/>
    <n v="0"/>
    <n v="445"/>
    <n v="2022"/>
    <n v="1500000"/>
    <n v="0"/>
    <n v="1500000"/>
    <n v="0"/>
  </r>
  <r>
    <d v="2022-12-01T00:00:00"/>
    <n v="2023"/>
    <s v="Q3"/>
    <x v="11"/>
    <s v="2-Wheelers"/>
    <n v="0"/>
    <n v="369"/>
    <n v="2022"/>
    <n v="85000"/>
    <n v="0"/>
    <n v="85000"/>
    <n v="0"/>
  </r>
  <r>
    <d v="2022-12-01T00:00:00"/>
    <n v="2023"/>
    <s v="Q3"/>
    <x v="11"/>
    <s v="4-Wheelers"/>
    <n v="0"/>
    <n v="490"/>
    <n v="2022"/>
    <n v="1500000"/>
    <n v="0"/>
    <n v="1500000"/>
    <n v="0"/>
  </r>
  <r>
    <d v="2022-12-01T00:00:00"/>
    <n v="2023"/>
    <s v="Q3"/>
    <x v="13"/>
    <s v="4-Wheelers"/>
    <n v="0"/>
    <n v="385"/>
    <n v="2022"/>
    <n v="1500000"/>
    <n v="0"/>
    <n v="1500000"/>
    <n v="0"/>
  </r>
  <r>
    <d v="2023-01-01T00:00:00"/>
    <n v="2023"/>
    <s v="Q4"/>
    <x v="1"/>
    <s v="2-Wheelers"/>
    <n v="0"/>
    <n v="373"/>
    <n v="2023"/>
    <n v="85000"/>
    <n v="0"/>
    <n v="85000"/>
    <n v="0"/>
  </r>
  <r>
    <d v="2023-01-01T00:00:00"/>
    <n v="2023"/>
    <s v="Q4"/>
    <x v="1"/>
    <s v="4-Wheelers"/>
    <n v="0"/>
    <n v="153"/>
    <n v="2023"/>
    <n v="1500000"/>
    <n v="0"/>
    <n v="1500000"/>
    <n v="0"/>
  </r>
  <r>
    <d v="2023-01-01T00:00:00"/>
    <n v="2023"/>
    <s v="Q4"/>
    <x v="2"/>
    <s v="2-Wheelers"/>
    <n v="0"/>
    <n v="718"/>
    <n v="2023"/>
    <n v="85000"/>
    <n v="0"/>
    <n v="85000"/>
    <n v="0"/>
  </r>
  <r>
    <d v="2023-01-01T00:00:00"/>
    <n v="2023"/>
    <s v="Q4"/>
    <x v="2"/>
    <s v="4-Wheelers"/>
    <n v="0"/>
    <n v="966"/>
    <n v="2023"/>
    <n v="1500000"/>
    <n v="0"/>
    <n v="1500000"/>
    <n v="0"/>
  </r>
  <r>
    <d v="2023-01-01T00:00:00"/>
    <n v="2023"/>
    <s v="Q4"/>
    <x v="7"/>
    <s v="4-Wheelers"/>
    <n v="0"/>
    <n v="92"/>
    <n v="2023"/>
    <n v="1500000"/>
    <n v="0"/>
    <n v="1500000"/>
    <n v="0"/>
  </r>
  <r>
    <d v="2023-01-01T00:00:00"/>
    <n v="2023"/>
    <s v="Q4"/>
    <x v="10"/>
    <s v="4-Wheelers"/>
    <n v="0"/>
    <n v="476"/>
    <n v="2023"/>
    <n v="1500000"/>
    <n v="0"/>
    <n v="1500000"/>
    <n v="0"/>
  </r>
  <r>
    <d v="2023-01-01T00:00:00"/>
    <n v="2023"/>
    <s v="Q4"/>
    <x v="11"/>
    <s v="2-Wheelers"/>
    <n v="0"/>
    <n v="432"/>
    <n v="2023"/>
    <n v="85000"/>
    <n v="0"/>
    <n v="85000"/>
    <n v="0"/>
  </r>
  <r>
    <d v="2023-01-01T00:00:00"/>
    <n v="2023"/>
    <s v="Q4"/>
    <x v="11"/>
    <s v="4-Wheelers"/>
    <n v="0"/>
    <n v="545"/>
    <n v="2023"/>
    <n v="1500000"/>
    <n v="0"/>
    <n v="1500000"/>
    <n v="0"/>
  </r>
  <r>
    <d v="2023-01-01T00:00:00"/>
    <n v="2023"/>
    <s v="Q4"/>
    <x v="19"/>
    <s v="4-Wheelers"/>
    <n v="0"/>
    <n v="11608"/>
    <n v="2023"/>
    <n v="1500000"/>
    <n v="0"/>
    <n v="1500000"/>
    <n v="0"/>
  </r>
  <r>
    <d v="2023-01-01T00:00:00"/>
    <n v="2023"/>
    <s v="Q4"/>
    <x v="13"/>
    <s v="4-Wheelers"/>
    <n v="0"/>
    <n v="399"/>
    <n v="2023"/>
    <n v="1500000"/>
    <n v="0"/>
    <n v="1500000"/>
    <n v="0"/>
  </r>
  <r>
    <d v="2023-02-01T00:00:00"/>
    <n v="2023"/>
    <s v="Q4"/>
    <x v="1"/>
    <s v="2-Wheelers"/>
    <n v="0"/>
    <n v="346"/>
    <n v="2023"/>
    <n v="85000"/>
    <n v="0"/>
    <n v="85000"/>
    <n v="0"/>
  </r>
  <r>
    <d v="2023-02-01T00:00:00"/>
    <n v="2023"/>
    <s v="Q4"/>
    <x v="1"/>
    <s v="4-Wheelers"/>
    <n v="0"/>
    <n v="148"/>
    <n v="2023"/>
    <n v="1500000"/>
    <n v="0"/>
    <n v="1500000"/>
    <n v="0"/>
  </r>
  <r>
    <d v="2023-02-01T00:00:00"/>
    <n v="2023"/>
    <s v="Q4"/>
    <x v="2"/>
    <s v="2-Wheelers"/>
    <n v="0"/>
    <n v="816"/>
    <n v="2023"/>
    <n v="85000"/>
    <n v="0"/>
    <n v="85000"/>
    <n v="0"/>
  </r>
  <r>
    <d v="2023-02-01T00:00:00"/>
    <n v="2023"/>
    <s v="Q4"/>
    <x v="2"/>
    <s v="4-Wheelers"/>
    <n v="0"/>
    <n v="840"/>
    <n v="2023"/>
    <n v="1500000"/>
    <n v="0"/>
    <n v="1500000"/>
    <n v="0"/>
  </r>
  <r>
    <d v="2023-02-01T00:00:00"/>
    <n v="2023"/>
    <s v="Q4"/>
    <x v="7"/>
    <s v="2-Wheelers"/>
    <n v="0"/>
    <n v="5"/>
    <n v="2023"/>
    <n v="85000"/>
    <n v="0"/>
    <n v="85000"/>
    <n v="0"/>
  </r>
  <r>
    <d v="2023-02-01T00:00:00"/>
    <n v="2023"/>
    <s v="Q4"/>
    <x v="7"/>
    <s v="4-Wheelers"/>
    <n v="0"/>
    <n v="49"/>
    <n v="2023"/>
    <n v="1500000"/>
    <n v="0"/>
    <n v="1500000"/>
    <n v="0"/>
  </r>
  <r>
    <d v="2023-02-01T00:00:00"/>
    <n v="2023"/>
    <s v="Q4"/>
    <x v="9"/>
    <s v="4-Wheelers"/>
    <n v="0"/>
    <n v="1002"/>
    <n v="2023"/>
    <n v="1500000"/>
    <n v="0"/>
    <n v="1500000"/>
    <n v="0"/>
  </r>
  <r>
    <d v="2023-02-01T00:00:00"/>
    <n v="2023"/>
    <s v="Q4"/>
    <x v="10"/>
    <s v="4-Wheelers"/>
    <n v="0"/>
    <n v="337"/>
    <n v="2023"/>
    <n v="1500000"/>
    <n v="0"/>
    <n v="1500000"/>
    <n v="0"/>
  </r>
  <r>
    <d v="2023-02-01T00:00:00"/>
    <n v="2023"/>
    <s v="Q4"/>
    <x v="11"/>
    <s v="2-Wheelers"/>
    <n v="0"/>
    <n v="375"/>
    <n v="2023"/>
    <n v="85000"/>
    <n v="0"/>
    <n v="85000"/>
    <n v="0"/>
  </r>
  <r>
    <d v="2023-02-01T00:00:00"/>
    <n v="2023"/>
    <s v="Q4"/>
    <x v="11"/>
    <s v="4-Wheelers"/>
    <n v="0"/>
    <n v="806"/>
    <n v="2023"/>
    <n v="1500000"/>
    <n v="0"/>
    <n v="1500000"/>
    <n v="0"/>
  </r>
  <r>
    <d v="2023-02-01T00:00:00"/>
    <n v="2023"/>
    <s v="Q4"/>
    <x v="13"/>
    <s v="4-Wheelers"/>
    <n v="0"/>
    <n v="328"/>
    <n v="2023"/>
    <n v="1500000"/>
    <n v="0"/>
    <n v="1500000"/>
    <n v="0"/>
  </r>
  <r>
    <d v="2023-03-01T00:00:00"/>
    <n v="2023"/>
    <s v="Q4"/>
    <x v="2"/>
    <s v="2-Wheelers"/>
    <n v="0"/>
    <n v="1131"/>
    <n v="2023"/>
    <n v="85000"/>
    <n v="0"/>
    <n v="85000"/>
    <n v="0"/>
  </r>
  <r>
    <d v="2023-03-01T00:00:00"/>
    <n v="2023"/>
    <s v="Q4"/>
    <x v="2"/>
    <s v="4-Wheelers"/>
    <n v="0"/>
    <n v="1048"/>
    <n v="2023"/>
    <n v="1500000"/>
    <n v="0"/>
    <n v="1500000"/>
    <n v="0"/>
  </r>
  <r>
    <d v="2023-03-01T00:00:00"/>
    <n v="2023"/>
    <s v="Q4"/>
    <x v="7"/>
    <s v="2-Wheelers"/>
    <n v="0"/>
    <n v="30"/>
    <n v="2023"/>
    <n v="85000"/>
    <n v="0"/>
    <n v="85000"/>
    <n v="0"/>
  </r>
  <r>
    <d v="2023-03-01T00:00:00"/>
    <n v="2023"/>
    <s v="Q4"/>
    <x v="7"/>
    <s v="4-Wheelers"/>
    <n v="0"/>
    <n v="59"/>
    <n v="2023"/>
    <n v="1500000"/>
    <n v="0"/>
    <n v="1500000"/>
    <n v="0"/>
  </r>
  <r>
    <d v="2023-03-01T00:00:00"/>
    <n v="2023"/>
    <s v="Q4"/>
    <x v="8"/>
    <s v="4-Wheelers"/>
    <n v="0"/>
    <n v="320"/>
    <n v="2023"/>
    <n v="1500000"/>
    <n v="0"/>
    <n v="1500000"/>
    <n v="0"/>
  </r>
  <r>
    <d v="2023-03-01T00:00:00"/>
    <n v="2023"/>
    <s v="Q4"/>
    <x v="9"/>
    <s v="4-Wheelers"/>
    <n v="0"/>
    <n v="1369"/>
    <n v="2023"/>
    <n v="1500000"/>
    <n v="0"/>
    <n v="1500000"/>
    <n v="0"/>
  </r>
  <r>
    <d v="2023-03-01T00:00:00"/>
    <n v="2023"/>
    <s v="Q4"/>
    <x v="10"/>
    <s v="4-Wheelers"/>
    <n v="0"/>
    <n v="433"/>
    <n v="2023"/>
    <n v="1500000"/>
    <n v="0"/>
    <n v="1500000"/>
    <n v="0"/>
  </r>
  <r>
    <d v="2023-03-01T00:00:00"/>
    <n v="2023"/>
    <s v="Q4"/>
    <x v="11"/>
    <s v="2-Wheelers"/>
    <n v="0"/>
    <n v="693"/>
    <n v="2023"/>
    <n v="85000"/>
    <n v="0"/>
    <n v="85000"/>
    <n v="0"/>
  </r>
  <r>
    <d v="2023-03-01T00:00:00"/>
    <n v="2023"/>
    <s v="Q4"/>
    <x v="11"/>
    <s v="4-Wheelers"/>
    <n v="0"/>
    <n v="820"/>
    <n v="2023"/>
    <n v="1500000"/>
    <n v="0"/>
    <n v="1500000"/>
    <n v="0"/>
  </r>
  <r>
    <d v="2023-04-01T00:00:00"/>
    <n v="2024"/>
    <s v="Q1"/>
    <x v="1"/>
    <s v="2-Wheelers"/>
    <n v="0"/>
    <n v="325"/>
    <n v="2023"/>
    <n v="85000"/>
    <n v="0"/>
    <n v="85000"/>
    <n v="0"/>
  </r>
  <r>
    <d v="2023-04-01T00:00:00"/>
    <n v="2024"/>
    <s v="Q1"/>
    <x v="2"/>
    <s v="2-Wheelers"/>
    <n v="0"/>
    <n v="971"/>
    <n v="2023"/>
    <n v="85000"/>
    <n v="0"/>
    <n v="85000"/>
    <n v="0"/>
  </r>
  <r>
    <d v="2023-04-01T00:00:00"/>
    <n v="2024"/>
    <s v="Q1"/>
    <x v="7"/>
    <s v="2-Wheelers"/>
    <n v="0"/>
    <n v="43"/>
    <n v="2023"/>
    <n v="85000"/>
    <n v="0"/>
    <n v="85000"/>
    <n v="0"/>
  </r>
  <r>
    <d v="2023-04-01T00:00:00"/>
    <n v="2024"/>
    <s v="Q1"/>
    <x v="7"/>
    <s v="4-Wheelers"/>
    <n v="0"/>
    <n v="219"/>
    <n v="2023"/>
    <n v="1500000"/>
    <n v="0"/>
    <n v="1500000"/>
    <n v="0"/>
  </r>
  <r>
    <d v="2023-04-01T00:00:00"/>
    <n v="2024"/>
    <s v="Q1"/>
    <x v="8"/>
    <s v="4-Wheelers"/>
    <n v="0"/>
    <n v="942"/>
    <n v="2023"/>
    <n v="1500000"/>
    <n v="0"/>
    <n v="1500000"/>
    <n v="0"/>
  </r>
  <r>
    <d v="2023-04-01T00:00:00"/>
    <n v="2024"/>
    <s v="Q1"/>
    <x v="10"/>
    <s v="4-Wheelers"/>
    <n v="0"/>
    <n v="336"/>
    <n v="2023"/>
    <n v="1500000"/>
    <n v="0"/>
    <n v="1500000"/>
    <n v="0"/>
  </r>
  <r>
    <d v="2023-04-01T00:00:00"/>
    <n v="2024"/>
    <s v="Q1"/>
    <x v="11"/>
    <s v="2-Wheelers"/>
    <n v="0"/>
    <n v="560"/>
    <n v="2023"/>
    <n v="85000"/>
    <n v="0"/>
    <n v="85000"/>
    <n v="0"/>
  </r>
  <r>
    <d v="2023-05-01T00:00:00"/>
    <n v="2024"/>
    <s v="Q1"/>
    <x v="1"/>
    <s v="2-Wheelers"/>
    <n v="0"/>
    <n v="436"/>
    <n v="2023"/>
    <n v="85000"/>
    <n v="0"/>
    <n v="85000"/>
    <n v="0"/>
  </r>
  <r>
    <d v="2023-05-01T00:00:00"/>
    <n v="2024"/>
    <s v="Q1"/>
    <x v="1"/>
    <s v="4-Wheelers"/>
    <n v="0"/>
    <n v="150"/>
    <n v="2023"/>
    <n v="1500000"/>
    <n v="0"/>
    <n v="1500000"/>
    <n v="0"/>
  </r>
  <r>
    <d v="2023-05-01T00:00:00"/>
    <n v="2024"/>
    <s v="Q1"/>
    <x v="2"/>
    <s v="4-Wheelers"/>
    <n v="0"/>
    <n v="1132"/>
    <n v="2023"/>
    <n v="1500000"/>
    <n v="0"/>
    <n v="1500000"/>
    <n v="0"/>
  </r>
  <r>
    <d v="2023-05-01T00:00:00"/>
    <n v="2024"/>
    <s v="Q1"/>
    <x v="7"/>
    <s v="4-Wheelers"/>
    <n v="0"/>
    <n v="364"/>
    <n v="2023"/>
    <n v="1500000"/>
    <n v="0"/>
    <n v="1500000"/>
    <n v="0"/>
  </r>
  <r>
    <d v="2023-05-01T00:00:00"/>
    <n v="2024"/>
    <s v="Q1"/>
    <x v="10"/>
    <s v="4-Wheelers"/>
    <n v="0"/>
    <n v="382"/>
    <n v="2023"/>
    <n v="1500000"/>
    <n v="0"/>
    <n v="1500000"/>
    <n v="0"/>
  </r>
  <r>
    <d v="2023-05-01T00:00:00"/>
    <n v="2024"/>
    <s v="Q1"/>
    <x v="11"/>
    <s v="2-Wheelers"/>
    <n v="0"/>
    <n v="610"/>
    <n v="2023"/>
    <n v="85000"/>
    <n v="0"/>
    <n v="85000"/>
    <n v="0"/>
  </r>
  <r>
    <d v="2023-05-01T00:00:00"/>
    <n v="2024"/>
    <s v="Q1"/>
    <x v="11"/>
    <s v="4-Wheelers"/>
    <n v="0"/>
    <n v="796"/>
    <n v="2023"/>
    <n v="1500000"/>
    <n v="0"/>
    <n v="1500000"/>
    <n v="0"/>
  </r>
  <r>
    <d v="2023-06-01T00:00:00"/>
    <n v="2024"/>
    <s v="Q1"/>
    <x v="1"/>
    <s v="2-Wheelers"/>
    <n v="0"/>
    <n v="373"/>
    <n v="2023"/>
    <n v="85000"/>
    <n v="0"/>
    <n v="85000"/>
    <n v="0"/>
  </r>
  <r>
    <d v="2023-06-01T00:00:00"/>
    <n v="2024"/>
    <s v="Q1"/>
    <x v="2"/>
    <s v="2-Wheelers"/>
    <n v="0"/>
    <n v="1141"/>
    <n v="2023"/>
    <n v="85000"/>
    <n v="0"/>
    <n v="85000"/>
    <n v="0"/>
  </r>
  <r>
    <d v="2023-06-01T00:00:00"/>
    <n v="2024"/>
    <s v="Q1"/>
    <x v="2"/>
    <s v="4-Wheelers"/>
    <n v="0"/>
    <n v="1089"/>
    <n v="2023"/>
    <n v="1500000"/>
    <n v="0"/>
    <n v="1500000"/>
    <n v="0"/>
  </r>
  <r>
    <d v="2023-06-01T00:00:00"/>
    <n v="2024"/>
    <s v="Q1"/>
    <x v="7"/>
    <s v="4-Wheelers"/>
    <n v="0"/>
    <n v="304"/>
    <n v="2023"/>
    <n v="1500000"/>
    <n v="0"/>
    <n v="1500000"/>
    <n v="0"/>
  </r>
  <r>
    <d v="2023-06-01T00:00:00"/>
    <n v="2024"/>
    <s v="Q1"/>
    <x v="8"/>
    <s v="4-Wheelers"/>
    <n v="0"/>
    <n v="220"/>
    <n v="2023"/>
    <n v="1500000"/>
    <n v="0"/>
    <n v="1500000"/>
    <n v="0"/>
  </r>
  <r>
    <d v="2023-06-01T00:00:00"/>
    <n v="2024"/>
    <s v="Q1"/>
    <x v="10"/>
    <s v="4-Wheelers"/>
    <n v="0"/>
    <n v="383"/>
    <n v="2023"/>
    <n v="1500000"/>
    <n v="0"/>
    <n v="1500000"/>
    <n v="0"/>
  </r>
  <r>
    <d v="2023-06-01T00:00:00"/>
    <n v="2024"/>
    <s v="Q1"/>
    <x v="11"/>
    <s v="2-Wheelers"/>
    <n v="0"/>
    <n v="650"/>
    <n v="2023"/>
    <n v="85000"/>
    <n v="0"/>
    <n v="85000"/>
    <n v="0"/>
  </r>
  <r>
    <d v="2023-06-01T00:00:00"/>
    <n v="2024"/>
    <s v="Q1"/>
    <x v="11"/>
    <s v="4-Wheelers"/>
    <n v="0"/>
    <n v="620"/>
    <n v="2023"/>
    <n v="1500000"/>
    <n v="0"/>
    <n v="1500000"/>
    <n v="0"/>
  </r>
  <r>
    <d v="2023-07-01T00:00:00"/>
    <n v="2024"/>
    <s v="Q2"/>
    <x v="1"/>
    <s v="2-Wheelers"/>
    <n v="0"/>
    <n v="424"/>
    <n v="2023"/>
    <n v="85000"/>
    <n v="0"/>
    <n v="85000"/>
    <n v="0"/>
  </r>
  <r>
    <d v="2023-07-01T00:00:00"/>
    <n v="2024"/>
    <s v="Q2"/>
    <x v="2"/>
    <s v="2-Wheelers"/>
    <n v="0"/>
    <n v="1315"/>
    <n v="2023"/>
    <n v="85000"/>
    <n v="0"/>
    <n v="85000"/>
    <n v="0"/>
  </r>
  <r>
    <d v="2023-07-01T00:00:00"/>
    <n v="2024"/>
    <s v="Q2"/>
    <x v="7"/>
    <s v="4-Wheelers"/>
    <n v="0"/>
    <n v="301"/>
    <n v="2023"/>
    <n v="1500000"/>
    <n v="0"/>
    <n v="1500000"/>
    <n v="0"/>
  </r>
  <r>
    <d v="2023-07-01T00:00:00"/>
    <n v="2024"/>
    <s v="Q2"/>
    <x v="10"/>
    <s v="4-Wheelers"/>
    <n v="0"/>
    <n v="439"/>
    <n v="2023"/>
    <n v="1500000"/>
    <n v="0"/>
    <n v="1500000"/>
    <n v="0"/>
  </r>
  <r>
    <d v="2023-08-01T00:00:00"/>
    <n v="2024"/>
    <s v="Q2"/>
    <x v="1"/>
    <s v="2-Wheelers"/>
    <n v="0"/>
    <n v="477"/>
    <n v="2023"/>
    <n v="85000"/>
    <n v="0"/>
    <n v="85000"/>
    <n v="0"/>
  </r>
  <r>
    <d v="2023-08-01T00:00:00"/>
    <n v="2024"/>
    <s v="Q2"/>
    <x v="2"/>
    <s v="2-Wheelers"/>
    <n v="0"/>
    <n v="1292"/>
    <n v="2023"/>
    <n v="85000"/>
    <n v="0"/>
    <n v="85000"/>
    <n v="0"/>
  </r>
  <r>
    <d v="2023-08-01T00:00:00"/>
    <n v="2024"/>
    <s v="Q2"/>
    <x v="7"/>
    <s v="2-Wheelers"/>
    <n v="0"/>
    <n v="63"/>
    <n v="2023"/>
    <n v="85000"/>
    <n v="0"/>
    <n v="85000"/>
    <n v="0"/>
  </r>
  <r>
    <d v="2023-08-01T00:00:00"/>
    <n v="2024"/>
    <s v="Q2"/>
    <x v="7"/>
    <s v="4-Wheelers"/>
    <n v="0"/>
    <n v="278"/>
    <n v="2023"/>
    <n v="1500000"/>
    <n v="0"/>
    <n v="1500000"/>
    <n v="0"/>
  </r>
  <r>
    <d v="2023-08-01T00:00:00"/>
    <n v="2024"/>
    <s v="Q2"/>
    <x v="10"/>
    <s v="4-Wheelers"/>
    <n v="0"/>
    <n v="410"/>
    <n v="2023"/>
    <n v="1500000"/>
    <n v="0"/>
    <n v="1500000"/>
    <n v="0"/>
  </r>
  <r>
    <d v="2023-08-01T00:00:00"/>
    <n v="2024"/>
    <s v="Q2"/>
    <x v="11"/>
    <s v="2-Wheelers"/>
    <n v="0"/>
    <n v="592"/>
    <n v="2023"/>
    <n v="85000"/>
    <n v="0"/>
    <n v="85000"/>
    <n v="0"/>
  </r>
  <r>
    <d v="2023-08-01T00:00:00"/>
    <n v="2024"/>
    <s v="Q2"/>
    <x v="11"/>
    <s v="4-Wheelers"/>
    <n v="0"/>
    <n v="760"/>
    <n v="2023"/>
    <n v="1500000"/>
    <n v="0"/>
    <n v="1500000"/>
    <n v="0"/>
  </r>
  <r>
    <d v="2023-09-01T00:00:00"/>
    <n v="2024"/>
    <s v="Q2"/>
    <x v="1"/>
    <s v="2-Wheelers"/>
    <n v="0"/>
    <n v="379"/>
    <n v="2023"/>
    <n v="85000"/>
    <n v="0"/>
    <n v="85000"/>
    <n v="0"/>
  </r>
  <r>
    <d v="2023-09-01T00:00:00"/>
    <n v="2024"/>
    <s v="Q2"/>
    <x v="2"/>
    <s v="2-Wheelers"/>
    <n v="0"/>
    <n v="1274"/>
    <n v="2023"/>
    <n v="85000"/>
    <n v="0"/>
    <n v="85000"/>
    <n v="0"/>
  </r>
  <r>
    <d v="2023-09-01T00:00:00"/>
    <n v="2024"/>
    <s v="Q2"/>
    <x v="7"/>
    <s v="2-Wheelers"/>
    <n v="0"/>
    <n v="40"/>
    <n v="2023"/>
    <n v="85000"/>
    <n v="0"/>
    <n v="85000"/>
    <n v="0"/>
  </r>
  <r>
    <d v="2023-09-01T00:00:00"/>
    <n v="2024"/>
    <s v="Q2"/>
    <x v="7"/>
    <s v="4-Wheelers"/>
    <n v="0"/>
    <n v="211"/>
    <n v="2023"/>
    <n v="1500000"/>
    <n v="0"/>
    <n v="1500000"/>
    <n v="0"/>
  </r>
  <r>
    <d v="2023-09-01T00:00:00"/>
    <n v="2024"/>
    <s v="Q2"/>
    <x v="8"/>
    <s v="2-Wheelers"/>
    <n v="0"/>
    <n v="426"/>
    <n v="2023"/>
    <n v="85000"/>
    <n v="0"/>
    <n v="85000"/>
    <n v="0"/>
  </r>
  <r>
    <d v="2023-09-01T00:00:00"/>
    <n v="2024"/>
    <s v="Q2"/>
    <x v="8"/>
    <s v="4-Wheelers"/>
    <n v="0"/>
    <n v="239"/>
    <n v="2023"/>
    <n v="1500000"/>
    <n v="0"/>
    <n v="1500000"/>
    <n v="0"/>
  </r>
  <r>
    <d v="2023-09-01T00:00:00"/>
    <n v="2024"/>
    <s v="Q2"/>
    <x v="10"/>
    <s v="4-Wheelers"/>
    <n v="0"/>
    <n v="415"/>
    <n v="2023"/>
    <n v="1500000"/>
    <n v="0"/>
    <n v="1500000"/>
    <n v="0"/>
  </r>
  <r>
    <d v="2023-09-01T00:00:00"/>
    <n v="2024"/>
    <s v="Q2"/>
    <x v="11"/>
    <s v="4-Wheelers"/>
    <n v="0"/>
    <n v="654"/>
    <n v="2023"/>
    <n v="1500000"/>
    <n v="0"/>
    <n v="1500000"/>
    <n v="0"/>
  </r>
  <r>
    <d v="2023-10-01T00:00:00"/>
    <n v="2024"/>
    <s v="Q3"/>
    <x v="2"/>
    <s v="2-Wheelers"/>
    <n v="0"/>
    <n v="1281"/>
    <n v="2023"/>
    <n v="85000"/>
    <n v="0"/>
    <n v="85000"/>
    <n v="0"/>
  </r>
  <r>
    <d v="2023-10-01T00:00:00"/>
    <n v="2024"/>
    <s v="Q3"/>
    <x v="7"/>
    <s v="2-Wheelers"/>
    <n v="0"/>
    <n v="33"/>
    <n v="2023"/>
    <n v="85000"/>
    <n v="0"/>
    <n v="85000"/>
    <n v="0"/>
  </r>
  <r>
    <d v="2023-10-01T00:00:00"/>
    <n v="2024"/>
    <s v="Q3"/>
    <x v="7"/>
    <s v="4-Wheelers"/>
    <n v="0"/>
    <n v="187"/>
    <n v="2023"/>
    <n v="1500000"/>
    <n v="0"/>
    <n v="1500000"/>
    <n v="0"/>
  </r>
  <r>
    <d v="2023-10-01T00:00:00"/>
    <n v="2024"/>
    <s v="Q3"/>
    <x v="10"/>
    <s v="4-Wheelers"/>
    <n v="0"/>
    <n v="453"/>
    <n v="2023"/>
    <n v="1500000"/>
    <n v="0"/>
    <n v="1500000"/>
    <n v="0"/>
  </r>
  <r>
    <d v="2023-10-01T00:00:00"/>
    <n v="2024"/>
    <s v="Q3"/>
    <x v="11"/>
    <s v="2-Wheelers"/>
    <n v="0"/>
    <n v="471"/>
    <n v="2023"/>
    <n v="85000"/>
    <n v="0"/>
    <n v="85000"/>
    <n v="0"/>
  </r>
  <r>
    <d v="2023-10-01T00:00:00"/>
    <n v="2024"/>
    <s v="Q3"/>
    <x v="11"/>
    <s v="4-Wheelers"/>
    <n v="0"/>
    <n v="743"/>
    <n v="2023"/>
    <n v="1500000"/>
    <n v="0"/>
    <n v="1500000"/>
    <n v="0"/>
  </r>
  <r>
    <d v="2023-11-01T00:00:00"/>
    <n v="2024"/>
    <s v="Q3"/>
    <x v="2"/>
    <s v="2-Wheelers"/>
    <n v="0"/>
    <n v="1458"/>
    <n v="2023"/>
    <n v="85000"/>
    <n v="0"/>
    <n v="85000"/>
    <n v="0"/>
  </r>
  <r>
    <d v="2023-11-01T00:00:00"/>
    <n v="2024"/>
    <s v="Q3"/>
    <x v="7"/>
    <s v="2-Wheelers"/>
    <n v="0"/>
    <n v="39"/>
    <n v="2023"/>
    <n v="85000"/>
    <n v="0"/>
    <n v="85000"/>
    <n v="0"/>
  </r>
  <r>
    <d v="2023-11-01T00:00:00"/>
    <n v="2024"/>
    <s v="Q3"/>
    <x v="7"/>
    <s v="4-Wheelers"/>
    <n v="0"/>
    <n v="166"/>
    <n v="2023"/>
    <n v="1500000"/>
    <n v="0"/>
    <n v="1500000"/>
    <n v="0"/>
  </r>
  <r>
    <d v="2023-11-01T00:00:00"/>
    <n v="2024"/>
    <s v="Q3"/>
    <x v="10"/>
    <s v="4-Wheelers"/>
    <n v="0"/>
    <n v="531"/>
    <n v="2023"/>
    <n v="1500000"/>
    <n v="0"/>
    <n v="1500000"/>
    <n v="0"/>
  </r>
  <r>
    <d v="2023-12-01T00:00:00"/>
    <n v="2024"/>
    <s v="Q3"/>
    <x v="7"/>
    <s v="2-Wheelers"/>
    <n v="0"/>
    <n v="7"/>
    <n v="2023"/>
    <n v="85000"/>
    <n v="0"/>
    <n v="85000"/>
    <n v="0"/>
  </r>
  <r>
    <d v="2023-12-01T00:00:00"/>
    <n v="2024"/>
    <s v="Q3"/>
    <x v="7"/>
    <s v="4-Wheelers"/>
    <n v="0"/>
    <n v="144"/>
    <n v="2023"/>
    <n v="1500000"/>
    <n v="0"/>
    <n v="1500000"/>
    <n v="0"/>
  </r>
  <r>
    <d v="2023-12-01T00:00:00"/>
    <n v="2024"/>
    <s v="Q3"/>
    <x v="10"/>
    <s v="4-Wheelers"/>
    <n v="0"/>
    <n v="568"/>
    <n v="2023"/>
    <n v="1500000"/>
    <n v="0"/>
    <n v="1500000"/>
    <n v="0"/>
  </r>
  <r>
    <d v="2023-12-01T00:00:00"/>
    <n v="2024"/>
    <s v="Q3"/>
    <x v="11"/>
    <s v="2-Wheelers"/>
    <n v="0"/>
    <n v="421"/>
    <n v="2023"/>
    <n v="85000"/>
    <n v="0"/>
    <n v="85000"/>
    <n v="0"/>
  </r>
  <r>
    <d v="2023-12-01T00:00:00"/>
    <n v="2024"/>
    <s v="Q3"/>
    <x v="11"/>
    <s v="4-Wheelers"/>
    <n v="0"/>
    <n v="562"/>
    <n v="2023"/>
    <n v="1500000"/>
    <n v="0"/>
    <n v="1500000"/>
    <n v="0"/>
  </r>
  <r>
    <d v="2024-01-01T00:00:00"/>
    <n v="2024"/>
    <s v="Q4"/>
    <x v="2"/>
    <s v="2-Wheelers"/>
    <n v="0"/>
    <n v="995"/>
    <n v="2024"/>
    <n v="85000"/>
    <n v="0"/>
    <n v="85000"/>
    <n v="0"/>
  </r>
  <r>
    <d v="2024-01-01T00:00:00"/>
    <n v="2024"/>
    <s v="Q4"/>
    <x v="11"/>
    <s v="2-Wheelers"/>
    <n v="0"/>
    <n v="505"/>
    <n v="2024"/>
    <n v="85000"/>
    <n v="0"/>
    <n v="85000"/>
    <n v="0"/>
  </r>
  <r>
    <d v="2024-01-01T00:00:00"/>
    <n v="2024"/>
    <s v="Q4"/>
    <x v="7"/>
    <s v="4-Wheelers"/>
    <n v="0"/>
    <n v="141"/>
    <n v="2024"/>
    <n v="1500000"/>
    <n v="0"/>
    <n v="1500000"/>
    <n v="0"/>
  </r>
  <r>
    <d v="2024-01-01T00:00:00"/>
    <n v="2024"/>
    <s v="Q4"/>
    <x v="22"/>
    <s v="4-Wheelers"/>
    <n v="0"/>
    <n v="177"/>
    <n v="2024"/>
    <n v="1500000"/>
    <n v="0"/>
    <n v="1500000"/>
    <n v="0"/>
  </r>
  <r>
    <d v="2024-01-01T00:00:00"/>
    <n v="2024"/>
    <s v="Q4"/>
    <x v="11"/>
    <s v="4-Wheelers"/>
    <n v="0"/>
    <n v="877"/>
    <n v="2024"/>
    <n v="1500000"/>
    <n v="0"/>
    <n v="1500000"/>
    <n v="0"/>
  </r>
  <r>
    <d v="2024-02-01T00:00:00"/>
    <n v="2024"/>
    <s v="Q4"/>
    <x v="2"/>
    <s v="2-Wheelers"/>
    <n v="0"/>
    <n v="1117"/>
    <n v="2024"/>
    <n v="85000"/>
    <n v="0"/>
    <n v="85000"/>
    <n v="0"/>
  </r>
  <r>
    <d v="2024-02-01T00:00:00"/>
    <n v="2024"/>
    <s v="Q4"/>
    <x v="11"/>
    <s v="2-Wheelers"/>
    <n v="0"/>
    <n v="763"/>
    <n v="2024"/>
    <n v="85000"/>
    <n v="0"/>
    <n v="85000"/>
    <n v="0"/>
  </r>
  <r>
    <d v="2024-02-01T00:00:00"/>
    <n v="2024"/>
    <s v="Q4"/>
    <x v="7"/>
    <s v="2-Wheelers"/>
    <n v="0"/>
    <n v="4"/>
    <n v="2024"/>
    <n v="85000"/>
    <n v="0"/>
    <n v="85000"/>
    <n v="0"/>
  </r>
  <r>
    <d v="2024-02-01T00:00:00"/>
    <n v="2024"/>
    <s v="Q4"/>
    <x v="10"/>
    <s v="4-Wheelers"/>
    <n v="0"/>
    <n v="494"/>
    <n v="2024"/>
    <n v="1500000"/>
    <n v="0"/>
    <n v="1500000"/>
    <n v="0"/>
  </r>
  <r>
    <d v="2024-02-01T00:00:00"/>
    <n v="2024"/>
    <s v="Q4"/>
    <x v="7"/>
    <s v="4-Wheelers"/>
    <n v="0"/>
    <n v="47"/>
    <n v="2024"/>
    <n v="1500000"/>
    <n v="0"/>
    <n v="1500000"/>
    <n v="0"/>
  </r>
  <r>
    <d v="2024-03-01T00:00:00"/>
    <n v="2024"/>
    <s v="Q4"/>
    <x v="2"/>
    <s v="2-Wheelers"/>
    <n v="0"/>
    <n v="1259"/>
    <n v="2024"/>
    <n v="85000"/>
    <n v="0"/>
    <n v="85000"/>
    <n v="0"/>
  </r>
  <r>
    <d v="2024-03-01T00:00:00"/>
    <n v="2024"/>
    <s v="Q4"/>
    <x v="7"/>
    <s v="2-Wheelers"/>
    <n v="0"/>
    <n v="11"/>
    <n v="2024"/>
    <n v="85000"/>
    <n v="0"/>
    <n v="85000"/>
    <n v="0"/>
  </r>
  <r>
    <d v="2024-03-01T00:00:00"/>
    <n v="2024"/>
    <s v="Q4"/>
    <x v="10"/>
    <s v="4-Wheelers"/>
    <n v="0"/>
    <n v="463"/>
    <n v="2024"/>
    <n v="1500000"/>
    <n v="0"/>
    <n v="1500000"/>
    <n v="0"/>
  </r>
  <r>
    <d v="2024-03-01T00:00:00"/>
    <n v="2024"/>
    <s v="Q4"/>
    <x v="11"/>
    <s v="4-Wheelers"/>
    <n v="0"/>
    <n v="1336"/>
    <n v="2024"/>
    <n v="1500000"/>
    <n v="0"/>
    <n v="1500000"/>
    <n v="0"/>
  </r>
  <r>
    <d v="2024-03-01T00:00:00"/>
    <n v="2024"/>
    <s v="Q4"/>
    <x v="7"/>
    <s v="4-Wheelers"/>
    <n v="0"/>
    <n v="81"/>
    <n v="2024"/>
    <n v="1500000"/>
    <n v="0"/>
    <n v="1500000"/>
    <n v="0"/>
  </r>
  <r>
    <d v="2021-04-01T00:00:00"/>
    <n v="2022"/>
    <s v="Q1"/>
    <x v="5"/>
    <s v="2-Wheelers"/>
    <n v="1"/>
    <n v="657"/>
    <n v="2021"/>
    <n v="85000"/>
    <n v="85000"/>
    <n v="85000"/>
    <n v="85000"/>
  </r>
  <r>
    <d v="2021-04-01T00:00:00"/>
    <n v="2022"/>
    <s v="Q1"/>
    <x v="21"/>
    <s v="4-Wheelers"/>
    <n v="1"/>
    <n v="3544"/>
    <n v="2021"/>
    <n v="1500000"/>
    <n v="1500000"/>
    <n v="1500000"/>
    <n v="1500000"/>
  </r>
  <r>
    <d v="2021-04-01T00:00:00"/>
    <n v="2022"/>
    <s v="Q1"/>
    <x v="9"/>
    <s v="4-Wheelers"/>
    <n v="1"/>
    <n v="930"/>
    <n v="2021"/>
    <n v="1500000"/>
    <n v="1500000"/>
    <n v="1500000"/>
    <n v="1500000"/>
  </r>
  <r>
    <d v="2021-05-01T00:00:00"/>
    <n v="2022"/>
    <s v="Q1"/>
    <x v="15"/>
    <s v="4-Wheelers"/>
    <n v="1"/>
    <n v="413"/>
    <n v="2021"/>
    <n v="1500000"/>
    <n v="1500000"/>
    <n v="1500000"/>
    <n v="1500000"/>
  </r>
  <r>
    <d v="2021-05-01T00:00:00"/>
    <n v="2022"/>
    <s v="Q1"/>
    <x v="23"/>
    <s v="4-Wheelers"/>
    <n v="1"/>
    <n v="4373"/>
    <n v="2021"/>
    <n v="1500000"/>
    <n v="1500000"/>
    <n v="1500000"/>
    <n v="1500000"/>
  </r>
  <r>
    <d v="2021-05-01T00:00:00"/>
    <n v="2022"/>
    <s v="Q1"/>
    <x v="21"/>
    <s v="4-Wheelers"/>
    <n v="1"/>
    <n v="1503"/>
    <n v="2021"/>
    <n v="1500000"/>
    <n v="1500000"/>
    <n v="1500000"/>
    <n v="1500000"/>
  </r>
  <r>
    <d v="2021-05-01T00:00:00"/>
    <n v="2022"/>
    <s v="Q1"/>
    <x v="24"/>
    <s v="4-Wheelers"/>
    <n v="1"/>
    <n v="2290"/>
    <n v="2021"/>
    <n v="1500000"/>
    <n v="1500000"/>
    <n v="1500000"/>
    <n v="1500000"/>
  </r>
  <r>
    <d v="2021-05-01T00:00:00"/>
    <n v="2022"/>
    <s v="Q1"/>
    <x v="17"/>
    <s v="2-Wheelers"/>
    <n v="1"/>
    <n v="6302"/>
    <n v="2021"/>
    <n v="85000"/>
    <n v="85000"/>
    <n v="85000"/>
    <n v="85000"/>
  </r>
  <r>
    <d v="2021-05-01T00:00:00"/>
    <n v="2022"/>
    <s v="Q1"/>
    <x v="9"/>
    <s v="4-Wheelers"/>
    <n v="1"/>
    <n v="88"/>
    <n v="2021"/>
    <n v="1500000"/>
    <n v="1500000"/>
    <n v="1500000"/>
    <n v="1500000"/>
  </r>
  <r>
    <d v="2021-06-01T00:00:00"/>
    <n v="2022"/>
    <s v="Q1"/>
    <x v="3"/>
    <s v="4-Wheelers"/>
    <n v="1"/>
    <n v="3842"/>
    <n v="2021"/>
    <n v="1500000"/>
    <n v="1500000"/>
    <n v="1500000"/>
    <n v="1500000"/>
  </r>
  <r>
    <d v="2021-06-01T00:00:00"/>
    <n v="2022"/>
    <s v="Q1"/>
    <x v="5"/>
    <s v="4-Wheelers"/>
    <n v="1"/>
    <n v="234"/>
    <n v="2021"/>
    <n v="1500000"/>
    <n v="1500000"/>
    <n v="1500000"/>
    <n v="1500000"/>
  </r>
  <r>
    <d v="2021-06-01T00:00:00"/>
    <n v="2022"/>
    <s v="Q1"/>
    <x v="21"/>
    <s v="4-Wheelers"/>
    <n v="1"/>
    <n v="3193"/>
    <n v="2021"/>
    <n v="1500000"/>
    <n v="1500000"/>
    <n v="1500000"/>
    <n v="1500000"/>
  </r>
  <r>
    <d v="2021-06-01T00:00:00"/>
    <n v="2022"/>
    <s v="Q1"/>
    <x v="6"/>
    <s v="4-Wheelers"/>
    <n v="1"/>
    <n v="4469"/>
    <n v="2021"/>
    <n v="1500000"/>
    <n v="1500000"/>
    <n v="1500000"/>
    <n v="1500000"/>
  </r>
  <r>
    <d v="2021-06-01T00:00:00"/>
    <n v="2022"/>
    <s v="Q1"/>
    <x v="13"/>
    <s v="2-Wheelers"/>
    <n v="1"/>
    <n v="1523"/>
    <n v="2021"/>
    <n v="85000"/>
    <n v="85000"/>
    <n v="85000"/>
    <n v="85000"/>
  </r>
  <r>
    <d v="2021-07-01T00:00:00"/>
    <n v="2022"/>
    <s v="Q2"/>
    <x v="6"/>
    <s v="4-Wheelers"/>
    <n v="1"/>
    <n v="5336"/>
    <n v="2021"/>
    <n v="1500000"/>
    <n v="1500000"/>
    <n v="1500000"/>
    <n v="1500000"/>
  </r>
  <r>
    <d v="2021-07-01T00:00:00"/>
    <n v="2022"/>
    <s v="Q2"/>
    <x v="9"/>
    <s v="4-Wheelers"/>
    <n v="1"/>
    <n v="759"/>
    <n v="2021"/>
    <n v="1500000"/>
    <n v="1500000"/>
    <n v="1500000"/>
    <n v="1500000"/>
  </r>
  <r>
    <d v="2021-08-01T00:00:00"/>
    <n v="2022"/>
    <s v="Q2"/>
    <x v="1"/>
    <s v="4-Wheelers"/>
    <n v="1"/>
    <n v="110"/>
    <n v="2021"/>
    <n v="1500000"/>
    <n v="1500000"/>
    <n v="1500000"/>
    <n v="1500000"/>
  </r>
  <r>
    <d v="2021-08-01T00:00:00"/>
    <n v="2022"/>
    <s v="Q2"/>
    <x v="12"/>
    <s v="4-Wheelers"/>
    <n v="1"/>
    <n v="837"/>
    <n v="2021"/>
    <n v="1500000"/>
    <n v="1500000"/>
    <n v="1500000"/>
    <n v="1500000"/>
  </r>
  <r>
    <d v="2021-09-01T00:00:00"/>
    <n v="2022"/>
    <s v="Q2"/>
    <x v="5"/>
    <s v="2-Wheelers"/>
    <n v="1"/>
    <n v="666"/>
    <n v="2021"/>
    <n v="85000"/>
    <n v="85000"/>
    <n v="85000"/>
    <n v="85000"/>
  </r>
  <r>
    <d v="2021-09-01T00:00:00"/>
    <n v="2022"/>
    <s v="Q2"/>
    <x v="21"/>
    <s v="4-Wheelers"/>
    <n v="1"/>
    <n v="3379"/>
    <n v="2021"/>
    <n v="1500000"/>
    <n v="1500000"/>
    <n v="1500000"/>
    <n v="1500000"/>
  </r>
  <r>
    <d v="2021-09-01T00:00:00"/>
    <n v="2022"/>
    <s v="Q2"/>
    <x v="6"/>
    <s v="4-Wheelers"/>
    <n v="1"/>
    <n v="3773"/>
    <n v="2021"/>
    <n v="1500000"/>
    <n v="1500000"/>
    <n v="1500000"/>
    <n v="1500000"/>
  </r>
  <r>
    <d v="2021-09-01T00:00:00"/>
    <n v="2022"/>
    <s v="Q2"/>
    <x v="11"/>
    <s v="2-Wheelers"/>
    <n v="1"/>
    <n v="578"/>
    <n v="2021"/>
    <n v="85000"/>
    <n v="85000"/>
    <n v="85000"/>
    <n v="85000"/>
  </r>
  <r>
    <d v="2021-10-01T00:00:00"/>
    <n v="2022"/>
    <s v="Q3"/>
    <x v="1"/>
    <s v="4-Wheelers"/>
    <n v="1"/>
    <n v="70"/>
    <n v="2021"/>
    <n v="1500000"/>
    <n v="1500000"/>
    <n v="1500000"/>
    <n v="1500000"/>
  </r>
  <r>
    <d v="2021-10-01T00:00:00"/>
    <n v="2022"/>
    <s v="Q3"/>
    <x v="5"/>
    <s v="2-Wheelers"/>
    <n v="1"/>
    <n v="628"/>
    <n v="2021"/>
    <n v="85000"/>
    <n v="85000"/>
    <n v="85000"/>
    <n v="85000"/>
  </r>
  <r>
    <d v="2021-10-01T00:00:00"/>
    <n v="2022"/>
    <s v="Q3"/>
    <x v="5"/>
    <s v="4-Wheelers"/>
    <n v="1"/>
    <n v="333"/>
    <n v="2021"/>
    <n v="1500000"/>
    <n v="1500000"/>
    <n v="1500000"/>
    <n v="1500000"/>
  </r>
  <r>
    <d v="2021-10-01T00:00:00"/>
    <n v="2022"/>
    <s v="Q3"/>
    <x v="21"/>
    <s v="4-Wheelers"/>
    <n v="1"/>
    <n v="3201"/>
    <n v="2021"/>
    <n v="1500000"/>
    <n v="1500000"/>
    <n v="1500000"/>
    <n v="1500000"/>
  </r>
  <r>
    <d v="2021-11-01T00:00:00"/>
    <n v="2022"/>
    <s v="Q3"/>
    <x v="5"/>
    <s v="2-Wheelers"/>
    <n v="1"/>
    <n v="938"/>
    <n v="2021"/>
    <n v="85000"/>
    <n v="85000"/>
    <n v="85000"/>
    <n v="85000"/>
  </r>
  <r>
    <d v="2021-11-01T00:00:00"/>
    <n v="2022"/>
    <s v="Q3"/>
    <x v="12"/>
    <s v="4-Wheelers"/>
    <n v="1"/>
    <n v="532"/>
    <n v="2021"/>
    <n v="1500000"/>
    <n v="1500000"/>
    <n v="1500000"/>
    <n v="1500000"/>
  </r>
  <r>
    <d v="2021-12-01T00:00:00"/>
    <n v="2022"/>
    <s v="Q3"/>
    <x v="1"/>
    <s v="4-Wheelers"/>
    <n v="1"/>
    <n v="122"/>
    <n v="2021"/>
    <n v="1500000"/>
    <n v="1500000"/>
    <n v="1500000"/>
    <n v="1500000"/>
  </r>
  <r>
    <d v="2021-12-01T00:00:00"/>
    <n v="2022"/>
    <s v="Q3"/>
    <x v="5"/>
    <s v="4-Wheelers"/>
    <n v="1"/>
    <n v="336"/>
    <n v="2021"/>
    <n v="1500000"/>
    <n v="1500000"/>
    <n v="1500000"/>
    <n v="1500000"/>
  </r>
  <r>
    <d v="2021-12-01T00:00:00"/>
    <n v="2022"/>
    <s v="Q3"/>
    <x v="21"/>
    <s v="4-Wheelers"/>
    <n v="1"/>
    <n v="4105"/>
    <n v="2021"/>
    <n v="1500000"/>
    <n v="1500000"/>
    <n v="1500000"/>
    <n v="1500000"/>
  </r>
  <r>
    <d v="2021-12-01T00:00:00"/>
    <n v="2022"/>
    <s v="Q3"/>
    <x v="13"/>
    <s v="2-Wheelers"/>
    <n v="1"/>
    <n v="3579"/>
    <n v="2021"/>
    <n v="85000"/>
    <n v="85000"/>
    <n v="85000"/>
    <n v="85000"/>
  </r>
  <r>
    <d v="2022-02-01T00:00:00"/>
    <n v="2022"/>
    <s v="Q4"/>
    <x v="5"/>
    <s v="4-Wheelers"/>
    <n v="1"/>
    <n v="354"/>
    <n v="2022"/>
    <n v="1500000"/>
    <n v="1500000"/>
    <n v="1500000"/>
    <n v="1500000"/>
  </r>
  <r>
    <d v="2022-02-01T00:00:00"/>
    <n v="2022"/>
    <s v="Q4"/>
    <x v="9"/>
    <s v="4-Wheelers"/>
    <n v="1"/>
    <n v="917"/>
    <n v="2022"/>
    <n v="1500000"/>
    <n v="1500000"/>
    <n v="1500000"/>
    <n v="1500000"/>
  </r>
  <r>
    <d v="2022-03-01T00:00:00"/>
    <n v="2022"/>
    <s v="Q4"/>
    <x v="5"/>
    <s v="4-Wheelers"/>
    <n v="1"/>
    <n v="355"/>
    <n v="2022"/>
    <n v="1500000"/>
    <n v="1500000"/>
    <n v="1500000"/>
    <n v="1500000"/>
  </r>
  <r>
    <d v="2022-04-01T00:00:00"/>
    <n v="2023"/>
    <s v="Q1"/>
    <x v="1"/>
    <s v="4-Wheelers"/>
    <n v="1"/>
    <n v="147"/>
    <n v="2022"/>
    <n v="1500000"/>
    <n v="1500000"/>
    <n v="1500000"/>
    <n v="1500000"/>
  </r>
  <r>
    <d v="2022-04-01T00:00:00"/>
    <n v="2023"/>
    <s v="Q1"/>
    <x v="5"/>
    <s v="4-Wheelers"/>
    <n v="1"/>
    <n v="431"/>
    <n v="2022"/>
    <n v="1500000"/>
    <n v="1500000"/>
    <n v="1500000"/>
    <n v="1500000"/>
  </r>
  <r>
    <d v="2022-04-01T00:00:00"/>
    <n v="2023"/>
    <s v="Q1"/>
    <x v="8"/>
    <s v="2-Wheelers"/>
    <n v="1"/>
    <n v="1246"/>
    <n v="2022"/>
    <n v="85000"/>
    <n v="85000"/>
    <n v="85000"/>
    <n v="85000"/>
  </r>
  <r>
    <d v="2022-04-01T00:00:00"/>
    <n v="2023"/>
    <s v="Q1"/>
    <x v="8"/>
    <s v="4-Wheelers"/>
    <n v="1"/>
    <n v="813"/>
    <n v="2022"/>
    <n v="1500000"/>
    <n v="1500000"/>
    <n v="1500000"/>
    <n v="1500000"/>
  </r>
  <r>
    <d v="2022-04-01T00:00:00"/>
    <n v="2023"/>
    <s v="Q1"/>
    <x v="9"/>
    <s v="4-Wheelers"/>
    <n v="1"/>
    <n v="860"/>
    <n v="2022"/>
    <n v="1500000"/>
    <n v="1500000"/>
    <n v="1500000"/>
    <n v="1500000"/>
  </r>
  <r>
    <d v="2022-05-01T00:00:00"/>
    <n v="2023"/>
    <s v="Q1"/>
    <x v="5"/>
    <s v="4-Wheelers"/>
    <n v="1"/>
    <n v="374"/>
    <n v="2022"/>
    <n v="1500000"/>
    <n v="1500000"/>
    <n v="1500000"/>
    <n v="1500000"/>
  </r>
  <r>
    <d v="2022-05-01T00:00:00"/>
    <n v="2023"/>
    <s v="Q1"/>
    <x v="10"/>
    <s v="2-Wheelers"/>
    <n v="1"/>
    <n v="1638"/>
    <n v="2022"/>
    <n v="85000"/>
    <n v="85000"/>
    <n v="85000"/>
    <n v="85000"/>
  </r>
  <r>
    <d v="2022-05-01T00:00:00"/>
    <n v="2023"/>
    <s v="Q1"/>
    <x v="11"/>
    <s v="2-Wheelers"/>
    <n v="1"/>
    <n v="514"/>
    <n v="2022"/>
    <n v="85000"/>
    <n v="85000"/>
    <n v="85000"/>
    <n v="85000"/>
  </r>
  <r>
    <d v="2022-06-01T00:00:00"/>
    <n v="2023"/>
    <s v="Q1"/>
    <x v="5"/>
    <s v="2-Wheelers"/>
    <n v="1"/>
    <n v="767"/>
    <n v="2022"/>
    <n v="85000"/>
    <n v="85000"/>
    <n v="85000"/>
    <n v="85000"/>
  </r>
  <r>
    <d v="2022-06-01T00:00:00"/>
    <n v="2023"/>
    <s v="Q1"/>
    <x v="9"/>
    <s v="4-Wheelers"/>
    <n v="1"/>
    <n v="1087"/>
    <n v="2022"/>
    <n v="1500000"/>
    <n v="1500000"/>
    <n v="1500000"/>
    <n v="1500000"/>
  </r>
  <r>
    <d v="2022-07-01T00:00:00"/>
    <n v="2023"/>
    <s v="Q2"/>
    <x v="2"/>
    <s v="4-Wheelers"/>
    <n v="1"/>
    <n v="947"/>
    <n v="2022"/>
    <n v="1500000"/>
    <n v="1500000"/>
    <n v="1500000"/>
    <n v="1500000"/>
  </r>
  <r>
    <d v="2022-07-01T00:00:00"/>
    <n v="2023"/>
    <s v="Q2"/>
    <x v="7"/>
    <s v="4-Wheelers"/>
    <n v="1"/>
    <n v="285"/>
    <n v="2022"/>
    <n v="1500000"/>
    <n v="1500000"/>
    <n v="1500000"/>
    <n v="1500000"/>
  </r>
  <r>
    <d v="2022-07-01T00:00:00"/>
    <n v="2023"/>
    <s v="Q2"/>
    <x v="10"/>
    <s v="2-Wheelers"/>
    <n v="1"/>
    <n v="1427"/>
    <n v="2022"/>
    <n v="85000"/>
    <n v="85000"/>
    <n v="85000"/>
    <n v="85000"/>
  </r>
  <r>
    <d v="2022-08-01T00:00:00"/>
    <n v="2023"/>
    <s v="Q2"/>
    <x v="5"/>
    <s v="4-Wheelers"/>
    <n v="1"/>
    <n v="303"/>
    <n v="2022"/>
    <n v="1500000"/>
    <n v="1500000"/>
    <n v="1500000"/>
    <n v="1500000"/>
  </r>
  <r>
    <d v="2022-09-01T00:00:00"/>
    <n v="2023"/>
    <s v="Q2"/>
    <x v="5"/>
    <s v="4-Wheelers"/>
    <n v="1"/>
    <n v="390"/>
    <n v="2022"/>
    <n v="1500000"/>
    <n v="1500000"/>
    <n v="1500000"/>
    <n v="1500000"/>
  </r>
  <r>
    <d v="2022-09-01T00:00:00"/>
    <n v="2023"/>
    <s v="Q2"/>
    <x v="8"/>
    <s v="2-Wheelers"/>
    <n v="1"/>
    <n v="2473"/>
    <n v="2022"/>
    <n v="85000"/>
    <n v="85000"/>
    <n v="85000"/>
    <n v="85000"/>
  </r>
  <r>
    <d v="2022-09-01T00:00:00"/>
    <n v="2023"/>
    <s v="Q2"/>
    <x v="9"/>
    <s v="2-Wheelers"/>
    <n v="1"/>
    <n v="1719"/>
    <n v="2022"/>
    <n v="85000"/>
    <n v="85000"/>
    <n v="85000"/>
    <n v="85000"/>
  </r>
  <r>
    <d v="2022-10-01T00:00:00"/>
    <n v="2023"/>
    <s v="Q3"/>
    <x v="9"/>
    <s v="4-Wheelers"/>
    <n v="1"/>
    <n v="1188"/>
    <n v="2022"/>
    <n v="1500000"/>
    <n v="1500000"/>
    <n v="1500000"/>
    <n v="1500000"/>
  </r>
  <r>
    <d v="2022-11-01T00:00:00"/>
    <n v="2023"/>
    <s v="Q3"/>
    <x v="1"/>
    <s v="4-Wheelers"/>
    <n v="1"/>
    <n v="159"/>
    <n v="2022"/>
    <n v="1500000"/>
    <n v="1500000"/>
    <n v="1500000"/>
    <n v="1500000"/>
  </r>
  <r>
    <d v="2022-12-01T00:00:00"/>
    <n v="2023"/>
    <s v="Q3"/>
    <x v="2"/>
    <s v="2-Wheelers"/>
    <n v="1"/>
    <n v="925"/>
    <n v="2022"/>
    <n v="85000"/>
    <n v="85000"/>
    <n v="85000"/>
    <n v="85000"/>
  </r>
  <r>
    <d v="2022-12-01T00:00:00"/>
    <n v="2023"/>
    <s v="Q3"/>
    <x v="9"/>
    <s v="2-Wheelers"/>
    <n v="1"/>
    <n v="1180"/>
    <n v="2022"/>
    <n v="85000"/>
    <n v="85000"/>
    <n v="85000"/>
    <n v="85000"/>
  </r>
  <r>
    <d v="2022-12-01T00:00:00"/>
    <n v="2023"/>
    <s v="Q3"/>
    <x v="19"/>
    <s v="4-Wheelers"/>
    <n v="1"/>
    <n v="13085"/>
    <n v="2022"/>
    <n v="1500000"/>
    <n v="1500000"/>
    <n v="1500000"/>
    <n v="1500000"/>
  </r>
  <r>
    <d v="2023-01-01T00:00:00"/>
    <n v="2023"/>
    <s v="Q4"/>
    <x v="5"/>
    <s v="4-Wheelers"/>
    <n v="1"/>
    <n v="360"/>
    <n v="2023"/>
    <n v="1500000"/>
    <n v="1500000"/>
    <n v="1500000"/>
    <n v="1500000"/>
  </r>
  <r>
    <d v="2023-01-01T00:00:00"/>
    <n v="2023"/>
    <s v="Q4"/>
    <x v="7"/>
    <s v="2-Wheelers"/>
    <n v="1"/>
    <n v="20"/>
    <n v="2023"/>
    <n v="85000"/>
    <n v="85000"/>
    <n v="85000"/>
    <n v="85000"/>
  </r>
  <r>
    <d v="2023-01-01T00:00:00"/>
    <n v="2023"/>
    <s v="Q4"/>
    <x v="9"/>
    <s v="4-Wheelers"/>
    <n v="1"/>
    <n v="1271"/>
    <n v="2023"/>
    <n v="1500000"/>
    <n v="1500000"/>
    <n v="1500000"/>
    <n v="1500000"/>
  </r>
  <r>
    <d v="2023-03-01T00:00:00"/>
    <n v="2023"/>
    <s v="Q4"/>
    <x v="1"/>
    <s v="2-Wheelers"/>
    <n v="1"/>
    <n v="373"/>
    <n v="2023"/>
    <n v="85000"/>
    <n v="85000"/>
    <n v="85000"/>
    <n v="85000"/>
  </r>
  <r>
    <d v="2023-03-01T00:00:00"/>
    <n v="2023"/>
    <s v="Q4"/>
    <x v="1"/>
    <s v="4-Wheelers"/>
    <n v="1"/>
    <n v="162"/>
    <n v="2023"/>
    <n v="1500000"/>
    <n v="1500000"/>
    <n v="1500000"/>
    <n v="1500000"/>
  </r>
  <r>
    <d v="2023-03-01T00:00:00"/>
    <n v="2023"/>
    <s v="Q4"/>
    <x v="9"/>
    <s v="2-Wheelers"/>
    <n v="1"/>
    <n v="1907"/>
    <n v="2023"/>
    <n v="85000"/>
    <n v="85000"/>
    <n v="85000"/>
    <n v="85000"/>
  </r>
  <r>
    <d v="2023-04-01T00:00:00"/>
    <n v="2024"/>
    <s v="Q1"/>
    <x v="1"/>
    <s v="4-Wheelers"/>
    <n v="1"/>
    <n v="122"/>
    <n v="2023"/>
    <n v="1500000"/>
    <n v="1500000"/>
    <n v="1500000"/>
    <n v="1500000"/>
  </r>
  <r>
    <d v="2023-04-01T00:00:00"/>
    <n v="2024"/>
    <s v="Q1"/>
    <x v="2"/>
    <s v="4-Wheelers"/>
    <n v="1"/>
    <n v="892"/>
    <n v="2023"/>
    <n v="1500000"/>
    <n v="1500000"/>
    <n v="1500000"/>
    <n v="1500000"/>
  </r>
  <r>
    <d v="2023-04-01T00:00:00"/>
    <n v="2024"/>
    <s v="Q1"/>
    <x v="5"/>
    <s v="4-Wheelers"/>
    <n v="1"/>
    <n v="407"/>
    <n v="2023"/>
    <n v="1500000"/>
    <n v="1500000"/>
    <n v="1500000"/>
    <n v="1500000"/>
  </r>
  <r>
    <d v="2023-04-01T00:00:00"/>
    <n v="2024"/>
    <s v="Q1"/>
    <x v="11"/>
    <s v="4-Wheelers"/>
    <n v="1"/>
    <n v="687"/>
    <n v="2023"/>
    <n v="1500000"/>
    <n v="1500000"/>
    <n v="1500000"/>
    <n v="1500000"/>
  </r>
  <r>
    <d v="2023-04-01T00:00:00"/>
    <n v="2024"/>
    <s v="Q1"/>
    <x v="13"/>
    <s v="4-Wheelers"/>
    <n v="1"/>
    <n v="299"/>
    <n v="2023"/>
    <n v="1500000"/>
    <n v="1500000"/>
    <n v="1500000"/>
    <n v="1500000"/>
  </r>
  <r>
    <d v="2023-05-01T00:00:00"/>
    <n v="2024"/>
    <s v="Q1"/>
    <x v="2"/>
    <s v="2-Wheelers"/>
    <n v="1"/>
    <n v="1193"/>
    <n v="2023"/>
    <n v="85000"/>
    <n v="85000"/>
    <n v="85000"/>
    <n v="85000"/>
  </r>
  <r>
    <d v="2023-06-01T00:00:00"/>
    <n v="2024"/>
    <s v="Q1"/>
    <x v="1"/>
    <s v="4-Wheelers"/>
    <n v="1"/>
    <n v="136"/>
    <n v="2023"/>
    <n v="1500000"/>
    <n v="1500000"/>
    <n v="1500000"/>
    <n v="1500000"/>
  </r>
  <r>
    <d v="2023-06-01T00:00:00"/>
    <n v="2024"/>
    <s v="Q1"/>
    <x v="5"/>
    <s v="4-Wheelers"/>
    <n v="1"/>
    <n v="370"/>
    <n v="2023"/>
    <n v="1500000"/>
    <n v="1500000"/>
    <n v="1500000"/>
    <n v="1500000"/>
  </r>
  <r>
    <d v="2023-06-01T00:00:00"/>
    <n v="2024"/>
    <s v="Q1"/>
    <x v="9"/>
    <s v="2-Wheelers"/>
    <n v="1"/>
    <n v="1969"/>
    <n v="2023"/>
    <n v="85000"/>
    <n v="85000"/>
    <n v="85000"/>
    <n v="85000"/>
  </r>
  <r>
    <d v="2023-07-01T00:00:00"/>
    <n v="2024"/>
    <s v="Q2"/>
    <x v="7"/>
    <s v="2-Wheelers"/>
    <n v="1"/>
    <n v="117"/>
    <n v="2023"/>
    <n v="85000"/>
    <n v="85000"/>
    <n v="85000"/>
    <n v="85000"/>
  </r>
  <r>
    <d v="2023-07-01T00:00:00"/>
    <n v="2024"/>
    <s v="Q2"/>
    <x v="11"/>
    <s v="2-Wheelers"/>
    <n v="1"/>
    <n v="599"/>
    <n v="2023"/>
    <n v="85000"/>
    <n v="85000"/>
    <n v="85000"/>
    <n v="85000"/>
  </r>
  <r>
    <d v="2023-07-01T00:00:00"/>
    <n v="2024"/>
    <s v="Q2"/>
    <x v="11"/>
    <s v="4-Wheelers"/>
    <n v="1"/>
    <n v="739"/>
    <n v="2023"/>
    <n v="1500000"/>
    <n v="1500000"/>
    <n v="1500000"/>
    <n v="1500000"/>
  </r>
  <r>
    <d v="2023-08-01T00:00:00"/>
    <n v="2024"/>
    <s v="Q2"/>
    <x v="5"/>
    <s v="4-Wheelers"/>
    <n v="1"/>
    <n v="357"/>
    <n v="2023"/>
    <n v="1500000"/>
    <n v="1500000"/>
    <n v="1500000"/>
    <n v="1500000"/>
  </r>
  <r>
    <d v="2023-09-01T00:00:00"/>
    <n v="2024"/>
    <s v="Q2"/>
    <x v="1"/>
    <s v="4-Wheelers"/>
    <n v="1"/>
    <n v="148"/>
    <n v="2023"/>
    <n v="1500000"/>
    <n v="1500000"/>
    <n v="1500000"/>
    <n v="1500000"/>
  </r>
  <r>
    <d v="2023-09-01T00:00:00"/>
    <n v="2024"/>
    <s v="Q2"/>
    <x v="11"/>
    <s v="2-Wheelers"/>
    <n v="1"/>
    <n v="531"/>
    <n v="2023"/>
    <n v="85000"/>
    <n v="85000"/>
    <n v="85000"/>
    <n v="85000"/>
  </r>
  <r>
    <d v="2023-10-01T00:00:00"/>
    <n v="2024"/>
    <s v="Q3"/>
    <x v="1"/>
    <s v="2-Wheelers"/>
    <n v="1"/>
    <n v="404"/>
    <n v="2023"/>
    <n v="85000"/>
    <n v="85000"/>
    <n v="85000"/>
    <n v="85000"/>
  </r>
  <r>
    <d v="2023-10-01T00:00:00"/>
    <n v="2024"/>
    <s v="Q3"/>
    <x v="1"/>
    <s v="4-Wheelers"/>
    <n v="1"/>
    <n v="191"/>
    <n v="2023"/>
    <n v="1500000"/>
    <n v="1500000"/>
    <n v="1500000"/>
    <n v="1500000"/>
  </r>
  <r>
    <d v="2023-10-01T00:00:00"/>
    <n v="2024"/>
    <s v="Q3"/>
    <x v="9"/>
    <s v="2-Wheelers"/>
    <n v="1"/>
    <n v="1776"/>
    <n v="2023"/>
    <n v="85000"/>
    <n v="85000"/>
    <n v="85000"/>
    <n v="85000"/>
  </r>
  <r>
    <d v="2023-10-01T00:00:00"/>
    <n v="2024"/>
    <s v="Q3"/>
    <x v="9"/>
    <s v="4-Wheelers"/>
    <n v="1"/>
    <n v="1354"/>
    <n v="2023"/>
    <n v="1500000"/>
    <n v="1500000"/>
    <n v="1500000"/>
    <n v="1500000"/>
  </r>
  <r>
    <d v="2023-11-01T00:00:00"/>
    <n v="2024"/>
    <s v="Q3"/>
    <x v="1"/>
    <s v="4-Wheelers"/>
    <n v="1"/>
    <n v="170"/>
    <n v="2023"/>
    <n v="1500000"/>
    <n v="1500000"/>
    <n v="1500000"/>
    <n v="1500000"/>
  </r>
  <r>
    <d v="2023-11-01T00:00:00"/>
    <n v="2024"/>
    <s v="Q3"/>
    <x v="11"/>
    <s v="2-Wheelers"/>
    <n v="1"/>
    <n v="634"/>
    <n v="2023"/>
    <n v="85000"/>
    <n v="85000"/>
    <n v="85000"/>
    <n v="85000"/>
  </r>
  <r>
    <d v="2023-11-01T00:00:00"/>
    <n v="2024"/>
    <s v="Q3"/>
    <x v="11"/>
    <s v="4-Wheelers"/>
    <n v="1"/>
    <n v="860"/>
    <n v="2023"/>
    <n v="1500000"/>
    <n v="1500000"/>
    <n v="1500000"/>
    <n v="1500000"/>
  </r>
  <r>
    <d v="2023-12-01T00:00:00"/>
    <n v="2024"/>
    <s v="Q3"/>
    <x v="9"/>
    <s v="2-Wheelers"/>
    <n v="1"/>
    <n v="1518"/>
    <n v="2023"/>
    <n v="85000"/>
    <n v="85000"/>
    <n v="85000"/>
    <n v="85000"/>
  </r>
  <r>
    <d v="2023-12-01T00:00:00"/>
    <n v="2024"/>
    <s v="Q3"/>
    <x v="9"/>
    <s v="4-Wheelers"/>
    <n v="1"/>
    <n v="1060"/>
    <n v="2023"/>
    <n v="1500000"/>
    <n v="1500000"/>
    <n v="1500000"/>
    <n v="1500000"/>
  </r>
  <r>
    <d v="2024-01-01T00:00:00"/>
    <n v="2024"/>
    <s v="Q4"/>
    <x v="10"/>
    <s v="4-Wheelers"/>
    <n v="1"/>
    <n v="513"/>
    <n v="2024"/>
    <n v="1500000"/>
    <n v="1500000"/>
    <n v="1500000"/>
    <n v="1500000"/>
  </r>
  <r>
    <d v="2024-01-01T00:00:00"/>
    <n v="2024"/>
    <s v="Q4"/>
    <x v="9"/>
    <s v="4-Wheelers"/>
    <n v="1"/>
    <n v="1429"/>
    <n v="2024"/>
    <n v="1500000"/>
    <n v="1500000"/>
    <n v="1500000"/>
    <n v="1500000"/>
  </r>
  <r>
    <d v="2024-02-01T00:00:00"/>
    <n v="2024"/>
    <s v="Q4"/>
    <x v="1"/>
    <s v="4-Wheelers"/>
    <n v="1"/>
    <n v="181"/>
    <n v="2024"/>
    <n v="1500000"/>
    <n v="1500000"/>
    <n v="1500000"/>
    <n v="1500000"/>
  </r>
  <r>
    <d v="2024-02-01T00:00:00"/>
    <n v="2024"/>
    <s v="Q4"/>
    <x v="11"/>
    <s v="4-Wheelers"/>
    <n v="1"/>
    <n v="822"/>
    <n v="2024"/>
    <n v="1500000"/>
    <n v="1500000"/>
    <n v="1500000"/>
    <n v="1500000"/>
  </r>
  <r>
    <d v="2024-03-01T00:00:00"/>
    <n v="2024"/>
    <s v="Q4"/>
    <x v="1"/>
    <s v="4-Wheelers"/>
    <n v="1"/>
    <n v="158"/>
    <n v="2024"/>
    <n v="1500000"/>
    <n v="1500000"/>
    <n v="1500000"/>
    <n v="1500000"/>
  </r>
  <r>
    <d v="2024-03-01T00:00:00"/>
    <n v="2024"/>
    <s v="Q4"/>
    <x v="2"/>
    <s v="4-Wheelers"/>
    <n v="1"/>
    <n v="1081"/>
    <n v="2024"/>
    <n v="1500000"/>
    <n v="1500000"/>
    <n v="1500000"/>
    <n v="1500000"/>
  </r>
  <r>
    <d v="2021-04-01T00:00:00"/>
    <n v="2022"/>
    <s v="Q1"/>
    <x v="1"/>
    <s v="4-Wheelers"/>
    <n v="9"/>
    <n v="168"/>
    <n v="2021"/>
    <n v="1500000"/>
    <n v="13500000"/>
    <n v="1500000"/>
    <n v="13500000"/>
  </r>
  <r>
    <d v="2021-04-01T00:00:00"/>
    <n v="2022"/>
    <s v="Q1"/>
    <x v="25"/>
    <s v="4-Wheelers"/>
    <n v="26"/>
    <n v="7837"/>
    <n v="2021"/>
    <n v="1500000"/>
    <n v="39000000"/>
    <n v="1500000"/>
    <n v="39000000"/>
  </r>
  <r>
    <d v="2021-04-01T00:00:00"/>
    <n v="2022"/>
    <s v="Q1"/>
    <x v="14"/>
    <s v="4-Wheelers"/>
    <n v="4"/>
    <n v="5731"/>
    <n v="2021"/>
    <n v="1500000"/>
    <n v="6000000"/>
    <n v="1500000"/>
    <n v="6000000"/>
  </r>
  <r>
    <d v="2021-04-01T00:00:00"/>
    <n v="2022"/>
    <s v="Q1"/>
    <x v="15"/>
    <s v="4-Wheelers"/>
    <n v="2"/>
    <n v="1426"/>
    <n v="2021"/>
    <n v="1500000"/>
    <n v="3000000"/>
    <n v="1500000"/>
    <n v="3000000"/>
  </r>
  <r>
    <d v="2021-04-01T00:00:00"/>
    <n v="2022"/>
    <s v="Q1"/>
    <x v="16"/>
    <s v="4-Wheelers"/>
    <n v="61"/>
    <n v="8076"/>
    <n v="2021"/>
    <n v="1500000"/>
    <n v="91500000"/>
    <n v="1500000"/>
    <n v="91500000"/>
  </r>
  <r>
    <d v="2021-04-01T00:00:00"/>
    <n v="2022"/>
    <s v="Q1"/>
    <x v="26"/>
    <s v="4-Wheelers"/>
    <n v="8"/>
    <n v="1442"/>
    <n v="2021"/>
    <n v="1500000"/>
    <n v="12000000"/>
    <n v="1500000"/>
    <n v="12000000"/>
  </r>
  <r>
    <d v="2021-04-01T00:00:00"/>
    <n v="2022"/>
    <s v="Q1"/>
    <x v="27"/>
    <s v="4-Wheelers"/>
    <n v="44"/>
    <n v="17386"/>
    <n v="2021"/>
    <n v="1500000"/>
    <n v="66000000"/>
    <n v="1500000"/>
    <n v="66000000"/>
  </r>
  <r>
    <d v="2021-04-01T00:00:00"/>
    <n v="2022"/>
    <s v="Q1"/>
    <x v="23"/>
    <s v="4-Wheelers"/>
    <n v="3"/>
    <n v="15476"/>
    <n v="2021"/>
    <n v="1500000"/>
    <n v="4500000"/>
    <n v="1500000"/>
    <n v="4500000"/>
  </r>
  <r>
    <d v="2021-04-01T00:00:00"/>
    <n v="2022"/>
    <s v="Q1"/>
    <x v="24"/>
    <s v="4-Wheelers"/>
    <n v="3"/>
    <n v="3425"/>
    <n v="2021"/>
    <n v="1500000"/>
    <n v="4500000"/>
    <n v="1500000"/>
    <n v="4500000"/>
  </r>
  <r>
    <d v="2021-04-01T00:00:00"/>
    <n v="2022"/>
    <s v="Q1"/>
    <x v="28"/>
    <s v="4-Wheelers"/>
    <n v="90"/>
    <n v="16864"/>
    <n v="2021"/>
    <n v="1500000"/>
    <n v="135000000"/>
    <n v="1500000"/>
    <n v="135000000"/>
  </r>
  <r>
    <d v="2021-04-01T00:00:00"/>
    <n v="2022"/>
    <s v="Q1"/>
    <x v="29"/>
    <s v="4-Wheelers"/>
    <n v="132"/>
    <n v="23660"/>
    <n v="2021"/>
    <n v="1500000"/>
    <n v="198000000"/>
    <n v="1500000"/>
    <n v="198000000"/>
  </r>
  <r>
    <d v="2021-04-01T00:00:00"/>
    <n v="2022"/>
    <s v="Q1"/>
    <x v="17"/>
    <s v="4-Wheelers"/>
    <n v="2"/>
    <n v="5356"/>
    <n v="2021"/>
    <n v="1500000"/>
    <n v="3000000"/>
    <n v="1500000"/>
    <n v="3000000"/>
  </r>
  <r>
    <d v="2021-04-01T00:00:00"/>
    <n v="2022"/>
    <s v="Q1"/>
    <x v="30"/>
    <s v="4-Wheelers"/>
    <n v="96"/>
    <n v="16829"/>
    <n v="2021"/>
    <n v="1500000"/>
    <n v="144000000"/>
    <n v="1500000"/>
    <n v="144000000"/>
  </r>
  <r>
    <d v="2021-04-01T00:00:00"/>
    <n v="2022"/>
    <s v="Q1"/>
    <x v="18"/>
    <s v="4-Wheelers"/>
    <n v="5"/>
    <n v="5101"/>
    <n v="2021"/>
    <n v="1500000"/>
    <n v="7500000"/>
    <n v="1500000"/>
    <n v="7500000"/>
  </r>
  <r>
    <d v="2021-04-01T00:00:00"/>
    <n v="2022"/>
    <s v="Q1"/>
    <x v="19"/>
    <s v="4-Wheelers"/>
    <n v="4"/>
    <n v="8955"/>
    <n v="2021"/>
    <n v="1500000"/>
    <n v="6000000"/>
    <n v="1500000"/>
    <n v="6000000"/>
  </r>
  <r>
    <d v="2021-04-01T00:00:00"/>
    <n v="2022"/>
    <s v="Q1"/>
    <x v="31"/>
    <s v="4-Wheelers"/>
    <n v="22"/>
    <n v="10647"/>
    <n v="2021"/>
    <n v="1500000"/>
    <n v="33000000"/>
    <n v="1500000"/>
    <n v="33000000"/>
  </r>
  <r>
    <d v="2021-04-01T00:00:00"/>
    <n v="2022"/>
    <s v="Q1"/>
    <x v="32"/>
    <s v="4-Wheelers"/>
    <n v="75"/>
    <n v="18826"/>
    <n v="2021"/>
    <n v="1500000"/>
    <n v="112500000"/>
    <n v="1500000"/>
    <n v="112500000"/>
  </r>
  <r>
    <d v="2021-04-01T00:00:00"/>
    <n v="2022"/>
    <s v="Q1"/>
    <x v="33"/>
    <s v="4-Wheelers"/>
    <n v="4"/>
    <n v="23056"/>
    <n v="2021"/>
    <n v="1500000"/>
    <n v="6000000"/>
    <n v="1500000"/>
    <n v="6000000"/>
  </r>
  <r>
    <d v="2021-04-01T00:00:00"/>
    <n v="2022"/>
    <s v="Q1"/>
    <x v="20"/>
    <s v="4-Wheelers"/>
    <n v="10"/>
    <n v="2728"/>
    <n v="2021"/>
    <n v="1500000"/>
    <n v="15000000"/>
    <n v="1500000"/>
    <n v="15000000"/>
  </r>
  <r>
    <d v="2021-04-01T00:00:00"/>
    <n v="2022"/>
    <s v="Q1"/>
    <x v="34"/>
    <s v="4-Wheelers"/>
    <n v="24"/>
    <n v="7640"/>
    <n v="2021"/>
    <n v="1500000"/>
    <n v="36000000"/>
    <n v="1500000"/>
    <n v="36000000"/>
  </r>
  <r>
    <d v="2021-05-01T00:00:00"/>
    <n v="2022"/>
    <s v="Q1"/>
    <x v="25"/>
    <s v="4-Wheelers"/>
    <n v="16"/>
    <n v="5831"/>
    <n v="2021"/>
    <n v="1500000"/>
    <n v="24000000"/>
    <n v="1500000"/>
    <n v="24000000"/>
  </r>
  <r>
    <d v="2021-05-01T00:00:00"/>
    <n v="2022"/>
    <s v="Q1"/>
    <x v="26"/>
    <s v="4-Wheelers"/>
    <n v="4"/>
    <n v="393"/>
    <n v="2021"/>
    <n v="1500000"/>
    <n v="6000000"/>
    <n v="1500000"/>
    <n v="6000000"/>
  </r>
  <r>
    <d v="2021-05-01T00:00:00"/>
    <n v="2022"/>
    <s v="Q1"/>
    <x v="27"/>
    <s v="4-Wheelers"/>
    <n v="29"/>
    <n v="15959"/>
    <n v="2021"/>
    <n v="1500000"/>
    <n v="43500000"/>
    <n v="1500000"/>
    <n v="43500000"/>
  </r>
  <r>
    <d v="2021-05-01T00:00:00"/>
    <n v="2022"/>
    <s v="Q1"/>
    <x v="28"/>
    <s v="4-Wheelers"/>
    <n v="2"/>
    <n v="646"/>
    <n v="2021"/>
    <n v="1500000"/>
    <n v="3000000"/>
    <n v="1500000"/>
    <n v="3000000"/>
  </r>
  <r>
    <d v="2021-05-01T00:00:00"/>
    <n v="2022"/>
    <s v="Q1"/>
    <x v="29"/>
    <s v="4-Wheelers"/>
    <n v="48"/>
    <n v="5164"/>
    <n v="2021"/>
    <n v="1500000"/>
    <n v="72000000"/>
    <n v="1500000"/>
    <n v="72000000"/>
  </r>
  <r>
    <d v="2021-05-01T00:00:00"/>
    <n v="2022"/>
    <s v="Q1"/>
    <x v="30"/>
    <s v="4-Wheelers"/>
    <n v="121"/>
    <n v="13528"/>
    <n v="2021"/>
    <n v="1500000"/>
    <n v="181500000"/>
    <n v="1500000"/>
    <n v="181500000"/>
  </r>
  <r>
    <d v="2021-05-01T00:00:00"/>
    <n v="2022"/>
    <s v="Q1"/>
    <x v="12"/>
    <s v="4-Wheelers"/>
    <n v="2"/>
    <n v="119"/>
    <n v="2021"/>
    <n v="1500000"/>
    <n v="3000000"/>
    <n v="1500000"/>
    <n v="3000000"/>
  </r>
  <r>
    <d v="2021-05-01T00:00:00"/>
    <n v="2022"/>
    <s v="Q1"/>
    <x v="31"/>
    <s v="4-Wheelers"/>
    <n v="7"/>
    <n v="2756"/>
    <n v="2021"/>
    <n v="1500000"/>
    <n v="10500000"/>
    <n v="1500000"/>
    <n v="10500000"/>
  </r>
  <r>
    <d v="2021-05-01T00:00:00"/>
    <n v="2022"/>
    <s v="Q1"/>
    <x v="32"/>
    <s v="4-Wheelers"/>
    <n v="14"/>
    <n v="3413"/>
    <n v="2021"/>
    <n v="1500000"/>
    <n v="21000000"/>
    <n v="1500000"/>
    <n v="21000000"/>
  </r>
  <r>
    <d v="2021-05-01T00:00:00"/>
    <n v="2022"/>
    <s v="Q1"/>
    <x v="33"/>
    <s v="4-Wheelers"/>
    <n v="3"/>
    <n v="14016"/>
    <n v="2021"/>
    <n v="1500000"/>
    <n v="4500000"/>
    <n v="1500000"/>
    <n v="4500000"/>
  </r>
  <r>
    <d v="2021-05-01T00:00:00"/>
    <n v="2022"/>
    <s v="Q1"/>
    <x v="34"/>
    <s v="4-Wheelers"/>
    <n v="6"/>
    <n v="3962"/>
    <n v="2021"/>
    <n v="1500000"/>
    <n v="9000000"/>
    <n v="1500000"/>
    <n v="9000000"/>
  </r>
  <r>
    <d v="2021-06-01T00:00:00"/>
    <n v="2022"/>
    <s v="Q1"/>
    <x v="25"/>
    <s v="4-Wheelers"/>
    <n v="39"/>
    <n v="6098"/>
    <n v="2021"/>
    <n v="1500000"/>
    <n v="58500000"/>
    <n v="1500000"/>
    <n v="58500000"/>
  </r>
  <r>
    <d v="2021-06-01T00:00:00"/>
    <n v="2022"/>
    <s v="Q1"/>
    <x v="14"/>
    <s v="4-Wheelers"/>
    <n v="4"/>
    <n v="5692"/>
    <n v="2021"/>
    <n v="1500000"/>
    <n v="6000000"/>
    <n v="1500000"/>
    <n v="6000000"/>
  </r>
  <r>
    <d v="2021-06-01T00:00:00"/>
    <n v="2022"/>
    <s v="Q1"/>
    <x v="15"/>
    <s v="4-Wheelers"/>
    <n v="12"/>
    <n v="2050"/>
    <n v="2021"/>
    <n v="1500000"/>
    <n v="18000000"/>
    <n v="1500000"/>
    <n v="18000000"/>
  </r>
  <r>
    <d v="2021-06-01T00:00:00"/>
    <n v="2022"/>
    <s v="Q1"/>
    <x v="4"/>
    <s v="4-Wheelers"/>
    <n v="5"/>
    <n v="4526"/>
    <n v="2021"/>
    <n v="1500000"/>
    <n v="7500000"/>
    <n v="1500000"/>
    <n v="7500000"/>
  </r>
  <r>
    <d v="2021-06-01T00:00:00"/>
    <n v="2022"/>
    <s v="Q1"/>
    <x v="16"/>
    <s v="4-Wheelers"/>
    <n v="148"/>
    <n v="12914"/>
    <n v="2021"/>
    <n v="1500000"/>
    <n v="222000000"/>
    <n v="1500000"/>
    <n v="222000000"/>
  </r>
  <r>
    <d v="2021-06-01T00:00:00"/>
    <n v="2022"/>
    <s v="Q1"/>
    <x v="26"/>
    <s v="4-Wheelers"/>
    <n v="14"/>
    <n v="749"/>
    <n v="2021"/>
    <n v="1500000"/>
    <n v="21000000"/>
    <n v="1500000"/>
    <n v="21000000"/>
  </r>
  <r>
    <d v="2021-06-01T00:00:00"/>
    <n v="2022"/>
    <s v="Q1"/>
    <x v="27"/>
    <s v="4-Wheelers"/>
    <n v="61"/>
    <n v="19359"/>
    <n v="2021"/>
    <n v="1500000"/>
    <n v="91500000"/>
    <n v="1500000"/>
    <n v="91500000"/>
  </r>
  <r>
    <d v="2021-06-01T00:00:00"/>
    <n v="2022"/>
    <s v="Q1"/>
    <x v="23"/>
    <s v="4-Wheelers"/>
    <n v="4"/>
    <n v="13420"/>
    <n v="2021"/>
    <n v="1500000"/>
    <n v="6000000"/>
    <n v="1500000"/>
    <n v="6000000"/>
  </r>
  <r>
    <d v="2021-06-01T00:00:00"/>
    <n v="2022"/>
    <s v="Q1"/>
    <x v="24"/>
    <s v="4-Wheelers"/>
    <n v="4"/>
    <n v="4405"/>
    <n v="2021"/>
    <n v="1500000"/>
    <n v="6000000"/>
    <n v="1500000"/>
    <n v="6000000"/>
  </r>
  <r>
    <d v="2021-06-01T00:00:00"/>
    <n v="2022"/>
    <s v="Q1"/>
    <x v="28"/>
    <s v="4-Wheelers"/>
    <n v="71"/>
    <n v="8030"/>
    <n v="2021"/>
    <n v="1500000"/>
    <n v="106500000"/>
    <n v="1500000"/>
    <n v="106500000"/>
  </r>
  <r>
    <d v="2021-06-01T00:00:00"/>
    <n v="2022"/>
    <s v="Q1"/>
    <x v="29"/>
    <s v="4-Wheelers"/>
    <n v="140"/>
    <n v="10018"/>
    <n v="2021"/>
    <n v="1500000"/>
    <n v="210000000"/>
    <n v="1500000"/>
    <n v="210000000"/>
  </r>
  <r>
    <d v="2021-06-01T00:00:00"/>
    <n v="2022"/>
    <s v="Q1"/>
    <x v="17"/>
    <s v="4-Wheelers"/>
    <n v="13"/>
    <n v="12092"/>
    <n v="2021"/>
    <n v="1500000"/>
    <n v="19500000"/>
    <n v="1500000"/>
    <n v="19500000"/>
  </r>
  <r>
    <d v="2021-06-01T00:00:00"/>
    <n v="2022"/>
    <s v="Q1"/>
    <x v="30"/>
    <s v="4-Wheelers"/>
    <n v="190"/>
    <n v="24817"/>
    <n v="2021"/>
    <n v="1500000"/>
    <n v="285000000"/>
    <n v="1500000"/>
    <n v="285000000"/>
  </r>
  <r>
    <d v="2021-06-01T00:00:00"/>
    <n v="2022"/>
    <s v="Q1"/>
    <x v="18"/>
    <s v="4-Wheelers"/>
    <n v="2"/>
    <n v="3041"/>
    <n v="2021"/>
    <n v="1500000"/>
    <n v="3000000"/>
    <n v="1500000"/>
    <n v="3000000"/>
  </r>
  <r>
    <d v="2021-06-01T00:00:00"/>
    <n v="2022"/>
    <s v="Q1"/>
    <x v="19"/>
    <s v="4-Wheelers"/>
    <n v="3"/>
    <n v="7126"/>
    <n v="2021"/>
    <n v="1500000"/>
    <n v="4500000"/>
    <n v="1500000"/>
    <n v="4500000"/>
  </r>
  <r>
    <d v="2021-06-01T00:00:00"/>
    <n v="2022"/>
    <s v="Q1"/>
    <x v="31"/>
    <s v="4-Wheelers"/>
    <n v="34"/>
    <n v="12070"/>
    <n v="2021"/>
    <n v="1500000"/>
    <n v="51000000"/>
    <n v="1500000"/>
    <n v="51000000"/>
  </r>
  <r>
    <d v="2021-06-01T00:00:00"/>
    <n v="2022"/>
    <s v="Q1"/>
    <x v="32"/>
    <s v="4-Wheelers"/>
    <n v="42"/>
    <n v="7793"/>
    <n v="2021"/>
    <n v="1500000"/>
    <n v="63000000"/>
    <n v="1500000"/>
    <n v="63000000"/>
  </r>
  <r>
    <d v="2021-06-01T00:00:00"/>
    <n v="2022"/>
    <s v="Q1"/>
    <x v="33"/>
    <s v="4-Wheelers"/>
    <n v="3"/>
    <n v="25704"/>
    <n v="2021"/>
    <n v="1500000"/>
    <n v="4500000"/>
    <n v="1500000"/>
    <n v="4500000"/>
  </r>
  <r>
    <d v="2021-06-01T00:00:00"/>
    <n v="2022"/>
    <s v="Q1"/>
    <x v="20"/>
    <s v="4-Wheelers"/>
    <n v="7"/>
    <n v="2972"/>
    <n v="2021"/>
    <n v="1500000"/>
    <n v="10500000"/>
    <n v="1500000"/>
    <n v="10500000"/>
  </r>
  <r>
    <d v="2021-06-01T00:00:00"/>
    <n v="2022"/>
    <s v="Q1"/>
    <x v="34"/>
    <s v="4-Wheelers"/>
    <n v="18"/>
    <n v="6316"/>
    <n v="2021"/>
    <n v="1500000"/>
    <n v="27000000"/>
    <n v="1500000"/>
    <n v="27000000"/>
  </r>
  <r>
    <d v="2021-07-01T00:00:00"/>
    <n v="2022"/>
    <s v="Q2"/>
    <x v="1"/>
    <s v="4-Wheelers"/>
    <n v="8"/>
    <n v="176"/>
    <n v="2021"/>
    <n v="1500000"/>
    <n v="12000000"/>
    <n v="1500000"/>
    <n v="12000000"/>
  </r>
  <r>
    <d v="2021-07-01T00:00:00"/>
    <n v="2022"/>
    <s v="Q2"/>
    <x v="25"/>
    <s v="4-Wheelers"/>
    <n v="36"/>
    <n v="7877"/>
    <n v="2021"/>
    <n v="1500000"/>
    <n v="54000000"/>
    <n v="1500000"/>
    <n v="54000000"/>
  </r>
  <r>
    <d v="2021-07-01T00:00:00"/>
    <n v="2022"/>
    <s v="Q2"/>
    <x v="14"/>
    <s v="4-Wheelers"/>
    <n v="5"/>
    <n v="5438"/>
    <n v="2021"/>
    <n v="1500000"/>
    <n v="7500000"/>
    <n v="1500000"/>
    <n v="7500000"/>
  </r>
  <r>
    <d v="2021-07-01T00:00:00"/>
    <n v="2022"/>
    <s v="Q2"/>
    <x v="15"/>
    <s v="4-Wheelers"/>
    <n v="9"/>
    <n v="1916"/>
    <n v="2021"/>
    <n v="1500000"/>
    <n v="13500000"/>
    <n v="1500000"/>
    <n v="13500000"/>
  </r>
  <r>
    <d v="2021-07-01T00:00:00"/>
    <n v="2022"/>
    <s v="Q2"/>
    <x v="4"/>
    <s v="4-Wheelers"/>
    <n v="12"/>
    <n v="4916"/>
    <n v="2021"/>
    <n v="1500000"/>
    <n v="18000000"/>
    <n v="1500000"/>
    <n v="18000000"/>
  </r>
  <r>
    <d v="2021-07-01T00:00:00"/>
    <n v="2022"/>
    <s v="Q2"/>
    <x v="16"/>
    <s v="4-Wheelers"/>
    <n v="131"/>
    <n v="15033"/>
    <n v="2021"/>
    <n v="1500000"/>
    <n v="196500000"/>
    <n v="1500000"/>
    <n v="196500000"/>
  </r>
  <r>
    <d v="2021-07-01T00:00:00"/>
    <n v="2022"/>
    <s v="Q2"/>
    <x v="26"/>
    <s v="4-Wheelers"/>
    <n v="10"/>
    <n v="982"/>
    <n v="2021"/>
    <n v="1500000"/>
    <n v="15000000"/>
    <n v="1500000"/>
    <n v="15000000"/>
  </r>
  <r>
    <d v="2021-07-01T00:00:00"/>
    <n v="2022"/>
    <s v="Q2"/>
    <x v="27"/>
    <s v="4-Wheelers"/>
    <n v="53"/>
    <n v="23792"/>
    <n v="2021"/>
    <n v="1500000"/>
    <n v="79500000"/>
    <n v="1500000"/>
    <n v="79500000"/>
  </r>
  <r>
    <d v="2021-07-01T00:00:00"/>
    <n v="2022"/>
    <s v="Q2"/>
    <x v="23"/>
    <s v="4-Wheelers"/>
    <n v="6"/>
    <n v="14524"/>
    <n v="2021"/>
    <n v="1500000"/>
    <n v="9000000"/>
    <n v="1500000"/>
    <n v="9000000"/>
  </r>
  <r>
    <d v="2021-07-01T00:00:00"/>
    <n v="2022"/>
    <s v="Q2"/>
    <x v="21"/>
    <s v="4-Wheelers"/>
    <n v="2"/>
    <n v="3811"/>
    <n v="2021"/>
    <n v="1500000"/>
    <n v="3000000"/>
    <n v="1500000"/>
    <n v="3000000"/>
  </r>
  <r>
    <d v="2021-07-01T00:00:00"/>
    <n v="2022"/>
    <s v="Q2"/>
    <x v="24"/>
    <s v="4-Wheelers"/>
    <n v="4"/>
    <n v="5020"/>
    <n v="2021"/>
    <n v="1500000"/>
    <n v="6000000"/>
    <n v="1500000"/>
    <n v="6000000"/>
  </r>
  <r>
    <d v="2021-07-01T00:00:00"/>
    <n v="2022"/>
    <s v="Q2"/>
    <x v="28"/>
    <s v="4-Wheelers"/>
    <n v="196"/>
    <n v="21640"/>
    <n v="2021"/>
    <n v="1500000"/>
    <n v="294000000"/>
    <n v="1500000"/>
    <n v="294000000"/>
  </r>
  <r>
    <d v="2021-07-01T00:00:00"/>
    <n v="2022"/>
    <s v="Q2"/>
    <x v="29"/>
    <s v="4-Wheelers"/>
    <n v="139"/>
    <n v="18406"/>
    <n v="2021"/>
    <n v="1500000"/>
    <n v="208500000"/>
    <n v="1500000"/>
    <n v="208500000"/>
  </r>
  <r>
    <d v="2021-07-01T00:00:00"/>
    <n v="2022"/>
    <s v="Q2"/>
    <x v="17"/>
    <s v="4-Wheelers"/>
    <n v="17"/>
    <n v="14581"/>
    <n v="2021"/>
    <n v="1500000"/>
    <n v="25500000"/>
    <n v="1500000"/>
    <n v="25500000"/>
  </r>
  <r>
    <d v="2021-07-01T00:00:00"/>
    <n v="2022"/>
    <s v="Q2"/>
    <x v="30"/>
    <s v="4-Wheelers"/>
    <n v="286"/>
    <n v="38063"/>
    <n v="2021"/>
    <n v="1500000"/>
    <n v="429000000"/>
    <n v="1500000"/>
    <n v="429000000"/>
  </r>
  <r>
    <d v="2021-07-01T00:00:00"/>
    <n v="2022"/>
    <s v="Q2"/>
    <x v="18"/>
    <s v="4-Wheelers"/>
    <n v="3"/>
    <n v="5552"/>
    <n v="2021"/>
    <n v="1500000"/>
    <n v="4500000"/>
    <n v="1500000"/>
    <n v="4500000"/>
  </r>
  <r>
    <d v="2021-07-01T00:00:00"/>
    <n v="2022"/>
    <s v="Q2"/>
    <x v="19"/>
    <s v="4-Wheelers"/>
    <n v="3"/>
    <n v="9328"/>
    <n v="2021"/>
    <n v="1500000"/>
    <n v="4500000"/>
    <n v="1500000"/>
    <n v="4500000"/>
  </r>
  <r>
    <d v="2021-07-01T00:00:00"/>
    <n v="2022"/>
    <s v="Q2"/>
    <x v="31"/>
    <s v="4-Wheelers"/>
    <n v="52"/>
    <n v="14374"/>
    <n v="2021"/>
    <n v="1500000"/>
    <n v="78000000"/>
    <n v="1500000"/>
    <n v="78000000"/>
  </r>
  <r>
    <d v="2021-07-01T00:00:00"/>
    <n v="2022"/>
    <s v="Q2"/>
    <x v="32"/>
    <s v="4-Wheelers"/>
    <n v="88"/>
    <n v="20857"/>
    <n v="2021"/>
    <n v="1500000"/>
    <n v="132000000"/>
    <n v="1500000"/>
    <n v="132000000"/>
  </r>
  <r>
    <d v="2021-07-01T00:00:00"/>
    <n v="2022"/>
    <s v="Q2"/>
    <x v="33"/>
    <s v="4-Wheelers"/>
    <n v="8"/>
    <n v="27999"/>
    <n v="2021"/>
    <n v="1500000"/>
    <n v="12000000"/>
    <n v="1500000"/>
    <n v="12000000"/>
  </r>
  <r>
    <d v="2021-07-01T00:00:00"/>
    <n v="2022"/>
    <s v="Q2"/>
    <x v="20"/>
    <s v="4-Wheelers"/>
    <n v="11"/>
    <n v="4182"/>
    <n v="2021"/>
    <n v="1500000"/>
    <n v="16500000"/>
    <n v="1500000"/>
    <n v="16500000"/>
  </r>
  <r>
    <d v="2021-07-01T00:00:00"/>
    <n v="2022"/>
    <s v="Q2"/>
    <x v="34"/>
    <s v="4-Wheelers"/>
    <n v="37"/>
    <n v="8919"/>
    <n v="2021"/>
    <n v="1500000"/>
    <n v="55500000"/>
    <n v="1500000"/>
    <n v="55500000"/>
  </r>
  <r>
    <d v="2021-08-01T00:00:00"/>
    <n v="2022"/>
    <s v="Q2"/>
    <x v="25"/>
    <s v="4-Wheelers"/>
    <n v="78"/>
    <n v="8245"/>
    <n v="2021"/>
    <n v="1500000"/>
    <n v="117000000"/>
    <n v="1500000"/>
    <n v="117000000"/>
  </r>
  <r>
    <d v="2021-08-01T00:00:00"/>
    <n v="2022"/>
    <s v="Q2"/>
    <x v="3"/>
    <s v="4-Wheelers"/>
    <n v="2"/>
    <n v="6447"/>
    <n v="2021"/>
    <n v="1500000"/>
    <n v="3000000"/>
    <n v="1500000"/>
    <n v="3000000"/>
  </r>
  <r>
    <d v="2021-08-01T00:00:00"/>
    <n v="2022"/>
    <s v="Q2"/>
    <x v="14"/>
    <s v="4-Wheelers"/>
    <n v="7"/>
    <n v="5724"/>
    <n v="2021"/>
    <n v="1500000"/>
    <n v="10500000"/>
    <n v="1500000"/>
    <n v="10500000"/>
  </r>
  <r>
    <d v="2021-08-01T00:00:00"/>
    <n v="2022"/>
    <s v="Q2"/>
    <x v="15"/>
    <s v="4-Wheelers"/>
    <n v="9"/>
    <n v="1845"/>
    <n v="2021"/>
    <n v="1500000"/>
    <n v="13500000"/>
    <n v="1500000"/>
    <n v="13500000"/>
  </r>
  <r>
    <d v="2021-08-01T00:00:00"/>
    <n v="2022"/>
    <s v="Q2"/>
    <x v="4"/>
    <s v="4-Wheelers"/>
    <n v="11"/>
    <n v="4350"/>
    <n v="2021"/>
    <n v="1500000"/>
    <n v="16500000"/>
    <n v="1500000"/>
    <n v="16500000"/>
  </r>
  <r>
    <d v="2021-08-01T00:00:00"/>
    <n v="2022"/>
    <s v="Q2"/>
    <x v="16"/>
    <s v="4-Wheelers"/>
    <n v="157"/>
    <n v="13177"/>
    <n v="2021"/>
    <n v="1500000"/>
    <n v="235500000"/>
    <n v="1500000"/>
    <n v="235500000"/>
  </r>
  <r>
    <d v="2021-08-01T00:00:00"/>
    <n v="2022"/>
    <s v="Q2"/>
    <x v="26"/>
    <s v="4-Wheelers"/>
    <n v="19"/>
    <n v="1439"/>
    <n v="2021"/>
    <n v="1500000"/>
    <n v="28500000"/>
    <n v="1500000"/>
    <n v="28500000"/>
  </r>
  <r>
    <d v="2021-08-01T00:00:00"/>
    <n v="2022"/>
    <s v="Q2"/>
    <x v="27"/>
    <s v="4-Wheelers"/>
    <n v="83"/>
    <n v="20394"/>
    <n v="2021"/>
    <n v="1500000"/>
    <n v="124500000"/>
    <n v="1500000"/>
    <n v="124500000"/>
  </r>
  <r>
    <d v="2021-08-01T00:00:00"/>
    <n v="2022"/>
    <s v="Q2"/>
    <x v="23"/>
    <s v="4-Wheelers"/>
    <n v="3"/>
    <n v="16027"/>
    <n v="2021"/>
    <n v="1500000"/>
    <n v="4500000"/>
    <n v="1500000"/>
    <n v="4500000"/>
  </r>
  <r>
    <d v="2021-08-01T00:00:00"/>
    <n v="2022"/>
    <s v="Q2"/>
    <x v="24"/>
    <s v="4-Wheelers"/>
    <n v="3"/>
    <n v="5113"/>
    <n v="2021"/>
    <n v="1500000"/>
    <n v="4500000"/>
    <n v="1500000"/>
    <n v="4500000"/>
  </r>
  <r>
    <d v="2021-08-01T00:00:00"/>
    <n v="2022"/>
    <s v="Q2"/>
    <x v="28"/>
    <s v="4-Wheelers"/>
    <n v="137"/>
    <n v="21975"/>
    <n v="2021"/>
    <n v="1500000"/>
    <n v="205500000"/>
    <n v="1500000"/>
    <n v="205500000"/>
  </r>
  <r>
    <d v="2021-08-01T00:00:00"/>
    <n v="2022"/>
    <s v="Q2"/>
    <x v="29"/>
    <s v="4-Wheelers"/>
    <n v="183"/>
    <n v="22813"/>
    <n v="2021"/>
    <n v="1500000"/>
    <n v="274500000"/>
    <n v="1500000"/>
    <n v="274500000"/>
  </r>
  <r>
    <d v="2021-08-01T00:00:00"/>
    <n v="2022"/>
    <s v="Q2"/>
    <x v="17"/>
    <s v="4-Wheelers"/>
    <n v="26"/>
    <n v="12758"/>
    <n v="2021"/>
    <n v="1500000"/>
    <n v="39000000"/>
    <n v="1500000"/>
    <n v="39000000"/>
  </r>
  <r>
    <d v="2021-08-01T00:00:00"/>
    <n v="2022"/>
    <s v="Q2"/>
    <x v="30"/>
    <s v="4-Wheelers"/>
    <n v="197"/>
    <n v="35127"/>
    <n v="2021"/>
    <n v="1500000"/>
    <n v="295500000"/>
    <n v="1500000"/>
    <n v="295500000"/>
  </r>
  <r>
    <d v="2021-08-01T00:00:00"/>
    <n v="2022"/>
    <s v="Q2"/>
    <x v="18"/>
    <s v="4-Wheelers"/>
    <n v="4"/>
    <n v="5453"/>
    <n v="2021"/>
    <n v="1500000"/>
    <n v="6000000"/>
    <n v="1500000"/>
    <n v="6000000"/>
  </r>
  <r>
    <d v="2021-08-01T00:00:00"/>
    <n v="2022"/>
    <s v="Q2"/>
    <x v="19"/>
    <s v="4-Wheelers"/>
    <n v="4"/>
    <n v="9209"/>
    <n v="2021"/>
    <n v="1500000"/>
    <n v="6000000"/>
    <n v="1500000"/>
    <n v="6000000"/>
  </r>
  <r>
    <d v="2021-08-01T00:00:00"/>
    <n v="2022"/>
    <s v="Q2"/>
    <x v="31"/>
    <s v="4-Wheelers"/>
    <n v="53"/>
    <n v="11454"/>
    <n v="2021"/>
    <n v="1500000"/>
    <n v="79500000"/>
    <n v="1500000"/>
    <n v="79500000"/>
  </r>
  <r>
    <d v="2021-08-01T00:00:00"/>
    <n v="2022"/>
    <s v="Q2"/>
    <x v="32"/>
    <s v="4-Wheelers"/>
    <n v="88"/>
    <n v="20865"/>
    <n v="2021"/>
    <n v="1500000"/>
    <n v="132000000"/>
    <n v="1500000"/>
    <n v="132000000"/>
  </r>
  <r>
    <d v="2021-08-01T00:00:00"/>
    <n v="2022"/>
    <s v="Q2"/>
    <x v="33"/>
    <s v="4-Wheelers"/>
    <n v="3"/>
    <n v="24012"/>
    <n v="2021"/>
    <n v="1500000"/>
    <n v="4500000"/>
    <n v="1500000"/>
    <n v="4500000"/>
  </r>
  <r>
    <d v="2021-08-01T00:00:00"/>
    <n v="2022"/>
    <s v="Q2"/>
    <x v="20"/>
    <s v="4-Wheelers"/>
    <n v="6"/>
    <n v="3760"/>
    <n v="2021"/>
    <n v="1500000"/>
    <n v="9000000"/>
    <n v="1500000"/>
    <n v="9000000"/>
  </r>
  <r>
    <d v="2021-08-01T00:00:00"/>
    <n v="2022"/>
    <s v="Q2"/>
    <x v="34"/>
    <s v="4-Wheelers"/>
    <n v="28"/>
    <n v="9198"/>
    <n v="2021"/>
    <n v="1500000"/>
    <n v="42000000"/>
    <n v="1500000"/>
    <n v="42000000"/>
  </r>
  <r>
    <d v="2021-09-01T00:00:00"/>
    <n v="2022"/>
    <s v="Q2"/>
    <x v="25"/>
    <s v="4-Wheelers"/>
    <n v="39"/>
    <n v="7952"/>
    <n v="2021"/>
    <n v="1500000"/>
    <n v="58500000"/>
    <n v="1500000"/>
    <n v="58500000"/>
  </r>
  <r>
    <d v="2021-09-01T00:00:00"/>
    <n v="2022"/>
    <s v="Q2"/>
    <x v="14"/>
    <s v="4-Wheelers"/>
    <n v="4"/>
    <n v="4339"/>
    <n v="2021"/>
    <n v="1500000"/>
    <n v="6000000"/>
    <n v="1500000"/>
    <n v="6000000"/>
  </r>
  <r>
    <d v="2021-09-01T00:00:00"/>
    <n v="2022"/>
    <s v="Q2"/>
    <x v="15"/>
    <s v="4-Wheelers"/>
    <n v="20"/>
    <n v="1607"/>
    <n v="2021"/>
    <n v="1500000"/>
    <n v="30000000"/>
    <n v="1500000"/>
    <n v="30000000"/>
  </r>
  <r>
    <d v="2021-09-01T00:00:00"/>
    <n v="2022"/>
    <s v="Q2"/>
    <x v="4"/>
    <s v="4-Wheelers"/>
    <n v="12"/>
    <n v="3650"/>
    <n v="2021"/>
    <n v="1500000"/>
    <n v="18000000"/>
    <n v="1500000"/>
    <n v="18000000"/>
  </r>
  <r>
    <d v="2021-09-01T00:00:00"/>
    <n v="2022"/>
    <s v="Q2"/>
    <x v="16"/>
    <s v="4-Wheelers"/>
    <n v="265"/>
    <n v="9181"/>
    <n v="2021"/>
    <n v="1500000"/>
    <n v="397500000"/>
    <n v="1500000"/>
    <n v="397500000"/>
  </r>
  <r>
    <d v="2021-09-01T00:00:00"/>
    <n v="2022"/>
    <s v="Q2"/>
    <x v="26"/>
    <s v="4-Wheelers"/>
    <n v="34"/>
    <n v="1277"/>
    <n v="2021"/>
    <n v="1500000"/>
    <n v="51000000"/>
    <n v="1500000"/>
    <n v="51000000"/>
  </r>
  <r>
    <d v="2021-09-01T00:00:00"/>
    <n v="2022"/>
    <s v="Q2"/>
    <x v="27"/>
    <s v="4-Wheelers"/>
    <n v="131"/>
    <n v="24797"/>
    <n v="2021"/>
    <n v="1500000"/>
    <n v="196500000"/>
    <n v="1500000"/>
    <n v="196500000"/>
  </r>
  <r>
    <d v="2021-09-01T00:00:00"/>
    <n v="2022"/>
    <s v="Q2"/>
    <x v="23"/>
    <s v="4-Wheelers"/>
    <n v="7"/>
    <n v="14879"/>
    <n v="2021"/>
    <n v="1500000"/>
    <n v="10500000"/>
    <n v="1500000"/>
    <n v="10500000"/>
  </r>
  <r>
    <d v="2021-09-01T00:00:00"/>
    <n v="2022"/>
    <s v="Q2"/>
    <x v="24"/>
    <s v="4-Wheelers"/>
    <n v="12"/>
    <n v="3892"/>
    <n v="2021"/>
    <n v="1500000"/>
    <n v="18000000"/>
    <n v="1500000"/>
    <n v="18000000"/>
  </r>
  <r>
    <d v="2021-09-01T00:00:00"/>
    <n v="2022"/>
    <s v="Q2"/>
    <x v="28"/>
    <s v="4-Wheelers"/>
    <n v="227"/>
    <n v="21407"/>
    <n v="2021"/>
    <n v="1500000"/>
    <n v="340500000"/>
    <n v="1500000"/>
    <n v="340500000"/>
  </r>
  <r>
    <d v="2021-09-01T00:00:00"/>
    <n v="2022"/>
    <s v="Q2"/>
    <x v="29"/>
    <s v="4-Wheelers"/>
    <n v="164"/>
    <n v="22063"/>
    <n v="2021"/>
    <n v="1500000"/>
    <n v="246000000"/>
    <n v="1500000"/>
    <n v="246000000"/>
  </r>
  <r>
    <d v="2021-09-01T00:00:00"/>
    <n v="2022"/>
    <s v="Q2"/>
    <x v="17"/>
    <s v="4-Wheelers"/>
    <n v="23"/>
    <n v="11756"/>
    <n v="2021"/>
    <n v="1500000"/>
    <n v="34500000"/>
    <n v="1500000"/>
    <n v="34500000"/>
  </r>
  <r>
    <d v="2021-09-01T00:00:00"/>
    <n v="2022"/>
    <s v="Q2"/>
    <x v="30"/>
    <s v="4-Wheelers"/>
    <n v="148"/>
    <n v="27900"/>
    <n v="2021"/>
    <n v="1500000"/>
    <n v="222000000"/>
    <n v="1500000"/>
    <n v="222000000"/>
  </r>
  <r>
    <d v="2021-09-01T00:00:00"/>
    <n v="2022"/>
    <s v="Q2"/>
    <x v="18"/>
    <s v="4-Wheelers"/>
    <n v="2"/>
    <n v="4865"/>
    <n v="2021"/>
    <n v="1500000"/>
    <n v="3000000"/>
    <n v="1500000"/>
    <n v="3000000"/>
  </r>
  <r>
    <d v="2021-09-01T00:00:00"/>
    <n v="2022"/>
    <s v="Q2"/>
    <x v="12"/>
    <s v="4-Wheelers"/>
    <n v="2"/>
    <n v="640"/>
    <n v="2021"/>
    <n v="1500000"/>
    <n v="3000000"/>
    <n v="1500000"/>
    <n v="3000000"/>
  </r>
  <r>
    <d v="2021-09-01T00:00:00"/>
    <n v="2022"/>
    <s v="Q2"/>
    <x v="19"/>
    <s v="4-Wheelers"/>
    <n v="3"/>
    <n v="7521"/>
    <n v="2021"/>
    <n v="1500000"/>
    <n v="4500000"/>
    <n v="1500000"/>
    <n v="4500000"/>
  </r>
  <r>
    <d v="2021-09-01T00:00:00"/>
    <n v="2022"/>
    <s v="Q2"/>
    <x v="31"/>
    <s v="4-Wheelers"/>
    <n v="69"/>
    <n v="11035"/>
    <n v="2021"/>
    <n v="1500000"/>
    <n v="103500000"/>
    <n v="1500000"/>
    <n v="103500000"/>
  </r>
  <r>
    <d v="2021-09-01T00:00:00"/>
    <n v="2022"/>
    <s v="Q2"/>
    <x v="32"/>
    <s v="4-Wheelers"/>
    <n v="107"/>
    <n v="18823"/>
    <n v="2021"/>
    <n v="1500000"/>
    <n v="160500000"/>
    <n v="1500000"/>
    <n v="160500000"/>
  </r>
  <r>
    <d v="2021-09-01T00:00:00"/>
    <n v="2022"/>
    <s v="Q2"/>
    <x v="33"/>
    <s v="4-Wheelers"/>
    <n v="4"/>
    <n v="23510"/>
    <n v="2021"/>
    <n v="1500000"/>
    <n v="6000000"/>
    <n v="1500000"/>
    <n v="6000000"/>
  </r>
  <r>
    <d v="2021-09-01T00:00:00"/>
    <n v="2022"/>
    <s v="Q2"/>
    <x v="20"/>
    <s v="4-Wheelers"/>
    <n v="10"/>
    <n v="3171"/>
    <n v="2021"/>
    <n v="1500000"/>
    <n v="15000000"/>
    <n v="1500000"/>
    <n v="15000000"/>
  </r>
  <r>
    <d v="2021-09-01T00:00:00"/>
    <n v="2022"/>
    <s v="Q2"/>
    <x v="34"/>
    <s v="4-Wheelers"/>
    <n v="34"/>
    <n v="9437"/>
    <n v="2021"/>
    <n v="1500000"/>
    <n v="51000000"/>
    <n v="1500000"/>
    <n v="51000000"/>
  </r>
  <r>
    <d v="2021-10-01T00:00:00"/>
    <n v="2022"/>
    <s v="Q3"/>
    <x v="25"/>
    <s v="4-Wheelers"/>
    <n v="37"/>
    <n v="7366"/>
    <n v="2021"/>
    <n v="1500000"/>
    <n v="55500000"/>
    <n v="1500000"/>
    <n v="55500000"/>
  </r>
  <r>
    <d v="2021-10-01T00:00:00"/>
    <n v="2022"/>
    <s v="Q3"/>
    <x v="14"/>
    <s v="4-Wheelers"/>
    <n v="7"/>
    <n v="5838"/>
    <n v="2021"/>
    <n v="1500000"/>
    <n v="10500000"/>
    <n v="1500000"/>
    <n v="10500000"/>
  </r>
  <r>
    <d v="2021-10-01T00:00:00"/>
    <n v="2022"/>
    <s v="Q3"/>
    <x v="15"/>
    <s v="4-Wheelers"/>
    <n v="12"/>
    <n v="1816"/>
    <n v="2021"/>
    <n v="1500000"/>
    <n v="18000000"/>
    <n v="1500000"/>
    <n v="18000000"/>
  </r>
  <r>
    <d v="2021-10-01T00:00:00"/>
    <n v="2022"/>
    <s v="Q3"/>
    <x v="4"/>
    <s v="4-Wheelers"/>
    <n v="11"/>
    <n v="5255"/>
    <n v="2021"/>
    <n v="1500000"/>
    <n v="16500000"/>
    <n v="1500000"/>
    <n v="16500000"/>
  </r>
  <r>
    <d v="2021-10-01T00:00:00"/>
    <n v="2022"/>
    <s v="Q3"/>
    <x v="16"/>
    <s v="4-Wheelers"/>
    <n v="253"/>
    <n v="12876"/>
    <n v="2021"/>
    <n v="1500000"/>
    <n v="379500000"/>
    <n v="1500000"/>
    <n v="379500000"/>
  </r>
  <r>
    <d v="2021-10-01T00:00:00"/>
    <n v="2022"/>
    <s v="Q3"/>
    <x v="26"/>
    <s v="4-Wheelers"/>
    <n v="28"/>
    <n v="1165"/>
    <n v="2021"/>
    <n v="1500000"/>
    <n v="42000000"/>
    <n v="1500000"/>
    <n v="42000000"/>
  </r>
  <r>
    <d v="2021-10-01T00:00:00"/>
    <n v="2022"/>
    <s v="Q3"/>
    <x v="27"/>
    <s v="4-Wheelers"/>
    <n v="104"/>
    <n v="23184"/>
    <n v="2021"/>
    <n v="1500000"/>
    <n v="156000000"/>
    <n v="1500000"/>
    <n v="156000000"/>
  </r>
  <r>
    <d v="2021-10-01T00:00:00"/>
    <n v="2022"/>
    <s v="Q3"/>
    <x v="23"/>
    <s v="4-Wheelers"/>
    <n v="8"/>
    <n v="11634"/>
    <n v="2021"/>
    <n v="1500000"/>
    <n v="12000000"/>
    <n v="1500000"/>
    <n v="12000000"/>
  </r>
  <r>
    <d v="2021-10-01T00:00:00"/>
    <n v="2022"/>
    <s v="Q3"/>
    <x v="6"/>
    <s v="4-Wheelers"/>
    <n v="2"/>
    <n v="4205"/>
    <n v="2021"/>
    <n v="1500000"/>
    <n v="3000000"/>
    <n v="1500000"/>
    <n v="3000000"/>
  </r>
  <r>
    <d v="2021-10-01T00:00:00"/>
    <n v="2022"/>
    <s v="Q3"/>
    <x v="24"/>
    <s v="4-Wheelers"/>
    <n v="5"/>
    <n v="4806"/>
    <n v="2021"/>
    <n v="1500000"/>
    <n v="7500000"/>
    <n v="1500000"/>
    <n v="7500000"/>
  </r>
  <r>
    <d v="2021-10-01T00:00:00"/>
    <n v="2022"/>
    <s v="Q3"/>
    <x v="28"/>
    <s v="4-Wheelers"/>
    <n v="163"/>
    <n v="18505"/>
    <n v="2021"/>
    <n v="1500000"/>
    <n v="244500000"/>
    <n v="1500000"/>
    <n v="244500000"/>
  </r>
  <r>
    <d v="2021-10-01T00:00:00"/>
    <n v="2022"/>
    <s v="Q3"/>
    <x v="29"/>
    <s v="4-Wheelers"/>
    <n v="158"/>
    <n v="14562"/>
    <n v="2021"/>
    <n v="1500000"/>
    <n v="237000000"/>
    <n v="1500000"/>
    <n v="237000000"/>
  </r>
  <r>
    <d v="2021-10-01T00:00:00"/>
    <n v="2022"/>
    <s v="Q3"/>
    <x v="17"/>
    <s v="4-Wheelers"/>
    <n v="20"/>
    <n v="9554"/>
    <n v="2021"/>
    <n v="1500000"/>
    <n v="30000000"/>
    <n v="1500000"/>
    <n v="30000000"/>
  </r>
  <r>
    <d v="2021-10-01T00:00:00"/>
    <n v="2022"/>
    <s v="Q3"/>
    <x v="30"/>
    <s v="4-Wheelers"/>
    <n v="298"/>
    <n v="33771"/>
    <n v="2021"/>
    <n v="1500000"/>
    <n v="447000000"/>
    <n v="1500000"/>
    <n v="447000000"/>
  </r>
  <r>
    <d v="2021-10-01T00:00:00"/>
    <n v="2022"/>
    <s v="Q3"/>
    <x v="18"/>
    <s v="4-Wheelers"/>
    <n v="2"/>
    <n v="5830"/>
    <n v="2021"/>
    <n v="1500000"/>
    <n v="3000000"/>
    <n v="1500000"/>
    <n v="3000000"/>
  </r>
  <r>
    <d v="2021-10-01T00:00:00"/>
    <n v="2022"/>
    <s v="Q3"/>
    <x v="19"/>
    <s v="4-Wheelers"/>
    <n v="5"/>
    <n v="8523"/>
    <n v="2021"/>
    <n v="1500000"/>
    <n v="7500000"/>
    <n v="1500000"/>
    <n v="7500000"/>
  </r>
  <r>
    <d v="2021-10-01T00:00:00"/>
    <n v="2022"/>
    <s v="Q3"/>
    <x v="31"/>
    <s v="4-Wheelers"/>
    <n v="86"/>
    <n v="12823"/>
    <n v="2021"/>
    <n v="1500000"/>
    <n v="129000000"/>
    <n v="1500000"/>
    <n v="129000000"/>
  </r>
  <r>
    <d v="2021-10-01T00:00:00"/>
    <n v="2022"/>
    <s v="Q3"/>
    <x v="32"/>
    <s v="4-Wheelers"/>
    <n v="119"/>
    <n v="14796"/>
    <n v="2021"/>
    <n v="1500000"/>
    <n v="178500000"/>
    <n v="1500000"/>
    <n v="178500000"/>
  </r>
  <r>
    <d v="2021-10-01T00:00:00"/>
    <n v="2022"/>
    <s v="Q3"/>
    <x v="33"/>
    <s v="4-Wheelers"/>
    <n v="10"/>
    <n v="23095"/>
    <n v="2021"/>
    <n v="1500000"/>
    <n v="15000000"/>
    <n v="1500000"/>
    <n v="15000000"/>
  </r>
  <r>
    <d v="2021-10-01T00:00:00"/>
    <n v="2022"/>
    <s v="Q3"/>
    <x v="20"/>
    <s v="4-Wheelers"/>
    <n v="13"/>
    <n v="3523"/>
    <n v="2021"/>
    <n v="1500000"/>
    <n v="19500000"/>
    <n v="1500000"/>
    <n v="19500000"/>
  </r>
  <r>
    <d v="2021-10-01T00:00:00"/>
    <n v="2022"/>
    <s v="Q3"/>
    <x v="34"/>
    <s v="4-Wheelers"/>
    <n v="33"/>
    <n v="7120"/>
    <n v="2021"/>
    <n v="1500000"/>
    <n v="49500000"/>
    <n v="1500000"/>
    <n v="49500000"/>
  </r>
  <r>
    <d v="2021-11-01T00:00:00"/>
    <n v="2022"/>
    <s v="Q3"/>
    <x v="25"/>
    <s v="4-Wheelers"/>
    <n v="34"/>
    <n v="7374"/>
    <n v="2021"/>
    <n v="1500000"/>
    <n v="51000000"/>
    <n v="1500000"/>
    <n v="51000000"/>
  </r>
  <r>
    <d v="2021-11-01T00:00:00"/>
    <n v="2022"/>
    <s v="Q3"/>
    <x v="14"/>
    <s v="4-Wheelers"/>
    <n v="11"/>
    <n v="6992"/>
    <n v="2021"/>
    <n v="1500000"/>
    <n v="16500000"/>
    <n v="1500000"/>
    <n v="16500000"/>
  </r>
  <r>
    <d v="2021-11-01T00:00:00"/>
    <n v="2022"/>
    <s v="Q3"/>
    <x v="15"/>
    <s v="4-Wheelers"/>
    <n v="16"/>
    <n v="1919"/>
    <n v="2021"/>
    <n v="1500000"/>
    <n v="24000000"/>
    <n v="1500000"/>
    <n v="24000000"/>
  </r>
  <r>
    <d v="2021-11-01T00:00:00"/>
    <n v="2022"/>
    <s v="Q3"/>
    <x v="4"/>
    <s v="4-Wheelers"/>
    <n v="14"/>
    <n v="4824"/>
    <n v="2021"/>
    <n v="1500000"/>
    <n v="21000000"/>
    <n v="1500000"/>
    <n v="21000000"/>
  </r>
  <r>
    <d v="2021-11-01T00:00:00"/>
    <n v="2022"/>
    <s v="Q3"/>
    <x v="16"/>
    <s v="4-Wheelers"/>
    <n v="185"/>
    <n v="11782"/>
    <n v="2021"/>
    <n v="1500000"/>
    <n v="277500000"/>
    <n v="1500000"/>
    <n v="277500000"/>
  </r>
  <r>
    <d v="2021-11-01T00:00:00"/>
    <n v="2022"/>
    <s v="Q3"/>
    <x v="26"/>
    <s v="4-Wheelers"/>
    <n v="20"/>
    <n v="1293"/>
    <n v="2021"/>
    <n v="1500000"/>
    <n v="30000000"/>
    <n v="1500000"/>
    <n v="30000000"/>
  </r>
  <r>
    <d v="2021-11-01T00:00:00"/>
    <n v="2022"/>
    <s v="Q3"/>
    <x v="27"/>
    <s v="4-Wheelers"/>
    <n v="121"/>
    <n v="22396"/>
    <n v="2021"/>
    <n v="1500000"/>
    <n v="181500000"/>
    <n v="1500000"/>
    <n v="181500000"/>
  </r>
  <r>
    <d v="2021-11-01T00:00:00"/>
    <n v="2022"/>
    <s v="Q3"/>
    <x v="23"/>
    <s v="4-Wheelers"/>
    <n v="13"/>
    <n v="16035"/>
    <n v="2021"/>
    <n v="1500000"/>
    <n v="19500000"/>
    <n v="1500000"/>
    <n v="19500000"/>
  </r>
  <r>
    <d v="2021-11-01T00:00:00"/>
    <n v="2022"/>
    <s v="Q3"/>
    <x v="24"/>
    <s v="4-Wheelers"/>
    <n v="8"/>
    <n v="5320"/>
    <n v="2021"/>
    <n v="1500000"/>
    <n v="12000000"/>
    <n v="1500000"/>
    <n v="12000000"/>
  </r>
  <r>
    <d v="2021-11-01T00:00:00"/>
    <n v="2022"/>
    <s v="Q3"/>
    <x v="28"/>
    <s v="4-Wheelers"/>
    <n v="153"/>
    <n v="17247"/>
    <n v="2021"/>
    <n v="1500000"/>
    <n v="229500000"/>
    <n v="1500000"/>
    <n v="229500000"/>
  </r>
  <r>
    <d v="2021-11-01T00:00:00"/>
    <n v="2022"/>
    <s v="Q3"/>
    <x v="29"/>
    <s v="4-Wheelers"/>
    <n v="214"/>
    <n v="15244"/>
    <n v="2021"/>
    <n v="1500000"/>
    <n v="321000000"/>
    <n v="1500000"/>
    <n v="321000000"/>
  </r>
  <r>
    <d v="2021-11-01T00:00:00"/>
    <n v="2022"/>
    <s v="Q3"/>
    <x v="17"/>
    <s v="4-Wheelers"/>
    <n v="31"/>
    <n v="12871"/>
    <n v="2021"/>
    <n v="1500000"/>
    <n v="46500000"/>
    <n v="1500000"/>
    <n v="46500000"/>
  </r>
  <r>
    <d v="2021-11-01T00:00:00"/>
    <n v="2022"/>
    <s v="Q3"/>
    <x v="30"/>
    <s v="4-Wheelers"/>
    <n v="515"/>
    <n v="28322"/>
    <n v="2021"/>
    <n v="1500000"/>
    <n v="772500000"/>
    <n v="1500000"/>
    <n v="772500000"/>
  </r>
  <r>
    <d v="2021-11-01T00:00:00"/>
    <n v="2022"/>
    <s v="Q3"/>
    <x v="18"/>
    <s v="4-Wheelers"/>
    <n v="18"/>
    <n v="5095"/>
    <n v="2021"/>
    <n v="1500000"/>
    <n v="27000000"/>
    <n v="1500000"/>
    <n v="27000000"/>
  </r>
  <r>
    <d v="2021-11-01T00:00:00"/>
    <n v="2022"/>
    <s v="Q3"/>
    <x v="19"/>
    <s v="4-Wheelers"/>
    <n v="3"/>
    <n v="9015"/>
    <n v="2021"/>
    <n v="1500000"/>
    <n v="4500000"/>
    <n v="1500000"/>
    <n v="4500000"/>
  </r>
  <r>
    <d v="2021-11-01T00:00:00"/>
    <n v="2022"/>
    <s v="Q3"/>
    <x v="31"/>
    <s v="4-Wheelers"/>
    <n v="79"/>
    <n v="16115"/>
    <n v="2021"/>
    <n v="1500000"/>
    <n v="118500000"/>
    <n v="1500000"/>
    <n v="118500000"/>
  </r>
  <r>
    <d v="2021-11-01T00:00:00"/>
    <n v="2022"/>
    <s v="Q3"/>
    <x v="32"/>
    <s v="4-Wheelers"/>
    <n v="108"/>
    <n v="15533"/>
    <n v="2021"/>
    <n v="1500000"/>
    <n v="162000000"/>
    <n v="1500000"/>
    <n v="162000000"/>
  </r>
  <r>
    <d v="2021-11-01T00:00:00"/>
    <n v="2022"/>
    <s v="Q3"/>
    <x v="33"/>
    <s v="4-Wheelers"/>
    <n v="10"/>
    <n v="29608"/>
    <n v="2021"/>
    <n v="1500000"/>
    <n v="15000000"/>
    <n v="1500000"/>
    <n v="15000000"/>
  </r>
  <r>
    <d v="2021-11-01T00:00:00"/>
    <n v="2022"/>
    <s v="Q3"/>
    <x v="20"/>
    <s v="4-Wheelers"/>
    <n v="12"/>
    <n v="3954"/>
    <n v="2021"/>
    <n v="1500000"/>
    <n v="18000000"/>
    <n v="1500000"/>
    <n v="18000000"/>
  </r>
  <r>
    <d v="2021-11-01T00:00:00"/>
    <n v="2022"/>
    <s v="Q3"/>
    <x v="34"/>
    <s v="4-Wheelers"/>
    <n v="59"/>
    <n v="8836"/>
    <n v="2021"/>
    <n v="1500000"/>
    <n v="88500000"/>
    <n v="1500000"/>
    <n v="88500000"/>
  </r>
  <r>
    <d v="2021-12-01T00:00:00"/>
    <n v="2022"/>
    <s v="Q3"/>
    <x v="25"/>
    <s v="4-Wheelers"/>
    <n v="31"/>
    <n v="6314"/>
    <n v="2021"/>
    <n v="1500000"/>
    <n v="46500000"/>
    <n v="1500000"/>
    <n v="46500000"/>
  </r>
  <r>
    <d v="2021-12-01T00:00:00"/>
    <n v="2022"/>
    <s v="Q3"/>
    <x v="3"/>
    <s v="4-Wheelers"/>
    <n v="3"/>
    <n v="6737"/>
    <n v="2021"/>
    <n v="1500000"/>
    <n v="4500000"/>
    <n v="1500000"/>
    <n v="4500000"/>
  </r>
  <r>
    <d v="2021-12-01T00:00:00"/>
    <n v="2022"/>
    <s v="Q3"/>
    <x v="14"/>
    <s v="4-Wheelers"/>
    <n v="7"/>
    <n v="5031"/>
    <n v="2021"/>
    <n v="1500000"/>
    <n v="10500000"/>
    <n v="1500000"/>
    <n v="10500000"/>
  </r>
  <r>
    <d v="2021-12-01T00:00:00"/>
    <n v="2022"/>
    <s v="Q3"/>
    <x v="15"/>
    <s v="4-Wheelers"/>
    <n v="12"/>
    <n v="1985"/>
    <n v="2021"/>
    <n v="1500000"/>
    <n v="18000000"/>
    <n v="1500000"/>
    <n v="18000000"/>
  </r>
  <r>
    <d v="2021-12-01T00:00:00"/>
    <n v="2022"/>
    <s v="Q3"/>
    <x v="4"/>
    <s v="4-Wheelers"/>
    <n v="5"/>
    <n v="3651"/>
    <n v="2021"/>
    <n v="1500000"/>
    <n v="7500000"/>
    <n v="1500000"/>
    <n v="7500000"/>
  </r>
  <r>
    <d v="2021-12-01T00:00:00"/>
    <n v="2022"/>
    <s v="Q3"/>
    <x v="16"/>
    <s v="4-Wheelers"/>
    <n v="277"/>
    <n v="12633"/>
    <n v="2021"/>
    <n v="1500000"/>
    <n v="415500000"/>
    <n v="1500000"/>
    <n v="415500000"/>
  </r>
  <r>
    <d v="2021-12-01T00:00:00"/>
    <n v="2022"/>
    <s v="Q3"/>
    <x v="26"/>
    <s v="4-Wheelers"/>
    <n v="19"/>
    <n v="1306"/>
    <n v="2021"/>
    <n v="1500000"/>
    <n v="28500000"/>
    <n v="1500000"/>
    <n v="28500000"/>
  </r>
  <r>
    <d v="2021-12-01T00:00:00"/>
    <n v="2022"/>
    <s v="Q3"/>
    <x v="27"/>
    <s v="4-Wheelers"/>
    <n v="163"/>
    <n v="24277"/>
    <n v="2021"/>
    <n v="1500000"/>
    <n v="244500000"/>
    <n v="1500000"/>
    <n v="244500000"/>
  </r>
  <r>
    <d v="2021-12-01T00:00:00"/>
    <n v="2022"/>
    <s v="Q3"/>
    <x v="23"/>
    <s v="4-Wheelers"/>
    <n v="11"/>
    <n v="16015"/>
    <n v="2021"/>
    <n v="1500000"/>
    <n v="16500000"/>
    <n v="1500000"/>
    <n v="16500000"/>
  </r>
  <r>
    <d v="2021-12-01T00:00:00"/>
    <n v="2022"/>
    <s v="Q3"/>
    <x v="24"/>
    <s v="4-Wheelers"/>
    <n v="3"/>
    <n v="4258"/>
    <n v="2021"/>
    <n v="1500000"/>
    <n v="4500000"/>
    <n v="1500000"/>
    <n v="4500000"/>
  </r>
  <r>
    <d v="2021-12-01T00:00:00"/>
    <n v="2022"/>
    <s v="Q3"/>
    <x v="28"/>
    <s v="4-Wheelers"/>
    <n v="153"/>
    <n v="16243"/>
    <n v="2021"/>
    <n v="1500000"/>
    <n v="229500000"/>
    <n v="1500000"/>
    <n v="229500000"/>
  </r>
  <r>
    <d v="2021-12-01T00:00:00"/>
    <n v="2022"/>
    <s v="Q3"/>
    <x v="29"/>
    <s v="4-Wheelers"/>
    <n v="186"/>
    <n v="16994"/>
    <n v="2021"/>
    <n v="1500000"/>
    <n v="279000000"/>
    <n v="1500000"/>
    <n v="279000000"/>
  </r>
  <r>
    <d v="2021-12-01T00:00:00"/>
    <n v="2022"/>
    <s v="Q3"/>
    <x v="17"/>
    <s v="4-Wheelers"/>
    <n v="30"/>
    <n v="11820"/>
    <n v="2021"/>
    <n v="1500000"/>
    <n v="45000000"/>
    <n v="1500000"/>
    <n v="45000000"/>
  </r>
  <r>
    <d v="2021-12-01T00:00:00"/>
    <n v="2022"/>
    <s v="Q3"/>
    <x v="30"/>
    <s v="4-Wheelers"/>
    <n v="1392"/>
    <n v="29346"/>
    <n v="2021"/>
    <n v="1500000"/>
    <n v="2088000000"/>
    <n v="1500000"/>
    <n v="2088000000"/>
  </r>
  <r>
    <d v="2021-12-01T00:00:00"/>
    <n v="2022"/>
    <s v="Q3"/>
    <x v="18"/>
    <s v="4-Wheelers"/>
    <n v="20"/>
    <n v="4634"/>
    <n v="2021"/>
    <n v="1500000"/>
    <n v="30000000"/>
    <n v="1500000"/>
    <n v="30000000"/>
  </r>
  <r>
    <d v="2021-12-01T00:00:00"/>
    <n v="2022"/>
    <s v="Q3"/>
    <x v="12"/>
    <s v="4-Wheelers"/>
    <n v="2"/>
    <n v="608"/>
    <n v="2021"/>
    <n v="1500000"/>
    <n v="3000000"/>
    <n v="1500000"/>
    <n v="3000000"/>
  </r>
  <r>
    <d v="2021-12-01T00:00:00"/>
    <n v="2022"/>
    <s v="Q3"/>
    <x v="19"/>
    <s v="4-Wheelers"/>
    <n v="6"/>
    <n v="10624"/>
    <n v="2021"/>
    <n v="1500000"/>
    <n v="9000000"/>
    <n v="1500000"/>
    <n v="9000000"/>
  </r>
  <r>
    <d v="2021-12-01T00:00:00"/>
    <n v="2022"/>
    <s v="Q3"/>
    <x v="31"/>
    <s v="4-Wheelers"/>
    <n v="73"/>
    <n v="12739"/>
    <n v="2021"/>
    <n v="1500000"/>
    <n v="109500000"/>
    <n v="1500000"/>
    <n v="109500000"/>
  </r>
  <r>
    <d v="2021-12-01T00:00:00"/>
    <n v="2022"/>
    <s v="Q3"/>
    <x v="32"/>
    <s v="4-Wheelers"/>
    <n v="121"/>
    <n v="17001"/>
    <n v="2021"/>
    <n v="1500000"/>
    <n v="181500000"/>
    <n v="1500000"/>
    <n v="181500000"/>
  </r>
  <r>
    <d v="2021-12-01T00:00:00"/>
    <n v="2022"/>
    <s v="Q3"/>
    <x v="33"/>
    <s v="4-Wheelers"/>
    <n v="21"/>
    <n v="33774"/>
    <n v="2021"/>
    <n v="1500000"/>
    <n v="31500000"/>
    <n v="1500000"/>
    <n v="31500000"/>
  </r>
  <r>
    <d v="2021-12-01T00:00:00"/>
    <n v="2022"/>
    <s v="Q3"/>
    <x v="20"/>
    <s v="4-Wheelers"/>
    <n v="38"/>
    <n v="4270"/>
    <n v="2021"/>
    <n v="1500000"/>
    <n v="57000000"/>
    <n v="1500000"/>
    <n v="57000000"/>
  </r>
  <r>
    <d v="2021-12-01T00:00:00"/>
    <n v="2022"/>
    <s v="Q3"/>
    <x v="34"/>
    <s v="4-Wheelers"/>
    <n v="39"/>
    <n v="8452"/>
    <n v="2021"/>
    <n v="1500000"/>
    <n v="58500000"/>
    <n v="1500000"/>
    <n v="58500000"/>
  </r>
  <r>
    <d v="2022-01-01T00:00:00"/>
    <n v="2022"/>
    <s v="Q4"/>
    <x v="25"/>
    <s v="4-Wheelers"/>
    <n v="29"/>
    <n v="8418"/>
    <n v="2022"/>
    <n v="1500000"/>
    <n v="43500000"/>
    <n v="1500000"/>
    <n v="43500000"/>
  </r>
  <r>
    <d v="2022-01-01T00:00:00"/>
    <n v="2022"/>
    <s v="Q4"/>
    <x v="14"/>
    <s v="4-Wheelers"/>
    <n v="10"/>
    <n v="5538"/>
    <n v="2022"/>
    <n v="1500000"/>
    <n v="15000000"/>
    <n v="1500000"/>
    <n v="15000000"/>
  </r>
  <r>
    <d v="2022-01-01T00:00:00"/>
    <n v="2022"/>
    <s v="Q4"/>
    <x v="15"/>
    <s v="4-Wheelers"/>
    <n v="7"/>
    <n v="1519"/>
    <n v="2022"/>
    <n v="1500000"/>
    <n v="10500000"/>
    <n v="1500000"/>
    <n v="10500000"/>
  </r>
  <r>
    <d v="2022-01-01T00:00:00"/>
    <n v="2022"/>
    <s v="Q4"/>
    <x v="4"/>
    <s v="4-Wheelers"/>
    <n v="11"/>
    <n v="4667"/>
    <n v="2022"/>
    <n v="1500000"/>
    <n v="16500000"/>
    <n v="1500000"/>
    <n v="16500000"/>
  </r>
  <r>
    <d v="2022-01-01T00:00:00"/>
    <n v="2022"/>
    <s v="Q4"/>
    <x v="16"/>
    <s v="4-Wheelers"/>
    <n v="282"/>
    <n v="13659"/>
    <n v="2022"/>
    <n v="1500000"/>
    <n v="423000000"/>
    <n v="1500000"/>
    <n v="423000000"/>
  </r>
  <r>
    <d v="2022-01-01T00:00:00"/>
    <n v="2022"/>
    <s v="Q4"/>
    <x v="26"/>
    <s v="4-Wheelers"/>
    <n v="26"/>
    <n v="1185"/>
    <n v="2022"/>
    <n v="1500000"/>
    <n v="39000000"/>
    <n v="1500000"/>
    <n v="39000000"/>
  </r>
  <r>
    <d v="2022-01-01T00:00:00"/>
    <n v="2022"/>
    <s v="Q4"/>
    <x v="27"/>
    <s v="4-Wheelers"/>
    <n v="97"/>
    <n v="21963"/>
    <n v="2022"/>
    <n v="1500000"/>
    <n v="145500000"/>
    <n v="1500000"/>
    <n v="145500000"/>
  </r>
  <r>
    <d v="2022-01-01T00:00:00"/>
    <n v="2022"/>
    <s v="Q4"/>
    <x v="23"/>
    <s v="4-Wheelers"/>
    <n v="26"/>
    <n v="17633"/>
    <n v="2022"/>
    <n v="1500000"/>
    <n v="39000000"/>
    <n v="1500000"/>
    <n v="39000000"/>
  </r>
  <r>
    <d v="2022-01-01T00:00:00"/>
    <n v="2022"/>
    <s v="Q4"/>
    <x v="21"/>
    <s v="4-Wheelers"/>
    <n v="3"/>
    <n v="3090"/>
    <n v="2022"/>
    <n v="1500000"/>
    <n v="4500000"/>
    <n v="1500000"/>
    <n v="4500000"/>
  </r>
  <r>
    <d v="2022-01-01T00:00:00"/>
    <n v="2022"/>
    <s v="Q4"/>
    <x v="24"/>
    <s v="4-Wheelers"/>
    <n v="5"/>
    <n v="4345"/>
    <n v="2022"/>
    <n v="1500000"/>
    <n v="7500000"/>
    <n v="1500000"/>
    <n v="7500000"/>
  </r>
  <r>
    <d v="2022-01-01T00:00:00"/>
    <n v="2022"/>
    <s v="Q4"/>
    <x v="28"/>
    <s v="4-Wheelers"/>
    <n v="209"/>
    <n v="21967"/>
    <n v="2022"/>
    <n v="1500000"/>
    <n v="313500000"/>
    <n v="1500000"/>
    <n v="313500000"/>
  </r>
  <r>
    <d v="2022-01-01T00:00:00"/>
    <n v="2022"/>
    <s v="Q4"/>
    <x v="29"/>
    <s v="4-Wheelers"/>
    <n v="212"/>
    <n v="17441"/>
    <n v="2022"/>
    <n v="1500000"/>
    <n v="318000000"/>
    <n v="1500000"/>
    <n v="318000000"/>
  </r>
  <r>
    <d v="2022-01-01T00:00:00"/>
    <n v="2022"/>
    <s v="Q4"/>
    <x v="17"/>
    <s v="4-Wheelers"/>
    <n v="25"/>
    <n v="11325"/>
    <n v="2022"/>
    <n v="1500000"/>
    <n v="37500000"/>
    <n v="1500000"/>
    <n v="37500000"/>
  </r>
  <r>
    <d v="2022-01-01T00:00:00"/>
    <n v="2022"/>
    <s v="Q4"/>
    <x v="30"/>
    <s v="4-Wheelers"/>
    <n v="263"/>
    <n v="35772"/>
    <n v="2022"/>
    <n v="1500000"/>
    <n v="394500000"/>
    <n v="1500000"/>
    <n v="394500000"/>
  </r>
  <r>
    <d v="2022-01-01T00:00:00"/>
    <n v="2022"/>
    <s v="Q4"/>
    <x v="18"/>
    <s v="4-Wheelers"/>
    <n v="27"/>
    <n v="5876"/>
    <n v="2022"/>
    <n v="1500000"/>
    <n v="40500000"/>
    <n v="1500000"/>
    <n v="40500000"/>
  </r>
  <r>
    <d v="2022-01-01T00:00:00"/>
    <n v="2022"/>
    <s v="Q4"/>
    <x v="19"/>
    <s v="4-Wheelers"/>
    <n v="7"/>
    <n v="9792"/>
    <n v="2022"/>
    <n v="1500000"/>
    <n v="10500000"/>
    <n v="1500000"/>
    <n v="10500000"/>
  </r>
  <r>
    <d v="2022-01-01T00:00:00"/>
    <n v="2022"/>
    <s v="Q4"/>
    <x v="31"/>
    <s v="4-Wheelers"/>
    <n v="92"/>
    <n v="13658"/>
    <n v="2022"/>
    <n v="1500000"/>
    <n v="138000000"/>
    <n v="1500000"/>
    <n v="138000000"/>
  </r>
  <r>
    <d v="2022-01-01T00:00:00"/>
    <n v="2022"/>
    <s v="Q4"/>
    <x v="32"/>
    <s v="4-Wheelers"/>
    <n v="121"/>
    <n v="20494"/>
    <n v="2022"/>
    <n v="1500000"/>
    <n v="181500000"/>
    <n v="1500000"/>
    <n v="181500000"/>
  </r>
  <r>
    <d v="2022-01-01T00:00:00"/>
    <n v="2022"/>
    <s v="Q4"/>
    <x v="33"/>
    <s v="4-Wheelers"/>
    <n v="14"/>
    <n v="32561"/>
    <n v="2022"/>
    <n v="1500000"/>
    <n v="21000000"/>
    <n v="1500000"/>
    <n v="21000000"/>
  </r>
  <r>
    <d v="2022-01-01T00:00:00"/>
    <n v="2022"/>
    <s v="Q4"/>
    <x v="20"/>
    <s v="4-Wheelers"/>
    <n v="30"/>
    <n v="4241"/>
    <n v="2022"/>
    <n v="1500000"/>
    <n v="45000000"/>
    <n v="1500000"/>
    <n v="45000000"/>
  </r>
  <r>
    <d v="2022-01-01T00:00:00"/>
    <n v="2022"/>
    <s v="Q4"/>
    <x v="34"/>
    <s v="4-Wheelers"/>
    <n v="54"/>
    <n v="7968"/>
    <n v="2022"/>
    <n v="1500000"/>
    <n v="81000000"/>
    <n v="1500000"/>
    <n v="81000000"/>
  </r>
  <r>
    <d v="2022-02-01T00:00:00"/>
    <n v="2022"/>
    <s v="Q4"/>
    <x v="25"/>
    <s v="4-Wheelers"/>
    <n v="43"/>
    <n v="6361"/>
    <n v="2022"/>
    <n v="1500000"/>
    <n v="64500000"/>
    <n v="1500000"/>
    <n v="64500000"/>
  </r>
  <r>
    <d v="2022-02-01T00:00:00"/>
    <n v="2022"/>
    <s v="Q4"/>
    <x v="3"/>
    <s v="4-Wheelers"/>
    <n v="3"/>
    <n v="6152"/>
    <n v="2022"/>
    <n v="1500000"/>
    <n v="4500000"/>
    <n v="1500000"/>
    <n v="4500000"/>
  </r>
  <r>
    <d v="2022-02-01T00:00:00"/>
    <n v="2022"/>
    <s v="Q4"/>
    <x v="14"/>
    <s v="4-Wheelers"/>
    <n v="8"/>
    <n v="5658"/>
    <n v="2022"/>
    <n v="1500000"/>
    <n v="12000000"/>
    <n v="1500000"/>
    <n v="12000000"/>
  </r>
  <r>
    <d v="2022-02-01T00:00:00"/>
    <n v="2022"/>
    <s v="Q4"/>
    <x v="15"/>
    <s v="4-Wheelers"/>
    <n v="11"/>
    <n v="1941"/>
    <n v="2022"/>
    <n v="1500000"/>
    <n v="16500000"/>
    <n v="1500000"/>
    <n v="16500000"/>
  </r>
  <r>
    <d v="2022-02-01T00:00:00"/>
    <n v="2022"/>
    <s v="Q4"/>
    <x v="4"/>
    <s v="4-Wheelers"/>
    <n v="20"/>
    <n v="3922"/>
    <n v="2022"/>
    <n v="1500000"/>
    <n v="30000000"/>
    <n v="1500000"/>
    <n v="30000000"/>
  </r>
  <r>
    <d v="2022-02-01T00:00:00"/>
    <n v="2022"/>
    <s v="Q4"/>
    <x v="16"/>
    <s v="4-Wheelers"/>
    <n v="298"/>
    <n v="12608"/>
    <n v="2022"/>
    <n v="1500000"/>
    <n v="447000000"/>
    <n v="1500000"/>
    <n v="447000000"/>
  </r>
  <r>
    <d v="2022-02-01T00:00:00"/>
    <n v="2022"/>
    <s v="Q4"/>
    <x v="26"/>
    <s v="4-Wheelers"/>
    <n v="62"/>
    <n v="1160"/>
    <n v="2022"/>
    <n v="1500000"/>
    <n v="93000000"/>
    <n v="1500000"/>
    <n v="93000000"/>
  </r>
  <r>
    <d v="2022-02-01T00:00:00"/>
    <n v="2022"/>
    <s v="Q4"/>
    <x v="27"/>
    <s v="4-Wheelers"/>
    <n v="128"/>
    <n v="24012"/>
    <n v="2022"/>
    <n v="1500000"/>
    <n v="192000000"/>
    <n v="1500000"/>
    <n v="192000000"/>
  </r>
  <r>
    <d v="2022-02-01T00:00:00"/>
    <n v="2022"/>
    <s v="Q4"/>
    <x v="23"/>
    <s v="4-Wheelers"/>
    <n v="28"/>
    <n v="16353"/>
    <n v="2022"/>
    <n v="1500000"/>
    <n v="42000000"/>
    <n v="1500000"/>
    <n v="42000000"/>
  </r>
  <r>
    <d v="2022-02-01T00:00:00"/>
    <n v="2022"/>
    <s v="Q4"/>
    <x v="21"/>
    <s v="4-Wheelers"/>
    <n v="5"/>
    <n v="3616"/>
    <n v="2022"/>
    <n v="1500000"/>
    <n v="7500000"/>
    <n v="1500000"/>
    <n v="7500000"/>
  </r>
  <r>
    <d v="2022-02-01T00:00:00"/>
    <n v="2022"/>
    <s v="Q4"/>
    <x v="6"/>
    <s v="4-Wheelers"/>
    <n v="7"/>
    <n v="4679"/>
    <n v="2022"/>
    <n v="1500000"/>
    <n v="10500000"/>
    <n v="1500000"/>
    <n v="10500000"/>
  </r>
  <r>
    <d v="2022-02-01T00:00:00"/>
    <n v="2022"/>
    <s v="Q4"/>
    <x v="24"/>
    <s v="4-Wheelers"/>
    <n v="4"/>
    <n v="4335"/>
    <n v="2022"/>
    <n v="1500000"/>
    <n v="6000000"/>
    <n v="1500000"/>
    <n v="6000000"/>
  </r>
  <r>
    <d v="2022-02-01T00:00:00"/>
    <n v="2022"/>
    <s v="Q4"/>
    <x v="28"/>
    <s v="4-Wheelers"/>
    <n v="202"/>
    <n v="17561"/>
    <n v="2022"/>
    <n v="1500000"/>
    <n v="303000000"/>
    <n v="1500000"/>
    <n v="303000000"/>
  </r>
  <r>
    <d v="2022-02-01T00:00:00"/>
    <n v="2022"/>
    <s v="Q4"/>
    <x v="29"/>
    <s v="4-Wheelers"/>
    <n v="327"/>
    <n v="14575"/>
    <n v="2022"/>
    <n v="1500000"/>
    <n v="490500000"/>
    <n v="1500000"/>
    <n v="490500000"/>
  </r>
  <r>
    <d v="2022-02-01T00:00:00"/>
    <n v="2022"/>
    <s v="Q4"/>
    <x v="17"/>
    <s v="4-Wheelers"/>
    <n v="22"/>
    <n v="11274"/>
    <n v="2022"/>
    <n v="1500000"/>
    <n v="33000000"/>
    <n v="1500000"/>
    <n v="33000000"/>
  </r>
  <r>
    <d v="2022-02-01T00:00:00"/>
    <n v="2022"/>
    <s v="Q4"/>
    <x v="30"/>
    <s v="4-Wheelers"/>
    <n v="905"/>
    <n v="31805"/>
    <n v="2022"/>
    <n v="1500000"/>
    <n v="1357500000"/>
    <n v="1500000"/>
    <n v="1357500000"/>
  </r>
  <r>
    <d v="2022-02-01T00:00:00"/>
    <n v="2022"/>
    <s v="Q4"/>
    <x v="18"/>
    <s v="4-Wheelers"/>
    <n v="27"/>
    <n v="5023"/>
    <n v="2022"/>
    <n v="1500000"/>
    <n v="40500000"/>
    <n v="1500000"/>
    <n v="40500000"/>
  </r>
  <r>
    <d v="2022-02-01T00:00:00"/>
    <n v="2022"/>
    <s v="Q4"/>
    <x v="19"/>
    <s v="4-Wheelers"/>
    <n v="5"/>
    <n v="9464"/>
    <n v="2022"/>
    <n v="1500000"/>
    <n v="7500000"/>
    <n v="1500000"/>
    <n v="7500000"/>
  </r>
  <r>
    <d v="2022-02-01T00:00:00"/>
    <n v="2022"/>
    <s v="Q4"/>
    <x v="31"/>
    <s v="4-Wheelers"/>
    <n v="116"/>
    <n v="14811"/>
    <n v="2022"/>
    <n v="1500000"/>
    <n v="174000000"/>
    <n v="1500000"/>
    <n v="174000000"/>
  </r>
  <r>
    <d v="2022-02-01T00:00:00"/>
    <n v="2022"/>
    <s v="Q4"/>
    <x v="32"/>
    <s v="4-Wheelers"/>
    <n v="135"/>
    <n v="16711"/>
    <n v="2022"/>
    <n v="1500000"/>
    <n v="202500000"/>
    <n v="1500000"/>
    <n v="202500000"/>
  </r>
  <r>
    <d v="2022-02-01T00:00:00"/>
    <n v="2022"/>
    <s v="Q4"/>
    <x v="33"/>
    <s v="4-Wheelers"/>
    <n v="22"/>
    <n v="28479"/>
    <n v="2022"/>
    <n v="1500000"/>
    <n v="33000000"/>
    <n v="1500000"/>
    <n v="33000000"/>
  </r>
  <r>
    <d v="2022-02-01T00:00:00"/>
    <n v="2022"/>
    <s v="Q4"/>
    <x v="20"/>
    <s v="4-Wheelers"/>
    <n v="24"/>
    <n v="3820"/>
    <n v="2022"/>
    <n v="1500000"/>
    <n v="36000000"/>
    <n v="1500000"/>
    <n v="36000000"/>
  </r>
  <r>
    <d v="2022-02-01T00:00:00"/>
    <n v="2022"/>
    <s v="Q4"/>
    <x v="34"/>
    <s v="4-Wheelers"/>
    <n v="45"/>
    <n v="7395"/>
    <n v="2022"/>
    <n v="1500000"/>
    <n v="67500000"/>
    <n v="1500000"/>
    <n v="67500000"/>
  </r>
  <r>
    <d v="2022-03-01T00:00:00"/>
    <n v="2022"/>
    <s v="Q4"/>
    <x v="1"/>
    <s v="4-Wheelers"/>
    <n v="2"/>
    <n v="108"/>
    <n v="2022"/>
    <n v="1500000"/>
    <n v="3000000"/>
    <n v="1500000"/>
    <n v="3000000"/>
  </r>
  <r>
    <d v="2022-03-01T00:00:00"/>
    <n v="2022"/>
    <s v="Q4"/>
    <x v="25"/>
    <s v="4-Wheelers"/>
    <n v="55"/>
    <n v="7288"/>
    <n v="2022"/>
    <n v="1500000"/>
    <n v="82500000"/>
    <n v="1500000"/>
    <n v="82500000"/>
  </r>
  <r>
    <d v="2022-03-01T00:00:00"/>
    <n v="2022"/>
    <s v="Q4"/>
    <x v="3"/>
    <s v="4-Wheelers"/>
    <n v="2"/>
    <n v="7281"/>
    <n v="2022"/>
    <n v="1500000"/>
    <n v="3000000"/>
    <n v="1500000"/>
    <n v="3000000"/>
  </r>
  <r>
    <d v="2022-03-01T00:00:00"/>
    <n v="2022"/>
    <s v="Q4"/>
    <x v="14"/>
    <s v="4-Wheelers"/>
    <n v="12"/>
    <n v="6694"/>
    <n v="2022"/>
    <n v="1500000"/>
    <n v="18000000"/>
    <n v="1500000"/>
    <n v="18000000"/>
  </r>
  <r>
    <d v="2022-03-01T00:00:00"/>
    <n v="2022"/>
    <s v="Q4"/>
    <x v="15"/>
    <s v="4-Wheelers"/>
    <n v="14"/>
    <n v="2279"/>
    <n v="2022"/>
    <n v="1500000"/>
    <n v="21000000"/>
    <n v="1500000"/>
    <n v="21000000"/>
  </r>
  <r>
    <d v="2022-03-01T00:00:00"/>
    <n v="2022"/>
    <s v="Q4"/>
    <x v="4"/>
    <s v="4-Wheelers"/>
    <n v="19"/>
    <n v="4200"/>
    <n v="2022"/>
    <n v="1500000"/>
    <n v="28500000"/>
    <n v="1500000"/>
    <n v="28500000"/>
  </r>
  <r>
    <d v="2022-03-01T00:00:00"/>
    <n v="2022"/>
    <s v="Q4"/>
    <x v="16"/>
    <s v="4-Wheelers"/>
    <n v="220"/>
    <n v="13385"/>
    <n v="2022"/>
    <n v="1500000"/>
    <n v="330000000"/>
    <n v="1500000"/>
    <n v="330000000"/>
  </r>
  <r>
    <d v="2022-03-01T00:00:00"/>
    <n v="2022"/>
    <s v="Q4"/>
    <x v="26"/>
    <s v="4-Wheelers"/>
    <n v="91"/>
    <n v="1474"/>
    <n v="2022"/>
    <n v="1500000"/>
    <n v="136500000"/>
    <n v="1500000"/>
    <n v="136500000"/>
  </r>
  <r>
    <d v="2022-03-01T00:00:00"/>
    <n v="2022"/>
    <s v="Q4"/>
    <x v="27"/>
    <s v="4-Wheelers"/>
    <n v="249"/>
    <n v="26077"/>
    <n v="2022"/>
    <n v="1500000"/>
    <n v="373500000"/>
    <n v="1500000"/>
    <n v="373500000"/>
  </r>
  <r>
    <d v="2022-03-01T00:00:00"/>
    <n v="2022"/>
    <s v="Q4"/>
    <x v="23"/>
    <s v="4-Wheelers"/>
    <n v="13"/>
    <n v="18621"/>
    <n v="2022"/>
    <n v="1500000"/>
    <n v="19500000"/>
    <n v="1500000"/>
    <n v="19500000"/>
  </r>
  <r>
    <d v="2022-03-01T00:00:00"/>
    <n v="2022"/>
    <s v="Q4"/>
    <x v="21"/>
    <s v="4-Wheelers"/>
    <n v="3"/>
    <n v="3371"/>
    <n v="2022"/>
    <n v="1500000"/>
    <n v="4500000"/>
    <n v="1500000"/>
    <n v="4500000"/>
  </r>
  <r>
    <d v="2022-03-01T00:00:00"/>
    <n v="2022"/>
    <s v="Q4"/>
    <x v="6"/>
    <s v="4-Wheelers"/>
    <n v="4"/>
    <n v="4854"/>
    <n v="2022"/>
    <n v="1500000"/>
    <n v="6000000"/>
    <n v="1500000"/>
    <n v="6000000"/>
  </r>
  <r>
    <d v="2022-03-01T00:00:00"/>
    <n v="2022"/>
    <s v="Q4"/>
    <x v="24"/>
    <s v="4-Wheelers"/>
    <n v="5"/>
    <n v="5062"/>
    <n v="2022"/>
    <n v="1500000"/>
    <n v="7500000"/>
    <n v="1500000"/>
    <n v="7500000"/>
  </r>
  <r>
    <d v="2022-03-01T00:00:00"/>
    <n v="2022"/>
    <s v="Q4"/>
    <x v="28"/>
    <s v="4-Wheelers"/>
    <n v="230"/>
    <n v="22167"/>
    <n v="2022"/>
    <n v="1500000"/>
    <n v="345000000"/>
    <n v="1500000"/>
    <n v="345000000"/>
  </r>
  <r>
    <d v="2022-03-01T00:00:00"/>
    <n v="2022"/>
    <s v="Q4"/>
    <x v="29"/>
    <s v="4-Wheelers"/>
    <n v="331"/>
    <n v="16628"/>
    <n v="2022"/>
    <n v="1500000"/>
    <n v="496500000"/>
    <n v="1500000"/>
    <n v="496500000"/>
  </r>
  <r>
    <d v="2022-03-01T00:00:00"/>
    <n v="2022"/>
    <s v="Q4"/>
    <x v="17"/>
    <s v="4-Wheelers"/>
    <n v="35"/>
    <n v="11616"/>
    <n v="2022"/>
    <n v="1500000"/>
    <n v="52500000"/>
    <n v="1500000"/>
    <n v="52500000"/>
  </r>
  <r>
    <d v="2022-03-01T00:00:00"/>
    <n v="2022"/>
    <s v="Q4"/>
    <x v="30"/>
    <s v="4-Wheelers"/>
    <n v="2060"/>
    <n v="39762"/>
    <n v="2022"/>
    <n v="1500000"/>
    <n v="3090000000"/>
    <n v="1500000"/>
    <n v="3090000000"/>
  </r>
  <r>
    <d v="2022-03-01T00:00:00"/>
    <n v="2022"/>
    <s v="Q4"/>
    <x v="18"/>
    <s v="4-Wheelers"/>
    <n v="31"/>
    <n v="6098"/>
    <n v="2022"/>
    <n v="1500000"/>
    <n v="46500000"/>
    <n v="1500000"/>
    <n v="46500000"/>
  </r>
  <r>
    <d v="2022-03-01T00:00:00"/>
    <n v="2022"/>
    <s v="Q4"/>
    <x v="12"/>
    <s v="4-Wheelers"/>
    <n v="3"/>
    <n v="817"/>
    <n v="2022"/>
    <n v="1500000"/>
    <n v="4500000"/>
    <n v="1500000"/>
    <n v="4500000"/>
  </r>
  <r>
    <d v="2022-03-01T00:00:00"/>
    <n v="2022"/>
    <s v="Q4"/>
    <x v="19"/>
    <s v="4-Wheelers"/>
    <n v="4"/>
    <n v="10836"/>
    <n v="2022"/>
    <n v="1500000"/>
    <n v="6000000"/>
    <n v="1500000"/>
    <n v="6000000"/>
  </r>
  <r>
    <d v="2022-03-01T00:00:00"/>
    <n v="2022"/>
    <s v="Q4"/>
    <x v="31"/>
    <s v="4-Wheelers"/>
    <n v="89"/>
    <n v="13751"/>
    <n v="2022"/>
    <n v="1500000"/>
    <n v="133500000"/>
    <n v="1500000"/>
    <n v="133500000"/>
  </r>
  <r>
    <d v="2022-03-01T00:00:00"/>
    <n v="2022"/>
    <s v="Q4"/>
    <x v="32"/>
    <s v="4-Wheelers"/>
    <n v="168"/>
    <n v="20604"/>
    <n v="2022"/>
    <n v="1500000"/>
    <n v="252000000"/>
    <n v="1500000"/>
    <n v="252000000"/>
  </r>
  <r>
    <d v="2022-03-01T00:00:00"/>
    <n v="2022"/>
    <s v="Q4"/>
    <x v="33"/>
    <s v="4-Wheelers"/>
    <n v="18"/>
    <n v="29324"/>
    <n v="2022"/>
    <n v="1500000"/>
    <n v="27000000"/>
    <n v="1500000"/>
    <n v="27000000"/>
  </r>
  <r>
    <d v="2022-03-01T00:00:00"/>
    <n v="2022"/>
    <s v="Q4"/>
    <x v="20"/>
    <s v="4-Wheelers"/>
    <n v="20"/>
    <n v="4026"/>
    <n v="2022"/>
    <n v="1500000"/>
    <n v="30000000"/>
    <n v="1500000"/>
    <n v="30000000"/>
  </r>
  <r>
    <d v="2022-03-01T00:00:00"/>
    <n v="2022"/>
    <s v="Q4"/>
    <x v="34"/>
    <s v="4-Wheelers"/>
    <n v="41"/>
    <n v="8539"/>
    <n v="2022"/>
    <n v="1500000"/>
    <n v="61500000"/>
    <n v="1500000"/>
    <n v="61500000"/>
  </r>
  <r>
    <d v="2022-04-01T00:00:00"/>
    <n v="2023"/>
    <s v="Q1"/>
    <x v="25"/>
    <s v="4-Wheelers"/>
    <n v="54"/>
    <n v="7195"/>
    <n v="2022"/>
    <n v="1500000"/>
    <n v="81000000"/>
    <n v="1500000"/>
    <n v="81000000"/>
  </r>
  <r>
    <d v="2022-04-01T00:00:00"/>
    <n v="2023"/>
    <s v="Q1"/>
    <x v="3"/>
    <s v="4-Wheelers"/>
    <n v="2"/>
    <n v="6354"/>
    <n v="2022"/>
    <n v="1500000"/>
    <n v="3000000"/>
    <n v="1500000"/>
    <n v="3000000"/>
  </r>
  <r>
    <d v="2022-04-01T00:00:00"/>
    <n v="2023"/>
    <s v="Q1"/>
    <x v="14"/>
    <s v="4-Wheelers"/>
    <n v="8"/>
    <n v="5981"/>
    <n v="2022"/>
    <n v="1500000"/>
    <n v="12000000"/>
    <n v="1500000"/>
    <n v="12000000"/>
  </r>
  <r>
    <d v="2022-04-01T00:00:00"/>
    <n v="2023"/>
    <s v="Q1"/>
    <x v="15"/>
    <s v="4-Wheelers"/>
    <n v="12"/>
    <n v="2167"/>
    <n v="2022"/>
    <n v="1500000"/>
    <n v="18000000"/>
    <n v="1500000"/>
    <n v="18000000"/>
  </r>
  <r>
    <d v="2022-04-01T00:00:00"/>
    <n v="2023"/>
    <s v="Q1"/>
    <x v="4"/>
    <s v="4-Wheelers"/>
    <n v="20"/>
    <n v="4861"/>
    <n v="2022"/>
    <n v="1500000"/>
    <n v="30000000"/>
    <n v="1500000"/>
    <n v="30000000"/>
  </r>
  <r>
    <d v="2022-04-01T00:00:00"/>
    <n v="2023"/>
    <s v="Q1"/>
    <x v="16"/>
    <s v="4-Wheelers"/>
    <n v="566"/>
    <n v="15811"/>
    <n v="2022"/>
    <n v="1500000"/>
    <n v="849000000"/>
    <n v="1500000"/>
    <n v="849000000"/>
  </r>
  <r>
    <d v="2022-04-01T00:00:00"/>
    <n v="2023"/>
    <s v="Q1"/>
    <x v="26"/>
    <s v="4-Wheelers"/>
    <n v="31"/>
    <n v="1390"/>
    <n v="2022"/>
    <n v="1500000"/>
    <n v="46500000"/>
    <n v="1500000"/>
    <n v="46500000"/>
  </r>
  <r>
    <d v="2022-04-01T00:00:00"/>
    <n v="2023"/>
    <s v="Q1"/>
    <x v="27"/>
    <s v="4-Wheelers"/>
    <n v="171"/>
    <n v="26534"/>
    <n v="2022"/>
    <n v="1500000"/>
    <n v="256500000"/>
    <n v="1500000"/>
    <n v="256500000"/>
  </r>
  <r>
    <d v="2022-04-01T00:00:00"/>
    <n v="2023"/>
    <s v="Q1"/>
    <x v="23"/>
    <s v="4-Wheelers"/>
    <n v="11"/>
    <n v="16721"/>
    <n v="2022"/>
    <n v="1500000"/>
    <n v="16500000"/>
    <n v="1500000"/>
    <n v="16500000"/>
  </r>
  <r>
    <d v="2022-04-01T00:00:00"/>
    <n v="2023"/>
    <s v="Q1"/>
    <x v="21"/>
    <s v="4-Wheelers"/>
    <n v="4"/>
    <n v="3140"/>
    <n v="2022"/>
    <n v="1500000"/>
    <n v="6000000"/>
    <n v="1500000"/>
    <n v="6000000"/>
  </r>
  <r>
    <d v="2022-04-01T00:00:00"/>
    <n v="2023"/>
    <s v="Q1"/>
    <x v="6"/>
    <s v="4-Wheelers"/>
    <n v="3"/>
    <n v="4468"/>
    <n v="2022"/>
    <n v="1500000"/>
    <n v="4500000"/>
    <n v="1500000"/>
    <n v="4500000"/>
  </r>
  <r>
    <d v="2022-04-01T00:00:00"/>
    <n v="2023"/>
    <s v="Q1"/>
    <x v="24"/>
    <s v="4-Wheelers"/>
    <n v="9"/>
    <n v="4564"/>
    <n v="2022"/>
    <n v="1500000"/>
    <n v="13500000"/>
    <n v="1500000"/>
    <n v="13500000"/>
  </r>
  <r>
    <d v="2022-04-01T00:00:00"/>
    <n v="2023"/>
    <s v="Q1"/>
    <x v="28"/>
    <s v="4-Wheelers"/>
    <n v="311"/>
    <n v="24129"/>
    <n v="2022"/>
    <n v="1500000"/>
    <n v="466500000"/>
    <n v="1500000"/>
    <n v="466500000"/>
  </r>
  <r>
    <d v="2022-04-01T00:00:00"/>
    <n v="2023"/>
    <s v="Q1"/>
    <x v="29"/>
    <s v="4-Wheelers"/>
    <n v="275"/>
    <n v="16142"/>
    <n v="2022"/>
    <n v="1500000"/>
    <n v="412500000"/>
    <n v="1500000"/>
    <n v="412500000"/>
  </r>
  <r>
    <d v="2022-04-01T00:00:00"/>
    <n v="2023"/>
    <s v="Q1"/>
    <x v="17"/>
    <s v="4-Wheelers"/>
    <n v="37"/>
    <n v="11896"/>
    <n v="2022"/>
    <n v="1500000"/>
    <n v="55500000"/>
    <n v="1500000"/>
    <n v="55500000"/>
  </r>
  <r>
    <d v="2022-04-01T00:00:00"/>
    <n v="2023"/>
    <s v="Q1"/>
    <x v="30"/>
    <s v="4-Wheelers"/>
    <n v="354"/>
    <n v="32449"/>
    <n v="2022"/>
    <n v="1500000"/>
    <n v="531000000"/>
    <n v="1500000"/>
    <n v="531000000"/>
  </r>
  <r>
    <d v="2022-04-01T00:00:00"/>
    <n v="2023"/>
    <s v="Q1"/>
    <x v="18"/>
    <s v="4-Wheelers"/>
    <n v="31"/>
    <n v="5448"/>
    <n v="2022"/>
    <n v="1500000"/>
    <n v="46500000"/>
    <n v="1500000"/>
    <n v="46500000"/>
  </r>
  <r>
    <d v="2022-04-01T00:00:00"/>
    <n v="2023"/>
    <s v="Q1"/>
    <x v="12"/>
    <s v="4-Wheelers"/>
    <n v="2"/>
    <n v="702"/>
    <n v="2022"/>
    <n v="1500000"/>
    <n v="3000000"/>
    <n v="1500000"/>
    <n v="3000000"/>
  </r>
  <r>
    <d v="2022-04-01T00:00:00"/>
    <n v="2023"/>
    <s v="Q1"/>
    <x v="19"/>
    <s v="4-Wheelers"/>
    <n v="3"/>
    <n v="10147"/>
    <n v="2022"/>
    <n v="1500000"/>
    <n v="4500000"/>
    <n v="1500000"/>
    <n v="4500000"/>
  </r>
  <r>
    <d v="2022-04-01T00:00:00"/>
    <n v="2023"/>
    <s v="Q1"/>
    <x v="31"/>
    <s v="4-Wheelers"/>
    <n v="87"/>
    <n v="15176"/>
    <n v="2022"/>
    <n v="1500000"/>
    <n v="130500000"/>
    <n v="1500000"/>
    <n v="130500000"/>
  </r>
  <r>
    <d v="2022-04-01T00:00:00"/>
    <n v="2023"/>
    <s v="Q1"/>
    <x v="32"/>
    <s v="4-Wheelers"/>
    <n v="154"/>
    <n v="17499"/>
    <n v="2022"/>
    <n v="1500000"/>
    <n v="231000000"/>
    <n v="1500000"/>
    <n v="231000000"/>
  </r>
  <r>
    <d v="2022-04-01T00:00:00"/>
    <n v="2023"/>
    <s v="Q1"/>
    <x v="33"/>
    <s v="4-Wheelers"/>
    <n v="11"/>
    <n v="32173"/>
    <n v="2022"/>
    <n v="1500000"/>
    <n v="16500000"/>
    <n v="1500000"/>
    <n v="16500000"/>
  </r>
  <r>
    <d v="2022-04-01T00:00:00"/>
    <n v="2023"/>
    <s v="Q1"/>
    <x v="20"/>
    <s v="4-Wheelers"/>
    <n v="49"/>
    <n v="4116"/>
    <n v="2022"/>
    <n v="1500000"/>
    <n v="73500000"/>
    <n v="1500000"/>
    <n v="73500000"/>
  </r>
  <r>
    <d v="2022-04-01T00:00:00"/>
    <n v="2023"/>
    <s v="Q1"/>
    <x v="34"/>
    <s v="4-Wheelers"/>
    <n v="40"/>
    <n v="8560"/>
    <n v="2022"/>
    <n v="1500000"/>
    <n v="60000000"/>
    <n v="1500000"/>
    <n v="60000000"/>
  </r>
  <r>
    <d v="2022-05-01T00:00:00"/>
    <n v="2023"/>
    <s v="Q1"/>
    <x v="25"/>
    <s v="4-Wheelers"/>
    <n v="59"/>
    <n v="6927"/>
    <n v="2022"/>
    <n v="1500000"/>
    <n v="88500000"/>
    <n v="1500000"/>
    <n v="88500000"/>
  </r>
  <r>
    <d v="2022-05-01T00:00:00"/>
    <n v="2023"/>
    <s v="Q1"/>
    <x v="3"/>
    <s v="4-Wheelers"/>
    <n v="7"/>
    <n v="6761"/>
    <n v="2022"/>
    <n v="1500000"/>
    <n v="10500000"/>
    <n v="1500000"/>
    <n v="10500000"/>
  </r>
  <r>
    <d v="2022-05-01T00:00:00"/>
    <n v="2023"/>
    <s v="Q1"/>
    <x v="14"/>
    <s v="4-Wheelers"/>
    <n v="12"/>
    <n v="6495"/>
    <n v="2022"/>
    <n v="1500000"/>
    <n v="18000000"/>
    <n v="1500000"/>
    <n v="18000000"/>
  </r>
  <r>
    <d v="2022-05-01T00:00:00"/>
    <n v="2023"/>
    <s v="Q1"/>
    <x v="15"/>
    <s v="4-Wheelers"/>
    <n v="20"/>
    <n v="2248"/>
    <n v="2022"/>
    <n v="1500000"/>
    <n v="30000000"/>
    <n v="1500000"/>
    <n v="30000000"/>
  </r>
  <r>
    <d v="2022-05-01T00:00:00"/>
    <n v="2023"/>
    <s v="Q1"/>
    <x v="4"/>
    <s v="4-Wheelers"/>
    <n v="24"/>
    <n v="4397"/>
    <n v="2022"/>
    <n v="1500000"/>
    <n v="36000000"/>
    <n v="1500000"/>
    <n v="36000000"/>
  </r>
  <r>
    <d v="2022-05-01T00:00:00"/>
    <n v="2023"/>
    <s v="Q1"/>
    <x v="16"/>
    <s v="4-Wheelers"/>
    <n v="750"/>
    <n v="15194"/>
    <n v="2022"/>
    <n v="1500000"/>
    <n v="1125000000"/>
    <n v="1500000"/>
    <n v="1125000000"/>
  </r>
  <r>
    <d v="2022-05-01T00:00:00"/>
    <n v="2023"/>
    <s v="Q1"/>
    <x v="26"/>
    <s v="4-Wheelers"/>
    <n v="51"/>
    <n v="1360"/>
    <n v="2022"/>
    <n v="1500000"/>
    <n v="76500000"/>
    <n v="1500000"/>
    <n v="76500000"/>
  </r>
  <r>
    <d v="2022-05-01T00:00:00"/>
    <n v="2023"/>
    <s v="Q1"/>
    <x v="27"/>
    <s v="4-Wheelers"/>
    <n v="163"/>
    <n v="23174"/>
    <n v="2022"/>
    <n v="1500000"/>
    <n v="244500000"/>
    <n v="1500000"/>
    <n v="244500000"/>
  </r>
  <r>
    <d v="2022-05-01T00:00:00"/>
    <n v="2023"/>
    <s v="Q1"/>
    <x v="23"/>
    <s v="4-Wheelers"/>
    <n v="31"/>
    <n v="18343"/>
    <n v="2022"/>
    <n v="1500000"/>
    <n v="46500000"/>
    <n v="1500000"/>
    <n v="46500000"/>
  </r>
  <r>
    <d v="2022-05-01T00:00:00"/>
    <n v="2023"/>
    <s v="Q1"/>
    <x v="21"/>
    <s v="4-Wheelers"/>
    <n v="3"/>
    <n v="3778"/>
    <n v="2022"/>
    <n v="1500000"/>
    <n v="4500000"/>
    <n v="1500000"/>
    <n v="4500000"/>
  </r>
  <r>
    <d v="2022-05-01T00:00:00"/>
    <n v="2023"/>
    <s v="Q1"/>
    <x v="6"/>
    <s v="4-Wheelers"/>
    <n v="2"/>
    <n v="4775"/>
    <n v="2022"/>
    <n v="1500000"/>
    <n v="3000000"/>
    <n v="1500000"/>
    <n v="3000000"/>
  </r>
  <r>
    <d v="2022-05-01T00:00:00"/>
    <n v="2023"/>
    <s v="Q1"/>
    <x v="24"/>
    <s v="4-Wheelers"/>
    <n v="3"/>
    <n v="4306"/>
    <n v="2022"/>
    <n v="1500000"/>
    <n v="4500000"/>
    <n v="1500000"/>
    <n v="4500000"/>
  </r>
  <r>
    <d v="2022-05-01T00:00:00"/>
    <n v="2023"/>
    <s v="Q1"/>
    <x v="28"/>
    <s v="4-Wheelers"/>
    <n v="241"/>
    <n v="20924"/>
    <n v="2022"/>
    <n v="1500000"/>
    <n v="361500000"/>
    <n v="1500000"/>
    <n v="361500000"/>
  </r>
  <r>
    <d v="2022-05-01T00:00:00"/>
    <n v="2023"/>
    <s v="Q1"/>
    <x v="29"/>
    <s v="4-Wheelers"/>
    <n v="258"/>
    <n v="15706"/>
    <n v="2022"/>
    <n v="1500000"/>
    <n v="387000000"/>
    <n v="1500000"/>
    <n v="387000000"/>
  </r>
  <r>
    <d v="2022-05-01T00:00:00"/>
    <n v="2023"/>
    <s v="Q1"/>
    <x v="17"/>
    <s v="4-Wheelers"/>
    <n v="43"/>
    <n v="14017"/>
    <n v="2022"/>
    <n v="1500000"/>
    <n v="64500000"/>
    <n v="1500000"/>
    <n v="64500000"/>
  </r>
  <r>
    <d v="2022-05-01T00:00:00"/>
    <n v="2023"/>
    <s v="Q1"/>
    <x v="30"/>
    <s v="4-Wheelers"/>
    <n v="794"/>
    <n v="34222"/>
    <n v="2022"/>
    <n v="1500000"/>
    <n v="1191000000"/>
    <n v="1500000"/>
    <n v="1191000000"/>
  </r>
  <r>
    <d v="2022-05-01T00:00:00"/>
    <n v="2023"/>
    <s v="Q1"/>
    <x v="9"/>
    <s v="4-Wheelers"/>
    <n v="3"/>
    <n v="1051"/>
    <n v="2022"/>
    <n v="1500000"/>
    <n v="4500000"/>
    <n v="1500000"/>
    <n v="4500000"/>
  </r>
  <r>
    <d v="2022-05-01T00:00:00"/>
    <n v="2023"/>
    <s v="Q1"/>
    <x v="18"/>
    <s v="4-Wheelers"/>
    <n v="40"/>
    <n v="5583"/>
    <n v="2022"/>
    <n v="1500000"/>
    <n v="60000000"/>
    <n v="1500000"/>
    <n v="60000000"/>
  </r>
  <r>
    <d v="2022-05-01T00:00:00"/>
    <n v="2023"/>
    <s v="Q1"/>
    <x v="12"/>
    <s v="4-Wheelers"/>
    <n v="2"/>
    <n v="726"/>
    <n v="2022"/>
    <n v="1500000"/>
    <n v="3000000"/>
    <n v="1500000"/>
    <n v="3000000"/>
  </r>
  <r>
    <d v="2022-05-01T00:00:00"/>
    <n v="2023"/>
    <s v="Q1"/>
    <x v="19"/>
    <s v="4-Wheelers"/>
    <n v="2"/>
    <n v="9843"/>
    <n v="2022"/>
    <n v="1500000"/>
    <n v="3000000"/>
    <n v="1500000"/>
    <n v="3000000"/>
  </r>
  <r>
    <d v="2022-05-01T00:00:00"/>
    <n v="2023"/>
    <s v="Q1"/>
    <x v="31"/>
    <s v="4-Wheelers"/>
    <n v="124"/>
    <n v="17047"/>
    <n v="2022"/>
    <n v="1500000"/>
    <n v="186000000"/>
    <n v="1500000"/>
    <n v="186000000"/>
  </r>
  <r>
    <d v="2022-05-01T00:00:00"/>
    <n v="2023"/>
    <s v="Q1"/>
    <x v="32"/>
    <s v="4-Wheelers"/>
    <n v="202"/>
    <n v="19368"/>
    <n v="2022"/>
    <n v="1500000"/>
    <n v="303000000"/>
    <n v="1500000"/>
    <n v="303000000"/>
  </r>
  <r>
    <d v="2022-05-01T00:00:00"/>
    <n v="2023"/>
    <s v="Q1"/>
    <x v="33"/>
    <s v="4-Wheelers"/>
    <n v="26"/>
    <n v="30695"/>
    <n v="2022"/>
    <n v="1500000"/>
    <n v="39000000"/>
    <n v="1500000"/>
    <n v="39000000"/>
  </r>
  <r>
    <d v="2022-05-01T00:00:00"/>
    <n v="2023"/>
    <s v="Q1"/>
    <x v="20"/>
    <s v="4-Wheelers"/>
    <n v="22"/>
    <n v="3948"/>
    <n v="2022"/>
    <n v="1500000"/>
    <n v="33000000"/>
    <n v="1500000"/>
    <n v="33000000"/>
  </r>
  <r>
    <d v="2022-05-01T00:00:00"/>
    <n v="2023"/>
    <s v="Q1"/>
    <x v="34"/>
    <s v="4-Wheelers"/>
    <n v="76"/>
    <n v="8341"/>
    <n v="2022"/>
    <n v="1500000"/>
    <n v="114000000"/>
    <n v="1500000"/>
    <n v="114000000"/>
  </r>
  <r>
    <d v="2022-06-01T00:00:00"/>
    <n v="2023"/>
    <s v="Q1"/>
    <x v="25"/>
    <s v="4-Wheelers"/>
    <n v="47"/>
    <n v="6652"/>
    <n v="2022"/>
    <n v="1500000"/>
    <n v="70500000"/>
    <n v="1500000"/>
    <n v="70500000"/>
  </r>
  <r>
    <d v="2022-06-01T00:00:00"/>
    <n v="2023"/>
    <s v="Q1"/>
    <x v="3"/>
    <s v="4-Wheelers"/>
    <n v="9"/>
    <n v="5825"/>
    <n v="2022"/>
    <n v="1500000"/>
    <n v="13500000"/>
    <n v="1500000"/>
    <n v="13500000"/>
  </r>
  <r>
    <d v="2022-06-01T00:00:00"/>
    <n v="2023"/>
    <s v="Q1"/>
    <x v="14"/>
    <s v="4-Wheelers"/>
    <n v="16"/>
    <n v="5543"/>
    <n v="2022"/>
    <n v="1500000"/>
    <n v="24000000"/>
    <n v="1500000"/>
    <n v="24000000"/>
  </r>
  <r>
    <d v="2022-06-01T00:00:00"/>
    <n v="2023"/>
    <s v="Q1"/>
    <x v="15"/>
    <s v="4-Wheelers"/>
    <n v="19"/>
    <n v="1993"/>
    <n v="2022"/>
    <n v="1500000"/>
    <n v="28500000"/>
    <n v="1500000"/>
    <n v="28500000"/>
  </r>
  <r>
    <d v="2022-06-01T00:00:00"/>
    <n v="2023"/>
    <s v="Q1"/>
    <x v="4"/>
    <s v="4-Wheelers"/>
    <n v="32"/>
    <n v="3933"/>
    <n v="2022"/>
    <n v="1500000"/>
    <n v="48000000"/>
    <n v="1500000"/>
    <n v="48000000"/>
  </r>
  <r>
    <d v="2022-06-01T00:00:00"/>
    <n v="2023"/>
    <s v="Q1"/>
    <x v="5"/>
    <s v="4-Wheelers"/>
    <n v="4"/>
    <n v="369"/>
    <n v="2022"/>
    <n v="1500000"/>
    <n v="6000000"/>
    <n v="1500000"/>
    <n v="6000000"/>
  </r>
  <r>
    <d v="2022-06-01T00:00:00"/>
    <n v="2023"/>
    <s v="Q1"/>
    <x v="16"/>
    <s v="4-Wheelers"/>
    <n v="267"/>
    <n v="14908"/>
    <n v="2022"/>
    <n v="1500000"/>
    <n v="400500000"/>
    <n v="1500000"/>
    <n v="400500000"/>
  </r>
  <r>
    <d v="2022-06-01T00:00:00"/>
    <n v="2023"/>
    <s v="Q1"/>
    <x v="26"/>
    <s v="4-Wheelers"/>
    <n v="74"/>
    <n v="1342"/>
    <n v="2022"/>
    <n v="1500000"/>
    <n v="111000000"/>
    <n v="1500000"/>
    <n v="111000000"/>
  </r>
  <r>
    <d v="2022-06-01T00:00:00"/>
    <n v="2023"/>
    <s v="Q1"/>
    <x v="27"/>
    <s v="4-Wheelers"/>
    <n v="337"/>
    <n v="26192"/>
    <n v="2022"/>
    <n v="1500000"/>
    <n v="505500000"/>
    <n v="1500000"/>
    <n v="505500000"/>
  </r>
  <r>
    <d v="2022-06-01T00:00:00"/>
    <n v="2023"/>
    <s v="Q1"/>
    <x v="23"/>
    <s v="4-Wheelers"/>
    <n v="26"/>
    <n v="17365"/>
    <n v="2022"/>
    <n v="1500000"/>
    <n v="39000000"/>
    <n v="1500000"/>
    <n v="39000000"/>
  </r>
  <r>
    <d v="2022-06-01T00:00:00"/>
    <n v="2023"/>
    <s v="Q1"/>
    <x v="21"/>
    <s v="4-Wheelers"/>
    <n v="2"/>
    <n v="3457"/>
    <n v="2022"/>
    <n v="1500000"/>
    <n v="3000000"/>
    <n v="1500000"/>
    <n v="3000000"/>
  </r>
  <r>
    <d v="2022-06-01T00:00:00"/>
    <n v="2023"/>
    <s v="Q1"/>
    <x v="6"/>
    <s v="4-Wheelers"/>
    <n v="4"/>
    <n v="4239"/>
    <n v="2022"/>
    <n v="1500000"/>
    <n v="6000000"/>
    <n v="1500000"/>
    <n v="6000000"/>
  </r>
  <r>
    <d v="2022-06-01T00:00:00"/>
    <n v="2023"/>
    <s v="Q1"/>
    <x v="24"/>
    <s v="4-Wheelers"/>
    <n v="19"/>
    <n v="4097"/>
    <n v="2022"/>
    <n v="1500000"/>
    <n v="28500000"/>
    <n v="1500000"/>
    <n v="28500000"/>
  </r>
  <r>
    <d v="2022-06-01T00:00:00"/>
    <n v="2023"/>
    <s v="Q1"/>
    <x v="28"/>
    <s v="4-Wheelers"/>
    <n v="359"/>
    <n v="22817"/>
    <n v="2022"/>
    <n v="1500000"/>
    <n v="538500000"/>
    <n v="1500000"/>
    <n v="538500000"/>
  </r>
  <r>
    <d v="2022-06-01T00:00:00"/>
    <n v="2023"/>
    <s v="Q1"/>
    <x v="29"/>
    <s v="4-Wheelers"/>
    <n v="345"/>
    <n v="16486"/>
    <n v="2022"/>
    <n v="1500000"/>
    <n v="517500000"/>
    <n v="1500000"/>
    <n v="517500000"/>
  </r>
  <r>
    <d v="2022-06-01T00:00:00"/>
    <n v="2023"/>
    <s v="Q1"/>
    <x v="17"/>
    <s v="4-Wheelers"/>
    <n v="42"/>
    <n v="12480"/>
    <n v="2022"/>
    <n v="1500000"/>
    <n v="63000000"/>
    <n v="1500000"/>
    <n v="63000000"/>
  </r>
  <r>
    <d v="2022-06-01T00:00:00"/>
    <n v="2023"/>
    <s v="Q1"/>
    <x v="30"/>
    <s v="4-Wheelers"/>
    <n v="1082"/>
    <n v="35587"/>
    <n v="2022"/>
    <n v="1500000"/>
    <n v="1623000000"/>
    <n v="1500000"/>
    <n v="1623000000"/>
  </r>
  <r>
    <d v="2022-06-01T00:00:00"/>
    <n v="2023"/>
    <s v="Q1"/>
    <x v="18"/>
    <s v="4-Wheelers"/>
    <n v="32"/>
    <n v="5778"/>
    <n v="2022"/>
    <n v="1500000"/>
    <n v="48000000"/>
    <n v="1500000"/>
    <n v="48000000"/>
  </r>
  <r>
    <d v="2022-06-01T00:00:00"/>
    <n v="2023"/>
    <s v="Q1"/>
    <x v="12"/>
    <s v="4-Wheelers"/>
    <n v="9"/>
    <n v="808"/>
    <n v="2022"/>
    <n v="1500000"/>
    <n v="13500000"/>
    <n v="1500000"/>
    <n v="13500000"/>
  </r>
  <r>
    <d v="2022-06-01T00:00:00"/>
    <n v="2023"/>
    <s v="Q1"/>
    <x v="19"/>
    <s v="4-Wheelers"/>
    <n v="3"/>
    <n v="9388"/>
    <n v="2022"/>
    <n v="1500000"/>
    <n v="4500000"/>
    <n v="1500000"/>
    <n v="4500000"/>
  </r>
  <r>
    <d v="2022-06-01T00:00:00"/>
    <n v="2023"/>
    <s v="Q1"/>
    <x v="31"/>
    <s v="4-Wheelers"/>
    <n v="136"/>
    <n v="13559"/>
    <n v="2022"/>
    <n v="1500000"/>
    <n v="204000000"/>
    <n v="1500000"/>
    <n v="204000000"/>
  </r>
  <r>
    <d v="2022-06-01T00:00:00"/>
    <n v="2023"/>
    <s v="Q1"/>
    <x v="32"/>
    <s v="4-Wheelers"/>
    <n v="199"/>
    <n v="20592"/>
    <n v="2022"/>
    <n v="1500000"/>
    <n v="298500000"/>
    <n v="1500000"/>
    <n v="298500000"/>
  </r>
  <r>
    <d v="2022-06-01T00:00:00"/>
    <n v="2023"/>
    <s v="Q1"/>
    <x v="33"/>
    <s v="4-Wheelers"/>
    <n v="17"/>
    <n v="27820"/>
    <n v="2022"/>
    <n v="1500000"/>
    <n v="25500000"/>
    <n v="1500000"/>
    <n v="25500000"/>
  </r>
  <r>
    <d v="2022-06-01T00:00:00"/>
    <n v="2023"/>
    <s v="Q1"/>
    <x v="20"/>
    <s v="4-Wheelers"/>
    <n v="38"/>
    <n v="3959"/>
    <n v="2022"/>
    <n v="1500000"/>
    <n v="57000000"/>
    <n v="1500000"/>
    <n v="57000000"/>
  </r>
  <r>
    <d v="2022-06-01T00:00:00"/>
    <n v="2023"/>
    <s v="Q1"/>
    <x v="34"/>
    <s v="4-Wheelers"/>
    <n v="91"/>
    <n v="8407"/>
    <n v="2022"/>
    <n v="1500000"/>
    <n v="136500000"/>
    <n v="1500000"/>
    <n v="136500000"/>
  </r>
  <r>
    <d v="2022-07-01T00:00:00"/>
    <n v="2023"/>
    <s v="Q2"/>
    <x v="25"/>
    <s v="4-Wheelers"/>
    <n v="63"/>
    <n v="6757"/>
    <n v="2022"/>
    <n v="1500000"/>
    <n v="94500000"/>
    <n v="1500000"/>
    <n v="94500000"/>
  </r>
  <r>
    <d v="2022-07-01T00:00:00"/>
    <n v="2023"/>
    <s v="Q2"/>
    <x v="3"/>
    <s v="4-Wheelers"/>
    <n v="11"/>
    <n v="6769"/>
    <n v="2022"/>
    <n v="1500000"/>
    <n v="16500000"/>
    <n v="1500000"/>
    <n v="16500000"/>
  </r>
  <r>
    <d v="2022-07-01T00:00:00"/>
    <n v="2023"/>
    <s v="Q2"/>
    <x v="14"/>
    <s v="4-Wheelers"/>
    <n v="10"/>
    <n v="5215"/>
    <n v="2022"/>
    <n v="1500000"/>
    <n v="15000000"/>
    <n v="1500000"/>
    <n v="15000000"/>
  </r>
  <r>
    <d v="2022-07-01T00:00:00"/>
    <n v="2023"/>
    <s v="Q2"/>
    <x v="15"/>
    <s v="4-Wheelers"/>
    <n v="21"/>
    <n v="2709"/>
    <n v="2022"/>
    <n v="1500000"/>
    <n v="31500000"/>
    <n v="1500000"/>
    <n v="31500000"/>
  </r>
  <r>
    <d v="2022-07-01T00:00:00"/>
    <n v="2023"/>
    <s v="Q2"/>
    <x v="4"/>
    <s v="4-Wheelers"/>
    <n v="29"/>
    <n v="4394"/>
    <n v="2022"/>
    <n v="1500000"/>
    <n v="43500000"/>
    <n v="1500000"/>
    <n v="43500000"/>
  </r>
  <r>
    <d v="2022-07-01T00:00:00"/>
    <n v="2023"/>
    <s v="Q2"/>
    <x v="16"/>
    <s v="4-Wheelers"/>
    <n v="438"/>
    <n v="16056"/>
    <n v="2022"/>
    <n v="1500000"/>
    <n v="657000000"/>
    <n v="1500000"/>
    <n v="657000000"/>
  </r>
  <r>
    <d v="2022-07-01T00:00:00"/>
    <n v="2023"/>
    <s v="Q2"/>
    <x v="26"/>
    <s v="4-Wheelers"/>
    <n v="107"/>
    <n v="1545"/>
    <n v="2022"/>
    <n v="1500000"/>
    <n v="160500000"/>
    <n v="1500000"/>
    <n v="160500000"/>
  </r>
  <r>
    <d v="2022-07-01T00:00:00"/>
    <n v="2023"/>
    <s v="Q2"/>
    <x v="27"/>
    <s v="4-Wheelers"/>
    <n v="308"/>
    <n v="24735"/>
    <n v="2022"/>
    <n v="1500000"/>
    <n v="462000000"/>
    <n v="1500000"/>
    <n v="462000000"/>
  </r>
  <r>
    <d v="2022-07-01T00:00:00"/>
    <n v="2023"/>
    <s v="Q2"/>
    <x v="23"/>
    <s v="4-Wheelers"/>
    <n v="135"/>
    <n v="17539"/>
    <n v="2022"/>
    <n v="1500000"/>
    <n v="202500000"/>
    <n v="1500000"/>
    <n v="202500000"/>
  </r>
  <r>
    <d v="2022-07-01T00:00:00"/>
    <n v="2023"/>
    <s v="Q2"/>
    <x v="21"/>
    <s v="4-Wheelers"/>
    <n v="6"/>
    <n v="3618"/>
    <n v="2022"/>
    <n v="1500000"/>
    <n v="9000000"/>
    <n v="1500000"/>
    <n v="9000000"/>
  </r>
  <r>
    <d v="2022-07-01T00:00:00"/>
    <n v="2023"/>
    <s v="Q2"/>
    <x v="6"/>
    <s v="4-Wheelers"/>
    <n v="9"/>
    <n v="4577"/>
    <n v="2022"/>
    <n v="1500000"/>
    <n v="13500000"/>
    <n v="1500000"/>
    <n v="13500000"/>
  </r>
  <r>
    <d v="2022-07-01T00:00:00"/>
    <n v="2023"/>
    <s v="Q2"/>
    <x v="24"/>
    <s v="4-Wheelers"/>
    <n v="7"/>
    <n v="4187"/>
    <n v="2022"/>
    <n v="1500000"/>
    <n v="10500000"/>
    <n v="1500000"/>
    <n v="10500000"/>
  </r>
  <r>
    <d v="2022-07-01T00:00:00"/>
    <n v="2023"/>
    <s v="Q2"/>
    <x v="28"/>
    <s v="4-Wheelers"/>
    <n v="358"/>
    <n v="19322"/>
    <n v="2022"/>
    <n v="1500000"/>
    <n v="537000000"/>
    <n v="1500000"/>
    <n v="537000000"/>
  </r>
  <r>
    <d v="2022-07-01T00:00:00"/>
    <n v="2023"/>
    <s v="Q2"/>
    <x v="29"/>
    <s v="4-Wheelers"/>
    <n v="292"/>
    <n v="14993"/>
    <n v="2022"/>
    <n v="1500000"/>
    <n v="438000000"/>
    <n v="1500000"/>
    <n v="438000000"/>
  </r>
  <r>
    <d v="2022-07-01T00:00:00"/>
    <n v="2023"/>
    <s v="Q2"/>
    <x v="17"/>
    <s v="4-Wheelers"/>
    <n v="45"/>
    <n v="11437"/>
    <n v="2022"/>
    <n v="1500000"/>
    <n v="67500000"/>
    <n v="1500000"/>
    <n v="67500000"/>
  </r>
  <r>
    <d v="2022-07-01T00:00:00"/>
    <n v="2023"/>
    <s v="Q2"/>
    <x v="30"/>
    <s v="4-Wheelers"/>
    <n v="1098"/>
    <n v="35100"/>
    <n v="2022"/>
    <n v="1500000"/>
    <n v="1647000000"/>
    <n v="1500000"/>
    <n v="1647000000"/>
  </r>
  <r>
    <d v="2022-07-01T00:00:00"/>
    <n v="2023"/>
    <s v="Q2"/>
    <x v="9"/>
    <s v="4-Wheelers"/>
    <n v="2"/>
    <n v="1053"/>
    <n v="2022"/>
    <n v="1500000"/>
    <n v="3000000"/>
    <n v="1500000"/>
    <n v="3000000"/>
  </r>
  <r>
    <d v="2022-07-01T00:00:00"/>
    <n v="2023"/>
    <s v="Q2"/>
    <x v="18"/>
    <s v="4-Wheelers"/>
    <n v="29"/>
    <n v="5336"/>
    <n v="2022"/>
    <n v="1500000"/>
    <n v="43500000"/>
    <n v="1500000"/>
    <n v="43500000"/>
  </r>
  <r>
    <d v="2022-07-01T00:00:00"/>
    <n v="2023"/>
    <s v="Q2"/>
    <x v="12"/>
    <s v="4-Wheelers"/>
    <n v="5"/>
    <n v="681"/>
    <n v="2022"/>
    <n v="1500000"/>
    <n v="7500000"/>
    <n v="1500000"/>
    <n v="7500000"/>
  </r>
  <r>
    <d v="2022-07-01T00:00:00"/>
    <n v="2023"/>
    <s v="Q2"/>
    <x v="19"/>
    <s v="4-Wheelers"/>
    <n v="7"/>
    <n v="9415"/>
    <n v="2022"/>
    <n v="1500000"/>
    <n v="10500000"/>
    <n v="1500000"/>
    <n v="10500000"/>
  </r>
  <r>
    <d v="2022-07-01T00:00:00"/>
    <n v="2023"/>
    <s v="Q2"/>
    <x v="31"/>
    <s v="4-Wheelers"/>
    <n v="102"/>
    <n v="12817"/>
    <n v="2022"/>
    <n v="1500000"/>
    <n v="153000000"/>
    <n v="1500000"/>
    <n v="153000000"/>
  </r>
  <r>
    <d v="2022-07-01T00:00:00"/>
    <n v="2023"/>
    <s v="Q2"/>
    <x v="32"/>
    <s v="4-Wheelers"/>
    <n v="176"/>
    <n v="17830"/>
    <n v="2022"/>
    <n v="1500000"/>
    <n v="264000000"/>
    <n v="1500000"/>
    <n v="264000000"/>
  </r>
  <r>
    <d v="2022-07-01T00:00:00"/>
    <n v="2023"/>
    <s v="Q2"/>
    <x v="33"/>
    <s v="4-Wheelers"/>
    <n v="19"/>
    <n v="27276"/>
    <n v="2022"/>
    <n v="1500000"/>
    <n v="28500000"/>
    <n v="1500000"/>
    <n v="28500000"/>
  </r>
  <r>
    <d v="2022-07-01T00:00:00"/>
    <n v="2023"/>
    <s v="Q2"/>
    <x v="20"/>
    <s v="4-Wheelers"/>
    <n v="34"/>
    <n v="3820"/>
    <n v="2022"/>
    <n v="1500000"/>
    <n v="51000000"/>
    <n v="1500000"/>
    <n v="51000000"/>
  </r>
  <r>
    <d v="2022-07-01T00:00:00"/>
    <n v="2023"/>
    <s v="Q2"/>
    <x v="34"/>
    <s v="4-Wheelers"/>
    <n v="93"/>
    <n v="8312"/>
    <n v="2022"/>
    <n v="1500000"/>
    <n v="139500000"/>
    <n v="1500000"/>
    <n v="139500000"/>
  </r>
  <r>
    <d v="2022-08-01T00:00:00"/>
    <n v="2023"/>
    <s v="Q2"/>
    <x v="25"/>
    <s v="4-Wheelers"/>
    <n v="64"/>
    <n v="7491"/>
    <n v="2022"/>
    <n v="1500000"/>
    <n v="96000000"/>
    <n v="1500000"/>
    <n v="96000000"/>
  </r>
  <r>
    <d v="2022-08-01T00:00:00"/>
    <n v="2023"/>
    <s v="Q2"/>
    <x v="3"/>
    <s v="4-Wheelers"/>
    <n v="10"/>
    <n v="6733"/>
    <n v="2022"/>
    <n v="1500000"/>
    <n v="15000000"/>
    <n v="1500000"/>
    <n v="15000000"/>
  </r>
  <r>
    <d v="2022-08-01T00:00:00"/>
    <n v="2023"/>
    <s v="Q2"/>
    <x v="14"/>
    <s v="4-Wheelers"/>
    <n v="15"/>
    <n v="5012"/>
    <n v="2022"/>
    <n v="1500000"/>
    <n v="22500000"/>
    <n v="1500000"/>
    <n v="22500000"/>
  </r>
  <r>
    <d v="2022-08-01T00:00:00"/>
    <n v="2023"/>
    <s v="Q2"/>
    <x v="15"/>
    <s v="4-Wheelers"/>
    <n v="19"/>
    <n v="1903"/>
    <n v="2022"/>
    <n v="1500000"/>
    <n v="28500000"/>
    <n v="1500000"/>
    <n v="28500000"/>
  </r>
  <r>
    <d v="2022-08-01T00:00:00"/>
    <n v="2023"/>
    <s v="Q2"/>
    <x v="4"/>
    <s v="4-Wheelers"/>
    <n v="35"/>
    <n v="3974"/>
    <n v="2022"/>
    <n v="1500000"/>
    <n v="52500000"/>
    <n v="1500000"/>
    <n v="52500000"/>
  </r>
  <r>
    <d v="2022-08-01T00:00:00"/>
    <n v="2023"/>
    <s v="Q2"/>
    <x v="16"/>
    <s v="4-Wheelers"/>
    <n v="443"/>
    <n v="16315"/>
    <n v="2022"/>
    <n v="1500000"/>
    <n v="664500000"/>
    <n v="1500000"/>
    <n v="664500000"/>
  </r>
  <r>
    <d v="2022-08-01T00:00:00"/>
    <n v="2023"/>
    <s v="Q2"/>
    <x v="26"/>
    <s v="4-Wheelers"/>
    <n v="44"/>
    <n v="2364"/>
    <n v="2022"/>
    <n v="1500000"/>
    <n v="66000000"/>
    <n v="1500000"/>
    <n v="66000000"/>
  </r>
  <r>
    <d v="2022-08-01T00:00:00"/>
    <n v="2023"/>
    <s v="Q2"/>
    <x v="27"/>
    <s v="4-Wheelers"/>
    <n v="230"/>
    <n v="23571"/>
    <n v="2022"/>
    <n v="1500000"/>
    <n v="345000000"/>
    <n v="1500000"/>
    <n v="345000000"/>
  </r>
  <r>
    <d v="2022-08-01T00:00:00"/>
    <n v="2023"/>
    <s v="Q2"/>
    <x v="23"/>
    <s v="4-Wheelers"/>
    <n v="163"/>
    <n v="18545"/>
    <n v="2022"/>
    <n v="1500000"/>
    <n v="244500000"/>
    <n v="1500000"/>
    <n v="244500000"/>
  </r>
  <r>
    <d v="2022-08-01T00:00:00"/>
    <n v="2023"/>
    <s v="Q2"/>
    <x v="21"/>
    <s v="4-Wheelers"/>
    <n v="2"/>
    <n v="3517"/>
    <n v="2022"/>
    <n v="1500000"/>
    <n v="3000000"/>
    <n v="1500000"/>
    <n v="3000000"/>
  </r>
  <r>
    <d v="2022-08-01T00:00:00"/>
    <n v="2023"/>
    <s v="Q2"/>
    <x v="6"/>
    <s v="4-Wheelers"/>
    <n v="3"/>
    <n v="4299"/>
    <n v="2022"/>
    <n v="1500000"/>
    <n v="4500000"/>
    <n v="1500000"/>
    <n v="4500000"/>
  </r>
  <r>
    <d v="2022-08-01T00:00:00"/>
    <n v="2023"/>
    <s v="Q2"/>
    <x v="24"/>
    <s v="4-Wheelers"/>
    <n v="15"/>
    <n v="4040"/>
    <n v="2022"/>
    <n v="1500000"/>
    <n v="22500000"/>
    <n v="1500000"/>
    <n v="22500000"/>
  </r>
  <r>
    <d v="2022-08-01T00:00:00"/>
    <n v="2023"/>
    <s v="Q2"/>
    <x v="28"/>
    <s v="4-Wheelers"/>
    <n v="363"/>
    <n v="23924"/>
    <n v="2022"/>
    <n v="1500000"/>
    <n v="544500000"/>
    <n v="1500000"/>
    <n v="544500000"/>
  </r>
  <r>
    <d v="2022-08-01T00:00:00"/>
    <n v="2023"/>
    <s v="Q2"/>
    <x v="29"/>
    <s v="4-Wheelers"/>
    <n v="342"/>
    <n v="21051"/>
    <n v="2022"/>
    <n v="1500000"/>
    <n v="513000000"/>
    <n v="1500000"/>
    <n v="513000000"/>
  </r>
  <r>
    <d v="2022-08-01T00:00:00"/>
    <n v="2023"/>
    <s v="Q2"/>
    <x v="7"/>
    <s v="4-Wheelers"/>
    <n v="9"/>
    <n v="269"/>
    <n v="2022"/>
    <n v="1500000"/>
    <n v="13500000"/>
    <n v="1500000"/>
    <n v="13500000"/>
  </r>
  <r>
    <d v="2022-08-01T00:00:00"/>
    <n v="2023"/>
    <s v="Q2"/>
    <x v="17"/>
    <s v="4-Wheelers"/>
    <n v="72"/>
    <n v="15953"/>
    <n v="2022"/>
    <n v="1500000"/>
    <n v="108000000"/>
    <n v="1500000"/>
    <n v="108000000"/>
  </r>
  <r>
    <d v="2022-08-01T00:00:00"/>
    <n v="2023"/>
    <s v="Q2"/>
    <x v="30"/>
    <s v="4-Wheelers"/>
    <n v="992"/>
    <n v="40173"/>
    <n v="2022"/>
    <n v="1500000"/>
    <n v="1488000000"/>
    <n v="1500000"/>
    <n v="1488000000"/>
  </r>
  <r>
    <d v="2022-08-01T00:00:00"/>
    <n v="2023"/>
    <s v="Q2"/>
    <x v="18"/>
    <s v="4-Wheelers"/>
    <n v="43"/>
    <n v="5716"/>
    <n v="2022"/>
    <n v="1500000"/>
    <n v="64500000"/>
    <n v="1500000"/>
    <n v="64500000"/>
  </r>
  <r>
    <d v="2022-08-01T00:00:00"/>
    <n v="2023"/>
    <s v="Q2"/>
    <x v="12"/>
    <s v="4-Wheelers"/>
    <n v="4"/>
    <n v="758"/>
    <n v="2022"/>
    <n v="1500000"/>
    <n v="6000000"/>
    <n v="1500000"/>
    <n v="6000000"/>
  </r>
  <r>
    <d v="2022-08-01T00:00:00"/>
    <n v="2023"/>
    <s v="Q2"/>
    <x v="19"/>
    <s v="4-Wheelers"/>
    <n v="3"/>
    <n v="9913"/>
    <n v="2022"/>
    <n v="1500000"/>
    <n v="4500000"/>
    <n v="1500000"/>
    <n v="4500000"/>
  </r>
  <r>
    <d v="2022-08-01T00:00:00"/>
    <n v="2023"/>
    <s v="Q2"/>
    <x v="31"/>
    <s v="4-Wheelers"/>
    <n v="145"/>
    <n v="12578"/>
    <n v="2022"/>
    <n v="1500000"/>
    <n v="217500000"/>
    <n v="1500000"/>
    <n v="217500000"/>
  </r>
  <r>
    <d v="2022-08-01T00:00:00"/>
    <n v="2023"/>
    <s v="Q2"/>
    <x v="32"/>
    <s v="4-Wheelers"/>
    <n v="182"/>
    <n v="20944"/>
    <n v="2022"/>
    <n v="1500000"/>
    <n v="273000000"/>
    <n v="1500000"/>
    <n v="273000000"/>
  </r>
  <r>
    <d v="2022-08-01T00:00:00"/>
    <n v="2023"/>
    <s v="Q2"/>
    <x v="33"/>
    <s v="4-Wheelers"/>
    <n v="15"/>
    <n v="25778"/>
    <n v="2022"/>
    <n v="1500000"/>
    <n v="22500000"/>
    <n v="1500000"/>
    <n v="22500000"/>
  </r>
  <r>
    <d v="2022-08-01T00:00:00"/>
    <n v="2023"/>
    <s v="Q2"/>
    <x v="20"/>
    <s v="4-Wheelers"/>
    <n v="34"/>
    <n v="3599"/>
    <n v="2022"/>
    <n v="1500000"/>
    <n v="51000000"/>
    <n v="1500000"/>
    <n v="51000000"/>
  </r>
  <r>
    <d v="2022-08-01T00:00:00"/>
    <n v="2023"/>
    <s v="Q2"/>
    <x v="34"/>
    <s v="4-Wheelers"/>
    <n v="110"/>
    <n v="9228"/>
    <n v="2022"/>
    <n v="1500000"/>
    <n v="165000000"/>
    <n v="1500000"/>
    <n v="165000000"/>
  </r>
  <r>
    <d v="2022-09-01T00:00:00"/>
    <n v="2023"/>
    <s v="Q2"/>
    <x v="25"/>
    <s v="4-Wheelers"/>
    <n v="61"/>
    <n v="8003"/>
    <n v="2022"/>
    <n v="1500000"/>
    <n v="91500000"/>
    <n v="1500000"/>
    <n v="91500000"/>
  </r>
  <r>
    <d v="2022-09-01T00:00:00"/>
    <n v="2023"/>
    <s v="Q2"/>
    <x v="3"/>
    <s v="4-Wheelers"/>
    <n v="13"/>
    <n v="8690"/>
    <n v="2022"/>
    <n v="1500000"/>
    <n v="19500000"/>
    <n v="1500000"/>
    <n v="19500000"/>
  </r>
  <r>
    <d v="2022-09-01T00:00:00"/>
    <n v="2023"/>
    <s v="Q2"/>
    <x v="14"/>
    <s v="4-Wheelers"/>
    <n v="14"/>
    <n v="5315"/>
    <n v="2022"/>
    <n v="1500000"/>
    <n v="21000000"/>
    <n v="1500000"/>
    <n v="21000000"/>
  </r>
  <r>
    <d v="2022-09-01T00:00:00"/>
    <n v="2023"/>
    <s v="Q2"/>
    <x v="15"/>
    <s v="4-Wheelers"/>
    <n v="26"/>
    <n v="2119"/>
    <n v="2022"/>
    <n v="1500000"/>
    <n v="39000000"/>
    <n v="1500000"/>
    <n v="39000000"/>
  </r>
  <r>
    <d v="2022-09-01T00:00:00"/>
    <n v="2023"/>
    <s v="Q2"/>
    <x v="4"/>
    <s v="4-Wheelers"/>
    <n v="50"/>
    <n v="3978"/>
    <n v="2022"/>
    <n v="1500000"/>
    <n v="75000000"/>
    <n v="1500000"/>
    <n v="75000000"/>
  </r>
  <r>
    <d v="2022-09-01T00:00:00"/>
    <n v="2023"/>
    <s v="Q2"/>
    <x v="16"/>
    <s v="4-Wheelers"/>
    <n v="471"/>
    <n v="14076"/>
    <n v="2022"/>
    <n v="1500000"/>
    <n v="706500000"/>
    <n v="1500000"/>
    <n v="706500000"/>
  </r>
  <r>
    <d v="2022-09-01T00:00:00"/>
    <n v="2023"/>
    <s v="Q2"/>
    <x v="26"/>
    <s v="4-Wheelers"/>
    <n v="42"/>
    <n v="1687"/>
    <n v="2022"/>
    <n v="1500000"/>
    <n v="63000000"/>
    <n v="1500000"/>
    <n v="63000000"/>
  </r>
  <r>
    <d v="2022-09-01T00:00:00"/>
    <n v="2023"/>
    <s v="Q2"/>
    <x v="27"/>
    <s v="4-Wheelers"/>
    <n v="299"/>
    <n v="25102"/>
    <n v="2022"/>
    <n v="1500000"/>
    <n v="448500000"/>
    <n v="1500000"/>
    <n v="448500000"/>
  </r>
  <r>
    <d v="2022-09-01T00:00:00"/>
    <n v="2023"/>
    <s v="Q2"/>
    <x v="23"/>
    <s v="4-Wheelers"/>
    <n v="49"/>
    <n v="14140"/>
    <n v="2022"/>
    <n v="1500000"/>
    <n v="73500000"/>
    <n v="1500000"/>
    <n v="73500000"/>
  </r>
  <r>
    <d v="2022-09-01T00:00:00"/>
    <n v="2023"/>
    <s v="Q2"/>
    <x v="21"/>
    <s v="4-Wheelers"/>
    <n v="4"/>
    <n v="2815"/>
    <n v="2022"/>
    <n v="1500000"/>
    <n v="6000000"/>
    <n v="1500000"/>
    <n v="6000000"/>
  </r>
  <r>
    <d v="2022-09-01T00:00:00"/>
    <n v="2023"/>
    <s v="Q2"/>
    <x v="6"/>
    <s v="4-Wheelers"/>
    <n v="4"/>
    <n v="4432"/>
    <n v="2022"/>
    <n v="1500000"/>
    <n v="6000000"/>
    <n v="1500000"/>
    <n v="6000000"/>
  </r>
  <r>
    <d v="2022-09-01T00:00:00"/>
    <n v="2023"/>
    <s v="Q2"/>
    <x v="24"/>
    <s v="4-Wheelers"/>
    <n v="31"/>
    <n v="4183"/>
    <n v="2022"/>
    <n v="1500000"/>
    <n v="46500000"/>
    <n v="1500000"/>
    <n v="46500000"/>
  </r>
  <r>
    <d v="2022-09-01T00:00:00"/>
    <n v="2023"/>
    <s v="Q2"/>
    <x v="28"/>
    <s v="4-Wheelers"/>
    <n v="493"/>
    <n v="25136"/>
    <n v="2022"/>
    <n v="1500000"/>
    <n v="739500000"/>
    <n v="1500000"/>
    <n v="739500000"/>
  </r>
  <r>
    <d v="2022-09-01T00:00:00"/>
    <n v="2023"/>
    <s v="Q2"/>
    <x v="29"/>
    <s v="4-Wheelers"/>
    <n v="397"/>
    <n v="19551"/>
    <n v="2022"/>
    <n v="1500000"/>
    <n v="595500000"/>
    <n v="1500000"/>
    <n v="595500000"/>
  </r>
  <r>
    <d v="2022-09-01T00:00:00"/>
    <n v="2023"/>
    <s v="Q2"/>
    <x v="17"/>
    <s v="4-Wheelers"/>
    <n v="61"/>
    <n v="11080"/>
    <n v="2022"/>
    <n v="1500000"/>
    <n v="91500000"/>
    <n v="1500000"/>
    <n v="91500000"/>
  </r>
  <r>
    <d v="2022-09-01T00:00:00"/>
    <n v="2023"/>
    <s v="Q2"/>
    <x v="30"/>
    <s v="4-Wheelers"/>
    <n v="939"/>
    <n v="33643"/>
    <n v="2022"/>
    <n v="1500000"/>
    <n v="1408500000"/>
    <n v="1500000"/>
    <n v="1408500000"/>
  </r>
  <r>
    <d v="2022-09-01T00:00:00"/>
    <n v="2023"/>
    <s v="Q2"/>
    <x v="9"/>
    <s v="4-Wheelers"/>
    <n v="2"/>
    <n v="1047"/>
    <n v="2022"/>
    <n v="1500000"/>
    <n v="3000000"/>
    <n v="1500000"/>
    <n v="3000000"/>
  </r>
  <r>
    <d v="2022-09-01T00:00:00"/>
    <n v="2023"/>
    <s v="Q2"/>
    <x v="18"/>
    <s v="4-Wheelers"/>
    <n v="40"/>
    <n v="5941"/>
    <n v="2022"/>
    <n v="1500000"/>
    <n v="60000000"/>
    <n v="1500000"/>
    <n v="60000000"/>
  </r>
  <r>
    <d v="2022-09-01T00:00:00"/>
    <n v="2023"/>
    <s v="Q2"/>
    <x v="12"/>
    <s v="4-Wheelers"/>
    <n v="2"/>
    <n v="858"/>
    <n v="2022"/>
    <n v="1500000"/>
    <n v="3000000"/>
    <n v="1500000"/>
    <n v="3000000"/>
  </r>
  <r>
    <d v="2022-09-01T00:00:00"/>
    <n v="2023"/>
    <s v="Q2"/>
    <x v="19"/>
    <s v="4-Wheelers"/>
    <n v="4"/>
    <n v="8968"/>
    <n v="2022"/>
    <n v="1500000"/>
    <n v="6000000"/>
    <n v="1500000"/>
    <n v="6000000"/>
  </r>
  <r>
    <d v="2022-09-01T00:00:00"/>
    <n v="2023"/>
    <s v="Q2"/>
    <x v="31"/>
    <s v="4-Wheelers"/>
    <n v="150"/>
    <n v="12513"/>
    <n v="2022"/>
    <n v="1500000"/>
    <n v="225000000"/>
    <n v="1500000"/>
    <n v="225000000"/>
  </r>
  <r>
    <d v="2022-09-01T00:00:00"/>
    <n v="2023"/>
    <s v="Q2"/>
    <x v="32"/>
    <s v="4-Wheelers"/>
    <n v="218"/>
    <n v="21233"/>
    <n v="2022"/>
    <n v="1500000"/>
    <n v="327000000"/>
    <n v="1500000"/>
    <n v="327000000"/>
  </r>
  <r>
    <d v="2022-09-01T00:00:00"/>
    <n v="2023"/>
    <s v="Q2"/>
    <x v="33"/>
    <s v="4-Wheelers"/>
    <n v="23"/>
    <n v="22777"/>
    <n v="2022"/>
    <n v="1500000"/>
    <n v="34500000"/>
    <n v="1500000"/>
    <n v="34500000"/>
  </r>
  <r>
    <d v="2022-09-01T00:00:00"/>
    <n v="2023"/>
    <s v="Q2"/>
    <x v="20"/>
    <s v="4-Wheelers"/>
    <n v="29"/>
    <n v="3066"/>
    <n v="2022"/>
    <n v="1500000"/>
    <n v="43500000"/>
    <n v="1500000"/>
    <n v="43500000"/>
  </r>
  <r>
    <d v="2022-09-01T00:00:00"/>
    <n v="2023"/>
    <s v="Q2"/>
    <x v="34"/>
    <s v="4-Wheelers"/>
    <n v="123"/>
    <n v="11473"/>
    <n v="2022"/>
    <n v="1500000"/>
    <n v="184500000"/>
    <n v="1500000"/>
    <n v="184500000"/>
  </r>
  <r>
    <d v="2022-10-01T00:00:00"/>
    <n v="2023"/>
    <s v="Q3"/>
    <x v="25"/>
    <s v="4-Wheelers"/>
    <n v="57"/>
    <n v="8075"/>
    <n v="2022"/>
    <n v="1500000"/>
    <n v="85500000"/>
    <n v="1500000"/>
    <n v="85500000"/>
  </r>
  <r>
    <d v="2022-10-01T00:00:00"/>
    <n v="2023"/>
    <s v="Q3"/>
    <x v="3"/>
    <s v="4-Wheelers"/>
    <n v="11"/>
    <n v="7529"/>
    <n v="2022"/>
    <n v="1500000"/>
    <n v="16500000"/>
    <n v="1500000"/>
    <n v="16500000"/>
  </r>
  <r>
    <d v="2022-10-01T00:00:00"/>
    <n v="2023"/>
    <s v="Q3"/>
    <x v="14"/>
    <s v="4-Wheelers"/>
    <n v="19"/>
    <n v="7888"/>
    <n v="2022"/>
    <n v="1500000"/>
    <n v="28500000"/>
    <n v="1500000"/>
    <n v="28500000"/>
  </r>
  <r>
    <d v="2022-10-01T00:00:00"/>
    <n v="2023"/>
    <s v="Q3"/>
    <x v="15"/>
    <s v="4-Wheelers"/>
    <n v="16"/>
    <n v="2422"/>
    <n v="2022"/>
    <n v="1500000"/>
    <n v="24000000"/>
    <n v="1500000"/>
    <n v="24000000"/>
  </r>
  <r>
    <d v="2022-10-01T00:00:00"/>
    <n v="2023"/>
    <s v="Q3"/>
    <x v="4"/>
    <s v="4-Wheelers"/>
    <n v="51"/>
    <n v="7365"/>
    <n v="2022"/>
    <n v="1500000"/>
    <n v="76500000"/>
    <n v="1500000"/>
    <n v="76500000"/>
  </r>
  <r>
    <d v="2022-10-01T00:00:00"/>
    <n v="2023"/>
    <s v="Q3"/>
    <x v="5"/>
    <s v="4-Wheelers"/>
    <n v="2"/>
    <n v="432"/>
    <n v="2022"/>
    <n v="1500000"/>
    <n v="3000000"/>
    <n v="1500000"/>
    <n v="3000000"/>
  </r>
  <r>
    <d v="2022-10-01T00:00:00"/>
    <n v="2023"/>
    <s v="Q3"/>
    <x v="16"/>
    <s v="4-Wheelers"/>
    <n v="633"/>
    <n v="18613"/>
    <n v="2022"/>
    <n v="1500000"/>
    <n v="949500000"/>
    <n v="1500000"/>
    <n v="949500000"/>
  </r>
  <r>
    <d v="2022-10-01T00:00:00"/>
    <n v="2023"/>
    <s v="Q3"/>
    <x v="26"/>
    <s v="4-Wheelers"/>
    <n v="40"/>
    <n v="2230"/>
    <n v="2022"/>
    <n v="1500000"/>
    <n v="60000000"/>
    <n v="1500000"/>
    <n v="60000000"/>
  </r>
  <r>
    <d v="2022-10-01T00:00:00"/>
    <n v="2023"/>
    <s v="Q3"/>
    <x v="27"/>
    <s v="4-Wheelers"/>
    <n v="189"/>
    <n v="31456"/>
    <n v="2022"/>
    <n v="1500000"/>
    <n v="283500000"/>
    <n v="1500000"/>
    <n v="283500000"/>
  </r>
  <r>
    <d v="2022-10-01T00:00:00"/>
    <n v="2023"/>
    <s v="Q3"/>
    <x v="23"/>
    <s v="4-Wheelers"/>
    <n v="39"/>
    <n v="21475"/>
    <n v="2022"/>
    <n v="1500000"/>
    <n v="58500000"/>
    <n v="1500000"/>
    <n v="58500000"/>
  </r>
  <r>
    <d v="2022-10-01T00:00:00"/>
    <n v="2023"/>
    <s v="Q3"/>
    <x v="21"/>
    <s v="4-Wheelers"/>
    <n v="2"/>
    <n v="3447"/>
    <n v="2022"/>
    <n v="1500000"/>
    <n v="3000000"/>
    <n v="1500000"/>
    <n v="3000000"/>
  </r>
  <r>
    <d v="2022-10-01T00:00:00"/>
    <n v="2023"/>
    <s v="Q3"/>
    <x v="6"/>
    <s v="4-Wheelers"/>
    <n v="8"/>
    <n v="4556"/>
    <n v="2022"/>
    <n v="1500000"/>
    <n v="12000000"/>
    <n v="1500000"/>
    <n v="12000000"/>
  </r>
  <r>
    <d v="2022-10-01T00:00:00"/>
    <n v="2023"/>
    <s v="Q3"/>
    <x v="24"/>
    <s v="4-Wheelers"/>
    <n v="22"/>
    <n v="6208"/>
    <n v="2022"/>
    <n v="1500000"/>
    <n v="33000000"/>
    <n v="1500000"/>
    <n v="33000000"/>
  </r>
  <r>
    <d v="2022-10-01T00:00:00"/>
    <n v="2023"/>
    <s v="Q3"/>
    <x v="28"/>
    <s v="4-Wheelers"/>
    <n v="563"/>
    <n v="26091"/>
    <n v="2022"/>
    <n v="1500000"/>
    <n v="844500000"/>
    <n v="1500000"/>
    <n v="844500000"/>
  </r>
  <r>
    <d v="2022-10-01T00:00:00"/>
    <n v="2023"/>
    <s v="Q3"/>
    <x v="29"/>
    <s v="4-Wheelers"/>
    <n v="419"/>
    <n v="16857"/>
    <n v="2022"/>
    <n v="1500000"/>
    <n v="628500000"/>
    <n v="1500000"/>
    <n v="628500000"/>
  </r>
  <r>
    <d v="2022-10-01T00:00:00"/>
    <n v="2023"/>
    <s v="Q3"/>
    <x v="17"/>
    <s v="4-Wheelers"/>
    <n v="63"/>
    <n v="22052"/>
    <n v="2022"/>
    <n v="1500000"/>
    <n v="94500000"/>
    <n v="1500000"/>
    <n v="94500000"/>
  </r>
  <r>
    <d v="2022-10-01T00:00:00"/>
    <n v="2023"/>
    <s v="Q3"/>
    <x v="30"/>
    <s v="4-Wheelers"/>
    <n v="1174"/>
    <n v="51561"/>
    <n v="2022"/>
    <n v="1500000"/>
    <n v="1761000000"/>
    <n v="1500000"/>
    <n v="1761000000"/>
  </r>
  <r>
    <d v="2022-10-01T00:00:00"/>
    <n v="2023"/>
    <s v="Q3"/>
    <x v="18"/>
    <s v="4-Wheelers"/>
    <n v="43"/>
    <n v="6848"/>
    <n v="2022"/>
    <n v="1500000"/>
    <n v="64500000"/>
    <n v="1500000"/>
    <n v="64500000"/>
  </r>
  <r>
    <d v="2022-10-01T00:00:00"/>
    <n v="2023"/>
    <s v="Q3"/>
    <x v="12"/>
    <s v="4-Wheelers"/>
    <n v="4"/>
    <n v="754"/>
    <n v="2022"/>
    <n v="1500000"/>
    <n v="6000000"/>
    <n v="1500000"/>
    <n v="6000000"/>
  </r>
  <r>
    <d v="2022-10-01T00:00:00"/>
    <n v="2023"/>
    <s v="Q3"/>
    <x v="19"/>
    <s v="4-Wheelers"/>
    <n v="3"/>
    <n v="10552"/>
    <n v="2022"/>
    <n v="1500000"/>
    <n v="4500000"/>
    <n v="1500000"/>
    <n v="4500000"/>
  </r>
  <r>
    <d v="2022-10-01T00:00:00"/>
    <n v="2023"/>
    <s v="Q3"/>
    <x v="31"/>
    <s v="4-Wheelers"/>
    <n v="204"/>
    <n v="22678"/>
    <n v="2022"/>
    <n v="1500000"/>
    <n v="306000000"/>
    <n v="1500000"/>
    <n v="306000000"/>
  </r>
  <r>
    <d v="2022-10-01T00:00:00"/>
    <n v="2023"/>
    <s v="Q3"/>
    <x v="32"/>
    <s v="4-Wheelers"/>
    <n v="184"/>
    <n v="18425"/>
    <n v="2022"/>
    <n v="1500000"/>
    <n v="276000000"/>
    <n v="1500000"/>
    <n v="276000000"/>
  </r>
  <r>
    <d v="2022-10-01T00:00:00"/>
    <n v="2023"/>
    <s v="Q3"/>
    <x v="33"/>
    <s v="4-Wheelers"/>
    <n v="21"/>
    <n v="42577"/>
    <n v="2022"/>
    <n v="1500000"/>
    <n v="31500000"/>
    <n v="1500000"/>
    <n v="31500000"/>
  </r>
  <r>
    <d v="2022-10-01T00:00:00"/>
    <n v="2023"/>
    <s v="Q3"/>
    <x v="20"/>
    <s v="4-Wheelers"/>
    <n v="50"/>
    <n v="5163"/>
    <n v="2022"/>
    <n v="1500000"/>
    <n v="75000000"/>
    <n v="1500000"/>
    <n v="75000000"/>
  </r>
  <r>
    <d v="2022-10-01T00:00:00"/>
    <n v="2023"/>
    <s v="Q3"/>
    <x v="34"/>
    <s v="4-Wheelers"/>
    <n v="94"/>
    <n v="6483"/>
    <n v="2022"/>
    <n v="1500000"/>
    <n v="141000000"/>
    <n v="1500000"/>
    <n v="141000000"/>
  </r>
  <r>
    <d v="2022-11-01T00:00:00"/>
    <n v="2023"/>
    <s v="Q3"/>
    <x v="25"/>
    <s v="4-Wheelers"/>
    <n v="95"/>
    <n v="6272"/>
    <n v="2022"/>
    <n v="1500000"/>
    <n v="142500000"/>
    <n v="1500000"/>
    <n v="142500000"/>
  </r>
  <r>
    <d v="2022-11-01T00:00:00"/>
    <n v="2023"/>
    <s v="Q3"/>
    <x v="3"/>
    <s v="4-Wheelers"/>
    <n v="10"/>
    <n v="7676"/>
    <n v="2022"/>
    <n v="1500000"/>
    <n v="15000000"/>
    <n v="1500000"/>
    <n v="15000000"/>
  </r>
  <r>
    <d v="2022-11-01T00:00:00"/>
    <n v="2023"/>
    <s v="Q3"/>
    <x v="14"/>
    <s v="4-Wheelers"/>
    <n v="6"/>
    <n v="6295"/>
    <n v="2022"/>
    <n v="1500000"/>
    <n v="9000000"/>
    <n v="1500000"/>
    <n v="9000000"/>
  </r>
  <r>
    <d v="2022-11-01T00:00:00"/>
    <n v="2023"/>
    <s v="Q3"/>
    <x v="15"/>
    <s v="4-Wheelers"/>
    <n v="61"/>
    <n v="2279"/>
    <n v="2022"/>
    <n v="1500000"/>
    <n v="91500000"/>
    <n v="1500000"/>
    <n v="91500000"/>
  </r>
  <r>
    <d v="2022-11-01T00:00:00"/>
    <n v="2023"/>
    <s v="Q3"/>
    <x v="4"/>
    <s v="4-Wheelers"/>
    <n v="33"/>
    <n v="3846"/>
    <n v="2022"/>
    <n v="1500000"/>
    <n v="49500000"/>
    <n v="1500000"/>
    <n v="49500000"/>
  </r>
  <r>
    <d v="2022-11-01T00:00:00"/>
    <n v="2023"/>
    <s v="Q3"/>
    <x v="5"/>
    <s v="4-Wheelers"/>
    <n v="2"/>
    <n v="455"/>
    <n v="2022"/>
    <n v="1500000"/>
    <n v="3000000"/>
    <n v="1500000"/>
    <n v="3000000"/>
  </r>
  <r>
    <d v="2022-11-01T00:00:00"/>
    <n v="2023"/>
    <s v="Q3"/>
    <x v="16"/>
    <s v="4-Wheelers"/>
    <n v="483"/>
    <n v="15949"/>
    <n v="2022"/>
    <n v="1500000"/>
    <n v="724500000"/>
    <n v="1500000"/>
    <n v="724500000"/>
  </r>
  <r>
    <d v="2022-11-01T00:00:00"/>
    <n v="2023"/>
    <s v="Q3"/>
    <x v="26"/>
    <s v="4-Wheelers"/>
    <n v="26"/>
    <n v="1797"/>
    <n v="2022"/>
    <n v="1500000"/>
    <n v="39000000"/>
    <n v="1500000"/>
    <n v="39000000"/>
  </r>
  <r>
    <d v="2022-11-01T00:00:00"/>
    <n v="2023"/>
    <s v="Q3"/>
    <x v="27"/>
    <s v="4-Wheelers"/>
    <n v="374"/>
    <n v="36212"/>
    <n v="2022"/>
    <n v="1500000"/>
    <n v="561000000"/>
    <n v="1500000"/>
    <n v="561000000"/>
  </r>
  <r>
    <d v="2022-11-01T00:00:00"/>
    <n v="2023"/>
    <s v="Q3"/>
    <x v="23"/>
    <s v="4-Wheelers"/>
    <n v="133"/>
    <n v="21202"/>
    <n v="2022"/>
    <n v="1500000"/>
    <n v="199500000"/>
    <n v="1500000"/>
    <n v="199500000"/>
  </r>
  <r>
    <d v="2022-11-01T00:00:00"/>
    <n v="2023"/>
    <s v="Q3"/>
    <x v="21"/>
    <s v="4-Wheelers"/>
    <n v="2"/>
    <n v="5135"/>
    <n v="2022"/>
    <n v="1500000"/>
    <n v="3000000"/>
    <n v="1500000"/>
    <n v="3000000"/>
  </r>
  <r>
    <d v="2022-11-01T00:00:00"/>
    <n v="2023"/>
    <s v="Q3"/>
    <x v="24"/>
    <s v="4-Wheelers"/>
    <n v="15"/>
    <n v="4657"/>
    <n v="2022"/>
    <n v="1500000"/>
    <n v="22500000"/>
    <n v="1500000"/>
    <n v="22500000"/>
  </r>
  <r>
    <d v="2022-11-01T00:00:00"/>
    <n v="2023"/>
    <s v="Q3"/>
    <x v="28"/>
    <s v="4-Wheelers"/>
    <n v="564"/>
    <n v="23618"/>
    <n v="2022"/>
    <n v="1500000"/>
    <n v="846000000"/>
    <n v="1500000"/>
    <n v="846000000"/>
  </r>
  <r>
    <d v="2022-11-01T00:00:00"/>
    <n v="2023"/>
    <s v="Q3"/>
    <x v="29"/>
    <s v="4-Wheelers"/>
    <n v="325"/>
    <n v="15267"/>
    <n v="2022"/>
    <n v="1500000"/>
    <n v="487500000"/>
    <n v="1500000"/>
    <n v="487500000"/>
  </r>
  <r>
    <d v="2022-11-01T00:00:00"/>
    <n v="2023"/>
    <s v="Q3"/>
    <x v="17"/>
    <s v="4-Wheelers"/>
    <n v="54"/>
    <n v="10575"/>
    <n v="2022"/>
    <n v="1500000"/>
    <n v="81000000"/>
    <n v="1500000"/>
    <n v="81000000"/>
  </r>
  <r>
    <d v="2022-11-01T00:00:00"/>
    <n v="2023"/>
    <s v="Q3"/>
    <x v="30"/>
    <s v="4-Wheelers"/>
    <n v="1144"/>
    <n v="35215"/>
    <n v="2022"/>
    <n v="1500000"/>
    <n v="1716000000"/>
    <n v="1500000"/>
    <n v="1716000000"/>
  </r>
  <r>
    <d v="2022-11-01T00:00:00"/>
    <n v="2023"/>
    <s v="Q3"/>
    <x v="18"/>
    <s v="4-Wheelers"/>
    <n v="53"/>
    <n v="5833"/>
    <n v="2022"/>
    <n v="1500000"/>
    <n v="79500000"/>
    <n v="1500000"/>
    <n v="79500000"/>
  </r>
  <r>
    <d v="2022-11-01T00:00:00"/>
    <n v="2023"/>
    <s v="Q3"/>
    <x v="12"/>
    <s v="4-Wheelers"/>
    <n v="9"/>
    <n v="782"/>
    <n v="2022"/>
    <n v="1500000"/>
    <n v="13500000"/>
    <n v="1500000"/>
    <n v="13500000"/>
  </r>
  <r>
    <d v="2022-11-01T00:00:00"/>
    <n v="2023"/>
    <s v="Q3"/>
    <x v="31"/>
    <s v="4-Wheelers"/>
    <n v="113"/>
    <n v="15252"/>
    <n v="2022"/>
    <n v="1500000"/>
    <n v="169500000"/>
    <n v="1500000"/>
    <n v="169500000"/>
  </r>
  <r>
    <d v="2022-11-01T00:00:00"/>
    <n v="2023"/>
    <s v="Q3"/>
    <x v="32"/>
    <s v="4-Wheelers"/>
    <n v="311"/>
    <n v="20180"/>
    <n v="2022"/>
    <n v="1500000"/>
    <n v="466500000"/>
    <n v="1500000"/>
    <n v="466500000"/>
  </r>
  <r>
    <d v="2022-11-01T00:00:00"/>
    <n v="2023"/>
    <s v="Q3"/>
    <x v="33"/>
    <s v="4-Wheelers"/>
    <n v="11"/>
    <n v="31886"/>
    <n v="2022"/>
    <n v="1500000"/>
    <n v="16500000"/>
    <n v="1500000"/>
    <n v="16500000"/>
  </r>
  <r>
    <d v="2022-11-01T00:00:00"/>
    <n v="2023"/>
    <s v="Q3"/>
    <x v="20"/>
    <s v="4-Wheelers"/>
    <n v="31"/>
    <n v="5199"/>
    <n v="2022"/>
    <n v="1500000"/>
    <n v="46500000"/>
    <n v="1500000"/>
    <n v="46500000"/>
  </r>
  <r>
    <d v="2022-11-01T00:00:00"/>
    <n v="2023"/>
    <s v="Q3"/>
    <x v="34"/>
    <s v="4-Wheelers"/>
    <n v="121"/>
    <n v="10465"/>
    <n v="2022"/>
    <n v="1500000"/>
    <n v="181500000"/>
    <n v="1500000"/>
    <n v="181500000"/>
  </r>
  <r>
    <d v="2022-12-01T00:00:00"/>
    <n v="2023"/>
    <s v="Q3"/>
    <x v="1"/>
    <s v="4-Wheelers"/>
    <n v="3"/>
    <n v="229"/>
    <n v="2022"/>
    <n v="1500000"/>
    <n v="4500000"/>
    <n v="1500000"/>
    <n v="4500000"/>
  </r>
  <r>
    <d v="2022-12-01T00:00:00"/>
    <n v="2023"/>
    <s v="Q3"/>
    <x v="25"/>
    <s v="4-Wheelers"/>
    <n v="120"/>
    <n v="6769"/>
    <n v="2022"/>
    <n v="1500000"/>
    <n v="180000000"/>
    <n v="1500000"/>
    <n v="180000000"/>
  </r>
  <r>
    <d v="2022-12-01T00:00:00"/>
    <n v="2023"/>
    <s v="Q3"/>
    <x v="3"/>
    <s v="4-Wheelers"/>
    <n v="4"/>
    <n v="8441"/>
    <n v="2022"/>
    <n v="1500000"/>
    <n v="6000000"/>
    <n v="1500000"/>
    <n v="6000000"/>
  </r>
  <r>
    <d v="2022-12-01T00:00:00"/>
    <n v="2023"/>
    <s v="Q3"/>
    <x v="14"/>
    <s v="4-Wheelers"/>
    <n v="5"/>
    <n v="4752"/>
    <n v="2022"/>
    <n v="1500000"/>
    <n v="7500000"/>
    <n v="1500000"/>
    <n v="7500000"/>
  </r>
  <r>
    <d v="2022-12-01T00:00:00"/>
    <n v="2023"/>
    <s v="Q3"/>
    <x v="15"/>
    <s v="4-Wheelers"/>
    <n v="46"/>
    <n v="2261"/>
    <n v="2022"/>
    <n v="1500000"/>
    <n v="69000000"/>
    <n v="1500000"/>
    <n v="69000000"/>
  </r>
  <r>
    <d v="2022-12-01T00:00:00"/>
    <n v="2023"/>
    <s v="Q3"/>
    <x v="4"/>
    <s v="4-Wheelers"/>
    <n v="40"/>
    <n v="3887"/>
    <n v="2022"/>
    <n v="1500000"/>
    <n v="60000000"/>
    <n v="1500000"/>
    <n v="60000000"/>
  </r>
  <r>
    <d v="2022-12-01T00:00:00"/>
    <n v="2023"/>
    <s v="Q3"/>
    <x v="5"/>
    <s v="4-Wheelers"/>
    <n v="2"/>
    <n v="365"/>
    <n v="2022"/>
    <n v="1500000"/>
    <n v="3000000"/>
    <n v="1500000"/>
    <n v="3000000"/>
  </r>
  <r>
    <d v="2022-12-01T00:00:00"/>
    <n v="2023"/>
    <s v="Q3"/>
    <x v="16"/>
    <s v="4-Wheelers"/>
    <n v="791"/>
    <n v="15492"/>
    <n v="2022"/>
    <n v="1500000"/>
    <n v="1186500000"/>
    <n v="1500000"/>
    <n v="1186500000"/>
  </r>
  <r>
    <d v="2022-12-01T00:00:00"/>
    <n v="2023"/>
    <s v="Q3"/>
    <x v="26"/>
    <s v="4-Wheelers"/>
    <n v="30"/>
    <n v="1744"/>
    <n v="2022"/>
    <n v="1500000"/>
    <n v="45000000"/>
    <n v="1500000"/>
    <n v="45000000"/>
  </r>
  <r>
    <d v="2022-12-01T00:00:00"/>
    <n v="2023"/>
    <s v="Q3"/>
    <x v="27"/>
    <s v="4-Wheelers"/>
    <n v="260"/>
    <n v="27614"/>
    <n v="2022"/>
    <n v="1500000"/>
    <n v="390000000"/>
    <n v="1500000"/>
    <n v="390000000"/>
  </r>
  <r>
    <d v="2022-12-01T00:00:00"/>
    <n v="2023"/>
    <s v="Q3"/>
    <x v="23"/>
    <s v="4-Wheelers"/>
    <n v="177"/>
    <n v="18223"/>
    <n v="2022"/>
    <n v="1500000"/>
    <n v="265500000"/>
    <n v="1500000"/>
    <n v="265500000"/>
  </r>
  <r>
    <d v="2022-12-01T00:00:00"/>
    <n v="2023"/>
    <s v="Q3"/>
    <x v="21"/>
    <s v="4-Wheelers"/>
    <n v="7"/>
    <n v="4026"/>
    <n v="2022"/>
    <n v="1500000"/>
    <n v="10500000"/>
    <n v="1500000"/>
    <n v="10500000"/>
  </r>
  <r>
    <d v="2022-12-01T00:00:00"/>
    <n v="2023"/>
    <s v="Q3"/>
    <x v="6"/>
    <s v="4-Wheelers"/>
    <n v="4"/>
    <n v="5304"/>
    <n v="2022"/>
    <n v="1500000"/>
    <n v="6000000"/>
    <n v="1500000"/>
    <n v="6000000"/>
  </r>
  <r>
    <d v="2022-12-01T00:00:00"/>
    <n v="2023"/>
    <s v="Q3"/>
    <x v="24"/>
    <s v="4-Wheelers"/>
    <n v="22"/>
    <n v="3979"/>
    <n v="2022"/>
    <n v="1500000"/>
    <n v="33000000"/>
    <n v="1500000"/>
    <n v="33000000"/>
  </r>
  <r>
    <d v="2022-12-01T00:00:00"/>
    <n v="2023"/>
    <s v="Q3"/>
    <x v="28"/>
    <s v="4-Wheelers"/>
    <n v="438"/>
    <n v="22142"/>
    <n v="2022"/>
    <n v="1500000"/>
    <n v="657000000"/>
    <n v="1500000"/>
    <n v="657000000"/>
  </r>
  <r>
    <d v="2022-12-01T00:00:00"/>
    <n v="2023"/>
    <s v="Q3"/>
    <x v="29"/>
    <s v="4-Wheelers"/>
    <n v="298"/>
    <n v="16601"/>
    <n v="2022"/>
    <n v="1500000"/>
    <n v="447000000"/>
    <n v="1500000"/>
    <n v="447000000"/>
  </r>
  <r>
    <d v="2022-12-01T00:00:00"/>
    <n v="2023"/>
    <s v="Q3"/>
    <x v="17"/>
    <s v="4-Wheelers"/>
    <n v="35"/>
    <n v="11124"/>
    <n v="2022"/>
    <n v="1500000"/>
    <n v="52500000"/>
    <n v="1500000"/>
    <n v="52500000"/>
  </r>
  <r>
    <d v="2022-12-01T00:00:00"/>
    <n v="2023"/>
    <s v="Q3"/>
    <x v="30"/>
    <s v="4-Wheelers"/>
    <n v="887"/>
    <n v="32422"/>
    <n v="2022"/>
    <n v="1500000"/>
    <n v="1330500000"/>
    <n v="1500000"/>
    <n v="1330500000"/>
  </r>
  <r>
    <d v="2022-12-01T00:00:00"/>
    <n v="2023"/>
    <s v="Q3"/>
    <x v="18"/>
    <s v="4-Wheelers"/>
    <n v="42"/>
    <n v="6616"/>
    <n v="2022"/>
    <n v="1500000"/>
    <n v="63000000"/>
    <n v="1500000"/>
    <n v="63000000"/>
  </r>
  <r>
    <d v="2022-12-01T00:00:00"/>
    <n v="2023"/>
    <s v="Q3"/>
    <x v="12"/>
    <s v="4-Wheelers"/>
    <n v="4"/>
    <n v="690"/>
    <n v="2022"/>
    <n v="1500000"/>
    <n v="6000000"/>
    <n v="1500000"/>
    <n v="6000000"/>
  </r>
  <r>
    <d v="2022-12-01T00:00:00"/>
    <n v="2023"/>
    <s v="Q3"/>
    <x v="31"/>
    <s v="4-Wheelers"/>
    <n v="110"/>
    <n v="12634"/>
    <n v="2022"/>
    <n v="1500000"/>
    <n v="165000000"/>
    <n v="1500000"/>
    <n v="165000000"/>
  </r>
  <r>
    <d v="2022-12-01T00:00:00"/>
    <n v="2023"/>
    <s v="Q3"/>
    <x v="32"/>
    <s v="4-Wheelers"/>
    <n v="406"/>
    <n v="20201"/>
    <n v="2022"/>
    <n v="1500000"/>
    <n v="609000000"/>
    <n v="1500000"/>
    <n v="609000000"/>
  </r>
  <r>
    <d v="2022-12-01T00:00:00"/>
    <n v="2023"/>
    <s v="Q3"/>
    <x v="33"/>
    <s v="4-Wheelers"/>
    <n v="13"/>
    <n v="27230"/>
    <n v="2022"/>
    <n v="1500000"/>
    <n v="19500000"/>
    <n v="1500000"/>
    <n v="19500000"/>
  </r>
  <r>
    <d v="2022-12-01T00:00:00"/>
    <n v="2023"/>
    <s v="Q3"/>
    <x v="20"/>
    <s v="4-Wheelers"/>
    <n v="24"/>
    <n v="3881"/>
    <n v="2022"/>
    <n v="1500000"/>
    <n v="36000000"/>
    <n v="1500000"/>
    <n v="36000000"/>
  </r>
  <r>
    <d v="2022-12-01T00:00:00"/>
    <n v="2023"/>
    <s v="Q3"/>
    <x v="34"/>
    <s v="4-Wheelers"/>
    <n v="65"/>
    <n v="8047"/>
    <n v="2022"/>
    <n v="1500000"/>
    <n v="97500000"/>
    <n v="1500000"/>
    <n v="97500000"/>
  </r>
  <r>
    <d v="2023-01-01T00:00:00"/>
    <n v="2023"/>
    <s v="Q4"/>
    <x v="25"/>
    <s v="4-Wheelers"/>
    <n v="121"/>
    <n v="10775"/>
    <n v="2023"/>
    <n v="1500000"/>
    <n v="181500000"/>
    <n v="1500000"/>
    <n v="181500000"/>
  </r>
  <r>
    <d v="2023-01-01T00:00:00"/>
    <n v="2023"/>
    <s v="Q4"/>
    <x v="3"/>
    <s v="4-Wheelers"/>
    <n v="5"/>
    <n v="7240"/>
    <n v="2023"/>
    <n v="1500000"/>
    <n v="7500000"/>
    <n v="1500000"/>
    <n v="7500000"/>
  </r>
  <r>
    <d v="2023-01-01T00:00:00"/>
    <n v="2023"/>
    <s v="Q4"/>
    <x v="14"/>
    <s v="4-Wheelers"/>
    <n v="19"/>
    <n v="6600"/>
    <n v="2023"/>
    <n v="1500000"/>
    <n v="28500000"/>
    <n v="1500000"/>
    <n v="28500000"/>
  </r>
  <r>
    <d v="2023-01-01T00:00:00"/>
    <n v="2023"/>
    <s v="Q4"/>
    <x v="15"/>
    <s v="4-Wheelers"/>
    <n v="50"/>
    <n v="2500"/>
    <n v="2023"/>
    <n v="1500000"/>
    <n v="75000000"/>
    <n v="1500000"/>
    <n v="75000000"/>
  </r>
  <r>
    <d v="2023-01-01T00:00:00"/>
    <n v="2023"/>
    <s v="Q4"/>
    <x v="4"/>
    <s v="4-Wheelers"/>
    <n v="56"/>
    <n v="4880"/>
    <n v="2023"/>
    <n v="1500000"/>
    <n v="84000000"/>
    <n v="1500000"/>
    <n v="84000000"/>
  </r>
  <r>
    <d v="2023-01-01T00:00:00"/>
    <n v="2023"/>
    <s v="Q4"/>
    <x v="16"/>
    <s v="4-Wheelers"/>
    <n v="331"/>
    <n v="17993"/>
    <n v="2023"/>
    <n v="1500000"/>
    <n v="496500000"/>
    <n v="1500000"/>
    <n v="496500000"/>
  </r>
  <r>
    <d v="2023-01-01T00:00:00"/>
    <n v="2023"/>
    <s v="Q4"/>
    <x v="26"/>
    <s v="4-Wheelers"/>
    <n v="44"/>
    <n v="1888"/>
    <n v="2023"/>
    <n v="1500000"/>
    <n v="66000000"/>
    <n v="1500000"/>
    <n v="66000000"/>
  </r>
  <r>
    <d v="2023-01-01T00:00:00"/>
    <n v="2023"/>
    <s v="Q4"/>
    <x v="27"/>
    <s v="4-Wheelers"/>
    <n v="212"/>
    <n v="25859"/>
    <n v="2023"/>
    <n v="1500000"/>
    <n v="318000000"/>
    <n v="1500000"/>
    <n v="318000000"/>
  </r>
  <r>
    <d v="2023-01-01T00:00:00"/>
    <n v="2023"/>
    <s v="Q4"/>
    <x v="23"/>
    <s v="4-Wheelers"/>
    <n v="141"/>
    <n v="25164"/>
    <n v="2023"/>
    <n v="1500000"/>
    <n v="211500000"/>
    <n v="1500000"/>
    <n v="211500000"/>
  </r>
  <r>
    <d v="2023-01-01T00:00:00"/>
    <n v="2023"/>
    <s v="Q4"/>
    <x v="21"/>
    <s v="4-Wheelers"/>
    <n v="5"/>
    <n v="4192"/>
    <n v="2023"/>
    <n v="1500000"/>
    <n v="7500000"/>
    <n v="1500000"/>
    <n v="7500000"/>
  </r>
  <r>
    <d v="2023-01-01T00:00:00"/>
    <n v="2023"/>
    <s v="Q4"/>
    <x v="6"/>
    <s v="4-Wheelers"/>
    <n v="4"/>
    <n v="4245"/>
    <n v="2023"/>
    <n v="1500000"/>
    <n v="6000000"/>
    <n v="1500000"/>
    <n v="6000000"/>
  </r>
  <r>
    <d v="2023-01-01T00:00:00"/>
    <n v="2023"/>
    <s v="Q4"/>
    <x v="24"/>
    <s v="4-Wheelers"/>
    <n v="41"/>
    <n v="5016"/>
    <n v="2023"/>
    <n v="1500000"/>
    <n v="61500000"/>
    <n v="1500000"/>
    <n v="61500000"/>
  </r>
  <r>
    <d v="2023-01-01T00:00:00"/>
    <n v="2023"/>
    <s v="Q4"/>
    <x v="28"/>
    <s v="4-Wheelers"/>
    <n v="587"/>
    <n v="26011"/>
    <n v="2023"/>
    <n v="1500000"/>
    <n v="880500000"/>
    <n v="1500000"/>
    <n v="880500000"/>
  </r>
  <r>
    <d v="2023-01-01T00:00:00"/>
    <n v="2023"/>
    <s v="Q4"/>
    <x v="29"/>
    <s v="4-Wheelers"/>
    <n v="344"/>
    <n v="17267"/>
    <n v="2023"/>
    <n v="1500000"/>
    <n v="516000000"/>
    <n v="1500000"/>
    <n v="516000000"/>
  </r>
  <r>
    <d v="2023-01-01T00:00:00"/>
    <n v="2023"/>
    <s v="Q4"/>
    <x v="17"/>
    <s v="4-Wheelers"/>
    <n v="69"/>
    <n v="17945"/>
    <n v="2023"/>
    <n v="1500000"/>
    <n v="103500000"/>
    <n v="1500000"/>
    <n v="103500000"/>
  </r>
  <r>
    <d v="2023-01-01T00:00:00"/>
    <n v="2023"/>
    <s v="Q4"/>
    <x v="30"/>
    <s v="4-Wheelers"/>
    <n v="827"/>
    <n v="44349"/>
    <n v="2023"/>
    <n v="1500000"/>
    <n v="1240500000"/>
    <n v="1500000"/>
    <n v="1240500000"/>
  </r>
  <r>
    <d v="2023-01-01T00:00:00"/>
    <n v="2023"/>
    <s v="Q4"/>
    <x v="8"/>
    <s v="4-Wheelers"/>
    <n v="3"/>
    <n v="892"/>
    <n v="2023"/>
    <n v="1500000"/>
    <n v="4500000"/>
    <n v="1500000"/>
    <n v="4500000"/>
  </r>
  <r>
    <d v="2023-01-01T00:00:00"/>
    <n v="2023"/>
    <s v="Q4"/>
    <x v="18"/>
    <s v="4-Wheelers"/>
    <n v="51"/>
    <n v="6278"/>
    <n v="2023"/>
    <n v="1500000"/>
    <n v="76500000"/>
    <n v="1500000"/>
    <n v="76500000"/>
  </r>
  <r>
    <d v="2023-01-01T00:00:00"/>
    <n v="2023"/>
    <s v="Q4"/>
    <x v="12"/>
    <s v="4-Wheelers"/>
    <n v="3"/>
    <n v="1004"/>
    <n v="2023"/>
    <n v="1500000"/>
    <n v="4500000"/>
    <n v="1500000"/>
    <n v="4500000"/>
  </r>
  <r>
    <d v="2023-01-01T00:00:00"/>
    <n v="2023"/>
    <s v="Q4"/>
    <x v="31"/>
    <s v="4-Wheelers"/>
    <n v="155"/>
    <n v="18017"/>
    <n v="2023"/>
    <n v="1500000"/>
    <n v="232500000"/>
    <n v="1500000"/>
    <n v="232500000"/>
  </r>
  <r>
    <d v="2023-01-01T00:00:00"/>
    <n v="2023"/>
    <s v="Q4"/>
    <x v="32"/>
    <s v="4-Wheelers"/>
    <n v="202"/>
    <n v="24430"/>
    <n v="2023"/>
    <n v="1500000"/>
    <n v="303000000"/>
    <n v="1500000"/>
    <n v="303000000"/>
  </r>
  <r>
    <d v="2023-01-01T00:00:00"/>
    <n v="2023"/>
    <s v="Q4"/>
    <x v="33"/>
    <s v="4-Wheelers"/>
    <n v="26"/>
    <n v="41439"/>
    <n v="2023"/>
    <n v="1500000"/>
    <n v="39000000"/>
    <n v="1500000"/>
    <n v="39000000"/>
  </r>
  <r>
    <d v="2023-01-01T00:00:00"/>
    <n v="2023"/>
    <s v="Q4"/>
    <x v="20"/>
    <s v="4-Wheelers"/>
    <n v="16"/>
    <n v="5040"/>
    <n v="2023"/>
    <n v="1500000"/>
    <n v="24000000"/>
    <n v="1500000"/>
    <n v="24000000"/>
  </r>
  <r>
    <d v="2023-01-01T00:00:00"/>
    <n v="2023"/>
    <s v="Q4"/>
    <x v="34"/>
    <s v="4-Wheelers"/>
    <n v="124"/>
    <n v="9141"/>
    <n v="2023"/>
    <n v="1500000"/>
    <n v="186000000"/>
    <n v="1500000"/>
    <n v="186000000"/>
  </r>
  <r>
    <d v="2023-02-01T00:00:00"/>
    <n v="2023"/>
    <s v="Q4"/>
    <x v="25"/>
    <s v="4-Wheelers"/>
    <n v="116"/>
    <n v="6628"/>
    <n v="2023"/>
    <n v="1500000"/>
    <n v="174000000"/>
    <n v="1500000"/>
    <n v="174000000"/>
  </r>
  <r>
    <d v="2023-02-01T00:00:00"/>
    <n v="2023"/>
    <s v="Q4"/>
    <x v="3"/>
    <s v="4-Wheelers"/>
    <n v="13"/>
    <n v="7029"/>
    <n v="2023"/>
    <n v="1500000"/>
    <n v="19500000"/>
    <n v="1500000"/>
    <n v="19500000"/>
  </r>
  <r>
    <d v="2023-02-01T00:00:00"/>
    <n v="2023"/>
    <s v="Q4"/>
    <x v="14"/>
    <s v="4-Wheelers"/>
    <n v="46"/>
    <n v="6117"/>
    <n v="2023"/>
    <n v="1500000"/>
    <n v="69000000"/>
    <n v="1500000"/>
    <n v="69000000"/>
  </r>
  <r>
    <d v="2023-02-01T00:00:00"/>
    <n v="2023"/>
    <s v="Q4"/>
    <x v="15"/>
    <s v="4-Wheelers"/>
    <n v="59"/>
    <n v="2061"/>
    <n v="2023"/>
    <n v="1500000"/>
    <n v="88500000"/>
    <n v="1500000"/>
    <n v="88500000"/>
  </r>
  <r>
    <d v="2023-02-01T00:00:00"/>
    <n v="2023"/>
    <s v="Q4"/>
    <x v="4"/>
    <s v="4-Wheelers"/>
    <n v="73"/>
    <n v="4196"/>
    <n v="2023"/>
    <n v="1500000"/>
    <n v="109500000"/>
    <n v="1500000"/>
    <n v="109500000"/>
  </r>
  <r>
    <d v="2023-02-01T00:00:00"/>
    <n v="2023"/>
    <s v="Q4"/>
    <x v="5"/>
    <s v="4-Wheelers"/>
    <n v="3"/>
    <n v="411"/>
    <n v="2023"/>
    <n v="1500000"/>
    <n v="4500000"/>
    <n v="1500000"/>
    <n v="4500000"/>
  </r>
  <r>
    <d v="2023-02-01T00:00:00"/>
    <n v="2023"/>
    <s v="Q4"/>
    <x v="16"/>
    <s v="4-Wheelers"/>
    <n v="510"/>
    <n v="14823"/>
    <n v="2023"/>
    <n v="1500000"/>
    <n v="765000000"/>
    <n v="1500000"/>
    <n v="765000000"/>
  </r>
  <r>
    <d v="2023-02-01T00:00:00"/>
    <n v="2023"/>
    <s v="Q4"/>
    <x v="26"/>
    <s v="4-Wheelers"/>
    <n v="83"/>
    <n v="1760"/>
    <n v="2023"/>
    <n v="1500000"/>
    <n v="124500000"/>
    <n v="1500000"/>
    <n v="124500000"/>
  </r>
  <r>
    <d v="2023-02-01T00:00:00"/>
    <n v="2023"/>
    <s v="Q4"/>
    <x v="27"/>
    <s v="4-Wheelers"/>
    <n v="271"/>
    <n v="28856"/>
    <n v="2023"/>
    <n v="1500000"/>
    <n v="406500000"/>
    <n v="1500000"/>
    <n v="406500000"/>
  </r>
  <r>
    <d v="2023-02-01T00:00:00"/>
    <n v="2023"/>
    <s v="Q4"/>
    <x v="23"/>
    <s v="4-Wheelers"/>
    <n v="175"/>
    <n v="19656"/>
    <n v="2023"/>
    <n v="1500000"/>
    <n v="262500000"/>
    <n v="1500000"/>
    <n v="262500000"/>
  </r>
  <r>
    <d v="2023-02-01T00:00:00"/>
    <n v="2023"/>
    <s v="Q4"/>
    <x v="21"/>
    <s v="4-Wheelers"/>
    <n v="21"/>
    <n v="3952"/>
    <n v="2023"/>
    <n v="1500000"/>
    <n v="31500000"/>
    <n v="1500000"/>
    <n v="31500000"/>
  </r>
  <r>
    <d v="2023-02-01T00:00:00"/>
    <n v="2023"/>
    <s v="Q4"/>
    <x v="6"/>
    <s v="4-Wheelers"/>
    <n v="8"/>
    <n v="4449"/>
    <n v="2023"/>
    <n v="1500000"/>
    <n v="12000000"/>
    <n v="1500000"/>
    <n v="12000000"/>
  </r>
  <r>
    <d v="2023-02-01T00:00:00"/>
    <n v="2023"/>
    <s v="Q4"/>
    <x v="24"/>
    <s v="4-Wheelers"/>
    <n v="33"/>
    <n v="4234"/>
    <n v="2023"/>
    <n v="1500000"/>
    <n v="49500000"/>
    <n v="1500000"/>
    <n v="49500000"/>
  </r>
  <r>
    <d v="2023-02-01T00:00:00"/>
    <n v="2023"/>
    <s v="Q4"/>
    <x v="28"/>
    <s v="4-Wheelers"/>
    <n v="616"/>
    <n v="21837"/>
    <n v="2023"/>
    <n v="1500000"/>
    <n v="924000000"/>
    <n v="1500000"/>
    <n v="924000000"/>
  </r>
  <r>
    <d v="2023-02-01T00:00:00"/>
    <n v="2023"/>
    <s v="Q4"/>
    <x v="29"/>
    <s v="4-Wheelers"/>
    <n v="662"/>
    <n v="14603"/>
    <n v="2023"/>
    <n v="1500000"/>
    <n v="993000000"/>
    <n v="1500000"/>
    <n v="993000000"/>
  </r>
  <r>
    <d v="2023-02-01T00:00:00"/>
    <n v="2023"/>
    <s v="Q4"/>
    <x v="17"/>
    <s v="4-Wheelers"/>
    <n v="144"/>
    <n v="17295"/>
    <n v="2023"/>
    <n v="1500000"/>
    <n v="216000000"/>
    <n v="1500000"/>
    <n v="216000000"/>
  </r>
  <r>
    <d v="2023-02-01T00:00:00"/>
    <n v="2023"/>
    <s v="Q4"/>
    <x v="30"/>
    <s v="4-Wheelers"/>
    <n v="1012"/>
    <n v="30727"/>
    <n v="2023"/>
    <n v="1500000"/>
    <n v="1518000000"/>
    <n v="1500000"/>
    <n v="1518000000"/>
  </r>
  <r>
    <d v="2023-02-01T00:00:00"/>
    <n v="2023"/>
    <s v="Q4"/>
    <x v="8"/>
    <s v="4-Wheelers"/>
    <n v="5"/>
    <n v="756"/>
    <n v="2023"/>
    <n v="1500000"/>
    <n v="7500000"/>
    <n v="1500000"/>
    <n v="7500000"/>
  </r>
  <r>
    <d v="2023-02-01T00:00:00"/>
    <n v="2023"/>
    <s v="Q4"/>
    <x v="18"/>
    <s v="4-Wheelers"/>
    <n v="60"/>
    <n v="5397"/>
    <n v="2023"/>
    <n v="1500000"/>
    <n v="90000000"/>
    <n v="1500000"/>
    <n v="90000000"/>
  </r>
  <r>
    <d v="2023-02-01T00:00:00"/>
    <n v="2023"/>
    <s v="Q4"/>
    <x v="12"/>
    <s v="4-Wheelers"/>
    <n v="3"/>
    <n v="703"/>
    <n v="2023"/>
    <n v="1500000"/>
    <n v="4500000"/>
    <n v="1500000"/>
    <n v="4500000"/>
  </r>
  <r>
    <d v="2023-02-01T00:00:00"/>
    <n v="2023"/>
    <s v="Q4"/>
    <x v="19"/>
    <s v="4-Wheelers"/>
    <n v="18"/>
    <n v="11765"/>
    <n v="2023"/>
    <n v="1500000"/>
    <n v="27000000"/>
    <n v="1500000"/>
    <n v="27000000"/>
  </r>
  <r>
    <d v="2023-02-01T00:00:00"/>
    <n v="2023"/>
    <s v="Q4"/>
    <x v="31"/>
    <s v="4-Wheelers"/>
    <n v="293"/>
    <n v="15819"/>
    <n v="2023"/>
    <n v="1500000"/>
    <n v="439500000"/>
    <n v="1500000"/>
    <n v="439500000"/>
  </r>
  <r>
    <d v="2023-02-01T00:00:00"/>
    <n v="2023"/>
    <s v="Q4"/>
    <x v="32"/>
    <s v="4-Wheelers"/>
    <n v="307"/>
    <n v="18758"/>
    <n v="2023"/>
    <n v="1500000"/>
    <n v="460500000"/>
    <n v="1500000"/>
    <n v="460500000"/>
  </r>
  <r>
    <d v="2023-02-01T00:00:00"/>
    <n v="2023"/>
    <s v="Q4"/>
    <x v="33"/>
    <s v="4-Wheelers"/>
    <n v="60"/>
    <n v="32464"/>
    <n v="2023"/>
    <n v="1500000"/>
    <n v="90000000"/>
    <n v="1500000"/>
    <n v="90000000"/>
  </r>
  <r>
    <d v="2023-02-01T00:00:00"/>
    <n v="2023"/>
    <s v="Q4"/>
    <x v="20"/>
    <s v="4-Wheelers"/>
    <n v="23"/>
    <n v="3985"/>
    <n v="2023"/>
    <n v="1500000"/>
    <n v="34500000"/>
    <n v="1500000"/>
    <n v="34500000"/>
  </r>
  <r>
    <d v="2023-02-01T00:00:00"/>
    <n v="2023"/>
    <s v="Q4"/>
    <x v="34"/>
    <s v="4-Wheelers"/>
    <n v="142"/>
    <n v="8054"/>
    <n v="2023"/>
    <n v="1500000"/>
    <n v="213000000"/>
    <n v="1500000"/>
    <n v="213000000"/>
  </r>
  <r>
    <d v="2023-03-01T00:00:00"/>
    <n v="2023"/>
    <s v="Q4"/>
    <x v="25"/>
    <s v="4-Wheelers"/>
    <n v="173"/>
    <n v="7764"/>
    <n v="2023"/>
    <n v="1500000"/>
    <n v="259500000"/>
    <n v="1500000"/>
    <n v="259500000"/>
  </r>
  <r>
    <d v="2023-03-01T00:00:00"/>
    <n v="2023"/>
    <s v="Q4"/>
    <x v="3"/>
    <s v="4-Wheelers"/>
    <n v="20"/>
    <n v="8324"/>
    <n v="2023"/>
    <n v="1500000"/>
    <n v="30000000"/>
    <n v="1500000"/>
    <n v="30000000"/>
  </r>
  <r>
    <d v="2023-03-01T00:00:00"/>
    <n v="2023"/>
    <s v="Q4"/>
    <x v="14"/>
    <s v="4-Wheelers"/>
    <n v="47"/>
    <n v="6322"/>
    <n v="2023"/>
    <n v="1500000"/>
    <n v="70500000"/>
    <n v="1500000"/>
    <n v="70500000"/>
  </r>
  <r>
    <d v="2023-03-01T00:00:00"/>
    <n v="2023"/>
    <s v="Q4"/>
    <x v="15"/>
    <s v="4-Wheelers"/>
    <n v="131"/>
    <n v="2589"/>
    <n v="2023"/>
    <n v="1500000"/>
    <n v="196500000"/>
    <n v="1500000"/>
    <n v="196500000"/>
  </r>
  <r>
    <d v="2023-03-01T00:00:00"/>
    <n v="2023"/>
    <s v="Q4"/>
    <x v="4"/>
    <s v="4-Wheelers"/>
    <n v="95"/>
    <n v="5119"/>
    <n v="2023"/>
    <n v="1500000"/>
    <n v="142500000"/>
    <n v="1500000"/>
    <n v="142500000"/>
  </r>
  <r>
    <d v="2023-03-01T00:00:00"/>
    <n v="2023"/>
    <s v="Q4"/>
    <x v="5"/>
    <s v="4-Wheelers"/>
    <n v="2"/>
    <n v="485"/>
    <n v="2023"/>
    <n v="1500000"/>
    <n v="3000000"/>
    <n v="1500000"/>
    <n v="3000000"/>
  </r>
  <r>
    <d v="2023-03-01T00:00:00"/>
    <n v="2023"/>
    <s v="Q4"/>
    <x v="16"/>
    <s v="4-Wheelers"/>
    <n v="1544"/>
    <n v="18638"/>
    <n v="2023"/>
    <n v="1500000"/>
    <n v="2316000000"/>
    <n v="1500000"/>
    <n v="2316000000"/>
  </r>
  <r>
    <d v="2023-03-01T00:00:00"/>
    <n v="2023"/>
    <s v="Q4"/>
    <x v="26"/>
    <s v="4-Wheelers"/>
    <n v="112"/>
    <n v="2439"/>
    <n v="2023"/>
    <n v="1500000"/>
    <n v="168000000"/>
    <n v="1500000"/>
    <n v="168000000"/>
  </r>
  <r>
    <d v="2023-03-01T00:00:00"/>
    <n v="2023"/>
    <s v="Q4"/>
    <x v="27"/>
    <s v="4-Wheelers"/>
    <n v="498"/>
    <n v="26082"/>
    <n v="2023"/>
    <n v="1500000"/>
    <n v="747000000"/>
    <n v="1500000"/>
    <n v="747000000"/>
  </r>
  <r>
    <d v="2023-03-01T00:00:00"/>
    <n v="2023"/>
    <s v="Q4"/>
    <x v="23"/>
    <s v="4-Wheelers"/>
    <n v="477"/>
    <n v="21547"/>
    <n v="2023"/>
    <n v="1500000"/>
    <n v="715500000"/>
    <n v="1500000"/>
    <n v="715500000"/>
  </r>
  <r>
    <d v="2023-03-01T00:00:00"/>
    <n v="2023"/>
    <s v="Q4"/>
    <x v="21"/>
    <s v="4-Wheelers"/>
    <n v="7"/>
    <n v="3574"/>
    <n v="2023"/>
    <n v="1500000"/>
    <n v="10500000"/>
    <n v="1500000"/>
    <n v="10500000"/>
  </r>
  <r>
    <d v="2023-03-01T00:00:00"/>
    <n v="2023"/>
    <s v="Q4"/>
    <x v="6"/>
    <s v="4-Wheelers"/>
    <n v="17"/>
    <n v="5388"/>
    <n v="2023"/>
    <n v="1500000"/>
    <n v="25500000"/>
    <n v="1500000"/>
    <n v="25500000"/>
  </r>
  <r>
    <d v="2023-03-01T00:00:00"/>
    <n v="2023"/>
    <s v="Q4"/>
    <x v="24"/>
    <s v="4-Wheelers"/>
    <n v="52"/>
    <n v="4670"/>
    <n v="2023"/>
    <n v="1500000"/>
    <n v="78000000"/>
    <n v="1500000"/>
    <n v="78000000"/>
  </r>
  <r>
    <d v="2023-03-01T00:00:00"/>
    <n v="2023"/>
    <s v="Q4"/>
    <x v="28"/>
    <s v="4-Wheelers"/>
    <n v="1062"/>
    <n v="28169"/>
    <n v="2023"/>
    <n v="1500000"/>
    <n v="1593000000"/>
    <n v="1500000"/>
    <n v="1593000000"/>
  </r>
  <r>
    <d v="2023-03-01T00:00:00"/>
    <n v="2023"/>
    <s v="Q4"/>
    <x v="29"/>
    <s v="4-Wheelers"/>
    <n v="1107"/>
    <n v="24727"/>
    <n v="2023"/>
    <n v="1500000"/>
    <n v="1660500000"/>
    <n v="1500000"/>
    <n v="1660500000"/>
  </r>
  <r>
    <d v="2023-03-01T00:00:00"/>
    <n v="2023"/>
    <s v="Q4"/>
    <x v="17"/>
    <s v="4-Wheelers"/>
    <n v="159"/>
    <n v="14745"/>
    <n v="2023"/>
    <n v="1500000"/>
    <n v="238500000"/>
    <n v="1500000"/>
    <n v="238500000"/>
  </r>
  <r>
    <d v="2023-03-01T00:00:00"/>
    <n v="2023"/>
    <s v="Q4"/>
    <x v="30"/>
    <s v="4-Wheelers"/>
    <n v="1389"/>
    <n v="42854"/>
    <n v="2023"/>
    <n v="1500000"/>
    <n v="2083500000"/>
    <n v="1500000"/>
    <n v="2083500000"/>
  </r>
  <r>
    <d v="2023-03-01T00:00:00"/>
    <n v="2023"/>
    <s v="Q4"/>
    <x v="18"/>
    <s v="4-Wheelers"/>
    <n v="74"/>
    <n v="6358"/>
    <n v="2023"/>
    <n v="1500000"/>
    <n v="111000000"/>
    <n v="1500000"/>
    <n v="111000000"/>
  </r>
  <r>
    <d v="2023-03-01T00:00:00"/>
    <n v="2023"/>
    <s v="Q4"/>
    <x v="12"/>
    <s v="4-Wheelers"/>
    <n v="4"/>
    <n v="999"/>
    <n v="2023"/>
    <n v="1500000"/>
    <n v="6000000"/>
    <n v="1500000"/>
    <n v="6000000"/>
  </r>
  <r>
    <d v="2023-03-01T00:00:00"/>
    <n v="2023"/>
    <s v="Q4"/>
    <x v="19"/>
    <s v="4-Wheelers"/>
    <n v="13"/>
    <n v="12430"/>
    <n v="2023"/>
    <n v="1500000"/>
    <n v="19500000"/>
    <n v="1500000"/>
    <n v="19500000"/>
  </r>
  <r>
    <d v="2023-03-01T00:00:00"/>
    <n v="2023"/>
    <s v="Q4"/>
    <x v="31"/>
    <s v="4-Wheelers"/>
    <n v="425"/>
    <n v="18370"/>
    <n v="2023"/>
    <n v="1500000"/>
    <n v="637500000"/>
    <n v="1500000"/>
    <n v="637500000"/>
  </r>
  <r>
    <d v="2023-03-01T00:00:00"/>
    <n v="2023"/>
    <s v="Q4"/>
    <x v="32"/>
    <s v="4-Wheelers"/>
    <n v="571"/>
    <n v="22131"/>
    <n v="2023"/>
    <n v="1500000"/>
    <n v="856500000"/>
    <n v="1500000"/>
    <n v="856500000"/>
  </r>
  <r>
    <d v="2023-03-01T00:00:00"/>
    <n v="2023"/>
    <s v="Q4"/>
    <x v="13"/>
    <s v="4-Wheelers"/>
    <n v="9"/>
    <n v="329"/>
    <n v="2023"/>
    <n v="1500000"/>
    <n v="13500000"/>
    <n v="1500000"/>
    <n v="13500000"/>
  </r>
  <r>
    <d v="2023-03-01T00:00:00"/>
    <n v="2023"/>
    <s v="Q4"/>
    <x v="33"/>
    <s v="4-Wheelers"/>
    <n v="431"/>
    <n v="34186"/>
    <n v="2023"/>
    <n v="1500000"/>
    <n v="646500000"/>
    <n v="1500000"/>
    <n v="646500000"/>
  </r>
  <r>
    <d v="2023-03-01T00:00:00"/>
    <n v="2023"/>
    <s v="Q4"/>
    <x v="20"/>
    <s v="4-Wheelers"/>
    <n v="48"/>
    <n v="4596"/>
    <n v="2023"/>
    <n v="1500000"/>
    <n v="72000000"/>
    <n v="1500000"/>
    <n v="72000000"/>
  </r>
  <r>
    <d v="2023-03-01T00:00:00"/>
    <n v="2023"/>
    <s v="Q4"/>
    <x v="34"/>
    <s v="4-Wheelers"/>
    <n v="352"/>
    <n v="8955"/>
    <n v="2023"/>
    <n v="1500000"/>
    <n v="528000000"/>
    <n v="1500000"/>
    <n v="528000000"/>
  </r>
  <r>
    <d v="2023-04-01T00:00:00"/>
    <n v="2024"/>
    <s v="Q1"/>
    <x v="25"/>
    <s v="4-Wheelers"/>
    <n v="225"/>
    <n v="7229"/>
    <n v="2023"/>
    <n v="1500000"/>
    <n v="337500000"/>
    <n v="1500000"/>
    <n v="337500000"/>
  </r>
  <r>
    <d v="2023-04-01T00:00:00"/>
    <n v="2024"/>
    <s v="Q1"/>
    <x v="3"/>
    <s v="4-Wheelers"/>
    <n v="20"/>
    <n v="7022"/>
    <n v="2023"/>
    <n v="1500000"/>
    <n v="30000000"/>
    <n v="1500000"/>
    <n v="30000000"/>
  </r>
  <r>
    <d v="2023-04-01T00:00:00"/>
    <n v="2024"/>
    <s v="Q1"/>
    <x v="14"/>
    <s v="4-Wheelers"/>
    <n v="40"/>
    <n v="5840"/>
    <n v="2023"/>
    <n v="1500000"/>
    <n v="60000000"/>
    <n v="1500000"/>
    <n v="60000000"/>
  </r>
  <r>
    <d v="2023-04-01T00:00:00"/>
    <n v="2024"/>
    <s v="Q1"/>
    <x v="15"/>
    <s v="4-Wheelers"/>
    <n v="62"/>
    <n v="2482"/>
    <n v="2023"/>
    <n v="1500000"/>
    <n v="93000000"/>
    <n v="1500000"/>
    <n v="93000000"/>
  </r>
  <r>
    <d v="2023-04-01T00:00:00"/>
    <n v="2024"/>
    <s v="Q1"/>
    <x v="4"/>
    <s v="4-Wheelers"/>
    <n v="93"/>
    <n v="5558"/>
    <n v="2023"/>
    <n v="1500000"/>
    <n v="139500000"/>
    <n v="1500000"/>
    <n v="139500000"/>
  </r>
  <r>
    <d v="2023-04-01T00:00:00"/>
    <n v="2024"/>
    <s v="Q1"/>
    <x v="16"/>
    <s v="4-Wheelers"/>
    <n v="551"/>
    <n v="14861"/>
    <n v="2023"/>
    <n v="1500000"/>
    <n v="826500000"/>
    <n v="1500000"/>
    <n v="826500000"/>
  </r>
  <r>
    <d v="2023-04-01T00:00:00"/>
    <n v="2024"/>
    <s v="Q1"/>
    <x v="26"/>
    <s v="4-Wheelers"/>
    <n v="57"/>
    <n v="1633"/>
    <n v="2023"/>
    <n v="1500000"/>
    <n v="85500000"/>
    <n v="1500000"/>
    <n v="85500000"/>
  </r>
  <r>
    <d v="2023-04-01T00:00:00"/>
    <n v="2024"/>
    <s v="Q1"/>
    <x v="27"/>
    <s v="4-Wheelers"/>
    <n v="537"/>
    <n v="28451"/>
    <n v="2023"/>
    <n v="1500000"/>
    <n v="805500000"/>
    <n v="1500000"/>
    <n v="805500000"/>
  </r>
  <r>
    <d v="2023-04-01T00:00:00"/>
    <n v="2024"/>
    <s v="Q1"/>
    <x v="23"/>
    <s v="4-Wheelers"/>
    <n v="363"/>
    <n v="21914"/>
    <n v="2023"/>
    <n v="1500000"/>
    <n v="544500000"/>
    <n v="1500000"/>
    <n v="544500000"/>
  </r>
  <r>
    <d v="2023-04-01T00:00:00"/>
    <n v="2024"/>
    <s v="Q1"/>
    <x v="21"/>
    <s v="4-Wheelers"/>
    <n v="9"/>
    <n v="3880"/>
    <n v="2023"/>
    <n v="1500000"/>
    <n v="13500000"/>
    <n v="1500000"/>
    <n v="13500000"/>
  </r>
  <r>
    <d v="2023-04-01T00:00:00"/>
    <n v="2024"/>
    <s v="Q1"/>
    <x v="6"/>
    <s v="4-Wheelers"/>
    <n v="4"/>
    <n v="3728"/>
    <n v="2023"/>
    <n v="1500000"/>
    <n v="6000000"/>
    <n v="1500000"/>
    <n v="6000000"/>
  </r>
  <r>
    <d v="2023-04-01T00:00:00"/>
    <n v="2024"/>
    <s v="Q1"/>
    <x v="24"/>
    <s v="4-Wheelers"/>
    <n v="39"/>
    <n v="4281"/>
    <n v="2023"/>
    <n v="1500000"/>
    <n v="58500000"/>
    <n v="1500000"/>
    <n v="58500000"/>
  </r>
  <r>
    <d v="2023-04-01T00:00:00"/>
    <n v="2024"/>
    <s v="Q1"/>
    <x v="28"/>
    <s v="4-Wheelers"/>
    <n v="762"/>
    <n v="22368"/>
    <n v="2023"/>
    <n v="1500000"/>
    <n v="1143000000"/>
    <n v="1500000"/>
    <n v="1143000000"/>
  </r>
  <r>
    <d v="2023-04-01T00:00:00"/>
    <n v="2024"/>
    <s v="Q1"/>
    <x v="29"/>
    <s v="4-Wheelers"/>
    <n v="637"/>
    <n v="9171"/>
    <n v="2023"/>
    <n v="1500000"/>
    <n v="955500000"/>
    <n v="1500000"/>
    <n v="955500000"/>
  </r>
  <r>
    <d v="2023-04-01T00:00:00"/>
    <n v="2024"/>
    <s v="Q1"/>
    <x v="17"/>
    <s v="4-Wheelers"/>
    <n v="95"/>
    <n v="10894"/>
    <n v="2023"/>
    <n v="1500000"/>
    <n v="142500000"/>
    <n v="1500000"/>
    <n v="142500000"/>
  </r>
  <r>
    <d v="2023-04-01T00:00:00"/>
    <n v="2024"/>
    <s v="Q1"/>
    <x v="30"/>
    <s v="4-Wheelers"/>
    <n v="1139"/>
    <n v="35336"/>
    <n v="2023"/>
    <n v="1500000"/>
    <n v="1708500000"/>
    <n v="1500000"/>
    <n v="1708500000"/>
  </r>
  <r>
    <d v="2023-04-01T00:00:00"/>
    <n v="2024"/>
    <s v="Q1"/>
    <x v="9"/>
    <s v="4-Wheelers"/>
    <n v="2"/>
    <n v="1094"/>
    <n v="2023"/>
    <n v="1500000"/>
    <n v="3000000"/>
    <n v="1500000"/>
    <n v="3000000"/>
  </r>
  <r>
    <d v="2023-04-01T00:00:00"/>
    <n v="2024"/>
    <s v="Q1"/>
    <x v="18"/>
    <s v="4-Wheelers"/>
    <n v="84"/>
    <n v="5315"/>
    <n v="2023"/>
    <n v="1500000"/>
    <n v="126000000"/>
    <n v="1500000"/>
    <n v="126000000"/>
  </r>
  <r>
    <d v="2023-04-01T00:00:00"/>
    <n v="2024"/>
    <s v="Q1"/>
    <x v="12"/>
    <s v="4-Wheelers"/>
    <n v="5"/>
    <n v="735"/>
    <n v="2023"/>
    <n v="1500000"/>
    <n v="7500000"/>
    <n v="1500000"/>
    <n v="7500000"/>
  </r>
  <r>
    <d v="2023-04-01T00:00:00"/>
    <n v="2024"/>
    <s v="Q1"/>
    <x v="19"/>
    <s v="4-Wheelers"/>
    <n v="22"/>
    <n v="9734"/>
    <n v="2023"/>
    <n v="1500000"/>
    <n v="33000000"/>
    <n v="1500000"/>
    <n v="33000000"/>
  </r>
  <r>
    <d v="2023-04-01T00:00:00"/>
    <n v="2024"/>
    <s v="Q1"/>
    <x v="31"/>
    <s v="4-Wheelers"/>
    <n v="291"/>
    <n v="14377"/>
    <n v="2023"/>
    <n v="1500000"/>
    <n v="436500000"/>
    <n v="1500000"/>
    <n v="436500000"/>
  </r>
  <r>
    <d v="2023-04-01T00:00:00"/>
    <n v="2024"/>
    <s v="Q1"/>
    <x v="32"/>
    <s v="4-Wheelers"/>
    <n v="399"/>
    <n v="18659"/>
    <n v="2023"/>
    <n v="1500000"/>
    <n v="598500000"/>
    <n v="1500000"/>
    <n v="598500000"/>
  </r>
  <r>
    <d v="2023-04-01T00:00:00"/>
    <n v="2024"/>
    <s v="Q1"/>
    <x v="33"/>
    <s v="4-Wheelers"/>
    <n v="364"/>
    <n v="32143"/>
    <n v="2023"/>
    <n v="1500000"/>
    <n v="546000000"/>
    <n v="1500000"/>
    <n v="546000000"/>
  </r>
  <r>
    <d v="2023-04-01T00:00:00"/>
    <n v="2024"/>
    <s v="Q1"/>
    <x v="20"/>
    <s v="4-Wheelers"/>
    <n v="47"/>
    <n v="4887"/>
    <n v="2023"/>
    <n v="1500000"/>
    <n v="70500000"/>
    <n v="1500000"/>
    <n v="70500000"/>
  </r>
  <r>
    <d v="2023-04-01T00:00:00"/>
    <n v="2024"/>
    <s v="Q1"/>
    <x v="34"/>
    <s v="4-Wheelers"/>
    <n v="152"/>
    <n v="7999"/>
    <n v="2023"/>
    <n v="1500000"/>
    <n v="228000000"/>
    <n v="1500000"/>
    <n v="228000000"/>
  </r>
  <r>
    <d v="2023-05-01T00:00:00"/>
    <n v="2024"/>
    <s v="Q1"/>
    <x v="25"/>
    <s v="4-Wheelers"/>
    <n v="216"/>
    <n v="8095"/>
    <n v="2023"/>
    <n v="1500000"/>
    <n v="324000000"/>
    <n v="1500000"/>
    <n v="324000000"/>
  </r>
  <r>
    <d v="2023-05-01T00:00:00"/>
    <n v="2024"/>
    <s v="Q1"/>
    <x v="3"/>
    <s v="4-Wheelers"/>
    <n v="30"/>
    <n v="6994"/>
    <n v="2023"/>
    <n v="1500000"/>
    <n v="45000000"/>
    <n v="1500000"/>
    <n v="45000000"/>
  </r>
  <r>
    <d v="2023-05-01T00:00:00"/>
    <n v="2024"/>
    <s v="Q1"/>
    <x v="14"/>
    <s v="4-Wheelers"/>
    <n v="46"/>
    <n v="6865"/>
    <n v="2023"/>
    <n v="1500000"/>
    <n v="69000000"/>
    <n v="1500000"/>
    <n v="69000000"/>
  </r>
  <r>
    <d v="2023-05-01T00:00:00"/>
    <n v="2024"/>
    <s v="Q1"/>
    <x v="15"/>
    <s v="4-Wheelers"/>
    <n v="83"/>
    <n v="2556"/>
    <n v="2023"/>
    <n v="1500000"/>
    <n v="124500000"/>
    <n v="1500000"/>
    <n v="124500000"/>
  </r>
  <r>
    <d v="2023-05-01T00:00:00"/>
    <n v="2024"/>
    <s v="Q1"/>
    <x v="4"/>
    <s v="4-Wheelers"/>
    <n v="185"/>
    <n v="3785"/>
    <n v="2023"/>
    <n v="1500000"/>
    <n v="277500000"/>
    <n v="1500000"/>
    <n v="277500000"/>
  </r>
  <r>
    <d v="2023-05-01T00:00:00"/>
    <n v="2024"/>
    <s v="Q1"/>
    <x v="5"/>
    <s v="4-Wheelers"/>
    <n v="4"/>
    <n v="416"/>
    <n v="2023"/>
    <n v="1500000"/>
    <n v="6000000"/>
    <n v="1500000"/>
    <n v="6000000"/>
  </r>
  <r>
    <d v="2023-05-01T00:00:00"/>
    <n v="2024"/>
    <s v="Q1"/>
    <x v="16"/>
    <s v="4-Wheelers"/>
    <n v="787"/>
    <n v="16609"/>
    <n v="2023"/>
    <n v="1500000"/>
    <n v="1180500000"/>
    <n v="1500000"/>
    <n v="1180500000"/>
  </r>
  <r>
    <d v="2023-05-01T00:00:00"/>
    <n v="2024"/>
    <s v="Q1"/>
    <x v="26"/>
    <s v="4-Wheelers"/>
    <n v="85"/>
    <n v="1878"/>
    <n v="2023"/>
    <n v="1500000"/>
    <n v="127500000"/>
    <n v="1500000"/>
    <n v="127500000"/>
  </r>
  <r>
    <d v="2023-05-01T00:00:00"/>
    <n v="2024"/>
    <s v="Q1"/>
    <x v="27"/>
    <s v="4-Wheelers"/>
    <n v="710"/>
    <n v="25770"/>
    <n v="2023"/>
    <n v="1500000"/>
    <n v="1065000000"/>
    <n v="1500000"/>
    <n v="1065000000"/>
  </r>
  <r>
    <d v="2023-05-01T00:00:00"/>
    <n v="2024"/>
    <s v="Q1"/>
    <x v="23"/>
    <s v="4-Wheelers"/>
    <n v="211"/>
    <n v="21218"/>
    <n v="2023"/>
    <n v="1500000"/>
    <n v="316500000"/>
    <n v="1500000"/>
    <n v="316500000"/>
  </r>
  <r>
    <d v="2023-05-01T00:00:00"/>
    <n v="2024"/>
    <s v="Q1"/>
    <x v="21"/>
    <s v="4-Wheelers"/>
    <n v="21"/>
    <n v="3565"/>
    <n v="2023"/>
    <n v="1500000"/>
    <n v="31500000"/>
    <n v="1500000"/>
    <n v="31500000"/>
  </r>
  <r>
    <d v="2023-05-01T00:00:00"/>
    <n v="2024"/>
    <s v="Q1"/>
    <x v="6"/>
    <s v="4-Wheelers"/>
    <n v="14"/>
    <n v="5095"/>
    <n v="2023"/>
    <n v="1500000"/>
    <n v="21000000"/>
    <n v="1500000"/>
    <n v="21000000"/>
  </r>
  <r>
    <d v="2023-05-01T00:00:00"/>
    <n v="2024"/>
    <s v="Q1"/>
    <x v="24"/>
    <s v="4-Wheelers"/>
    <n v="37"/>
    <n v="4755"/>
    <n v="2023"/>
    <n v="1500000"/>
    <n v="55500000"/>
    <n v="1500000"/>
    <n v="55500000"/>
  </r>
  <r>
    <d v="2023-05-01T00:00:00"/>
    <n v="2024"/>
    <s v="Q1"/>
    <x v="28"/>
    <s v="4-Wheelers"/>
    <n v="999"/>
    <n v="22601"/>
    <n v="2023"/>
    <n v="1500000"/>
    <n v="1498500000"/>
    <n v="1500000"/>
    <n v="1498500000"/>
  </r>
  <r>
    <d v="2023-05-01T00:00:00"/>
    <n v="2024"/>
    <s v="Q1"/>
    <x v="29"/>
    <s v="4-Wheelers"/>
    <n v="954"/>
    <n v="14819"/>
    <n v="2023"/>
    <n v="1500000"/>
    <n v="1431000000"/>
    <n v="1500000"/>
    <n v="1431000000"/>
  </r>
  <r>
    <d v="2023-05-01T00:00:00"/>
    <n v="2024"/>
    <s v="Q1"/>
    <x v="17"/>
    <s v="4-Wheelers"/>
    <n v="136"/>
    <n v="12488"/>
    <n v="2023"/>
    <n v="1500000"/>
    <n v="204000000"/>
    <n v="1500000"/>
    <n v="204000000"/>
  </r>
  <r>
    <d v="2023-05-01T00:00:00"/>
    <n v="2024"/>
    <s v="Q1"/>
    <x v="30"/>
    <s v="4-Wheelers"/>
    <n v="1137"/>
    <n v="35179"/>
    <n v="2023"/>
    <n v="1500000"/>
    <n v="1705500000"/>
    <n v="1500000"/>
    <n v="1705500000"/>
  </r>
  <r>
    <d v="2023-05-01T00:00:00"/>
    <n v="2024"/>
    <s v="Q1"/>
    <x v="8"/>
    <s v="4-Wheelers"/>
    <n v="4"/>
    <n v="119"/>
    <n v="2023"/>
    <n v="1500000"/>
    <n v="6000000"/>
    <n v="1500000"/>
    <n v="6000000"/>
  </r>
  <r>
    <d v="2023-05-01T00:00:00"/>
    <n v="2024"/>
    <s v="Q1"/>
    <x v="9"/>
    <s v="4-Wheelers"/>
    <n v="2"/>
    <n v="1027"/>
    <n v="2023"/>
    <n v="1500000"/>
    <n v="3000000"/>
    <n v="1500000"/>
    <n v="3000000"/>
  </r>
  <r>
    <d v="2023-05-01T00:00:00"/>
    <n v="2024"/>
    <s v="Q1"/>
    <x v="18"/>
    <s v="4-Wheelers"/>
    <n v="105"/>
    <n v="5951"/>
    <n v="2023"/>
    <n v="1500000"/>
    <n v="157500000"/>
    <n v="1500000"/>
    <n v="157500000"/>
  </r>
  <r>
    <d v="2023-05-01T00:00:00"/>
    <n v="2024"/>
    <s v="Q1"/>
    <x v="12"/>
    <s v="4-Wheelers"/>
    <n v="6"/>
    <n v="943"/>
    <n v="2023"/>
    <n v="1500000"/>
    <n v="9000000"/>
    <n v="1500000"/>
    <n v="9000000"/>
  </r>
  <r>
    <d v="2023-05-01T00:00:00"/>
    <n v="2024"/>
    <s v="Q1"/>
    <x v="19"/>
    <s v="4-Wheelers"/>
    <n v="63"/>
    <n v="11047"/>
    <n v="2023"/>
    <n v="1500000"/>
    <n v="94500000"/>
    <n v="1500000"/>
    <n v="94500000"/>
  </r>
  <r>
    <d v="2023-05-01T00:00:00"/>
    <n v="2024"/>
    <s v="Q1"/>
    <x v="31"/>
    <s v="4-Wheelers"/>
    <n v="419"/>
    <n v="16157"/>
    <n v="2023"/>
    <n v="1500000"/>
    <n v="628500000"/>
    <n v="1500000"/>
    <n v="628500000"/>
  </r>
  <r>
    <d v="2023-05-01T00:00:00"/>
    <n v="2024"/>
    <s v="Q1"/>
    <x v="32"/>
    <s v="4-Wheelers"/>
    <n v="529"/>
    <n v="20789"/>
    <n v="2023"/>
    <n v="1500000"/>
    <n v="793500000"/>
    <n v="1500000"/>
    <n v="793500000"/>
  </r>
  <r>
    <d v="2023-05-01T00:00:00"/>
    <n v="2024"/>
    <s v="Q1"/>
    <x v="13"/>
    <s v="4-Wheelers"/>
    <n v="2"/>
    <n v="436"/>
    <n v="2023"/>
    <n v="1500000"/>
    <n v="3000000"/>
    <n v="1500000"/>
    <n v="3000000"/>
  </r>
  <r>
    <d v="2023-05-01T00:00:00"/>
    <n v="2024"/>
    <s v="Q1"/>
    <x v="33"/>
    <s v="4-Wheelers"/>
    <n v="472"/>
    <n v="34515"/>
    <n v="2023"/>
    <n v="1500000"/>
    <n v="708000000"/>
    <n v="1500000"/>
    <n v="708000000"/>
  </r>
  <r>
    <d v="2023-05-01T00:00:00"/>
    <n v="2024"/>
    <s v="Q1"/>
    <x v="20"/>
    <s v="4-Wheelers"/>
    <n v="61"/>
    <n v="4675"/>
    <n v="2023"/>
    <n v="1500000"/>
    <n v="91500000"/>
    <n v="1500000"/>
    <n v="91500000"/>
  </r>
  <r>
    <d v="2023-05-01T00:00:00"/>
    <n v="2024"/>
    <s v="Q1"/>
    <x v="34"/>
    <s v="4-Wheelers"/>
    <n v="322"/>
    <n v="8672"/>
    <n v="2023"/>
    <n v="1500000"/>
    <n v="483000000"/>
    <n v="1500000"/>
    <n v="483000000"/>
  </r>
  <r>
    <d v="2023-06-01T00:00:00"/>
    <n v="2024"/>
    <s v="Q1"/>
    <x v="25"/>
    <s v="4-Wheelers"/>
    <n v="156"/>
    <n v="6611"/>
    <n v="2023"/>
    <n v="1500000"/>
    <n v="234000000"/>
    <n v="1500000"/>
    <n v="234000000"/>
  </r>
  <r>
    <d v="2023-06-01T00:00:00"/>
    <n v="2024"/>
    <s v="Q1"/>
    <x v="3"/>
    <s v="4-Wheelers"/>
    <n v="28"/>
    <n v="6751"/>
    <n v="2023"/>
    <n v="1500000"/>
    <n v="42000000"/>
    <n v="1500000"/>
    <n v="42000000"/>
  </r>
  <r>
    <d v="2023-06-01T00:00:00"/>
    <n v="2024"/>
    <s v="Q1"/>
    <x v="14"/>
    <s v="4-Wheelers"/>
    <n v="52"/>
    <n v="6134"/>
    <n v="2023"/>
    <n v="1500000"/>
    <n v="78000000"/>
    <n v="1500000"/>
    <n v="78000000"/>
  </r>
  <r>
    <d v="2023-06-01T00:00:00"/>
    <n v="2024"/>
    <s v="Q1"/>
    <x v="15"/>
    <s v="4-Wheelers"/>
    <n v="77"/>
    <n v="2597"/>
    <n v="2023"/>
    <n v="1500000"/>
    <n v="115500000"/>
    <n v="1500000"/>
    <n v="115500000"/>
  </r>
  <r>
    <d v="2023-06-01T00:00:00"/>
    <n v="2024"/>
    <s v="Q1"/>
    <x v="4"/>
    <s v="4-Wheelers"/>
    <n v="114"/>
    <n v="3650"/>
    <n v="2023"/>
    <n v="1500000"/>
    <n v="171000000"/>
    <n v="1500000"/>
    <n v="171000000"/>
  </r>
  <r>
    <d v="2023-06-01T00:00:00"/>
    <n v="2024"/>
    <s v="Q1"/>
    <x v="16"/>
    <s v="4-Wheelers"/>
    <n v="935"/>
    <n v="15723"/>
    <n v="2023"/>
    <n v="1500000"/>
    <n v="1402500000"/>
    <n v="1500000"/>
    <n v="1402500000"/>
  </r>
  <r>
    <d v="2023-06-01T00:00:00"/>
    <n v="2024"/>
    <s v="Q1"/>
    <x v="26"/>
    <s v="4-Wheelers"/>
    <n v="75"/>
    <n v="1699"/>
    <n v="2023"/>
    <n v="1500000"/>
    <n v="112500000"/>
    <n v="1500000"/>
    <n v="112500000"/>
  </r>
  <r>
    <d v="2023-06-01T00:00:00"/>
    <n v="2024"/>
    <s v="Q1"/>
    <x v="27"/>
    <s v="4-Wheelers"/>
    <n v="698"/>
    <n v="24829"/>
    <n v="2023"/>
    <n v="1500000"/>
    <n v="1047000000"/>
    <n v="1500000"/>
    <n v="1047000000"/>
  </r>
  <r>
    <d v="2023-06-01T00:00:00"/>
    <n v="2024"/>
    <s v="Q1"/>
    <x v="23"/>
    <s v="4-Wheelers"/>
    <n v="263"/>
    <n v="21135"/>
    <n v="2023"/>
    <n v="1500000"/>
    <n v="394500000"/>
    <n v="1500000"/>
    <n v="394500000"/>
  </r>
  <r>
    <d v="2023-06-01T00:00:00"/>
    <n v="2024"/>
    <s v="Q1"/>
    <x v="21"/>
    <s v="4-Wheelers"/>
    <n v="19"/>
    <n v="3448"/>
    <n v="2023"/>
    <n v="1500000"/>
    <n v="28500000"/>
    <n v="1500000"/>
    <n v="28500000"/>
  </r>
  <r>
    <d v="2023-06-01T00:00:00"/>
    <n v="2024"/>
    <s v="Q1"/>
    <x v="6"/>
    <s v="4-Wheelers"/>
    <n v="18"/>
    <n v="4437"/>
    <n v="2023"/>
    <n v="1500000"/>
    <n v="27000000"/>
    <n v="1500000"/>
    <n v="27000000"/>
  </r>
  <r>
    <d v="2023-06-01T00:00:00"/>
    <n v="2024"/>
    <s v="Q1"/>
    <x v="24"/>
    <s v="4-Wheelers"/>
    <n v="48"/>
    <n v="4320"/>
    <n v="2023"/>
    <n v="1500000"/>
    <n v="72000000"/>
    <n v="1500000"/>
    <n v="72000000"/>
  </r>
  <r>
    <d v="2023-06-01T00:00:00"/>
    <n v="2024"/>
    <s v="Q1"/>
    <x v="28"/>
    <s v="4-Wheelers"/>
    <n v="1142"/>
    <n v="24603"/>
    <n v="2023"/>
    <n v="1500000"/>
    <n v="1713000000"/>
    <n v="1500000"/>
    <n v="1713000000"/>
  </r>
  <r>
    <d v="2023-06-01T00:00:00"/>
    <n v="2024"/>
    <s v="Q1"/>
    <x v="29"/>
    <s v="4-Wheelers"/>
    <n v="885"/>
    <n v="14389"/>
    <n v="2023"/>
    <n v="1500000"/>
    <n v="1327500000"/>
    <n v="1500000"/>
    <n v="1327500000"/>
  </r>
  <r>
    <d v="2023-06-01T00:00:00"/>
    <n v="2024"/>
    <s v="Q1"/>
    <x v="17"/>
    <s v="4-Wheelers"/>
    <n v="107"/>
    <n v="10927"/>
    <n v="2023"/>
    <n v="1500000"/>
    <n v="160500000"/>
    <n v="1500000"/>
    <n v="160500000"/>
  </r>
  <r>
    <d v="2023-06-01T00:00:00"/>
    <n v="2024"/>
    <s v="Q1"/>
    <x v="30"/>
    <s v="4-Wheelers"/>
    <n v="1360"/>
    <n v="36069"/>
    <n v="2023"/>
    <n v="1500000"/>
    <n v="2040000000"/>
    <n v="1500000"/>
    <n v="2040000000"/>
  </r>
  <r>
    <d v="2023-06-01T00:00:00"/>
    <n v="2024"/>
    <s v="Q1"/>
    <x v="9"/>
    <s v="4-Wheelers"/>
    <n v="2"/>
    <n v="950"/>
    <n v="2023"/>
    <n v="1500000"/>
    <n v="3000000"/>
    <n v="1500000"/>
    <n v="3000000"/>
  </r>
  <r>
    <d v="2023-06-01T00:00:00"/>
    <n v="2024"/>
    <s v="Q1"/>
    <x v="18"/>
    <s v="4-Wheelers"/>
    <n v="89"/>
    <n v="5873"/>
    <n v="2023"/>
    <n v="1500000"/>
    <n v="133500000"/>
    <n v="1500000"/>
    <n v="133500000"/>
  </r>
  <r>
    <d v="2023-06-01T00:00:00"/>
    <n v="2024"/>
    <s v="Q1"/>
    <x v="12"/>
    <s v="4-Wheelers"/>
    <n v="8"/>
    <n v="910"/>
    <n v="2023"/>
    <n v="1500000"/>
    <n v="12000000"/>
    <n v="1500000"/>
    <n v="12000000"/>
  </r>
  <r>
    <d v="2023-06-01T00:00:00"/>
    <n v="2024"/>
    <s v="Q1"/>
    <x v="19"/>
    <s v="4-Wheelers"/>
    <n v="76"/>
    <n v="10547"/>
    <n v="2023"/>
    <n v="1500000"/>
    <n v="114000000"/>
    <n v="1500000"/>
    <n v="114000000"/>
  </r>
  <r>
    <d v="2023-06-01T00:00:00"/>
    <n v="2024"/>
    <s v="Q1"/>
    <x v="31"/>
    <s v="4-Wheelers"/>
    <n v="380"/>
    <n v="15534"/>
    <n v="2023"/>
    <n v="1500000"/>
    <n v="570000000"/>
    <n v="1500000"/>
    <n v="570000000"/>
  </r>
  <r>
    <d v="2023-06-01T00:00:00"/>
    <n v="2024"/>
    <s v="Q1"/>
    <x v="32"/>
    <s v="4-Wheelers"/>
    <n v="572"/>
    <n v="22976"/>
    <n v="2023"/>
    <n v="1500000"/>
    <n v="858000000"/>
    <n v="1500000"/>
    <n v="858000000"/>
  </r>
  <r>
    <d v="2023-06-01T00:00:00"/>
    <n v="2024"/>
    <s v="Q1"/>
    <x v="13"/>
    <s v="4-Wheelers"/>
    <n v="2"/>
    <n v="375"/>
    <n v="2023"/>
    <n v="1500000"/>
    <n v="3000000"/>
    <n v="1500000"/>
    <n v="3000000"/>
  </r>
  <r>
    <d v="2023-06-01T00:00:00"/>
    <n v="2024"/>
    <s v="Q1"/>
    <x v="33"/>
    <s v="4-Wheelers"/>
    <n v="393"/>
    <n v="30578"/>
    <n v="2023"/>
    <n v="1500000"/>
    <n v="589500000"/>
    <n v="1500000"/>
    <n v="589500000"/>
  </r>
  <r>
    <d v="2023-06-01T00:00:00"/>
    <n v="2024"/>
    <s v="Q1"/>
    <x v="20"/>
    <s v="4-Wheelers"/>
    <n v="42"/>
    <n v="4393"/>
    <n v="2023"/>
    <n v="1500000"/>
    <n v="63000000"/>
    <n v="1500000"/>
    <n v="63000000"/>
  </r>
  <r>
    <d v="2023-06-01T00:00:00"/>
    <n v="2024"/>
    <s v="Q1"/>
    <x v="34"/>
    <s v="4-Wheelers"/>
    <n v="247"/>
    <n v="8471"/>
    <n v="2023"/>
    <n v="1500000"/>
    <n v="370500000"/>
    <n v="1500000"/>
    <n v="370500000"/>
  </r>
  <r>
    <d v="2023-07-01T00:00:00"/>
    <n v="2024"/>
    <s v="Q2"/>
    <x v="1"/>
    <s v="4-Wheelers"/>
    <n v="3"/>
    <n v="163"/>
    <n v="2023"/>
    <n v="1500000"/>
    <n v="4500000"/>
    <n v="1500000"/>
    <n v="4500000"/>
  </r>
  <r>
    <d v="2023-07-01T00:00:00"/>
    <n v="2024"/>
    <s v="Q2"/>
    <x v="25"/>
    <s v="4-Wheelers"/>
    <n v="157"/>
    <n v="6820"/>
    <n v="2023"/>
    <n v="1500000"/>
    <n v="235500000"/>
    <n v="1500000"/>
    <n v="235500000"/>
  </r>
  <r>
    <d v="2023-07-01T00:00:00"/>
    <n v="2024"/>
    <s v="Q2"/>
    <x v="2"/>
    <s v="4-Wheelers"/>
    <n v="2"/>
    <n v="1069"/>
    <n v="2023"/>
    <n v="1500000"/>
    <n v="3000000"/>
    <n v="1500000"/>
    <n v="3000000"/>
  </r>
  <r>
    <d v="2023-07-01T00:00:00"/>
    <n v="2024"/>
    <s v="Q2"/>
    <x v="3"/>
    <s v="4-Wheelers"/>
    <n v="23"/>
    <n v="7381"/>
    <n v="2023"/>
    <n v="1500000"/>
    <n v="34500000"/>
    <n v="1500000"/>
    <n v="34500000"/>
  </r>
  <r>
    <d v="2023-07-01T00:00:00"/>
    <n v="2024"/>
    <s v="Q2"/>
    <x v="14"/>
    <s v="4-Wheelers"/>
    <n v="58"/>
    <n v="5189"/>
    <n v="2023"/>
    <n v="1500000"/>
    <n v="87000000"/>
    <n v="1500000"/>
    <n v="87000000"/>
  </r>
  <r>
    <d v="2023-07-01T00:00:00"/>
    <n v="2024"/>
    <s v="Q2"/>
    <x v="15"/>
    <s v="4-Wheelers"/>
    <n v="71"/>
    <n v="2326"/>
    <n v="2023"/>
    <n v="1500000"/>
    <n v="106500000"/>
    <n v="1500000"/>
    <n v="106500000"/>
  </r>
  <r>
    <d v="2023-07-01T00:00:00"/>
    <n v="2024"/>
    <s v="Q2"/>
    <x v="4"/>
    <s v="4-Wheelers"/>
    <n v="94"/>
    <n v="3346"/>
    <n v="2023"/>
    <n v="1500000"/>
    <n v="141000000"/>
    <n v="1500000"/>
    <n v="141000000"/>
  </r>
  <r>
    <d v="2023-07-01T00:00:00"/>
    <n v="2024"/>
    <s v="Q2"/>
    <x v="5"/>
    <s v="4-Wheelers"/>
    <n v="4"/>
    <n v="391"/>
    <n v="2023"/>
    <n v="1500000"/>
    <n v="6000000"/>
    <n v="1500000"/>
    <n v="6000000"/>
  </r>
  <r>
    <d v="2023-07-01T00:00:00"/>
    <n v="2024"/>
    <s v="Q2"/>
    <x v="16"/>
    <s v="4-Wheelers"/>
    <n v="831"/>
    <n v="15285"/>
    <n v="2023"/>
    <n v="1500000"/>
    <n v="1246500000"/>
    <n v="1500000"/>
    <n v="1246500000"/>
  </r>
  <r>
    <d v="2023-07-01T00:00:00"/>
    <n v="2024"/>
    <s v="Q2"/>
    <x v="26"/>
    <s v="4-Wheelers"/>
    <n v="84"/>
    <n v="1739"/>
    <n v="2023"/>
    <n v="1500000"/>
    <n v="126000000"/>
    <n v="1500000"/>
    <n v="126000000"/>
  </r>
  <r>
    <d v="2023-07-01T00:00:00"/>
    <n v="2024"/>
    <s v="Q2"/>
    <x v="27"/>
    <s v="4-Wheelers"/>
    <n v="692"/>
    <n v="27755"/>
    <n v="2023"/>
    <n v="1500000"/>
    <n v="1038000000"/>
    <n v="1500000"/>
    <n v="1038000000"/>
  </r>
  <r>
    <d v="2023-07-01T00:00:00"/>
    <n v="2024"/>
    <s v="Q2"/>
    <x v="23"/>
    <s v="4-Wheelers"/>
    <n v="92"/>
    <n v="11915"/>
    <n v="2023"/>
    <n v="1500000"/>
    <n v="138000000"/>
    <n v="1500000"/>
    <n v="138000000"/>
  </r>
  <r>
    <d v="2023-07-01T00:00:00"/>
    <n v="2024"/>
    <s v="Q2"/>
    <x v="21"/>
    <s v="4-Wheelers"/>
    <n v="12"/>
    <n v="3956"/>
    <n v="2023"/>
    <n v="1500000"/>
    <n v="18000000"/>
    <n v="1500000"/>
    <n v="18000000"/>
  </r>
  <r>
    <d v="2023-07-01T00:00:00"/>
    <n v="2024"/>
    <s v="Q2"/>
    <x v="6"/>
    <s v="4-Wheelers"/>
    <n v="11"/>
    <n v="4435"/>
    <n v="2023"/>
    <n v="1500000"/>
    <n v="16500000"/>
    <n v="1500000"/>
    <n v="16500000"/>
  </r>
  <r>
    <d v="2023-07-01T00:00:00"/>
    <n v="2024"/>
    <s v="Q2"/>
    <x v="24"/>
    <s v="4-Wheelers"/>
    <n v="31"/>
    <n v="4010"/>
    <n v="2023"/>
    <n v="1500000"/>
    <n v="46500000"/>
    <n v="1500000"/>
    <n v="46500000"/>
  </r>
  <r>
    <d v="2023-07-01T00:00:00"/>
    <n v="2024"/>
    <s v="Q2"/>
    <x v="28"/>
    <s v="4-Wheelers"/>
    <n v="1221"/>
    <n v="23154"/>
    <n v="2023"/>
    <n v="1500000"/>
    <n v="1831500000"/>
    <n v="1500000"/>
    <n v="1831500000"/>
  </r>
  <r>
    <d v="2023-07-01T00:00:00"/>
    <n v="2024"/>
    <s v="Q2"/>
    <x v="29"/>
    <s v="4-Wheelers"/>
    <n v="871"/>
    <n v="14002"/>
    <n v="2023"/>
    <n v="1500000"/>
    <n v="1306500000"/>
    <n v="1500000"/>
    <n v="1306500000"/>
  </r>
  <r>
    <d v="2023-07-01T00:00:00"/>
    <n v="2024"/>
    <s v="Q2"/>
    <x v="17"/>
    <s v="4-Wheelers"/>
    <n v="138"/>
    <n v="10811"/>
    <n v="2023"/>
    <n v="1500000"/>
    <n v="207000000"/>
    <n v="1500000"/>
    <n v="207000000"/>
  </r>
  <r>
    <d v="2023-07-01T00:00:00"/>
    <n v="2024"/>
    <s v="Q2"/>
    <x v="30"/>
    <s v="4-Wheelers"/>
    <n v="1103"/>
    <n v="36082"/>
    <n v="2023"/>
    <n v="1500000"/>
    <n v="1654500000"/>
    <n v="1500000"/>
    <n v="1654500000"/>
  </r>
  <r>
    <d v="2023-07-01T00:00:00"/>
    <n v="2024"/>
    <s v="Q2"/>
    <x v="8"/>
    <s v="4-Wheelers"/>
    <n v="6"/>
    <n v="427"/>
    <n v="2023"/>
    <n v="1500000"/>
    <n v="9000000"/>
    <n v="1500000"/>
    <n v="9000000"/>
  </r>
  <r>
    <d v="2023-07-01T00:00:00"/>
    <n v="2024"/>
    <s v="Q2"/>
    <x v="9"/>
    <s v="4-Wheelers"/>
    <n v="3"/>
    <n v="1030"/>
    <n v="2023"/>
    <n v="1500000"/>
    <n v="4500000"/>
    <n v="1500000"/>
    <n v="4500000"/>
  </r>
  <r>
    <d v="2023-07-01T00:00:00"/>
    <n v="2024"/>
    <s v="Q2"/>
    <x v="18"/>
    <s v="4-Wheelers"/>
    <n v="134"/>
    <n v="5745"/>
    <n v="2023"/>
    <n v="1500000"/>
    <n v="201000000"/>
    <n v="1500000"/>
    <n v="201000000"/>
  </r>
  <r>
    <d v="2023-07-01T00:00:00"/>
    <n v="2024"/>
    <s v="Q2"/>
    <x v="12"/>
    <s v="4-Wheelers"/>
    <n v="7"/>
    <n v="809"/>
    <n v="2023"/>
    <n v="1500000"/>
    <n v="10500000"/>
    <n v="1500000"/>
    <n v="10500000"/>
  </r>
  <r>
    <d v="2023-07-01T00:00:00"/>
    <n v="2024"/>
    <s v="Q2"/>
    <x v="19"/>
    <s v="4-Wheelers"/>
    <n v="92"/>
    <n v="10766"/>
    <n v="2023"/>
    <n v="1500000"/>
    <n v="138000000"/>
    <n v="1500000"/>
    <n v="138000000"/>
  </r>
  <r>
    <d v="2023-07-01T00:00:00"/>
    <n v="2024"/>
    <s v="Q2"/>
    <x v="31"/>
    <s v="4-Wheelers"/>
    <n v="405"/>
    <n v="14064"/>
    <n v="2023"/>
    <n v="1500000"/>
    <n v="607500000"/>
    <n v="1500000"/>
    <n v="607500000"/>
  </r>
  <r>
    <d v="2023-07-01T00:00:00"/>
    <n v="2024"/>
    <s v="Q2"/>
    <x v="32"/>
    <s v="4-Wheelers"/>
    <n v="630"/>
    <n v="20553"/>
    <n v="2023"/>
    <n v="1500000"/>
    <n v="945000000"/>
    <n v="1500000"/>
    <n v="945000000"/>
  </r>
  <r>
    <d v="2023-07-01T00:00:00"/>
    <n v="2024"/>
    <s v="Q2"/>
    <x v="13"/>
    <s v="4-Wheelers"/>
    <n v="2"/>
    <n v="578"/>
    <n v="2023"/>
    <n v="1500000"/>
    <n v="3000000"/>
    <n v="1500000"/>
    <n v="3000000"/>
  </r>
  <r>
    <d v="2023-07-01T00:00:00"/>
    <n v="2024"/>
    <s v="Q2"/>
    <x v="33"/>
    <s v="4-Wheelers"/>
    <n v="420"/>
    <n v="29214"/>
    <n v="2023"/>
    <n v="1500000"/>
    <n v="630000000"/>
    <n v="1500000"/>
    <n v="630000000"/>
  </r>
  <r>
    <d v="2023-07-01T00:00:00"/>
    <n v="2024"/>
    <s v="Q2"/>
    <x v="20"/>
    <s v="4-Wheelers"/>
    <n v="53"/>
    <n v="4216"/>
    <n v="2023"/>
    <n v="1500000"/>
    <n v="79500000"/>
    <n v="1500000"/>
    <n v="79500000"/>
  </r>
  <r>
    <d v="2023-07-01T00:00:00"/>
    <n v="2024"/>
    <s v="Q2"/>
    <x v="34"/>
    <s v="4-Wheelers"/>
    <n v="179"/>
    <n v="8111"/>
    <n v="2023"/>
    <n v="1500000"/>
    <n v="268500000"/>
    <n v="1500000"/>
    <n v="268500000"/>
  </r>
  <r>
    <d v="2023-08-01T00:00:00"/>
    <n v="2024"/>
    <s v="Q2"/>
    <x v="1"/>
    <s v="4-Wheelers"/>
    <n v="3"/>
    <n v="183"/>
    <n v="2023"/>
    <n v="1500000"/>
    <n v="4500000"/>
    <n v="1500000"/>
    <n v="4500000"/>
  </r>
  <r>
    <d v="2023-08-01T00:00:00"/>
    <n v="2024"/>
    <s v="Q2"/>
    <x v="25"/>
    <s v="4-Wheelers"/>
    <n v="104"/>
    <n v="7397"/>
    <n v="2023"/>
    <n v="1500000"/>
    <n v="156000000"/>
    <n v="1500000"/>
    <n v="156000000"/>
  </r>
  <r>
    <d v="2023-08-01T00:00:00"/>
    <n v="2024"/>
    <s v="Q2"/>
    <x v="2"/>
    <s v="4-Wheelers"/>
    <n v="4"/>
    <n v="1121"/>
    <n v="2023"/>
    <n v="1500000"/>
    <n v="6000000"/>
    <n v="1500000"/>
    <n v="6000000"/>
  </r>
  <r>
    <d v="2023-08-01T00:00:00"/>
    <n v="2024"/>
    <s v="Q2"/>
    <x v="3"/>
    <s v="4-Wheelers"/>
    <n v="27"/>
    <n v="7557"/>
    <n v="2023"/>
    <n v="1500000"/>
    <n v="40500000"/>
    <n v="1500000"/>
    <n v="40500000"/>
  </r>
  <r>
    <d v="2023-08-01T00:00:00"/>
    <n v="2024"/>
    <s v="Q2"/>
    <x v="14"/>
    <s v="4-Wheelers"/>
    <n v="53"/>
    <n v="5334"/>
    <n v="2023"/>
    <n v="1500000"/>
    <n v="79500000"/>
    <n v="1500000"/>
    <n v="79500000"/>
  </r>
  <r>
    <d v="2023-08-01T00:00:00"/>
    <n v="2024"/>
    <s v="Q2"/>
    <x v="15"/>
    <s v="4-Wheelers"/>
    <n v="80"/>
    <n v="1937"/>
    <n v="2023"/>
    <n v="1500000"/>
    <n v="120000000"/>
    <n v="1500000"/>
    <n v="120000000"/>
  </r>
  <r>
    <d v="2023-08-01T00:00:00"/>
    <n v="2024"/>
    <s v="Q2"/>
    <x v="4"/>
    <s v="4-Wheelers"/>
    <n v="107"/>
    <n v="3859"/>
    <n v="2023"/>
    <n v="1500000"/>
    <n v="160500000"/>
    <n v="1500000"/>
    <n v="160500000"/>
  </r>
  <r>
    <d v="2023-08-01T00:00:00"/>
    <n v="2024"/>
    <s v="Q2"/>
    <x v="16"/>
    <s v="4-Wheelers"/>
    <n v="440"/>
    <n v="15852"/>
    <n v="2023"/>
    <n v="1500000"/>
    <n v="660000000"/>
    <n v="1500000"/>
    <n v="660000000"/>
  </r>
  <r>
    <d v="2023-08-01T00:00:00"/>
    <n v="2024"/>
    <s v="Q2"/>
    <x v="26"/>
    <s v="4-Wheelers"/>
    <n v="98"/>
    <n v="2177"/>
    <n v="2023"/>
    <n v="1500000"/>
    <n v="147000000"/>
    <n v="1500000"/>
    <n v="147000000"/>
  </r>
  <r>
    <d v="2023-08-01T00:00:00"/>
    <n v="2024"/>
    <s v="Q2"/>
    <x v="27"/>
    <s v="4-Wheelers"/>
    <n v="512"/>
    <n v="25572"/>
    <n v="2023"/>
    <n v="1500000"/>
    <n v="768000000"/>
    <n v="1500000"/>
    <n v="768000000"/>
  </r>
  <r>
    <d v="2023-08-01T00:00:00"/>
    <n v="2024"/>
    <s v="Q2"/>
    <x v="23"/>
    <s v="4-Wheelers"/>
    <n v="189"/>
    <n v="24414"/>
    <n v="2023"/>
    <n v="1500000"/>
    <n v="283500000"/>
    <n v="1500000"/>
    <n v="283500000"/>
  </r>
  <r>
    <d v="2023-08-01T00:00:00"/>
    <n v="2024"/>
    <s v="Q2"/>
    <x v="21"/>
    <s v="4-Wheelers"/>
    <n v="11"/>
    <n v="3975"/>
    <n v="2023"/>
    <n v="1500000"/>
    <n v="16500000"/>
    <n v="1500000"/>
    <n v="16500000"/>
  </r>
  <r>
    <d v="2023-08-01T00:00:00"/>
    <n v="2024"/>
    <s v="Q2"/>
    <x v="6"/>
    <s v="4-Wheelers"/>
    <n v="15"/>
    <n v="4843"/>
    <n v="2023"/>
    <n v="1500000"/>
    <n v="22500000"/>
    <n v="1500000"/>
    <n v="22500000"/>
  </r>
  <r>
    <d v="2023-08-01T00:00:00"/>
    <n v="2024"/>
    <s v="Q2"/>
    <x v="24"/>
    <s v="4-Wheelers"/>
    <n v="52"/>
    <n v="4040"/>
    <n v="2023"/>
    <n v="1500000"/>
    <n v="78000000"/>
    <n v="1500000"/>
    <n v="78000000"/>
  </r>
  <r>
    <d v="2023-08-01T00:00:00"/>
    <n v="2024"/>
    <s v="Q2"/>
    <x v="28"/>
    <s v="4-Wheelers"/>
    <n v="1196"/>
    <n v="28235"/>
    <n v="2023"/>
    <n v="1500000"/>
    <n v="1794000000"/>
    <n v="1500000"/>
    <n v="1794000000"/>
  </r>
  <r>
    <d v="2023-08-01T00:00:00"/>
    <n v="2024"/>
    <s v="Q2"/>
    <x v="29"/>
    <s v="4-Wheelers"/>
    <n v="736"/>
    <n v="18189"/>
    <n v="2023"/>
    <n v="1500000"/>
    <n v="1104000000"/>
    <n v="1500000"/>
    <n v="1104000000"/>
  </r>
  <r>
    <d v="2023-08-01T00:00:00"/>
    <n v="2024"/>
    <s v="Q2"/>
    <x v="17"/>
    <s v="4-Wheelers"/>
    <n v="112"/>
    <n v="11479"/>
    <n v="2023"/>
    <n v="1500000"/>
    <n v="168000000"/>
    <n v="1500000"/>
    <n v="168000000"/>
  </r>
  <r>
    <d v="2023-08-01T00:00:00"/>
    <n v="2024"/>
    <s v="Q2"/>
    <x v="30"/>
    <s v="4-Wheelers"/>
    <n v="1070"/>
    <n v="40169"/>
    <n v="2023"/>
    <n v="1500000"/>
    <n v="1605000000"/>
    <n v="1500000"/>
    <n v="1605000000"/>
  </r>
  <r>
    <d v="2023-08-01T00:00:00"/>
    <n v="2024"/>
    <s v="Q2"/>
    <x v="8"/>
    <s v="4-Wheelers"/>
    <n v="6"/>
    <n v="458"/>
    <n v="2023"/>
    <n v="1500000"/>
    <n v="9000000"/>
    <n v="1500000"/>
    <n v="9000000"/>
  </r>
  <r>
    <d v="2023-08-01T00:00:00"/>
    <n v="2024"/>
    <s v="Q2"/>
    <x v="9"/>
    <s v="4-Wheelers"/>
    <n v="3"/>
    <n v="1215"/>
    <n v="2023"/>
    <n v="1500000"/>
    <n v="4500000"/>
    <n v="1500000"/>
    <n v="4500000"/>
  </r>
  <r>
    <d v="2023-08-01T00:00:00"/>
    <n v="2024"/>
    <s v="Q2"/>
    <x v="18"/>
    <s v="4-Wheelers"/>
    <n v="146"/>
    <n v="6282"/>
    <n v="2023"/>
    <n v="1500000"/>
    <n v="219000000"/>
    <n v="1500000"/>
    <n v="219000000"/>
  </r>
  <r>
    <d v="2023-08-01T00:00:00"/>
    <n v="2024"/>
    <s v="Q2"/>
    <x v="12"/>
    <s v="4-Wheelers"/>
    <n v="14"/>
    <n v="955"/>
    <n v="2023"/>
    <n v="1500000"/>
    <n v="21000000"/>
    <n v="1500000"/>
    <n v="21000000"/>
  </r>
  <r>
    <d v="2023-08-01T00:00:00"/>
    <n v="2024"/>
    <s v="Q2"/>
    <x v="19"/>
    <s v="4-Wheelers"/>
    <n v="75"/>
    <n v="11493"/>
    <n v="2023"/>
    <n v="1500000"/>
    <n v="112500000"/>
    <n v="1500000"/>
    <n v="112500000"/>
  </r>
  <r>
    <d v="2023-08-01T00:00:00"/>
    <n v="2024"/>
    <s v="Q2"/>
    <x v="31"/>
    <s v="4-Wheelers"/>
    <n v="396"/>
    <n v="14786"/>
    <n v="2023"/>
    <n v="1500000"/>
    <n v="594000000"/>
    <n v="1500000"/>
    <n v="594000000"/>
  </r>
  <r>
    <d v="2023-08-01T00:00:00"/>
    <n v="2024"/>
    <s v="Q2"/>
    <x v="32"/>
    <s v="4-Wheelers"/>
    <n v="591"/>
    <n v="23537"/>
    <n v="2023"/>
    <n v="1500000"/>
    <n v="886500000"/>
    <n v="1500000"/>
    <n v="886500000"/>
  </r>
  <r>
    <d v="2023-08-01T00:00:00"/>
    <n v="2024"/>
    <s v="Q2"/>
    <x v="13"/>
    <s v="4-Wheelers"/>
    <n v="2"/>
    <n v="466"/>
    <n v="2023"/>
    <n v="1500000"/>
    <n v="3000000"/>
    <n v="1500000"/>
    <n v="3000000"/>
  </r>
  <r>
    <d v="2023-08-01T00:00:00"/>
    <n v="2024"/>
    <s v="Q2"/>
    <x v="33"/>
    <s v="4-Wheelers"/>
    <n v="482"/>
    <n v="29829"/>
    <n v="2023"/>
    <n v="1500000"/>
    <n v="723000000"/>
    <n v="1500000"/>
    <n v="723000000"/>
  </r>
  <r>
    <d v="2023-08-01T00:00:00"/>
    <n v="2024"/>
    <s v="Q2"/>
    <x v="20"/>
    <s v="4-Wheelers"/>
    <n v="50"/>
    <n v="4283"/>
    <n v="2023"/>
    <n v="1500000"/>
    <n v="75000000"/>
    <n v="1500000"/>
    <n v="75000000"/>
  </r>
  <r>
    <d v="2023-08-01T00:00:00"/>
    <n v="2024"/>
    <s v="Q2"/>
    <x v="34"/>
    <s v="4-Wheelers"/>
    <n v="178"/>
    <n v="9101"/>
    <n v="2023"/>
    <n v="1500000"/>
    <n v="267000000"/>
    <n v="1500000"/>
    <n v="267000000"/>
  </r>
  <r>
    <d v="2023-09-01T00:00:00"/>
    <n v="2024"/>
    <s v="Q2"/>
    <x v="25"/>
    <s v="4-Wheelers"/>
    <n v="59"/>
    <n v="7044"/>
    <n v="2023"/>
    <n v="1500000"/>
    <n v="88500000"/>
    <n v="1500000"/>
    <n v="88500000"/>
  </r>
  <r>
    <d v="2023-09-01T00:00:00"/>
    <n v="2024"/>
    <s v="Q2"/>
    <x v="2"/>
    <s v="4-Wheelers"/>
    <n v="4"/>
    <n v="1003"/>
    <n v="2023"/>
    <n v="1500000"/>
    <n v="6000000"/>
    <n v="1500000"/>
    <n v="6000000"/>
  </r>
  <r>
    <d v="2023-09-01T00:00:00"/>
    <n v="2024"/>
    <s v="Q2"/>
    <x v="3"/>
    <s v="4-Wheelers"/>
    <n v="23"/>
    <n v="8078"/>
    <n v="2023"/>
    <n v="1500000"/>
    <n v="34500000"/>
    <n v="1500000"/>
    <n v="34500000"/>
  </r>
  <r>
    <d v="2023-09-01T00:00:00"/>
    <n v="2024"/>
    <s v="Q2"/>
    <x v="14"/>
    <s v="4-Wheelers"/>
    <n v="60"/>
    <n v="5210"/>
    <n v="2023"/>
    <n v="1500000"/>
    <n v="90000000"/>
    <n v="1500000"/>
    <n v="90000000"/>
  </r>
  <r>
    <d v="2023-09-01T00:00:00"/>
    <n v="2024"/>
    <s v="Q2"/>
    <x v="15"/>
    <s v="4-Wheelers"/>
    <n v="54"/>
    <n v="1491"/>
    <n v="2023"/>
    <n v="1500000"/>
    <n v="81000000"/>
    <n v="1500000"/>
    <n v="81000000"/>
  </r>
  <r>
    <d v="2023-09-01T00:00:00"/>
    <n v="2024"/>
    <s v="Q2"/>
    <x v="4"/>
    <s v="4-Wheelers"/>
    <n v="83"/>
    <n v="3993"/>
    <n v="2023"/>
    <n v="1500000"/>
    <n v="124500000"/>
    <n v="1500000"/>
    <n v="124500000"/>
  </r>
  <r>
    <d v="2023-09-01T00:00:00"/>
    <n v="2024"/>
    <s v="Q2"/>
    <x v="5"/>
    <s v="4-Wheelers"/>
    <n v="6"/>
    <n v="468"/>
    <n v="2023"/>
    <n v="1500000"/>
    <n v="9000000"/>
    <n v="1500000"/>
    <n v="9000000"/>
  </r>
  <r>
    <d v="2023-09-01T00:00:00"/>
    <n v="2024"/>
    <s v="Q2"/>
    <x v="16"/>
    <s v="4-Wheelers"/>
    <n v="380"/>
    <n v="15776"/>
    <n v="2023"/>
    <n v="1500000"/>
    <n v="570000000"/>
    <n v="1500000"/>
    <n v="570000000"/>
  </r>
  <r>
    <d v="2023-09-01T00:00:00"/>
    <n v="2024"/>
    <s v="Q2"/>
    <x v="26"/>
    <s v="4-Wheelers"/>
    <n v="69"/>
    <n v="2801"/>
    <n v="2023"/>
    <n v="1500000"/>
    <n v="103500000"/>
    <n v="1500000"/>
    <n v="103500000"/>
  </r>
  <r>
    <d v="2023-09-01T00:00:00"/>
    <n v="2024"/>
    <s v="Q2"/>
    <x v="27"/>
    <s v="4-Wheelers"/>
    <n v="633"/>
    <n v="36818"/>
    <n v="2023"/>
    <n v="1500000"/>
    <n v="949500000"/>
    <n v="1500000"/>
    <n v="949500000"/>
  </r>
  <r>
    <d v="2023-09-01T00:00:00"/>
    <n v="2024"/>
    <s v="Q2"/>
    <x v="23"/>
    <s v="4-Wheelers"/>
    <n v="92"/>
    <n v="24045"/>
    <n v="2023"/>
    <n v="1500000"/>
    <n v="138000000"/>
    <n v="1500000"/>
    <n v="138000000"/>
  </r>
  <r>
    <d v="2023-09-01T00:00:00"/>
    <n v="2024"/>
    <s v="Q2"/>
    <x v="21"/>
    <s v="4-Wheelers"/>
    <n v="9"/>
    <n v="3683"/>
    <n v="2023"/>
    <n v="1500000"/>
    <n v="13500000"/>
    <n v="1500000"/>
    <n v="13500000"/>
  </r>
  <r>
    <d v="2023-09-01T00:00:00"/>
    <n v="2024"/>
    <s v="Q2"/>
    <x v="6"/>
    <s v="4-Wheelers"/>
    <n v="9"/>
    <n v="4430"/>
    <n v="2023"/>
    <n v="1500000"/>
    <n v="13500000"/>
    <n v="1500000"/>
    <n v="13500000"/>
  </r>
  <r>
    <d v="2023-09-01T00:00:00"/>
    <n v="2024"/>
    <s v="Q2"/>
    <x v="24"/>
    <s v="4-Wheelers"/>
    <n v="22"/>
    <n v="4600"/>
    <n v="2023"/>
    <n v="1500000"/>
    <n v="33000000"/>
    <n v="1500000"/>
    <n v="33000000"/>
  </r>
  <r>
    <d v="2023-09-01T00:00:00"/>
    <n v="2024"/>
    <s v="Q2"/>
    <x v="28"/>
    <s v="4-Wheelers"/>
    <n v="942"/>
    <n v="24184"/>
    <n v="2023"/>
    <n v="1500000"/>
    <n v="1413000000"/>
    <n v="1500000"/>
    <n v="1413000000"/>
  </r>
  <r>
    <d v="2023-09-01T00:00:00"/>
    <n v="2024"/>
    <s v="Q2"/>
    <x v="29"/>
    <s v="4-Wheelers"/>
    <n v="773"/>
    <n v="21467"/>
    <n v="2023"/>
    <n v="1500000"/>
    <n v="1159500000"/>
    <n v="1500000"/>
    <n v="1159500000"/>
  </r>
  <r>
    <d v="2023-09-01T00:00:00"/>
    <n v="2024"/>
    <s v="Q2"/>
    <x v="17"/>
    <s v="4-Wheelers"/>
    <n v="117"/>
    <n v="11748"/>
    <n v="2023"/>
    <n v="1500000"/>
    <n v="175500000"/>
    <n v="1500000"/>
    <n v="175500000"/>
  </r>
  <r>
    <d v="2023-09-01T00:00:00"/>
    <n v="2024"/>
    <s v="Q2"/>
    <x v="30"/>
    <s v="4-Wheelers"/>
    <n v="869"/>
    <n v="43063"/>
    <n v="2023"/>
    <n v="1500000"/>
    <n v="1303500000"/>
    <n v="1500000"/>
    <n v="1303500000"/>
  </r>
  <r>
    <d v="2023-09-01T00:00:00"/>
    <n v="2024"/>
    <s v="Q2"/>
    <x v="9"/>
    <s v="4-Wheelers"/>
    <n v="3"/>
    <n v="1139"/>
    <n v="2023"/>
    <n v="1500000"/>
    <n v="4500000"/>
    <n v="1500000"/>
    <n v="4500000"/>
  </r>
  <r>
    <d v="2023-09-01T00:00:00"/>
    <n v="2024"/>
    <s v="Q2"/>
    <x v="18"/>
    <s v="4-Wheelers"/>
    <n v="101"/>
    <n v="6354"/>
    <n v="2023"/>
    <n v="1500000"/>
    <n v="151500000"/>
    <n v="1500000"/>
    <n v="151500000"/>
  </r>
  <r>
    <d v="2023-09-01T00:00:00"/>
    <n v="2024"/>
    <s v="Q2"/>
    <x v="12"/>
    <s v="4-Wheelers"/>
    <n v="10"/>
    <n v="912"/>
    <n v="2023"/>
    <n v="1500000"/>
    <n v="15000000"/>
    <n v="1500000"/>
    <n v="15000000"/>
  </r>
  <r>
    <d v="2023-09-01T00:00:00"/>
    <n v="2024"/>
    <s v="Q2"/>
    <x v="19"/>
    <s v="4-Wheelers"/>
    <n v="83"/>
    <n v="12368"/>
    <n v="2023"/>
    <n v="1500000"/>
    <n v="124500000"/>
    <n v="1500000"/>
    <n v="124500000"/>
  </r>
  <r>
    <d v="2023-09-01T00:00:00"/>
    <n v="2024"/>
    <s v="Q2"/>
    <x v="31"/>
    <s v="4-Wheelers"/>
    <n v="375"/>
    <n v="16356"/>
    <n v="2023"/>
    <n v="1500000"/>
    <n v="562500000"/>
    <n v="1500000"/>
    <n v="562500000"/>
  </r>
  <r>
    <d v="2023-09-01T00:00:00"/>
    <n v="2024"/>
    <s v="Q2"/>
    <x v="32"/>
    <s v="4-Wheelers"/>
    <n v="543"/>
    <n v="22461"/>
    <n v="2023"/>
    <n v="1500000"/>
    <n v="814500000"/>
    <n v="1500000"/>
    <n v="814500000"/>
  </r>
  <r>
    <d v="2023-09-01T00:00:00"/>
    <n v="2024"/>
    <s v="Q2"/>
    <x v="13"/>
    <s v="4-Wheelers"/>
    <n v="3"/>
    <n v="470"/>
    <n v="2023"/>
    <n v="1500000"/>
    <n v="4500000"/>
    <n v="1500000"/>
    <n v="4500000"/>
  </r>
  <r>
    <d v="2023-09-01T00:00:00"/>
    <n v="2024"/>
    <s v="Q2"/>
    <x v="33"/>
    <s v="4-Wheelers"/>
    <n v="476"/>
    <n v="29087"/>
    <n v="2023"/>
    <n v="1500000"/>
    <n v="714000000"/>
    <n v="1500000"/>
    <n v="714000000"/>
  </r>
  <r>
    <d v="2023-09-01T00:00:00"/>
    <n v="2024"/>
    <s v="Q2"/>
    <x v="20"/>
    <s v="4-Wheelers"/>
    <n v="30"/>
    <n v="4234"/>
    <n v="2023"/>
    <n v="1500000"/>
    <n v="45000000"/>
    <n v="1500000"/>
    <n v="45000000"/>
  </r>
  <r>
    <d v="2023-09-01T00:00:00"/>
    <n v="2024"/>
    <s v="Q2"/>
    <x v="34"/>
    <s v="4-Wheelers"/>
    <n v="218"/>
    <n v="9011"/>
    <n v="2023"/>
    <n v="1500000"/>
    <n v="327000000"/>
    <n v="1500000"/>
    <n v="327000000"/>
  </r>
  <r>
    <d v="2023-10-01T00:00:00"/>
    <n v="2024"/>
    <s v="Q3"/>
    <x v="25"/>
    <s v="4-Wheelers"/>
    <n v="68"/>
    <n v="7743"/>
    <n v="2023"/>
    <n v="1500000"/>
    <n v="102000000"/>
    <n v="1500000"/>
    <n v="102000000"/>
  </r>
  <r>
    <d v="2023-10-01T00:00:00"/>
    <n v="2024"/>
    <s v="Q3"/>
    <x v="2"/>
    <s v="4-Wheelers"/>
    <n v="2"/>
    <n v="1111"/>
    <n v="2023"/>
    <n v="1500000"/>
    <n v="3000000"/>
    <n v="1500000"/>
    <n v="3000000"/>
  </r>
  <r>
    <d v="2023-10-01T00:00:00"/>
    <n v="2024"/>
    <s v="Q3"/>
    <x v="3"/>
    <s v="4-Wheelers"/>
    <n v="24"/>
    <n v="9481"/>
    <n v="2023"/>
    <n v="1500000"/>
    <n v="36000000"/>
    <n v="1500000"/>
    <n v="36000000"/>
  </r>
  <r>
    <d v="2023-10-01T00:00:00"/>
    <n v="2024"/>
    <s v="Q3"/>
    <x v="14"/>
    <s v="4-Wheelers"/>
    <n v="57"/>
    <n v="6068"/>
    <n v="2023"/>
    <n v="1500000"/>
    <n v="85500000"/>
    <n v="1500000"/>
    <n v="85500000"/>
  </r>
  <r>
    <d v="2023-10-01T00:00:00"/>
    <n v="2024"/>
    <s v="Q3"/>
    <x v="15"/>
    <s v="4-Wheelers"/>
    <n v="71"/>
    <n v="1722"/>
    <n v="2023"/>
    <n v="1500000"/>
    <n v="106500000"/>
    <n v="1500000"/>
    <n v="106500000"/>
  </r>
  <r>
    <d v="2023-10-01T00:00:00"/>
    <n v="2024"/>
    <s v="Q3"/>
    <x v="4"/>
    <s v="4-Wheelers"/>
    <n v="79"/>
    <n v="4920"/>
    <n v="2023"/>
    <n v="1500000"/>
    <n v="118500000"/>
    <n v="1500000"/>
    <n v="118500000"/>
  </r>
  <r>
    <d v="2023-10-01T00:00:00"/>
    <n v="2024"/>
    <s v="Q3"/>
    <x v="5"/>
    <s v="4-Wheelers"/>
    <n v="12"/>
    <n v="620"/>
    <n v="2023"/>
    <n v="1500000"/>
    <n v="18000000"/>
    <n v="1500000"/>
    <n v="18000000"/>
  </r>
  <r>
    <d v="2023-10-01T00:00:00"/>
    <n v="2024"/>
    <s v="Q3"/>
    <x v="16"/>
    <s v="4-Wheelers"/>
    <n v="519"/>
    <n v="16459"/>
    <n v="2023"/>
    <n v="1500000"/>
    <n v="778500000"/>
    <n v="1500000"/>
    <n v="778500000"/>
  </r>
  <r>
    <d v="2023-10-01T00:00:00"/>
    <n v="2024"/>
    <s v="Q3"/>
    <x v="26"/>
    <s v="4-Wheelers"/>
    <n v="87"/>
    <n v="2094"/>
    <n v="2023"/>
    <n v="1500000"/>
    <n v="130500000"/>
    <n v="1500000"/>
    <n v="130500000"/>
  </r>
  <r>
    <d v="2023-10-01T00:00:00"/>
    <n v="2024"/>
    <s v="Q3"/>
    <x v="27"/>
    <s v="4-Wheelers"/>
    <n v="670"/>
    <n v="42365"/>
    <n v="2023"/>
    <n v="1500000"/>
    <n v="1005000000"/>
    <n v="1500000"/>
    <n v="1005000000"/>
  </r>
  <r>
    <d v="2023-10-01T00:00:00"/>
    <n v="2024"/>
    <s v="Q3"/>
    <x v="23"/>
    <s v="4-Wheelers"/>
    <n v="220"/>
    <n v="20543"/>
    <n v="2023"/>
    <n v="1500000"/>
    <n v="330000000"/>
    <n v="1500000"/>
    <n v="330000000"/>
  </r>
  <r>
    <d v="2023-10-01T00:00:00"/>
    <n v="2024"/>
    <s v="Q3"/>
    <x v="21"/>
    <s v="4-Wheelers"/>
    <n v="7"/>
    <n v="3066"/>
    <n v="2023"/>
    <n v="1500000"/>
    <n v="10500000"/>
    <n v="1500000"/>
    <n v="10500000"/>
  </r>
  <r>
    <d v="2023-10-01T00:00:00"/>
    <n v="2024"/>
    <s v="Q3"/>
    <x v="6"/>
    <s v="4-Wheelers"/>
    <n v="10"/>
    <n v="4603"/>
    <n v="2023"/>
    <n v="1500000"/>
    <n v="15000000"/>
    <n v="1500000"/>
    <n v="15000000"/>
  </r>
  <r>
    <d v="2023-10-01T00:00:00"/>
    <n v="2024"/>
    <s v="Q3"/>
    <x v="24"/>
    <s v="4-Wheelers"/>
    <n v="30"/>
    <n v="4837"/>
    <n v="2023"/>
    <n v="1500000"/>
    <n v="45000000"/>
    <n v="1500000"/>
    <n v="45000000"/>
  </r>
  <r>
    <d v="2023-10-01T00:00:00"/>
    <n v="2024"/>
    <s v="Q3"/>
    <x v="28"/>
    <s v="4-Wheelers"/>
    <n v="1154"/>
    <n v="25652"/>
    <n v="2023"/>
    <n v="1500000"/>
    <n v="1731000000"/>
    <n v="1500000"/>
    <n v="1731000000"/>
  </r>
  <r>
    <d v="2023-10-01T00:00:00"/>
    <n v="2024"/>
    <s v="Q3"/>
    <x v="29"/>
    <s v="4-Wheelers"/>
    <n v="642"/>
    <n v="14522"/>
    <n v="2023"/>
    <n v="1500000"/>
    <n v="963000000"/>
    <n v="1500000"/>
    <n v="963000000"/>
  </r>
  <r>
    <d v="2023-10-01T00:00:00"/>
    <n v="2024"/>
    <s v="Q3"/>
    <x v="17"/>
    <s v="4-Wheelers"/>
    <n v="112"/>
    <n v="13646"/>
    <n v="2023"/>
    <n v="1500000"/>
    <n v="168000000"/>
    <n v="1500000"/>
    <n v="168000000"/>
  </r>
  <r>
    <d v="2023-10-01T00:00:00"/>
    <n v="2024"/>
    <s v="Q3"/>
    <x v="30"/>
    <s v="4-Wheelers"/>
    <n v="1404"/>
    <n v="47126"/>
    <n v="2023"/>
    <n v="1500000"/>
    <n v="2106000000"/>
    <n v="1500000"/>
    <n v="2106000000"/>
  </r>
  <r>
    <d v="2023-10-01T00:00:00"/>
    <n v="2024"/>
    <s v="Q3"/>
    <x v="8"/>
    <s v="4-Wheelers"/>
    <n v="2"/>
    <n v="272"/>
    <n v="2023"/>
    <n v="1500000"/>
    <n v="3000000"/>
    <n v="1500000"/>
    <n v="3000000"/>
  </r>
  <r>
    <d v="2023-10-01T00:00:00"/>
    <n v="2024"/>
    <s v="Q3"/>
    <x v="18"/>
    <s v="4-Wheelers"/>
    <n v="130"/>
    <n v="8500"/>
    <n v="2023"/>
    <n v="1500000"/>
    <n v="195000000"/>
    <n v="1500000"/>
    <n v="195000000"/>
  </r>
  <r>
    <d v="2023-10-01T00:00:00"/>
    <n v="2024"/>
    <s v="Q3"/>
    <x v="12"/>
    <s v="4-Wheelers"/>
    <n v="7"/>
    <n v="990"/>
    <n v="2023"/>
    <n v="1500000"/>
    <n v="10500000"/>
    <n v="1500000"/>
    <n v="10500000"/>
  </r>
  <r>
    <d v="2023-10-01T00:00:00"/>
    <n v="2024"/>
    <s v="Q3"/>
    <x v="19"/>
    <s v="4-Wheelers"/>
    <n v="94"/>
    <n v="11396"/>
    <n v="2023"/>
    <n v="1500000"/>
    <n v="141000000"/>
    <n v="1500000"/>
    <n v="141000000"/>
  </r>
  <r>
    <d v="2023-10-01T00:00:00"/>
    <n v="2024"/>
    <s v="Q3"/>
    <x v="31"/>
    <s v="4-Wheelers"/>
    <n v="464"/>
    <n v="18951"/>
    <n v="2023"/>
    <n v="1500000"/>
    <n v="696000000"/>
    <n v="1500000"/>
    <n v="696000000"/>
  </r>
  <r>
    <d v="2023-10-01T00:00:00"/>
    <n v="2024"/>
    <s v="Q3"/>
    <x v="32"/>
    <s v="4-Wheelers"/>
    <n v="556"/>
    <n v="28342"/>
    <n v="2023"/>
    <n v="1500000"/>
    <n v="834000000"/>
    <n v="1500000"/>
    <n v="834000000"/>
  </r>
  <r>
    <d v="2023-10-01T00:00:00"/>
    <n v="2024"/>
    <s v="Q3"/>
    <x v="13"/>
    <s v="4-Wheelers"/>
    <n v="3"/>
    <n v="497"/>
    <n v="2023"/>
    <n v="1500000"/>
    <n v="4500000"/>
    <n v="1500000"/>
    <n v="4500000"/>
  </r>
  <r>
    <d v="2023-10-01T00:00:00"/>
    <n v="2024"/>
    <s v="Q3"/>
    <x v="33"/>
    <s v="4-Wheelers"/>
    <n v="512"/>
    <n v="33774"/>
    <n v="2023"/>
    <n v="1500000"/>
    <n v="768000000"/>
    <n v="1500000"/>
    <n v="768000000"/>
  </r>
  <r>
    <d v="2023-10-01T00:00:00"/>
    <n v="2024"/>
    <s v="Q3"/>
    <x v="20"/>
    <s v="4-Wheelers"/>
    <n v="34"/>
    <n v="4562"/>
    <n v="2023"/>
    <n v="1500000"/>
    <n v="51000000"/>
    <n v="1500000"/>
    <n v="51000000"/>
  </r>
  <r>
    <d v="2023-10-01T00:00:00"/>
    <n v="2024"/>
    <s v="Q3"/>
    <x v="34"/>
    <s v="4-Wheelers"/>
    <n v="238"/>
    <n v="9972"/>
    <n v="2023"/>
    <n v="1500000"/>
    <n v="357000000"/>
    <n v="1500000"/>
    <n v="357000000"/>
  </r>
  <r>
    <d v="2023-11-01T00:00:00"/>
    <n v="2024"/>
    <s v="Q3"/>
    <x v="25"/>
    <s v="4-Wheelers"/>
    <n v="98"/>
    <n v="8220"/>
    <n v="2023"/>
    <n v="1500000"/>
    <n v="147000000"/>
    <n v="1500000"/>
    <n v="147000000"/>
  </r>
  <r>
    <d v="2023-11-01T00:00:00"/>
    <n v="2024"/>
    <s v="Q3"/>
    <x v="2"/>
    <s v="4-Wheelers"/>
    <n v="3"/>
    <n v="1226"/>
    <n v="2023"/>
    <n v="1500000"/>
    <n v="4500000"/>
    <n v="1500000"/>
    <n v="4500000"/>
  </r>
  <r>
    <d v="2023-11-01T00:00:00"/>
    <n v="2024"/>
    <s v="Q3"/>
    <x v="3"/>
    <s v="4-Wheelers"/>
    <n v="26"/>
    <n v="7960"/>
    <n v="2023"/>
    <n v="1500000"/>
    <n v="39000000"/>
    <n v="1500000"/>
    <n v="39000000"/>
  </r>
  <r>
    <d v="2023-11-01T00:00:00"/>
    <n v="2024"/>
    <s v="Q3"/>
    <x v="14"/>
    <s v="4-Wheelers"/>
    <n v="50"/>
    <n v="9075"/>
    <n v="2023"/>
    <n v="1500000"/>
    <n v="75000000"/>
    <n v="1500000"/>
    <n v="75000000"/>
  </r>
  <r>
    <d v="2023-11-01T00:00:00"/>
    <n v="2024"/>
    <s v="Q3"/>
    <x v="15"/>
    <s v="4-Wheelers"/>
    <n v="88"/>
    <n v="1805"/>
    <n v="2023"/>
    <n v="1500000"/>
    <n v="132000000"/>
    <n v="1500000"/>
    <n v="132000000"/>
  </r>
  <r>
    <d v="2023-11-01T00:00:00"/>
    <n v="2024"/>
    <s v="Q3"/>
    <x v="4"/>
    <s v="4-Wheelers"/>
    <n v="99"/>
    <n v="5877"/>
    <n v="2023"/>
    <n v="1500000"/>
    <n v="148500000"/>
    <n v="1500000"/>
    <n v="148500000"/>
  </r>
  <r>
    <d v="2023-11-01T00:00:00"/>
    <n v="2024"/>
    <s v="Q3"/>
    <x v="5"/>
    <s v="4-Wheelers"/>
    <n v="3"/>
    <n v="590"/>
    <n v="2023"/>
    <n v="1500000"/>
    <n v="4500000"/>
    <n v="1500000"/>
    <n v="4500000"/>
  </r>
  <r>
    <d v="2023-11-01T00:00:00"/>
    <n v="2024"/>
    <s v="Q3"/>
    <x v="16"/>
    <s v="4-Wheelers"/>
    <n v="538"/>
    <n v="18675"/>
    <n v="2023"/>
    <n v="1500000"/>
    <n v="807000000"/>
    <n v="1500000"/>
    <n v="807000000"/>
  </r>
  <r>
    <d v="2023-11-01T00:00:00"/>
    <n v="2024"/>
    <s v="Q3"/>
    <x v="26"/>
    <s v="4-Wheelers"/>
    <n v="97"/>
    <n v="2521"/>
    <n v="2023"/>
    <n v="1500000"/>
    <n v="145500000"/>
    <n v="1500000"/>
    <n v="145500000"/>
  </r>
  <r>
    <d v="2023-11-01T00:00:00"/>
    <n v="2024"/>
    <s v="Q3"/>
    <x v="27"/>
    <s v="4-Wheelers"/>
    <n v="592"/>
    <n v="32601"/>
    <n v="2023"/>
    <n v="1500000"/>
    <n v="888000000"/>
    <n v="1500000"/>
    <n v="888000000"/>
  </r>
  <r>
    <d v="2023-11-01T00:00:00"/>
    <n v="2024"/>
    <s v="Q3"/>
    <x v="23"/>
    <s v="4-Wheelers"/>
    <n v="215"/>
    <n v="22002"/>
    <n v="2023"/>
    <n v="1500000"/>
    <n v="322500000"/>
    <n v="1500000"/>
    <n v="322500000"/>
  </r>
  <r>
    <d v="2023-11-01T00:00:00"/>
    <n v="2024"/>
    <s v="Q3"/>
    <x v="21"/>
    <s v="4-Wheelers"/>
    <n v="15"/>
    <n v="4242"/>
    <n v="2023"/>
    <n v="1500000"/>
    <n v="22500000"/>
    <n v="1500000"/>
    <n v="22500000"/>
  </r>
  <r>
    <d v="2023-11-01T00:00:00"/>
    <n v="2024"/>
    <s v="Q3"/>
    <x v="6"/>
    <s v="4-Wheelers"/>
    <n v="18"/>
    <n v="4981"/>
    <n v="2023"/>
    <n v="1500000"/>
    <n v="27000000"/>
    <n v="1500000"/>
    <n v="27000000"/>
  </r>
  <r>
    <d v="2023-11-01T00:00:00"/>
    <n v="2024"/>
    <s v="Q3"/>
    <x v="24"/>
    <s v="4-Wheelers"/>
    <n v="40"/>
    <n v="6684"/>
    <n v="2023"/>
    <n v="1500000"/>
    <n v="60000000"/>
    <n v="1500000"/>
    <n v="60000000"/>
  </r>
  <r>
    <d v="2023-11-01T00:00:00"/>
    <n v="2024"/>
    <s v="Q3"/>
    <x v="28"/>
    <s v="4-Wheelers"/>
    <n v="822"/>
    <n v="26232"/>
    <n v="2023"/>
    <n v="1500000"/>
    <n v="1233000000"/>
    <n v="1500000"/>
    <n v="1233000000"/>
  </r>
  <r>
    <d v="2023-11-01T00:00:00"/>
    <n v="2024"/>
    <s v="Q3"/>
    <x v="29"/>
    <s v="4-Wheelers"/>
    <n v="641"/>
    <n v="12551"/>
    <n v="2023"/>
    <n v="1500000"/>
    <n v="961500000"/>
    <n v="1500000"/>
    <n v="961500000"/>
  </r>
  <r>
    <d v="2023-11-01T00:00:00"/>
    <n v="2024"/>
    <s v="Q3"/>
    <x v="17"/>
    <s v="4-Wheelers"/>
    <n v="137"/>
    <n v="17166"/>
    <n v="2023"/>
    <n v="1500000"/>
    <n v="205500000"/>
    <n v="1500000"/>
    <n v="205500000"/>
  </r>
  <r>
    <d v="2023-11-01T00:00:00"/>
    <n v="2024"/>
    <s v="Q3"/>
    <x v="30"/>
    <s v="4-Wheelers"/>
    <n v="1315"/>
    <n v="48131"/>
    <n v="2023"/>
    <n v="1500000"/>
    <n v="1972500000"/>
    <n v="1500000"/>
    <n v="1972500000"/>
  </r>
  <r>
    <d v="2023-11-01T00:00:00"/>
    <n v="2024"/>
    <s v="Q3"/>
    <x v="8"/>
    <s v="4-Wheelers"/>
    <n v="2"/>
    <n v="246"/>
    <n v="2023"/>
    <n v="1500000"/>
    <n v="3000000"/>
    <n v="1500000"/>
    <n v="3000000"/>
  </r>
  <r>
    <d v="2023-11-01T00:00:00"/>
    <n v="2024"/>
    <s v="Q3"/>
    <x v="9"/>
    <s v="4-Wheelers"/>
    <n v="2"/>
    <n v="1387"/>
    <n v="2023"/>
    <n v="1500000"/>
    <n v="3000000"/>
    <n v="1500000"/>
    <n v="3000000"/>
  </r>
  <r>
    <d v="2023-11-01T00:00:00"/>
    <n v="2024"/>
    <s v="Q3"/>
    <x v="18"/>
    <s v="4-Wheelers"/>
    <n v="177"/>
    <n v="7105"/>
    <n v="2023"/>
    <n v="1500000"/>
    <n v="265500000"/>
    <n v="1500000"/>
    <n v="265500000"/>
  </r>
  <r>
    <d v="2023-11-01T00:00:00"/>
    <n v="2024"/>
    <s v="Q3"/>
    <x v="12"/>
    <s v="4-Wheelers"/>
    <n v="11"/>
    <n v="990"/>
    <n v="2023"/>
    <n v="1500000"/>
    <n v="16500000"/>
    <n v="1500000"/>
    <n v="16500000"/>
  </r>
  <r>
    <d v="2023-11-01T00:00:00"/>
    <n v="2024"/>
    <s v="Q3"/>
    <x v="19"/>
    <s v="4-Wheelers"/>
    <n v="128"/>
    <n v="12992"/>
    <n v="2023"/>
    <n v="1500000"/>
    <n v="192000000"/>
    <n v="1500000"/>
    <n v="192000000"/>
  </r>
  <r>
    <d v="2023-11-01T00:00:00"/>
    <n v="2024"/>
    <s v="Q3"/>
    <x v="31"/>
    <s v="4-Wheelers"/>
    <n v="539"/>
    <n v="24386"/>
    <n v="2023"/>
    <n v="1500000"/>
    <n v="808500000"/>
    <n v="1500000"/>
    <n v="808500000"/>
  </r>
  <r>
    <d v="2023-11-01T00:00:00"/>
    <n v="2024"/>
    <s v="Q3"/>
    <x v="32"/>
    <s v="4-Wheelers"/>
    <n v="599"/>
    <n v="19015"/>
    <n v="2023"/>
    <n v="1500000"/>
    <n v="898500000"/>
    <n v="1500000"/>
    <n v="898500000"/>
  </r>
  <r>
    <d v="2023-11-01T00:00:00"/>
    <n v="2024"/>
    <s v="Q3"/>
    <x v="13"/>
    <s v="4-Wheelers"/>
    <n v="2"/>
    <n v="657"/>
    <n v="2023"/>
    <n v="1500000"/>
    <n v="3000000"/>
    <n v="1500000"/>
    <n v="3000000"/>
  </r>
  <r>
    <d v="2023-11-01T00:00:00"/>
    <n v="2024"/>
    <s v="Q3"/>
    <x v="33"/>
    <s v="4-Wheelers"/>
    <n v="446"/>
    <n v="42692"/>
    <n v="2023"/>
    <n v="1500000"/>
    <n v="669000000"/>
    <n v="1500000"/>
    <n v="669000000"/>
  </r>
  <r>
    <d v="2023-11-01T00:00:00"/>
    <n v="2024"/>
    <s v="Q3"/>
    <x v="20"/>
    <s v="4-Wheelers"/>
    <n v="47"/>
    <n v="5398"/>
    <n v="2023"/>
    <n v="1500000"/>
    <n v="70500000"/>
    <n v="1500000"/>
    <n v="70500000"/>
  </r>
  <r>
    <d v="2023-11-01T00:00:00"/>
    <n v="2024"/>
    <s v="Q3"/>
    <x v="34"/>
    <s v="4-Wheelers"/>
    <n v="290"/>
    <n v="9743"/>
    <n v="2023"/>
    <n v="1500000"/>
    <n v="435000000"/>
    <n v="1500000"/>
    <n v="435000000"/>
  </r>
  <r>
    <d v="2023-12-01T00:00:00"/>
    <n v="2024"/>
    <s v="Q3"/>
    <x v="1"/>
    <s v="4-Wheelers"/>
    <n v="2"/>
    <n v="175"/>
    <n v="2023"/>
    <n v="1500000"/>
    <n v="3000000"/>
    <n v="1500000"/>
    <n v="3000000"/>
  </r>
  <r>
    <d v="2023-12-01T00:00:00"/>
    <n v="2024"/>
    <s v="Q3"/>
    <x v="25"/>
    <s v="4-Wheelers"/>
    <n v="130"/>
    <n v="7155"/>
    <n v="2023"/>
    <n v="1500000"/>
    <n v="195000000"/>
    <n v="1500000"/>
    <n v="195000000"/>
  </r>
  <r>
    <d v="2023-12-01T00:00:00"/>
    <n v="2024"/>
    <s v="Q3"/>
    <x v="2"/>
    <s v="4-Wheelers"/>
    <n v="2"/>
    <n v="1137"/>
    <n v="2023"/>
    <n v="1500000"/>
    <n v="3000000"/>
    <n v="1500000"/>
    <n v="3000000"/>
  </r>
  <r>
    <d v="2023-12-01T00:00:00"/>
    <n v="2024"/>
    <s v="Q3"/>
    <x v="3"/>
    <s v="4-Wheelers"/>
    <n v="30"/>
    <n v="8111"/>
    <n v="2023"/>
    <n v="1500000"/>
    <n v="45000000"/>
    <n v="1500000"/>
    <n v="45000000"/>
  </r>
  <r>
    <d v="2023-12-01T00:00:00"/>
    <n v="2024"/>
    <s v="Q3"/>
    <x v="14"/>
    <s v="4-Wheelers"/>
    <n v="59"/>
    <n v="4788"/>
    <n v="2023"/>
    <n v="1500000"/>
    <n v="88500000"/>
    <n v="1500000"/>
    <n v="88500000"/>
  </r>
  <r>
    <d v="2023-12-01T00:00:00"/>
    <n v="2024"/>
    <s v="Q3"/>
    <x v="15"/>
    <s v="4-Wheelers"/>
    <n v="130"/>
    <n v="1496"/>
    <n v="2023"/>
    <n v="1500000"/>
    <n v="195000000"/>
    <n v="1500000"/>
    <n v="195000000"/>
  </r>
  <r>
    <d v="2023-12-01T00:00:00"/>
    <n v="2024"/>
    <s v="Q3"/>
    <x v="4"/>
    <s v="4-Wheelers"/>
    <n v="93"/>
    <n v="3575"/>
    <n v="2023"/>
    <n v="1500000"/>
    <n v="139500000"/>
    <n v="1500000"/>
    <n v="139500000"/>
  </r>
  <r>
    <d v="2023-12-01T00:00:00"/>
    <n v="2024"/>
    <s v="Q3"/>
    <x v="5"/>
    <s v="4-Wheelers"/>
    <n v="5"/>
    <n v="488"/>
    <n v="2023"/>
    <n v="1500000"/>
    <n v="7500000"/>
    <n v="1500000"/>
    <n v="7500000"/>
  </r>
  <r>
    <d v="2023-12-01T00:00:00"/>
    <n v="2024"/>
    <s v="Q3"/>
    <x v="16"/>
    <s v="4-Wheelers"/>
    <n v="811"/>
    <n v="16567"/>
    <n v="2023"/>
    <n v="1500000"/>
    <n v="1216500000"/>
    <n v="1500000"/>
    <n v="1216500000"/>
  </r>
  <r>
    <d v="2023-12-01T00:00:00"/>
    <n v="2024"/>
    <s v="Q3"/>
    <x v="26"/>
    <s v="4-Wheelers"/>
    <n v="71"/>
    <n v="1859"/>
    <n v="2023"/>
    <n v="1500000"/>
    <n v="106500000"/>
    <n v="1500000"/>
    <n v="106500000"/>
  </r>
  <r>
    <d v="2023-12-01T00:00:00"/>
    <n v="2024"/>
    <s v="Q3"/>
    <x v="27"/>
    <s v="4-Wheelers"/>
    <n v="548"/>
    <n v="26023"/>
    <n v="2023"/>
    <n v="1500000"/>
    <n v="822000000"/>
    <n v="1500000"/>
    <n v="822000000"/>
  </r>
  <r>
    <d v="2023-12-01T00:00:00"/>
    <n v="2024"/>
    <s v="Q3"/>
    <x v="23"/>
    <s v="4-Wheelers"/>
    <n v="218"/>
    <n v="23698"/>
    <n v="2023"/>
    <n v="1500000"/>
    <n v="327000000"/>
    <n v="1500000"/>
    <n v="327000000"/>
  </r>
  <r>
    <d v="2023-12-01T00:00:00"/>
    <n v="2024"/>
    <s v="Q3"/>
    <x v="21"/>
    <s v="4-Wheelers"/>
    <n v="16"/>
    <n v="5710"/>
    <n v="2023"/>
    <n v="1500000"/>
    <n v="24000000"/>
    <n v="1500000"/>
    <n v="24000000"/>
  </r>
  <r>
    <d v="2023-12-01T00:00:00"/>
    <n v="2024"/>
    <s v="Q3"/>
    <x v="6"/>
    <s v="4-Wheelers"/>
    <n v="15"/>
    <n v="4531"/>
    <n v="2023"/>
    <n v="1500000"/>
    <n v="22500000"/>
    <n v="1500000"/>
    <n v="22500000"/>
  </r>
  <r>
    <d v="2023-12-01T00:00:00"/>
    <n v="2024"/>
    <s v="Q3"/>
    <x v="24"/>
    <s v="4-Wheelers"/>
    <n v="27"/>
    <n v="4375"/>
    <n v="2023"/>
    <n v="1500000"/>
    <n v="40500000"/>
    <n v="1500000"/>
    <n v="40500000"/>
  </r>
  <r>
    <d v="2023-12-01T00:00:00"/>
    <n v="2024"/>
    <s v="Q3"/>
    <x v="28"/>
    <s v="4-Wheelers"/>
    <n v="1155"/>
    <n v="22859"/>
    <n v="2023"/>
    <n v="1500000"/>
    <n v="1732500000"/>
    <n v="1500000"/>
    <n v="1732500000"/>
  </r>
  <r>
    <d v="2023-12-01T00:00:00"/>
    <n v="2024"/>
    <s v="Q3"/>
    <x v="29"/>
    <s v="4-Wheelers"/>
    <n v="736"/>
    <n v="13811"/>
    <n v="2023"/>
    <n v="1500000"/>
    <n v="1104000000"/>
    <n v="1500000"/>
    <n v="1104000000"/>
  </r>
  <r>
    <d v="2023-12-01T00:00:00"/>
    <n v="2024"/>
    <s v="Q3"/>
    <x v="17"/>
    <s v="4-Wheelers"/>
    <n v="134"/>
    <n v="9736"/>
    <n v="2023"/>
    <n v="1500000"/>
    <n v="201000000"/>
    <n v="1500000"/>
    <n v="201000000"/>
  </r>
  <r>
    <d v="2023-12-01T00:00:00"/>
    <n v="2024"/>
    <s v="Q3"/>
    <x v="30"/>
    <s v="4-Wheelers"/>
    <n v="1125"/>
    <n v="32212"/>
    <n v="2023"/>
    <n v="1500000"/>
    <n v="1687500000"/>
    <n v="1500000"/>
    <n v="1687500000"/>
  </r>
  <r>
    <d v="2023-12-01T00:00:00"/>
    <n v="2024"/>
    <s v="Q3"/>
    <x v="8"/>
    <s v="4-Wheelers"/>
    <n v="2"/>
    <n v="206"/>
    <n v="2023"/>
    <n v="1500000"/>
    <n v="3000000"/>
    <n v="1500000"/>
    <n v="3000000"/>
  </r>
  <r>
    <d v="2023-12-01T00:00:00"/>
    <n v="2024"/>
    <s v="Q3"/>
    <x v="18"/>
    <s v="4-Wheelers"/>
    <n v="186"/>
    <n v="7280"/>
    <n v="2023"/>
    <n v="1500000"/>
    <n v="279000000"/>
    <n v="1500000"/>
    <n v="279000000"/>
  </r>
  <r>
    <d v="2023-12-01T00:00:00"/>
    <n v="2024"/>
    <s v="Q3"/>
    <x v="12"/>
    <s v="4-Wheelers"/>
    <n v="12"/>
    <n v="860"/>
    <n v="2023"/>
    <n v="1500000"/>
    <n v="18000000"/>
    <n v="1500000"/>
    <n v="18000000"/>
  </r>
  <r>
    <d v="2023-12-01T00:00:00"/>
    <n v="2024"/>
    <s v="Q3"/>
    <x v="19"/>
    <s v="4-Wheelers"/>
    <n v="116"/>
    <n v="13632"/>
    <n v="2023"/>
    <n v="1500000"/>
    <n v="174000000"/>
    <n v="1500000"/>
    <n v="174000000"/>
  </r>
  <r>
    <d v="2023-12-01T00:00:00"/>
    <n v="2024"/>
    <s v="Q3"/>
    <x v="31"/>
    <s v="4-Wheelers"/>
    <n v="348"/>
    <n v="13082"/>
    <n v="2023"/>
    <n v="1500000"/>
    <n v="522000000"/>
    <n v="1500000"/>
    <n v="522000000"/>
  </r>
  <r>
    <d v="2023-12-01T00:00:00"/>
    <n v="2024"/>
    <s v="Q3"/>
    <x v="32"/>
    <s v="4-Wheelers"/>
    <n v="520"/>
    <n v="19246"/>
    <n v="2023"/>
    <n v="1500000"/>
    <n v="780000000"/>
    <n v="1500000"/>
    <n v="780000000"/>
  </r>
  <r>
    <d v="2023-12-01T00:00:00"/>
    <n v="2024"/>
    <s v="Q3"/>
    <x v="13"/>
    <s v="4-Wheelers"/>
    <n v="4"/>
    <n v="489"/>
    <n v="2023"/>
    <n v="1500000"/>
    <n v="6000000"/>
    <n v="1500000"/>
    <n v="6000000"/>
  </r>
  <r>
    <d v="2023-12-01T00:00:00"/>
    <n v="2024"/>
    <s v="Q3"/>
    <x v="33"/>
    <s v="4-Wheelers"/>
    <n v="498"/>
    <n v="29434"/>
    <n v="2023"/>
    <n v="1500000"/>
    <n v="747000000"/>
    <n v="1500000"/>
    <n v="747000000"/>
  </r>
  <r>
    <d v="2023-12-01T00:00:00"/>
    <n v="2024"/>
    <s v="Q3"/>
    <x v="20"/>
    <s v="4-Wheelers"/>
    <n v="37"/>
    <n v="5430"/>
    <n v="2023"/>
    <n v="1500000"/>
    <n v="55500000"/>
    <n v="1500000"/>
    <n v="55500000"/>
  </r>
  <r>
    <d v="2023-12-01T00:00:00"/>
    <n v="2024"/>
    <s v="Q3"/>
    <x v="34"/>
    <s v="4-Wheelers"/>
    <n v="160"/>
    <n v="8435"/>
    <n v="2023"/>
    <n v="1500000"/>
    <n v="240000000"/>
    <n v="1500000"/>
    <n v="240000000"/>
  </r>
  <r>
    <d v="2024-01-01T00:00:00"/>
    <n v="2024"/>
    <s v="Q4"/>
    <x v="33"/>
    <s v="4-Wheelers"/>
    <n v="399"/>
    <n v="44334"/>
    <n v="2024"/>
    <n v="1500000"/>
    <n v="598500000"/>
    <n v="1500000"/>
    <n v="598500000"/>
  </r>
  <r>
    <d v="2024-01-01T00:00:00"/>
    <n v="2024"/>
    <s v="Q4"/>
    <x v="30"/>
    <s v="4-Wheelers"/>
    <n v="1289"/>
    <n v="50156"/>
    <n v="2024"/>
    <n v="1500000"/>
    <n v="1933500000"/>
    <n v="1500000"/>
    <n v="1933500000"/>
  </r>
  <r>
    <d v="2024-01-01T00:00:00"/>
    <n v="2024"/>
    <s v="Q4"/>
    <x v="28"/>
    <s v="4-Wheelers"/>
    <n v="1080"/>
    <n v="30770"/>
    <n v="2024"/>
    <n v="1500000"/>
    <n v="1620000000"/>
    <n v="1500000"/>
    <n v="1620000000"/>
  </r>
  <r>
    <d v="2024-01-01T00:00:00"/>
    <n v="2024"/>
    <s v="Q4"/>
    <x v="32"/>
    <s v="4-Wheelers"/>
    <n v="626"/>
    <n v="28455"/>
    <n v="2024"/>
    <n v="1500000"/>
    <n v="939000000"/>
    <n v="1500000"/>
    <n v="939000000"/>
  </r>
  <r>
    <d v="2024-01-01T00:00:00"/>
    <n v="2024"/>
    <s v="Q4"/>
    <x v="14"/>
    <s v="4-Wheelers"/>
    <n v="58"/>
    <n v="6824"/>
    <n v="2024"/>
    <n v="1500000"/>
    <n v="87000000"/>
    <n v="1500000"/>
    <n v="87000000"/>
  </r>
  <r>
    <d v="2024-01-01T00:00:00"/>
    <n v="2024"/>
    <s v="Q4"/>
    <x v="29"/>
    <s v="4-Wheelers"/>
    <n v="734"/>
    <n v="164"/>
    <n v="2024"/>
    <n v="1500000"/>
    <n v="1101000000"/>
    <n v="1500000"/>
    <n v="1101000000"/>
  </r>
  <r>
    <d v="2024-01-01T00:00:00"/>
    <n v="2024"/>
    <s v="Q4"/>
    <x v="31"/>
    <s v="4-Wheelers"/>
    <n v="498"/>
    <n v="21747"/>
    <n v="2024"/>
    <n v="1500000"/>
    <n v="747000000"/>
    <n v="1500000"/>
    <n v="747000000"/>
  </r>
  <r>
    <d v="2024-01-01T00:00:00"/>
    <n v="2024"/>
    <s v="Q4"/>
    <x v="16"/>
    <s v="4-Wheelers"/>
    <n v="1345"/>
    <n v="21520"/>
    <n v="2024"/>
    <n v="1500000"/>
    <n v="2017500000"/>
    <n v="1500000"/>
    <n v="2017500000"/>
  </r>
  <r>
    <d v="2024-01-01T00:00:00"/>
    <n v="2024"/>
    <s v="Q4"/>
    <x v="17"/>
    <s v="4-Wheelers"/>
    <n v="172"/>
    <n v="19326"/>
    <n v="2024"/>
    <n v="1500000"/>
    <n v="258000000"/>
    <n v="1500000"/>
    <n v="258000000"/>
  </r>
  <r>
    <d v="2024-01-01T00:00:00"/>
    <n v="2024"/>
    <s v="Q4"/>
    <x v="27"/>
    <s v="4-Wheelers"/>
    <n v="494"/>
    <n v="33379"/>
    <n v="2024"/>
    <n v="1500000"/>
    <n v="741000000"/>
    <n v="1500000"/>
    <n v="741000000"/>
  </r>
  <r>
    <d v="2024-01-01T00:00:00"/>
    <n v="2024"/>
    <s v="Q4"/>
    <x v="18"/>
    <s v="4-Wheelers"/>
    <n v="150"/>
    <n v="7500"/>
    <n v="2024"/>
    <n v="1500000"/>
    <n v="225000000"/>
    <n v="1500000"/>
    <n v="225000000"/>
  </r>
  <r>
    <d v="2024-01-01T00:00:00"/>
    <n v="2024"/>
    <s v="Q4"/>
    <x v="3"/>
    <s v="4-Wheelers"/>
    <n v="21"/>
    <n v="7242"/>
    <n v="2024"/>
    <n v="1500000"/>
    <n v="31500000"/>
    <n v="1500000"/>
    <n v="31500000"/>
  </r>
  <r>
    <d v="2024-01-01T00:00:00"/>
    <n v="2024"/>
    <s v="Q4"/>
    <x v="23"/>
    <s v="4-Wheelers"/>
    <n v="282"/>
    <n v="28776"/>
    <n v="2024"/>
    <n v="1500000"/>
    <n v="423000000"/>
    <n v="1500000"/>
    <n v="423000000"/>
  </r>
  <r>
    <d v="2024-01-01T00:00:00"/>
    <n v="2024"/>
    <s v="Q4"/>
    <x v="4"/>
    <s v="4-Wheelers"/>
    <n v="91"/>
    <n v="4946"/>
    <n v="2024"/>
    <n v="1500000"/>
    <n v="136500000"/>
    <n v="1500000"/>
    <n v="136500000"/>
  </r>
  <r>
    <d v="2024-01-01T00:00:00"/>
    <n v="2024"/>
    <s v="Q4"/>
    <x v="34"/>
    <s v="4-Wheelers"/>
    <n v="184"/>
    <n v="10223"/>
    <n v="2024"/>
    <n v="1500000"/>
    <n v="276000000"/>
    <n v="1500000"/>
    <n v="276000000"/>
  </r>
  <r>
    <d v="2024-01-01T00:00:00"/>
    <n v="2024"/>
    <s v="Q4"/>
    <x v="19"/>
    <s v="4-Wheelers"/>
    <n v="105"/>
    <n v="15000"/>
    <n v="2024"/>
    <n v="1500000"/>
    <n v="157500000"/>
    <n v="1500000"/>
    <n v="157500000"/>
  </r>
  <r>
    <d v="2024-01-01T00:00:00"/>
    <n v="2024"/>
    <s v="Q4"/>
    <x v="25"/>
    <s v="4-Wheelers"/>
    <n v="123"/>
    <n v="8483"/>
    <n v="2024"/>
    <n v="1500000"/>
    <n v="184500000"/>
    <n v="1500000"/>
    <n v="184500000"/>
  </r>
  <r>
    <d v="2024-01-01T00:00:00"/>
    <n v="2024"/>
    <s v="Q4"/>
    <x v="24"/>
    <s v="4-Wheelers"/>
    <n v="29"/>
    <n v="4678"/>
    <n v="2024"/>
    <n v="1500000"/>
    <n v="43500000"/>
    <n v="1500000"/>
    <n v="43500000"/>
  </r>
  <r>
    <d v="2024-01-01T00:00:00"/>
    <n v="2024"/>
    <s v="Q4"/>
    <x v="20"/>
    <s v="4-Wheelers"/>
    <n v="49"/>
    <n v="5385"/>
    <n v="2024"/>
    <n v="1500000"/>
    <n v="73500000"/>
    <n v="1500000"/>
    <n v="73500000"/>
  </r>
  <r>
    <d v="2024-01-01T00:00:00"/>
    <n v="2024"/>
    <s v="Q4"/>
    <x v="6"/>
    <s v="4-Wheelers"/>
    <n v="10"/>
    <n v="5264"/>
    <n v="2024"/>
    <n v="1500000"/>
    <n v="15000000"/>
    <n v="1500000"/>
    <n v="15000000"/>
  </r>
  <r>
    <d v="2024-01-01T00:00:00"/>
    <n v="2024"/>
    <s v="Q4"/>
    <x v="26"/>
    <s v="4-Wheelers"/>
    <n v="86"/>
    <n v="2331"/>
    <n v="2024"/>
    <n v="1500000"/>
    <n v="129000000"/>
    <n v="1500000"/>
    <n v="129000000"/>
  </r>
  <r>
    <d v="2024-01-01T00:00:00"/>
    <n v="2024"/>
    <s v="Q4"/>
    <x v="15"/>
    <s v="4-Wheelers"/>
    <n v="101"/>
    <n v="1624"/>
    <n v="2024"/>
    <n v="1500000"/>
    <n v="151500000"/>
    <n v="1500000"/>
    <n v="151500000"/>
  </r>
  <r>
    <d v="2024-01-01T00:00:00"/>
    <n v="2024"/>
    <s v="Q4"/>
    <x v="13"/>
    <s v="4-Wheelers"/>
    <n v="2"/>
    <n v="466"/>
    <n v="2024"/>
    <n v="1500000"/>
    <n v="3000000"/>
    <n v="1500000"/>
    <n v="3000000"/>
  </r>
  <r>
    <d v="2024-01-01T00:00:00"/>
    <n v="2024"/>
    <s v="Q4"/>
    <x v="12"/>
    <s v="4-Wheelers"/>
    <n v="10"/>
    <n v="1250"/>
    <n v="2024"/>
    <n v="1500000"/>
    <n v="15000000"/>
    <n v="1500000"/>
    <n v="15000000"/>
  </r>
  <r>
    <d v="2024-01-01T00:00:00"/>
    <n v="2024"/>
    <s v="Q4"/>
    <x v="21"/>
    <s v="4-Wheelers"/>
    <n v="13"/>
    <n v="4815"/>
    <n v="2024"/>
    <n v="1500000"/>
    <n v="19500000"/>
    <n v="1500000"/>
    <n v="19500000"/>
  </r>
  <r>
    <d v="2024-01-01T00:00:00"/>
    <n v="2024"/>
    <s v="Q4"/>
    <x v="5"/>
    <s v="4-Wheelers"/>
    <n v="3"/>
    <n v="527"/>
    <n v="2024"/>
    <n v="1500000"/>
    <n v="4500000"/>
    <n v="1500000"/>
    <n v="4500000"/>
  </r>
  <r>
    <d v="2024-01-01T00:00:00"/>
    <n v="2024"/>
    <s v="Q4"/>
    <x v="8"/>
    <s v="4-Wheelers"/>
    <n v="7"/>
    <n v="433"/>
    <n v="2024"/>
    <n v="1500000"/>
    <n v="10500000"/>
    <n v="1500000"/>
    <n v="10500000"/>
  </r>
  <r>
    <d v="2024-01-01T00:00:00"/>
    <n v="2024"/>
    <s v="Q4"/>
    <x v="2"/>
    <s v="4-Wheelers"/>
    <n v="5"/>
    <n v="1174"/>
    <n v="2024"/>
    <n v="1500000"/>
    <n v="7500000"/>
    <n v="1500000"/>
    <n v="7500000"/>
  </r>
  <r>
    <d v="2024-02-01T00:00:00"/>
    <n v="2024"/>
    <s v="Q4"/>
    <x v="33"/>
    <s v="4-Wheelers"/>
    <n v="394"/>
    <n v="37170"/>
    <n v="2024"/>
    <n v="1500000"/>
    <n v="591000000"/>
    <n v="1500000"/>
    <n v="591000000"/>
  </r>
  <r>
    <d v="2024-02-01T00:00:00"/>
    <n v="2024"/>
    <s v="Q4"/>
    <x v="30"/>
    <s v="4-Wheelers"/>
    <n v="1227"/>
    <n v="36302"/>
    <n v="2024"/>
    <n v="1500000"/>
    <n v="1840500000"/>
    <n v="1500000"/>
    <n v="1840500000"/>
  </r>
  <r>
    <d v="2024-02-01T00:00:00"/>
    <n v="2024"/>
    <s v="Q4"/>
    <x v="28"/>
    <s v="4-Wheelers"/>
    <n v="923"/>
    <n v="24812"/>
    <n v="2024"/>
    <n v="1500000"/>
    <n v="1384500000"/>
    <n v="1500000"/>
    <n v="1384500000"/>
  </r>
  <r>
    <d v="2024-02-01T00:00:00"/>
    <n v="2024"/>
    <s v="Q4"/>
    <x v="32"/>
    <s v="4-Wheelers"/>
    <n v="595"/>
    <n v="23063"/>
    <n v="2024"/>
    <n v="1500000"/>
    <n v="892500000"/>
    <n v="1500000"/>
    <n v="892500000"/>
  </r>
  <r>
    <d v="2024-02-01T00:00:00"/>
    <n v="2024"/>
    <s v="Q4"/>
    <x v="31"/>
    <s v="4-Wheelers"/>
    <n v="517"/>
    <n v="19149"/>
    <n v="2024"/>
    <n v="1500000"/>
    <n v="775500000"/>
    <n v="1500000"/>
    <n v="775500000"/>
  </r>
  <r>
    <d v="2024-02-01T00:00:00"/>
    <n v="2024"/>
    <s v="Q4"/>
    <x v="14"/>
    <s v="4-Wheelers"/>
    <n v="71"/>
    <n v="6762"/>
    <n v="2024"/>
    <n v="1500000"/>
    <n v="106500000"/>
    <n v="1500000"/>
    <n v="106500000"/>
  </r>
  <r>
    <d v="2024-02-01T00:00:00"/>
    <n v="2024"/>
    <s v="Q4"/>
    <x v="17"/>
    <s v="4-Wheelers"/>
    <n v="146"/>
    <n v="18025"/>
    <n v="2024"/>
    <n v="1500000"/>
    <n v="219000000"/>
    <n v="1500000"/>
    <n v="219000000"/>
  </r>
  <r>
    <d v="2024-02-01T00:00:00"/>
    <n v="2024"/>
    <s v="Q4"/>
    <x v="29"/>
    <s v="4-Wheelers"/>
    <n v="684"/>
    <n v="12281"/>
    <n v="2024"/>
    <n v="1500000"/>
    <n v="1026000000"/>
    <n v="1500000"/>
    <n v="1026000000"/>
  </r>
  <r>
    <d v="2024-02-01T00:00:00"/>
    <n v="2024"/>
    <s v="Q4"/>
    <x v="27"/>
    <s v="4-Wheelers"/>
    <n v="510"/>
    <n v="25758"/>
    <n v="2024"/>
    <n v="1500000"/>
    <n v="765000000"/>
    <n v="1500000"/>
    <n v="765000000"/>
  </r>
  <r>
    <d v="2024-02-01T00:00:00"/>
    <n v="2024"/>
    <s v="Q4"/>
    <x v="16"/>
    <s v="4-Wheelers"/>
    <n v="596"/>
    <n v="17898"/>
    <n v="2024"/>
    <n v="1500000"/>
    <n v="894000000"/>
    <n v="1500000"/>
    <n v="894000000"/>
  </r>
  <r>
    <d v="2024-02-01T00:00:00"/>
    <n v="2024"/>
    <s v="Q4"/>
    <x v="3"/>
    <s v="4-Wheelers"/>
    <n v="24"/>
    <n v="6858"/>
    <n v="2024"/>
    <n v="1500000"/>
    <n v="36000000"/>
    <n v="1500000"/>
    <n v="36000000"/>
  </r>
  <r>
    <d v="2024-02-01T00:00:00"/>
    <n v="2024"/>
    <s v="Q4"/>
    <x v="18"/>
    <s v="4-Wheelers"/>
    <n v="203"/>
    <n v="6305"/>
    <n v="2024"/>
    <n v="1500000"/>
    <n v="304500000"/>
    <n v="1500000"/>
    <n v="304500000"/>
  </r>
  <r>
    <d v="2024-02-01T00:00:00"/>
    <n v="2024"/>
    <s v="Q4"/>
    <x v="4"/>
    <s v="4-Wheelers"/>
    <n v="99"/>
    <n v="4125"/>
    <n v="2024"/>
    <n v="1500000"/>
    <n v="148500000"/>
    <n v="1500000"/>
    <n v="148500000"/>
  </r>
  <r>
    <d v="2024-02-01T00:00:00"/>
    <n v="2024"/>
    <s v="Q4"/>
    <x v="19"/>
    <s v="4-Wheelers"/>
    <n v="111"/>
    <n v="14051"/>
    <n v="2024"/>
    <n v="1500000"/>
    <n v="166500000"/>
    <n v="1500000"/>
    <n v="166500000"/>
  </r>
  <r>
    <d v="2024-02-01T00:00:00"/>
    <n v="2024"/>
    <s v="Q4"/>
    <x v="25"/>
    <s v="4-Wheelers"/>
    <n v="128"/>
    <n v="6125"/>
    <n v="2024"/>
    <n v="1500000"/>
    <n v="192000000"/>
    <n v="1500000"/>
    <n v="192000000"/>
  </r>
  <r>
    <d v="2024-02-01T00:00:00"/>
    <n v="2024"/>
    <s v="Q4"/>
    <x v="23"/>
    <s v="4-Wheelers"/>
    <n v="312"/>
    <n v="26000"/>
    <n v="2024"/>
    <n v="1500000"/>
    <n v="468000000"/>
    <n v="1500000"/>
    <n v="468000000"/>
  </r>
  <r>
    <d v="2024-02-01T00:00:00"/>
    <n v="2024"/>
    <s v="Q4"/>
    <x v="34"/>
    <s v="4-Wheelers"/>
    <n v="185"/>
    <n v="8487"/>
    <n v="2024"/>
    <n v="1500000"/>
    <n v="277500000"/>
    <n v="1500000"/>
    <n v="277500000"/>
  </r>
  <r>
    <d v="2024-02-01T00:00:00"/>
    <n v="2024"/>
    <s v="Q4"/>
    <x v="24"/>
    <s v="4-Wheelers"/>
    <n v="42"/>
    <n v="4667"/>
    <n v="2024"/>
    <n v="1500000"/>
    <n v="63000000"/>
    <n v="1500000"/>
    <n v="63000000"/>
  </r>
  <r>
    <d v="2024-02-01T00:00:00"/>
    <n v="2024"/>
    <s v="Q4"/>
    <x v="20"/>
    <s v="4-Wheelers"/>
    <n v="60"/>
    <n v="5826"/>
    <n v="2024"/>
    <n v="1500000"/>
    <n v="90000000"/>
    <n v="1500000"/>
    <n v="90000000"/>
  </r>
  <r>
    <d v="2024-02-01T00:00:00"/>
    <n v="2024"/>
    <s v="Q4"/>
    <x v="6"/>
    <s v="4-Wheelers"/>
    <n v="24"/>
    <n v="4211"/>
    <n v="2024"/>
    <n v="1500000"/>
    <n v="36000000"/>
    <n v="1500000"/>
    <n v="36000000"/>
  </r>
  <r>
    <d v="2024-02-01T00:00:00"/>
    <n v="2024"/>
    <s v="Q4"/>
    <x v="26"/>
    <s v="4-Wheelers"/>
    <n v="99"/>
    <n v="1772"/>
    <n v="2024"/>
    <n v="1500000"/>
    <n v="148500000"/>
    <n v="1500000"/>
    <n v="148500000"/>
  </r>
  <r>
    <d v="2024-02-01T00:00:00"/>
    <n v="2024"/>
    <s v="Q4"/>
    <x v="13"/>
    <s v="4-Wheelers"/>
    <n v="5"/>
    <n v="538"/>
    <n v="2024"/>
    <n v="1500000"/>
    <n v="7500000"/>
    <n v="1500000"/>
    <n v="7500000"/>
  </r>
  <r>
    <d v="2024-02-01T00:00:00"/>
    <n v="2024"/>
    <s v="Q4"/>
    <x v="15"/>
    <s v="4-Wheelers"/>
    <n v="84"/>
    <n v="1321"/>
    <n v="2024"/>
    <n v="1500000"/>
    <n v="126000000"/>
    <n v="1500000"/>
    <n v="126000000"/>
  </r>
  <r>
    <d v="2024-02-01T00:00:00"/>
    <n v="2024"/>
    <s v="Q4"/>
    <x v="12"/>
    <s v="4-Wheelers"/>
    <n v="16"/>
    <n v="1177"/>
    <n v="2024"/>
    <n v="1500000"/>
    <n v="24000000"/>
    <n v="1500000"/>
    <n v="24000000"/>
  </r>
  <r>
    <d v="2024-02-01T00:00:00"/>
    <n v="2024"/>
    <s v="Q4"/>
    <x v="21"/>
    <s v="4-Wheelers"/>
    <n v="11"/>
    <n v="4584"/>
    <n v="2024"/>
    <n v="1500000"/>
    <n v="16500000"/>
    <n v="1500000"/>
    <n v="16500000"/>
  </r>
  <r>
    <d v="2024-02-01T00:00:00"/>
    <n v="2024"/>
    <s v="Q4"/>
    <x v="8"/>
    <s v="4-Wheelers"/>
    <n v="7"/>
    <n v="310"/>
    <n v="2024"/>
    <n v="1500000"/>
    <n v="10500000"/>
    <n v="1500000"/>
    <n v="10500000"/>
  </r>
  <r>
    <d v="2024-02-01T00:00:00"/>
    <n v="2024"/>
    <s v="Q4"/>
    <x v="5"/>
    <s v="4-Wheelers"/>
    <n v="5"/>
    <n v="444"/>
    <n v="2024"/>
    <n v="1500000"/>
    <n v="7500000"/>
    <n v="1500000"/>
    <n v="7500000"/>
  </r>
  <r>
    <d v="2024-02-01T00:00:00"/>
    <n v="2024"/>
    <s v="Q4"/>
    <x v="9"/>
    <s v="4-Wheelers"/>
    <n v="4"/>
    <n v="1261"/>
    <n v="2024"/>
    <n v="1500000"/>
    <n v="6000000"/>
    <n v="1500000"/>
    <n v="6000000"/>
  </r>
  <r>
    <d v="2024-02-01T00:00:00"/>
    <n v="2024"/>
    <s v="Q4"/>
    <x v="2"/>
    <s v="4-Wheelers"/>
    <n v="4"/>
    <n v="1184"/>
    <n v="2024"/>
    <n v="1500000"/>
    <n v="6000000"/>
    <n v="1500000"/>
    <n v="6000000"/>
  </r>
  <r>
    <d v="2024-03-01T00:00:00"/>
    <n v="2024"/>
    <s v="Q4"/>
    <x v="30"/>
    <s v="4-Wheelers"/>
    <n v="1079"/>
    <n v="36826"/>
    <n v="2024"/>
    <n v="1500000"/>
    <n v="1618500000"/>
    <n v="1500000"/>
    <n v="1618500000"/>
  </r>
  <r>
    <d v="2024-03-01T00:00:00"/>
    <n v="2024"/>
    <s v="Q4"/>
    <x v="33"/>
    <s v="4-Wheelers"/>
    <n v="389"/>
    <n v="34425"/>
    <n v="2024"/>
    <n v="1500000"/>
    <n v="583500000"/>
    <n v="1500000"/>
    <n v="583500000"/>
  </r>
  <r>
    <d v="2024-03-01T00:00:00"/>
    <n v="2024"/>
    <s v="Q4"/>
    <x v="28"/>
    <s v="4-Wheelers"/>
    <n v="1482"/>
    <n v="26751"/>
    <n v="2024"/>
    <n v="1500000"/>
    <n v="2223000000"/>
    <n v="1500000"/>
    <n v="2223000000"/>
  </r>
  <r>
    <d v="2024-03-01T00:00:00"/>
    <n v="2024"/>
    <s v="Q4"/>
    <x v="32"/>
    <s v="4-Wheelers"/>
    <n v="749"/>
    <n v="22095"/>
    <n v="2024"/>
    <n v="1500000"/>
    <n v="1123500000"/>
    <n v="1500000"/>
    <n v="1123500000"/>
  </r>
  <r>
    <d v="2024-03-01T00:00:00"/>
    <n v="2024"/>
    <s v="Q4"/>
    <x v="31"/>
    <s v="4-Wheelers"/>
    <n v="493"/>
    <n v="16942"/>
    <n v="2024"/>
    <n v="1500000"/>
    <n v="739500000"/>
    <n v="1500000"/>
    <n v="739500000"/>
  </r>
  <r>
    <d v="2024-03-01T00:00:00"/>
    <n v="2024"/>
    <s v="Q4"/>
    <x v="16"/>
    <s v="4-Wheelers"/>
    <n v="897"/>
    <n v="15905"/>
    <n v="2024"/>
    <n v="1500000"/>
    <n v="1345500000"/>
    <n v="1500000"/>
    <n v="1345500000"/>
  </r>
  <r>
    <d v="2024-03-01T00:00:00"/>
    <n v="2024"/>
    <s v="Q4"/>
    <x v="29"/>
    <s v="4-Wheelers"/>
    <n v="876"/>
    <n v="13861"/>
    <n v="2024"/>
    <n v="1500000"/>
    <n v="1314000000"/>
    <n v="1500000"/>
    <n v="1314000000"/>
  </r>
  <r>
    <d v="2024-03-01T00:00:00"/>
    <n v="2024"/>
    <s v="Q4"/>
    <x v="27"/>
    <s v="4-Wheelers"/>
    <n v="661"/>
    <n v="25424"/>
    <n v="2024"/>
    <n v="1500000"/>
    <n v="991500000"/>
    <n v="1500000"/>
    <n v="991500000"/>
  </r>
  <r>
    <d v="2024-03-01T00:00:00"/>
    <n v="2024"/>
    <s v="Q4"/>
    <x v="14"/>
    <s v="4-Wheelers"/>
    <n v="99"/>
    <n v="6972"/>
    <n v="2024"/>
    <n v="1500000"/>
    <n v="148500000"/>
    <n v="1500000"/>
    <n v="148500000"/>
  </r>
  <r>
    <d v="2024-03-01T00:00:00"/>
    <n v="2024"/>
    <s v="Q4"/>
    <x v="17"/>
    <s v="4-Wheelers"/>
    <n v="143"/>
    <n v="14743"/>
    <n v="2024"/>
    <n v="1500000"/>
    <n v="214500000"/>
    <n v="1500000"/>
    <n v="214500000"/>
  </r>
  <r>
    <d v="2024-03-01T00:00:00"/>
    <n v="2024"/>
    <s v="Q4"/>
    <x v="25"/>
    <s v="4-Wheelers"/>
    <n v="366"/>
    <n v="7838"/>
    <n v="2024"/>
    <n v="1500000"/>
    <n v="549000000"/>
    <n v="1500000"/>
    <n v="549000000"/>
  </r>
  <r>
    <d v="2024-03-01T00:00:00"/>
    <n v="2024"/>
    <s v="Q4"/>
    <x v="3"/>
    <s v="4-Wheelers"/>
    <n v="53"/>
    <n v="7465"/>
    <n v="2024"/>
    <n v="1500000"/>
    <n v="79500000"/>
    <n v="1500000"/>
    <n v="79500000"/>
  </r>
  <r>
    <d v="2024-03-01T00:00:00"/>
    <n v="2024"/>
    <s v="Q4"/>
    <x v="4"/>
    <s v="4-Wheelers"/>
    <n v="120"/>
    <n v="4348"/>
    <n v="2024"/>
    <n v="1500000"/>
    <n v="180000000"/>
    <n v="1500000"/>
    <n v="180000000"/>
  </r>
  <r>
    <d v="2024-03-01T00:00:00"/>
    <n v="2024"/>
    <s v="Q4"/>
    <x v="19"/>
    <s v="4-Wheelers"/>
    <n v="132"/>
    <n v="14348"/>
    <n v="2024"/>
    <n v="1500000"/>
    <n v="198000000"/>
    <n v="1500000"/>
    <n v="198000000"/>
  </r>
  <r>
    <d v="2024-03-01T00:00:00"/>
    <n v="2024"/>
    <s v="Q4"/>
    <x v="34"/>
    <s v="4-Wheelers"/>
    <n v="495"/>
    <n v="8089"/>
    <n v="2024"/>
    <n v="1500000"/>
    <n v="742500000"/>
    <n v="1500000"/>
    <n v="742500000"/>
  </r>
  <r>
    <d v="2024-03-01T00:00:00"/>
    <n v="2024"/>
    <s v="Q4"/>
    <x v="23"/>
    <s v="4-Wheelers"/>
    <n v="305"/>
    <n v="23644"/>
    <n v="2024"/>
    <n v="1500000"/>
    <n v="457500000"/>
    <n v="1500000"/>
    <n v="457500000"/>
  </r>
  <r>
    <d v="2024-03-01T00:00:00"/>
    <n v="2024"/>
    <s v="Q4"/>
    <x v="24"/>
    <s v="4-Wheelers"/>
    <n v="52"/>
    <n v="4483"/>
    <n v="2024"/>
    <n v="1500000"/>
    <n v="78000000"/>
    <n v="1500000"/>
    <n v="78000000"/>
  </r>
  <r>
    <d v="2024-03-01T00:00:00"/>
    <n v="2024"/>
    <s v="Q4"/>
    <x v="26"/>
    <s v="4-Wheelers"/>
    <n v="123"/>
    <n v="1730"/>
    <n v="2024"/>
    <n v="1500000"/>
    <n v="184500000"/>
    <n v="1500000"/>
    <n v="184500000"/>
  </r>
  <r>
    <d v="2024-03-01T00:00:00"/>
    <n v="2024"/>
    <s v="Q4"/>
    <x v="20"/>
    <s v="4-Wheelers"/>
    <n v="51"/>
    <n v="4812"/>
    <n v="2024"/>
    <n v="1500000"/>
    <n v="76500000"/>
    <n v="1500000"/>
    <n v="76500000"/>
  </r>
  <r>
    <d v="2024-03-01T00:00:00"/>
    <n v="2024"/>
    <s v="Q4"/>
    <x v="6"/>
    <s v="4-Wheelers"/>
    <n v="18"/>
    <n v="4500"/>
    <n v="2024"/>
    <n v="1500000"/>
    <n v="27000000"/>
    <n v="1500000"/>
    <n v="27000000"/>
  </r>
  <r>
    <d v="2024-03-01T00:00:00"/>
    <n v="2024"/>
    <s v="Q4"/>
    <x v="13"/>
    <s v="4-Wheelers"/>
    <n v="3"/>
    <n v="556"/>
    <n v="2024"/>
    <n v="1500000"/>
    <n v="4500000"/>
    <n v="1500000"/>
    <n v="4500000"/>
  </r>
  <r>
    <d v="2024-03-01T00:00:00"/>
    <n v="2024"/>
    <s v="Q4"/>
    <x v="15"/>
    <s v="4-Wheelers"/>
    <n v="119"/>
    <n v="1294"/>
    <n v="2024"/>
    <n v="1500000"/>
    <n v="178500000"/>
    <n v="1500000"/>
    <n v="178500000"/>
  </r>
  <r>
    <d v="2024-03-01T00:00:00"/>
    <n v="2024"/>
    <s v="Q4"/>
    <x v="12"/>
    <s v="4-Wheelers"/>
    <n v="5"/>
    <n v="1042"/>
    <n v="2024"/>
    <n v="1500000"/>
    <n v="7500000"/>
    <n v="1500000"/>
    <n v="7500000"/>
  </r>
  <r>
    <d v="2024-03-01T00:00:00"/>
    <n v="2024"/>
    <s v="Q4"/>
    <x v="9"/>
    <s v="4-Wheelers"/>
    <n v="3"/>
    <n v="1200"/>
    <n v="2024"/>
    <n v="1500000"/>
    <n v="4500000"/>
    <n v="1500000"/>
    <n v="4500000"/>
  </r>
  <r>
    <d v="2024-03-01T00:00:00"/>
    <n v="2024"/>
    <s v="Q4"/>
    <x v="21"/>
    <s v="4-Wheelers"/>
    <n v="17"/>
    <n v="4147"/>
    <n v="2024"/>
    <n v="1500000"/>
    <n v="25500000"/>
    <n v="1500000"/>
    <n v="25500000"/>
  </r>
  <r>
    <d v="2024-03-01T00:00:00"/>
    <n v="2024"/>
    <s v="Q4"/>
    <x v="5"/>
    <s v="4-Wheelers"/>
    <n v="4"/>
    <n v="429"/>
    <n v="2024"/>
    <n v="1500000"/>
    <n v="6000000"/>
    <n v="1500000"/>
    <n v="6000000"/>
  </r>
  <r>
    <d v="2024-03-01T00:00:00"/>
    <n v="2024"/>
    <s v="Q4"/>
    <x v="8"/>
    <s v="4-Wheelers"/>
    <n v="2"/>
    <n v="370"/>
    <n v="2024"/>
    <n v="1500000"/>
    <n v="3000000"/>
    <n v="1500000"/>
    <n v="3000000"/>
  </r>
  <r>
    <d v="2021-04-01T00:00:00"/>
    <n v="2022"/>
    <s v="Q1"/>
    <x v="25"/>
    <s v="2-Wheelers"/>
    <n v="436"/>
    <n v="63444"/>
    <n v="2021"/>
    <n v="85000"/>
    <n v="37060000"/>
    <n v="85000"/>
    <n v="37060000"/>
  </r>
  <r>
    <d v="2021-04-01T00:00:00"/>
    <n v="2022"/>
    <s v="Q1"/>
    <x v="3"/>
    <s v="2-Wheelers"/>
    <n v="7"/>
    <n v="30344"/>
    <n v="2021"/>
    <n v="85000"/>
    <n v="595000"/>
    <n v="85000"/>
    <n v="595000"/>
  </r>
  <r>
    <d v="2021-04-01T00:00:00"/>
    <n v="2022"/>
    <s v="Q1"/>
    <x v="14"/>
    <s v="2-Wheelers"/>
    <n v="47"/>
    <n v="81056"/>
    <n v="2021"/>
    <n v="85000"/>
    <n v="3995000"/>
    <n v="85000"/>
    <n v="3995000"/>
  </r>
  <r>
    <d v="2021-04-01T00:00:00"/>
    <n v="2022"/>
    <s v="Q1"/>
    <x v="15"/>
    <s v="2-Wheelers"/>
    <n v="6"/>
    <n v="1200"/>
    <n v="2021"/>
    <n v="85000"/>
    <n v="510000"/>
    <n v="85000"/>
    <n v="510000"/>
  </r>
  <r>
    <d v="2021-04-01T00:00:00"/>
    <n v="2022"/>
    <s v="Q1"/>
    <x v="4"/>
    <s v="2-Wheelers"/>
    <n v="36"/>
    <n v="10274"/>
    <n v="2021"/>
    <n v="85000"/>
    <n v="3060000"/>
    <n v="85000"/>
    <n v="3060000"/>
  </r>
  <r>
    <d v="2021-04-01T00:00:00"/>
    <n v="2022"/>
    <s v="Q1"/>
    <x v="16"/>
    <s v="2-Wheelers"/>
    <n v="272"/>
    <n v="14233"/>
    <n v="2021"/>
    <n v="85000"/>
    <n v="23120000"/>
    <n v="85000"/>
    <n v="23120000"/>
  </r>
  <r>
    <d v="2021-04-01T00:00:00"/>
    <n v="2022"/>
    <s v="Q1"/>
    <x v="26"/>
    <s v="2-Wheelers"/>
    <n v="36"/>
    <n v="3374"/>
    <n v="2021"/>
    <n v="85000"/>
    <n v="3060000"/>
    <n v="85000"/>
    <n v="3060000"/>
  </r>
  <r>
    <d v="2021-04-01T00:00:00"/>
    <n v="2022"/>
    <s v="Q1"/>
    <x v="27"/>
    <s v="2-Wheelers"/>
    <n v="98"/>
    <n v="49005"/>
    <n v="2021"/>
    <n v="85000"/>
    <n v="8330000"/>
    <n v="85000"/>
    <n v="8330000"/>
  </r>
  <r>
    <d v="2021-04-01T00:00:00"/>
    <n v="2022"/>
    <s v="Q1"/>
    <x v="23"/>
    <s v="2-Wheelers"/>
    <n v="101"/>
    <n v="31078"/>
    <n v="2021"/>
    <n v="85000"/>
    <n v="8585000"/>
    <n v="85000"/>
    <n v="8585000"/>
  </r>
  <r>
    <d v="2021-04-01T00:00:00"/>
    <n v="2022"/>
    <s v="Q1"/>
    <x v="21"/>
    <s v="2-Wheelers"/>
    <n v="9"/>
    <n v="4360"/>
    <n v="2021"/>
    <n v="85000"/>
    <n v="765000"/>
    <n v="85000"/>
    <n v="765000"/>
  </r>
  <r>
    <d v="2021-04-01T00:00:00"/>
    <n v="2022"/>
    <s v="Q1"/>
    <x v="6"/>
    <s v="2-Wheelers"/>
    <n v="22"/>
    <n v="6874"/>
    <n v="2021"/>
    <n v="85000"/>
    <n v="1870000"/>
    <n v="85000"/>
    <n v="1870000"/>
  </r>
  <r>
    <d v="2021-04-01T00:00:00"/>
    <n v="2022"/>
    <s v="Q1"/>
    <x v="24"/>
    <s v="2-Wheelers"/>
    <n v="80"/>
    <n v="26969"/>
    <n v="2021"/>
    <n v="85000"/>
    <n v="6800000"/>
    <n v="85000"/>
    <n v="6800000"/>
  </r>
  <r>
    <d v="2021-04-01T00:00:00"/>
    <n v="2022"/>
    <s v="Q1"/>
    <x v="28"/>
    <s v="2-Wheelers"/>
    <n v="1549"/>
    <n v="59979"/>
    <n v="2021"/>
    <n v="85000"/>
    <n v="131665000"/>
    <n v="85000"/>
    <n v="131665000"/>
  </r>
  <r>
    <d v="2021-04-01T00:00:00"/>
    <n v="2022"/>
    <s v="Q1"/>
    <x v="29"/>
    <s v="2-Wheelers"/>
    <n v="379"/>
    <n v="57624"/>
    <n v="2021"/>
    <n v="85000"/>
    <n v="32215000"/>
    <n v="85000"/>
    <n v="32215000"/>
  </r>
  <r>
    <d v="2021-04-01T00:00:00"/>
    <n v="2022"/>
    <s v="Q1"/>
    <x v="17"/>
    <s v="2-Wheelers"/>
    <n v="126"/>
    <n v="29491"/>
    <n v="2021"/>
    <n v="85000"/>
    <n v="10710000"/>
    <n v="85000"/>
    <n v="10710000"/>
  </r>
  <r>
    <d v="2021-04-01T00:00:00"/>
    <n v="2022"/>
    <s v="Q1"/>
    <x v="30"/>
    <s v="2-Wheelers"/>
    <n v="428"/>
    <n v="45515"/>
    <n v="2021"/>
    <n v="85000"/>
    <n v="36380000"/>
    <n v="85000"/>
    <n v="36380000"/>
  </r>
  <r>
    <d v="2021-04-01T00:00:00"/>
    <n v="2022"/>
    <s v="Q1"/>
    <x v="8"/>
    <s v="2-Wheelers"/>
    <n v="2"/>
    <n v="3048"/>
    <n v="2021"/>
    <n v="85000"/>
    <n v="170000"/>
    <n v="85000"/>
    <n v="170000"/>
  </r>
  <r>
    <d v="2021-04-01T00:00:00"/>
    <n v="2022"/>
    <s v="Q1"/>
    <x v="18"/>
    <s v="2-Wheelers"/>
    <n v="191"/>
    <n v="36953"/>
    <n v="2021"/>
    <n v="85000"/>
    <n v="16235000"/>
    <n v="85000"/>
    <n v="16235000"/>
  </r>
  <r>
    <d v="2021-04-01T00:00:00"/>
    <n v="2022"/>
    <s v="Q1"/>
    <x v="12"/>
    <s v="2-Wheelers"/>
    <n v="18"/>
    <n v="2581"/>
    <n v="2021"/>
    <n v="85000"/>
    <n v="1530000"/>
    <n v="85000"/>
    <n v="1530000"/>
  </r>
  <r>
    <d v="2021-04-01T00:00:00"/>
    <n v="2022"/>
    <s v="Q1"/>
    <x v="19"/>
    <s v="2-Wheelers"/>
    <n v="9"/>
    <n v="24348"/>
    <n v="2021"/>
    <n v="85000"/>
    <n v="765000"/>
    <n v="85000"/>
    <n v="765000"/>
  </r>
  <r>
    <d v="2021-04-01T00:00:00"/>
    <n v="2022"/>
    <s v="Q1"/>
    <x v="31"/>
    <s v="2-Wheelers"/>
    <n v="325"/>
    <n v="48828"/>
    <n v="2021"/>
    <n v="85000"/>
    <n v="27625000"/>
    <n v="85000"/>
    <n v="27625000"/>
  </r>
  <r>
    <d v="2021-04-01T00:00:00"/>
    <n v="2022"/>
    <s v="Q1"/>
    <x v="32"/>
    <s v="2-Wheelers"/>
    <n v="1297"/>
    <n v="107658"/>
    <n v="2021"/>
    <n v="85000"/>
    <n v="110245000"/>
    <n v="85000"/>
    <n v="110245000"/>
  </r>
  <r>
    <d v="2021-04-01T00:00:00"/>
    <n v="2022"/>
    <s v="Q1"/>
    <x v="33"/>
    <s v="2-Wheelers"/>
    <n v="171"/>
    <n v="137840"/>
    <n v="2021"/>
    <n v="85000"/>
    <n v="14535000"/>
    <n v="85000"/>
    <n v="14535000"/>
  </r>
  <r>
    <d v="2021-04-01T00:00:00"/>
    <n v="2022"/>
    <s v="Q1"/>
    <x v="20"/>
    <s v="2-Wheelers"/>
    <n v="34"/>
    <n v="7607"/>
    <n v="2021"/>
    <n v="85000"/>
    <n v="2890000"/>
    <n v="85000"/>
    <n v="2890000"/>
  </r>
  <r>
    <d v="2021-04-01T00:00:00"/>
    <n v="2022"/>
    <s v="Q1"/>
    <x v="34"/>
    <s v="2-Wheelers"/>
    <n v="9"/>
    <n v="65885"/>
    <n v="2021"/>
    <n v="85000"/>
    <n v="765000"/>
    <n v="85000"/>
    <n v="765000"/>
  </r>
  <r>
    <d v="2021-05-01T00:00:00"/>
    <n v="2022"/>
    <s v="Q1"/>
    <x v="25"/>
    <s v="2-Wheelers"/>
    <n v="201"/>
    <n v="41370"/>
    <n v="2021"/>
    <n v="85000"/>
    <n v="17085000"/>
    <n v="85000"/>
    <n v="17085000"/>
  </r>
  <r>
    <d v="2021-05-01T00:00:00"/>
    <n v="2022"/>
    <s v="Q1"/>
    <x v="14"/>
    <s v="2-Wheelers"/>
    <n v="8"/>
    <n v="55276"/>
    <n v="2021"/>
    <n v="85000"/>
    <n v="680000"/>
    <n v="85000"/>
    <n v="680000"/>
  </r>
  <r>
    <d v="2021-05-01T00:00:00"/>
    <n v="2022"/>
    <s v="Q1"/>
    <x v="4"/>
    <s v="2-Wheelers"/>
    <n v="6"/>
    <n v="5280"/>
    <n v="2021"/>
    <n v="85000"/>
    <n v="510000"/>
    <n v="85000"/>
    <n v="510000"/>
  </r>
  <r>
    <d v="2021-05-01T00:00:00"/>
    <n v="2022"/>
    <s v="Q1"/>
    <x v="26"/>
    <s v="2-Wheelers"/>
    <n v="27"/>
    <n v="379"/>
    <n v="2021"/>
    <n v="85000"/>
    <n v="2295000"/>
    <n v="85000"/>
    <n v="2295000"/>
  </r>
  <r>
    <d v="2021-05-01T00:00:00"/>
    <n v="2022"/>
    <s v="Q1"/>
    <x v="27"/>
    <s v="2-Wheelers"/>
    <n v="106"/>
    <n v="33419"/>
    <n v="2021"/>
    <n v="85000"/>
    <n v="9010000"/>
    <n v="85000"/>
    <n v="9010000"/>
  </r>
  <r>
    <d v="2021-05-01T00:00:00"/>
    <n v="2022"/>
    <s v="Q1"/>
    <x v="23"/>
    <s v="2-Wheelers"/>
    <n v="17"/>
    <n v="7315"/>
    <n v="2021"/>
    <n v="85000"/>
    <n v="1445000"/>
    <n v="85000"/>
    <n v="1445000"/>
  </r>
  <r>
    <d v="2021-05-01T00:00:00"/>
    <n v="2022"/>
    <s v="Q1"/>
    <x v="21"/>
    <s v="2-Wheelers"/>
    <n v="4"/>
    <n v="1721"/>
    <n v="2021"/>
    <n v="85000"/>
    <n v="340000"/>
    <n v="85000"/>
    <n v="340000"/>
  </r>
  <r>
    <d v="2021-05-01T00:00:00"/>
    <n v="2022"/>
    <s v="Q1"/>
    <x v="6"/>
    <s v="2-Wheelers"/>
    <n v="50"/>
    <n v="1916"/>
    <n v="2021"/>
    <n v="85000"/>
    <n v="4250000"/>
    <n v="85000"/>
    <n v="4250000"/>
  </r>
  <r>
    <d v="2021-05-01T00:00:00"/>
    <n v="2022"/>
    <s v="Q1"/>
    <x v="24"/>
    <s v="2-Wheelers"/>
    <n v="39"/>
    <n v="21680"/>
    <n v="2021"/>
    <n v="85000"/>
    <n v="3315000"/>
    <n v="85000"/>
    <n v="3315000"/>
  </r>
  <r>
    <d v="2021-05-01T00:00:00"/>
    <n v="2022"/>
    <s v="Q1"/>
    <x v="28"/>
    <s v="2-Wheelers"/>
    <n v="140"/>
    <n v="4942"/>
    <n v="2021"/>
    <n v="85000"/>
    <n v="11900000"/>
    <n v="85000"/>
    <n v="11900000"/>
  </r>
  <r>
    <d v="2021-05-01T00:00:00"/>
    <n v="2022"/>
    <s v="Q1"/>
    <x v="29"/>
    <s v="2-Wheelers"/>
    <n v="95"/>
    <n v="6675"/>
    <n v="2021"/>
    <n v="85000"/>
    <n v="8075000"/>
    <n v="85000"/>
    <n v="8075000"/>
  </r>
  <r>
    <d v="2021-05-01T00:00:00"/>
    <n v="2022"/>
    <s v="Q1"/>
    <x v="30"/>
    <s v="2-Wheelers"/>
    <n v="189"/>
    <n v="16627"/>
    <n v="2021"/>
    <n v="85000"/>
    <n v="16065000"/>
    <n v="85000"/>
    <n v="16065000"/>
  </r>
  <r>
    <d v="2021-05-01T00:00:00"/>
    <n v="2022"/>
    <s v="Q1"/>
    <x v="18"/>
    <s v="2-Wheelers"/>
    <n v="28"/>
    <n v="5900"/>
    <n v="2021"/>
    <n v="85000"/>
    <n v="2380000"/>
    <n v="85000"/>
    <n v="2380000"/>
  </r>
  <r>
    <d v="2021-05-01T00:00:00"/>
    <n v="2022"/>
    <s v="Q1"/>
    <x v="12"/>
    <s v="2-Wheelers"/>
    <n v="3"/>
    <n v="314"/>
    <n v="2021"/>
    <n v="85000"/>
    <n v="255000"/>
    <n v="85000"/>
    <n v="255000"/>
  </r>
  <r>
    <d v="2021-05-01T00:00:00"/>
    <n v="2022"/>
    <s v="Q1"/>
    <x v="19"/>
    <s v="2-Wheelers"/>
    <n v="21"/>
    <n v="14366"/>
    <n v="2021"/>
    <n v="85000"/>
    <n v="1785000"/>
    <n v="85000"/>
    <n v="1785000"/>
  </r>
  <r>
    <d v="2021-05-01T00:00:00"/>
    <n v="2022"/>
    <s v="Q1"/>
    <x v="31"/>
    <s v="2-Wheelers"/>
    <n v="33"/>
    <n v="18802"/>
    <n v="2021"/>
    <n v="85000"/>
    <n v="2805000"/>
    <n v="85000"/>
    <n v="2805000"/>
  </r>
  <r>
    <d v="2021-05-01T00:00:00"/>
    <n v="2022"/>
    <s v="Q1"/>
    <x v="32"/>
    <s v="2-Wheelers"/>
    <n v="237"/>
    <n v="17837"/>
    <n v="2021"/>
    <n v="85000"/>
    <n v="20145000"/>
    <n v="85000"/>
    <n v="20145000"/>
  </r>
  <r>
    <d v="2021-05-01T00:00:00"/>
    <n v="2022"/>
    <s v="Q1"/>
    <x v="33"/>
    <s v="2-Wheelers"/>
    <n v="25"/>
    <n v="147458"/>
    <n v="2021"/>
    <n v="85000"/>
    <n v="2125000"/>
    <n v="85000"/>
    <n v="2125000"/>
  </r>
  <r>
    <d v="2021-05-01T00:00:00"/>
    <n v="2022"/>
    <s v="Q1"/>
    <x v="20"/>
    <s v="2-Wheelers"/>
    <n v="6"/>
    <n v="2957"/>
    <n v="2021"/>
    <n v="85000"/>
    <n v="510000"/>
    <n v="85000"/>
    <n v="510000"/>
  </r>
  <r>
    <d v="2021-05-01T00:00:00"/>
    <n v="2022"/>
    <s v="Q1"/>
    <x v="34"/>
    <s v="2-Wheelers"/>
    <n v="6"/>
    <n v="28906"/>
    <n v="2021"/>
    <n v="85000"/>
    <n v="510000"/>
    <n v="85000"/>
    <n v="510000"/>
  </r>
  <r>
    <d v="2021-06-01T00:00:00"/>
    <n v="2022"/>
    <s v="Q1"/>
    <x v="25"/>
    <s v="2-Wheelers"/>
    <n v="369"/>
    <n v="53867"/>
    <n v="2021"/>
    <n v="85000"/>
    <n v="31365000"/>
    <n v="85000"/>
    <n v="31365000"/>
  </r>
  <r>
    <d v="2021-06-01T00:00:00"/>
    <n v="2022"/>
    <s v="Q1"/>
    <x v="3"/>
    <s v="2-Wheelers"/>
    <n v="6"/>
    <n v="22586"/>
    <n v="2021"/>
    <n v="85000"/>
    <n v="510000"/>
    <n v="85000"/>
    <n v="510000"/>
  </r>
  <r>
    <d v="2021-06-01T00:00:00"/>
    <n v="2022"/>
    <s v="Q1"/>
    <x v="14"/>
    <s v="2-Wheelers"/>
    <n v="67"/>
    <n v="100771"/>
    <n v="2021"/>
    <n v="85000"/>
    <n v="5695000"/>
    <n v="85000"/>
    <n v="5695000"/>
  </r>
  <r>
    <d v="2021-06-01T00:00:00"/>
    <n v="2022"/>
    <s v="Q1"/>
    <x v="15"/>
    <s v="2-Wheelers"/>
    <n v="2"/>
    <n v="1314"/>
    <n v="2021"/>
    <n v="85000"/>
    <n v="170000"/>
    <n v="85000"/>
    <n v="170000"/>
  </r>
  <r>
    <d v="2021-06-01T00:00:00"/>
    <n v="2022"/>
    <s v="Q1"/>
    <x v="4"/>
    <s v="2-Wheelers"/>
    <n v="138"/>
    <n v="31808"/>
    <n v="2021"/>
    <n v="85000"/>
    <n v="11730000"/>
    <n v="85000"/>
    <n v="11730000"/>
  </r>
  <r>
    <d v="2021-06-01T00:00:00"/>
    <n v="2022"/>
    <s v="Q1"/>
    <x v="5"/>
    <s v="2-Wheelers"/>
    <n v="2"/>
    <n v="627"/>
    <n v="2021"/>
    <n v="85000"/>
    <n v="170000"/>
    <n v="85000"/>
    <n v="170000"/>
  </r>
  <r>
    <d v="2021-06-01T00:00:00"/>
    <n v="2022"/>
    <s v="Q1"/>
    <x v="16"/>
    <s v="2-Wheelers"/>
    <n v="205"/>
    <n v="22186"/>
    <n v="2021"/>
    <n v="85000"/>
    <n v="17425000"/>
    <n v="85000"/>
    <n v="17425000"/>
  </r>
  <r>
    <d v="2021-06-01T00:00:00"/>
    <n v="2022"/>
    <s v="Q1"/>
    <x v="26"/>
    <s v="2-Wheelers"/>
    <n v="17"/>
    <n v="1533"/>
    <n v="2021"/>
    <n v="85000"/>
    <n v="1445000"/>
    <n v="85000"/>
    <n v="1445000"/>
  </r>
  <r>
    <d v="2021-06-01T00:00:00"/>
    <n v="2022"/>
    <s v="Q1"/>
    <x v="27"/>
    <s v="2-Wheelers"/>
    <n v="207"/>
    <n v="59121"/>
    <n v="2021"/>
    <n v="85000"/>
    <n v="17595000"/>
    <n v="85000"/>
    <n v="17595000"/>
  </r>
  <r>
    <d v="2021-06-01T00:00:00"/>
    <n v="2022"/>
    <s v="Q1"/>
    <x v="23"/>
    <s v="2-Wheelers"/>
    <n v="74"/>
    <n v="31957"/>
    <n v="2021"/>
    <n v="85000"/>
    <n v="6290000"/>
    <n v="85000"/>
    <n v="6290000"/>
  </r>
  <r>
    <d v="2021-06-01T00:00:00"/>
    <n v="2022"/>
    <s v="Q1"/>
    <x v="21"/>
    <s v="2-Wheelers"/>
    <n v="25"/>
    <n v="5098"/>
    <n v="2021"/>
    <n v="85000"/>
    <n v="2125000"/>
    <n v="85000"/>
    <n v="2125000"/>
  </r>
  <r>
    <d v="2021-06-01T00:00:00"/>
    <n v="2022"/>
    <s v="Q1"/>
    <x v="6"/>
    <s v="2-Wheelers"/>
    <n v="87"/>
    <n v="8677"/>
    <n v="2021"/>
    <n v="85000"/>
    <n v="7395000"/>
    <n v="85000"/>
    <n v="7395000"/>
  </r>
  <r>
    <d v="2021-06-01T00:00:00"/>
    <n v="2022"/>
    <s v="Q1"/>
    <x v="24"/>
    <s v="2-Wheelers"/>
    <n v="42"/>
    <n v="33533"/>
    <n v="2021"/>
    <n v="85000"/>
    <n v="3570000"/>
    <n v="85000"/>
    <n v="3570000"/>
  </r>
  <r>
    <d v="2021-06-01T00:00:00"/>
    <n v="2022"/>
    <s v="Q1"/>
    <x v="28"/>
    <s v="2-Wheelers"/>
    <n v="560"/>
    <n v="19402"/>
    <n v="2021"/>
    <n v="85000"/>
    <n v="47600000"/>
    <n v="85000"/>
    <n v="47600000"/>
  </r>
  <r>
    <d v="2021-06-01T00:00:00"/>
    <n v="2022"/>
    <s v="Q1"/>
    <x v="29"/>
    <s v="2-Wheelers"/>
    <n v="184"/>
    <n v="17828"/>
    <n v="2021"/>
    <n v="85000"/>
    <n v="15640000"/>
    <n v="85000"/>
    <n v="15640000"/>
  </r>
  <r>
    <d v="2021-06-01T00:00:00"/>
    <n v="2022"/>
    <s v="Q1"/>
    <x v="17"/>
    <s v="2-Wheelers"/>
    <n v="227"/>
    <n v="90928"/>
    <n v="2021"/>
    <n v="85000"/>
    <n v="19295000"/>
    <n v="85000"/>
    <n v="19295000"/>
  </r>
  <r>
    <d v="2021-06-01T00:00:00"/>
    <n v="2022"/>
    <s v="Q1"/>
    <x v="30"/>
    <s v="2-Wheelers"/>
    <n v="891"/>
    <n v="75098"/>
    <n v="2021"/>
    <n v="85000"/>
    <n v="75735000"/>
    <n v="85000"/>
    <n v="75735000"/>
  </r>
  <r>
    <d v="2021-06-01T00:00:00"/>
    <n v="2022"/>
    <s v="Q1"/>
    <x v="18"/>
    <s v="2-Wheelers"/>
    <n v="147"/>
    <n v="23193"/>
    <n v="2021"/>
    <n v="85000"/>
    <n v="12495000"/>
    <n v="85000"/>
    <n v="12495000"/>
  </r>
  <r>
    <d v="2021-06-01T00:00:00"/>
    <n v="2022"/>
    <s v="Q1"/>
    <x v="12"/>
    <s v="2-Wheelers"/>
    <n v="31"/>
    <n v="2559"/>
    <n v="2021"/>
    <n v="85000"/>
    <n v="2635000"/>
    <n v="85000"/>
    <n v="2635000"/>
  </r>
  <r>
    <d v="2021-06-01T00:00:00"/>
    <n v="2022"/>
    <s v="Q1"/>
    <x v="19"/>
    <s v="2-Wheelers"/>
    <n v="71"/>
    <n v="23393"/>
    <n v="2021"/>
    <n v="85000"/>
    <n v="6035000"/>
    <n v="85000"/>
    <n v="6035000"/>
  </r>
  <r>
    <d v="2021-06-01T00:00:00"/>
    <n v="2022"/>
    <s v="Q1"/>
    <x v="31"/>
    <s v="2-Wheelers"/>
    <n v="515"/>
    <n v="59809"/>
    <n v="2021"/>
    <n v="85000"/>
    <n v="43775000"/>
    <n v="85000"/>
    <n v="43775000"/>
  </r>
  <r>
    <d v="2021-06-01T00:00:00"/>
    <n v="2022"/>
    <s v="Q1"/>
    <x v="32"/>
    <s v="2-Wheelers"/>
    <n v="660"/>
    <n v="45197"/>
    <n v="2021"/>
    <n v="85000"/>
    <n v="56100000"/>
    <n v="85000"/>
    <n v="56100000"/>
  </r>
  <r>
    <d v="2021-06-01T00:00:00"/>
    <n v="2022"/>
    <s v="Q1"/>
    <x v="33"/>
    <s v="2-Wheelers"/>
    <n v="92"/>
    <n v="264409"/>
    <n v="2021"/>
    <n v="85000"/>
    <n v="7820000"/>
    <n v="85000"/>
    <n v="7820000"/>
  </r>
  <r>
    <d v="2021-06-01T00:00:00"/>
    <n v="2022"/>
    <s v="Q1"/>
    <x v="20"/>
    <s v="2-Wheelers"/>
    <n v="37"/>
    <n v="9766"/>
    <n v="2021"/>
    <n v="85000"/>
    <n v="3145000"/>
    <n v="85000"/>
    <n v="3145000"/>
  </r>
  <r>
    <d v="2021-06-01T00:00:00"/>
    <n v="2022"/>
    <s v="Q1"/>
    <x v="34"/>
    <s v="2-Wheelers"/>
    <n v="12"/>
    <n v="67354"/>
    <n v="2021"/>
    <n v="85000"/>
    <n v="1020000"/>
    <n v="85000"/>
    <n v="1020000"/>
  </r>
  <r>
    <d v="2021-07-01T00:00:00"/>
    <n v="2022"/>
    <s v="Q2"/>
    <x v="25"/>
    <s v="2-Wheelers"/>
    <n v="811"/>
    <n v="58165"/>
    <n v="2021"/>
    <n v="85000"/>
    <n v="68935000"/>
    <n v="85000"/>
    <n v="68935000"/>
  </r>
  <r>
    <d v="2021-07-01T00:00:00"/>
    <n v="2022"/>
    <s v="Q2"/>
    <x v="3"/>
    <s v="2-Wheelers"/>
    <n v="22"/>
    <n v="22521"/>
    <n v="2021"/>
    <n v="85000"/>
    <n v="1870000"/>
    <n v="85000"/>
    <n v="1870000"/>
  </r>
  <r>
    <d v="2021-07-01T00:00:00"/>
    <n v="2022"/>
    <s v="Q2"/>
    <x v="14"/>
    <s v="2-Wheelers"/>
    <n v="189"/>
    <n v="70562"/>
    <n v="2021"/>
    <n v="85000"/>
    <n v="16065000"/>
    <n v="85000"/>
    <n v="16065000"/>
  </r>
  <r>
    <d v="2021-07-01T00:00:00"/>
    <n v="2022"/>
    <s v="Q2"/>
    <x v="15"/>
    <s v="2-Wheelers"/>
    <n v="11"/>
    <n v="1286"/>
    <n v="2021"/>
    <n v="85000"/>
    <n v="935000"/>
    <n v="85000"/>
    <n v="935000"/>
  </r>
  <r>
    <d v="2021-07-01T00:00:00"/>
    <n v="2022"/>
    <s v="Q2"/>
    <x v="4"/>
    <s v="2-Wheelers"/>
    <n v="253"/>
    <n v="30642"/>
    <n v="2021"/>
    <n v="85000"/>
    <n v="21505000"/>
    <n v="85000"/>
    <n v="21505000"/>
  </r>
  <r>
    <d v="2021-07-01T00:00:00"/>
    <n v="2022"/>
    <s v="Q2"/>
    <x v="5"/>
    <s v="2-Wheelers"/>
    <n v="3"/>
    <n v="704"/>
    <n v="2021"/>
    <n v="85000"/>
    <n v="255000"/>
    <n v="85000"/>
    <n v="255000"/>
  </r>
  <r>
    <d v="2021-07-01T00:00:00"/>
    <n v="2022"/>
    <s v="Q2"/>
    <x v="16"/>
    <s v="2-Wheelers"/>
    <n v="818"/>
    <n v="24955"/>
    <n v="2021"/>
    <n v="85000"/>
    <n v="69530000"/>
    <n v="85000"/>
    <n v="69530000"/>
  </r>
  <r>
    <d v="2021-07-01T00:00:00"/>
    <n v="2022"/>
    <s v="Q2"/>
    <x v="26"/>
    <s v="2-Wheelers"/>
    <n v="64"/>
    <n v="1694"/>
    <n v="2021"/>
    <n v="85000"/>
    <n v="5440000"/>
    <n v="85000"/>
    <n v="5440000"/>
  </r>
  <r>
    <d v="2021-07-01T00:00:00"/>
    <n v="2022"/>
    <s v="Q2"/>
    <x v="27"/>
    <s v="2-Wheelers"/>
    <n v="358"/>
    <n v="68641"/>
    <n v="2021"/>
    <n v="85000"/>
    <n v="30430000"/>
    <n v="85000"/>
    <n v="30430000"/>
  </r>
  <r>
    <d v="2021-07-01T00:00:00"/>
    <n v="2022"/>
    <s v="Q2"/>
    <x v="23"/>
    <s v="2-Wheelers"/>
    <n v="134"/>
    <n v="24476"/>
    <n v="2021"/>
    <n v="85000"/>
    <n v="11390000"/>
    <n v="85000"/>
    <n v="11390000"/>
  </r>
  <r>
    <d v="2021-07-01T00:00:00"/>
    <n v="2022"/>
    <s v="Q2"/>
    <x v="21"/>
    <s v="2-Wheelers"/>
    <n v="18"/>
    <n v="6543"/>
    <n v="2021"/>
    <n v="85000"/>
    <n v="1530000"/>
    <n v="85000"/>
    <n v="1530000"/>
  </r>
  <r>
    <d v="2021-07-01T00:00:00"/>
    <n v="2022"/>
    <s v="Q2"/>
    <x v="6"/>
    <s v="2-Wheelers"/>
    <n v="203"/>
    <n v="10104"/>
    <n v="2021"/>
    <n v="85000"/>
    <n v="17255000"/>
    <n v="85000"/>
    <n v="17255000"/>
  </r>
  <r>
    <d v="2021-07-01T00:00:00"/>
    <n v="2022"/>
    <s v="Q2"/>
    <x v="24"/>
    <s v="2-Wheelers"/>
    <n v="108"/>
    <n v="29512"/>
    <n v="2021"/>
    <n v="85000"/>
    <n v="9180000"/>
    <n v="85000"/>
    <n v="9180000"/>
  </r>
  <r>
    <d v="2021-07-01T00:00:00"/>
    <n v="2022"/>
    <s v="Q2"/>
    <x v="28"/>
    <s v="2-Wheelers"/>
    <n v="3384"/>
    <n v="84001"/>
    <n v="2021"/>
    <n v="85000"/>
    <n v="287640000"/>
    <n v="85000"/>
    <n v="287640000"/>
  </r>
  <r>
    <d v="2021-07-01T00:00:00"/>
    <n v="2022"/>
    <s v="Q2"/>
    <x v="29"/>
    <s v="2-Wheelers"/>
    <n v="456"/>
    <n v="41455"/>
    <n v="2021"/>
    <n v="85000"/>
    <n v="38760000"/>
    <n v="85000"/>
    <n v="38760000"/>
  </r>
  <r>
    <d v="2021-07-01T00:00:00"/>
    <n v="2022"/>
    <s v="Q2"/>
    <x v="17"/>
    <s v="2-Wheelers"/>
    <n v="469"/>
    <n v="99094"/>
    <n v="2021"/>
    <n v="85000"/>
    <n v="39865000"/>
    <n v="85000"/>
    <n v="39865000"/>
  </r>
  <r>
    <d v="2021-07-01T00:00:00"/>
    <n v="2022"/>
    <s v="Q2"/>
    <x v="30"/>
    <s v="2-Wheelers"/>
    <n v="2101"/>
    <n v="146083"/>
    <n v="2021"/>
    <n v="85000"/>
    <n v="178585000"/>
    <n v="85000"/>
    <n v="178585000"/>
  </r>
  <r>
    <d v="2021-07-01T00:00:00"/>
    <n v="2022"/>
    <s v="Q2"/>
    <x v="18"/>
    <s v="2-Wheelers"/>
    <n v="324"/>
    <n v="38080"/>
    <n v="2021"/>
    <n v="85000"/>
    <n v="27540000"/>
    <n v="85000"/>
    <n v="27540000"/>
  </r>
  <r>
    <d v="2021-07-01T00:00:00"/>
    <n v="2022"/>
    <s v="Q2"/>
    <x v="12"/>
    <s v="2-Wheelers"/>
    <n v="38"/>
    <n v="3592"/>
    <n v="2021"/>
    <n v="85000"/>
    <n v="3230000"/>
    <n v="85000"/>
    <n v="3230000"/>
  </r>
  <r>
    <d v="2021-07-01T00:00:00"/>
    <n v="2022"/>
    <s v="Q2"/>
    <x v="19"/>
    <s v="2-Wheelers"/>
    <n v="318"/>
    <n v="27261"/>
    <n v="2021"/>
    <n v="85000"/>
    <n v="27030000"/>
    <n v="85000"/>
    <n v="27030000"/>
  </r>
  <r>
    <d v="2021-07-01T00:00:00"/>
    <n v="2022"/>
    <s v="Q2"/>
    <x v="31"/>
    <s v="2-Wheelers"/>
    <n v="1378"/>
    <n v="67308"/>
    <n v="2021"/>
    <n v="85000"/>
    <n v="117130000"/>
    <n v="85000"/>
    <n v="117130000"/>
  </r>
  <r>
    <d v="2021-07-01T00:00:00"/>
    <n v="2022"/>
    <s v="Q2"/>
    <x v="32"/>
    <s v="2-Wheelers"/>
    <n v="2801"/>
    <n v="122808"/>
    <n v="2021"/>
    <n v="85000"/>
    <n v="238085000"/>
    <n v="85000"/>
    <n v="238085000"/>
  </r>
  <r>
    <d v="2021-07-01T00:00:00"/>
    <n v="2022"/>
    <s v="Q2"/>
    <x v="33"/>
    <s v="2-Wheelers"/>
    <n v="303"/>
    <n v="215180"/>
    <n v="2021"/>
    <n v="85000"/>
    <n v="25755000"/>
    <n v="85000"/>
    <n v="25755000"/>
  </r>
  <r>
    <d v="2021-07-01T00:00:00"/>
    <n v="2022"/>
    <s v="Q2"/>
    <x v="20"/>
    <s v="2-Wheelers"/>
    <n v="76"/>
    <n v="12268"/>
    <n v="2021"/>
    <n v="85000"/>
    <n v="6460000"/>
    <n v="85000"/>
    <n v="6460000"/>
  </r>
  <r>
    <d v="2021-07-01T00:00:00"/>
    <n v="2022"/>
    <s v="Q2"/>
    <x v="34"/>
    <s v="2-Wheelers"/>
    <n v="36"/>
    <n v="76665"/>
    <n v="2021"/>
    <n v="85000"/>
    <n v="3060000"/>
    <n v="85000"/>
    <n v="3060000"/>
  </r>
  <r>
    <d v="2021-08-01T00:00:00"/>
    <n v="2022"/>
    <s v="Q2"/>
    <x v="25"/>
    <s v="2-Wheelers"/>
    <n v="666"/>
    <n v="58473"/>
    <n v="2021"/>
    <n v="85000"/>
    <n v="56610000"/>
    <n v="85000"/>
    <n v="56610000"/>
  </r>
  <r>
    <d v="2021-08-01T00:00:00"/>
    <n v="2022"/>
    <s v="Q2"/>
    <x v="3"/>
    <s v="2-Wheelers"/>
    <n v="26"/>
    <n v="25097"/>
    <n v="2021"/>
    <n v="85000"/>
    <n v="2210000"/>
    <n v="85000"/>
    <n v="2210000"/>
  </r>
  <r>
    <d v="2021-08-01T00:00:00"/>
    <n v="2022"/>
    <s v="Q2"/>
    <x v="14"/>
    <s v="2-Wheelers"/>
    <n v="191"/>
    <n v="54618"/>
    <n v="2021"/>
    <n v="85000"/>
    <n v="16235000"/>
    <n v="85000"/>
    <n v="16235000"/>
  </r>
  <r>
    <d v="2021-08-01T00:00:00"/>
    <n v="2022"/>
    <s v="Q2"/>
    <x v="15"/>
    <s v="2-Wheelers"/>
    <n v="19"/>
    <n v="1380"/>
    <n v="2021"/>
    <n v="85000"/>
    <n v="1615000"/>
    <n v="85000"/>
    <n v="1615000"/>
  </r>
  <r>
    <d v="2021-08-01T00:00:00"/>
    <n v="2022"/>
    <s v="Q2"/>
    <x v="4"/>
    <s v="2-Wheelers"/>
    <n v="238"/>
    <n v="27491"/>
    <n v="2021"/>
    <n v="85000"/>
    <n v="20230000"/>
    <n v="85000"/>
    <n v="20230000"/>
  </r>
  <r>
    <d v="2021-08-01T00:00:00"/>
    <n v="2022"/>
    <s v="Q2"/>
    <x v="5"/>
    <s v="2-Wheelers"/>
    <n v="2"/>
    <n v="584"/>
    <n v="2021"/>
    <n v="85000"/>
    <n v="170000"/>
    <n v="85000"/>
    <n v="170000"/>
  </r>
  <r>
    <d v="2021-08-01T00:00:00"/>
    <n v="2022"/>
    <s v="Q2"/>
    <x v="16"/>
    <s v="2-Wheelers"/>
    <n v="995"/>
    <n v="26069"/>
    <n v="2021"/>
    <n v="85000"/>
    <n v="84575000"/>
    <n v="85000"/>
    <n v="84575000"/>
  </r>
  <r>
    <d v="2021-08-01T00:00:00"/>
    <n v="2022"/>
    <s v="Q2"/>
    <x v="26"/>
    <s v="2-Wheelers"/>
    <n v="22"/>
    <n v="2316"/>
    <n v="2021"/>
    <n v="85000"/>
    <n v="1870000"/>
    <n v="85000"/>
    <n v="1870000"/>
  </r>
  <r>
    <d v="2021-08-01T00:00:00"/>
    <n v="2022"/>
    <s v="Q2"/>
    <x v="27"/>
    <s v="2-Wheelers"/>
    <n v="584"/>
    <n v="54721"/>
    <n v="2021"/>
    <n v="85000"/>
    <n v="49640000"/>
    <n v="85000"/>
    <n v="49640000"/>
  </r>
  <r>
    <d v="2021-08-01T00:00:00"/>
    <n v="2022"/>
    <s v="Q2"/>
    <x v="23"/>
    <s v="2-Wheelers"/>
    <n v="441"/>
    <n v="30342"/>
    <n v="2021"/>
    <n v="85000"/>
    <n v="37485000"/>
    <n v="85000"/>
    <n v="37485000"/>
  </r>
  <r>
    <d v="2021-08-01T00:00:00"/>
    <n v="2022"/>
    <s v="Q2"/>
    <x v="21"/>
    <s v="2-Wheelers"/>
    <n v="32"/>
    <n v="5430"/>
    <n v="2021"/>
    <n v="85000"/>
    <n v="2720000"/>
    <n v="85000"/>
    <n v="2720000"/>
  </r>
  <r>
    <d v="2021-08-01T00:00:00"/>
    <n v="2022"/>
    <s v="Q2"/>
    <x v="6"/>
    <s v="2-Wheelers"/>
    <n v="122"/>
    <n v="9978"/>
    <n v="2021"/>
    <n v="85000"/>
    <n v="10370000"/>
    <n v="85000"/>
    <n v="10370000"/>
  </r>
  <r>
    <d v="2021-08-01T00:00:00"/>
    <n v="2022"/>
    <s v="Q2"/>
    <x v="24"/>
    <s v="2-Wheelers"/>
    <n v="137"/>
    <n v="26589"/>
    <n v="2021"/>
    <n v="85000"/>
    <n v="11645000"/>
    <n v="85000"/>
    <n v="11645000"/>
  </r>
  <r>
    <d v="2021-08-01T00:00:00"/>
    <n v="2022"/>
    <s v="Q2"/>
    <x v="28"/>
    <s v="2-Wheelers"/>
    <n v="3319"/>
    <n v="79751"/>
    <n v="2021"/>
    <n v="85000"/>
    <n v="282115000"/>
    <n v="85000"/>
    <n v="282115000"/>
  </r>
  <r>
    <d v="2021-08-01T00:00:00"/>
    <n v="2022"/>
    <s v="Q2"/>
    <x v="29"/>
    <s v="2-Wheelers"/>
    <n v="598"/>
    <n v="52507"/>
    <n v="2021"/>
    <n v="85000"/>
    <n v="50830000"/>
    <n v="85000"/>
    <n v="50830000"/>
  </r>
  <r>
    <d v="2021-08-01T00:00:00"/>
    <n v="2022"/>
    <s v="Q2"/>
    <x v="17"/>
    <s v="2-Wheelers"/>
    <n v="457"/>
    <n v="67859"/>
    <n v="2021"/>
    <n v="85000"/>
    <n v="38845000"/>
    <n v="85000"/>
    <n v="38845000"/>
  </r>
  <r>
    <d v="2021-08-01T00:00:00"/>
    <n v="2022"/>
    <s v="Q2"/>
    <x v="30"/>
    <s v="2-Wheelers"/>
    <n v="2419"/>
    <n v="119076"/>
    <n v="2021"/>
    <n v="85000"/>
    <n v="205615000"/>
    <n v="85000"/>
    <n v="205615000"/>
  </r>
  <r>
    <d v="2021-08-01T00:00:00"/>
    <n v="2022"/>
    <s v="Q2"/>
    <x v="18"/>
    <s v="2-Wheelers"/>
    <n v="485"/>
    <n v="33821"/>
    <n v="2021"/>
    <n v="85000"/>
    <n v="41225000"/>
    <n v="85000"/>
    <n v="41225000"/>
  </r>
  <r>
    <d v="2021-08-01T00:00:00"/>
    <n v="2022"/>
    <s v="Q2"/>
    <x v="12"/>
    <s v="2-Wheelers"/>
    <n v="34"/>
    <n v="3496"/>
    <n v="2021"/>
    <n v="85000"/>
    <n v="2890000"/>
    <n v="85000"/>
    <n v="2890000"/>
  </r>
  <r>
    <d v="2021-08-01T00:00:00"/>
    <n v="2022"/>
    <s v="Q2"/>
    <x v="19"/>
    <s v="2-Wheelers"/>
    <n v="342"/>
    <n v="27376"/>
    <n v="2021"/>
    <n v="85000"/>
    <n v="29070000"/>
    <n v="85000"/>
    <n v="29070000"/>
  </r>
  <r>
    <d v="2021-08-01T00:00:00"/>
    <n v="2022"/>
    <s v="Q2"/>
    <x v="31"/>
    <s v="2-Wheelers"/>
    <n v="1451"/>
    <n v="57021"/>
    <n v="2021"/>
    <n v="85000"/>
    <n v="123335000"/>
    <n v="85000"/>
    <n v="123335000"/>
  </r>
  <r>
    <d v="2021-08-01T00:00:00"/>
    <n v="2022"/>
    <s v="Q2"/>
    <x v="32"/>
    <s v="2-Wheelers"/>
    <n v="2745"/>
    <n v="109440"/>
    <n v="2021"/>
    <n v="85000"/>
    <n v="233325000"/>
    <n v="85000"/>
    <n v="233325000"/>
  </r>
  <r>
    <d v="2021-08-01T00:00:00"/>
    <n v="2022"/>
    <s v="Q2"/>
    <x v="33"/>
    <s v="2-Wheelers"/>
    <n v="531"/>
    <n v="146734"/>
    <n v="2021"/>
    <n v="85000"/>
    <n v="45135000"/>
    <n v="85000"/>
    <n v="45135000"/>
  </r>
  <r>
    <d v="2021-08-01T00:00:00"/>
    <n v="2022"/>
    <s v="Q2"/>
    <x v="20"/>
    <s v="2-Wheelers"/>
    <n v="114"/>
    <n v="11192"/>
    <n v="2021"/>
    <n v="85000"/>
    <n v="9690000"/>
    <n v="85000"/>
    <n v="9690000"/>
  </r>
  <r>
    <d v="2021-08-01T00:00:00"/>
    <n v="2022"/>
    <s v="Q2"/>
    <x v="34"/>
    <s v="2-Wheelers"/>
    <n v="80"/>
    <n v="63613"/>
    <n v="2021"/>
    <n v="85000"/>
    <n v="6800000"/>
    <n v="85000"/>
    <n v="6800000"/>
  </r>
  <r>
    <d v="2021-09-01T00:00:00"/>
    <n v="2022"/>
    <s v="Q2"/>
    <x v="25"/>
    <s v="2-Wheelers"/>
    <n v="766"/>
    <n v="51764"/>
    <n v="2021"/>
    <n v="85000"/>
    <n v="65110000"/>
    <n v="85000"/>
    <n v="65110000"/>
  </r>
  <r>
    <d v="2021-09-01T00:00:00"/>
    <n v="2022"/>
    <s v="Q2"/>
    <x v="3"/>
    <s v="2-Wheelers"/>
    <n v="38"/>
    <n v="24438"/>
    <n v="2021"/>
    <n v="85000"/>
    <n v="3230000"/>
    <n v="85000"/>
    <n v="3230000"/>
  </r>
  <r>
    <d v="2021-09-01T00:00:00"/>
    <n v="2022"/>
    <s v="Q2"/>
    <x v="14"/>
    <s v="2-Wheelers"/>
    <n v="475"/>
    <n v="48021"/>
    <n v="2021"/>
    <n v="85000"/>
    <n v="40375000"/>
    <n v="85000"/>
    <n v="40375000"/>
  </r>
  <r>
    <d v="2021-09-01T00:00:00"/>
    <n v="2022"/>
    <s v="Q2"/>
    <x v="15"/>
    <s v="2-Wheelers"/>
    <n v="25"/>
    <n v="1162"/>
    <n v="2021"/>
    <n v="85000"/>
    <n v="2125000"/>
    <n v="85000"/>
    <n v="2125000"/>
  </r>
  <r>
    <d v="2021-09-01T00:00:00"/>
    <n v="2022"/>
    <s v="Q2"/>
    <x v="4"/>
    <s v="2-Wheelers"/>
    <n v="244"/>
    <n v="24790"/>
    <n v="2021"/>
    <n v="85000"/>
    <n v="20740000"/>
    <n v="85000"/>
    <n v="20740000"/>
  </r>
  <r>
    <d v="2021-09-01T00:00:00"/>
    <n v="2022"/>
    <s v="Q2"/>
    <x v="16"/>
    <s v="2-Wheelers"/>
    <n v="809"/>
    <n v="17347"/>
    <n v="2021"/>
    <n v="85000"/>
    <n v="68765000"/>
    <n v="85000"/>
    <n v="68765000"/>
  </r>
  <r>
    <d v="2021-09-01T00:00:00"/>
    <n v="2022"/>
    <s v="Q2"/>
    <x v="26"/>
    <s v="2-Wheelers"/>
    <n v="87"/>
    <n v="3081"/>
    <n v="2021"/>
    <n v="85000"/>
    <n v="7395000"/>
    <n v="85000"/>
    <n v="7395000"/>
  </r>
  <r>
    <d v="2021-09-01T00:00:00"/>
    <n v="2022"/>
    <s v="Q2"/>
    <x v="27"/>
    <s v="2-Wheelers"/>
    <n v="959"/>
    <n v="71820"/>
    <n v="2021"/>
    <n v="85000"/>
    <n v="81515000"/>
    <n v="85000"/>
    <n v="81515000"/>
  </r>
  <r>
    <d v="2021-09-01T00:00:00"/>
    <n v="2022"/>
    <s v="Q2"/>
    <x v="23"/>
    <s v="2-Wheelers"/>
    <n v="691"/>
    <n v="32590"/>
    <n v="2021"/>
    <n v="85000"/>
    <n v="58735000"/>
    <n v="85000"/>
    <n v="58735000"/>
  </r>
  <r>
    <d v="2021-09-01T00:00:00"/>
    <n v="2022"/>
    <s v="Q2"/>
    <x v="21"/>
    <s v="2-Wheelers"/>
    <n v="33"/>
    <n v="4975"/>
    <n v="2021"/>
    <n v="85000"/>
    <n v="2805000"/>
    <n v="85000"/>
    <n v="2805000"/>
  </r>
  <r>
    <d v="2021-09-01T00:00:00"/>
    <n v="2022"/>
    <s v="Q2"/>
    <x v="6"/>
    <s v="2-Wheelers"/>
    <n v="157"/>
    <n v="7354"/>
    <n v="2021"/>
    <n v="85000"/>
    <n v="13345000"/>
    <n v="85000"/>
    <n v="13345000"/>
  </r>
  <r>
    <d v="2021-09-01T00:00:00"/>
    <n v="2022"/>
    <s v="Q2"/>
    <x v="24"/>
    <s v="2-Wheelers"/>
    <n v="149"/>
    <n v="24528"/>
    <n v="2021"/>
    <n v="85000"/>
    <n v="12665000"/>
    <n v="85000"/>
    <n v="12665000"/>
  </r>
  <r>
    <d v="2021-09-01T00:00:00"/>
    <n v="2022"/>
    <s v="Q2"/>
    <x v="28"/>
    <s v="2-Wheelers"/>
    <n v="3539"/>
    <n v="80292"/>
    <n v="2021"/>
    <n v="85000"/>
    <n v="300815000"/>
    <n v="85000"/>
    <n v="300815000"/>
  </r>
  <r>
    <d v="2021-09-01T00:00:00"/>
    <n v="2022"/>
    <s v="Q2"/>
    <x v="29"/>
    <s v="2-Wheelers"/>
    <n v="789"/>
    <n v="48245"/>
    <n v="2021"/>
    <n v="85000"/>
    <n v="67065000"/>
    <n v="85000"/>
    <n v="67065000"/>
  </r>
  <r>
    <d v="2021-09-01T00:00:00"/>
    <n v="2022"/>
    <s v="Q2"/>
    <x v="17"/>
    <s v="2-Wheelers"/>
    <n v="590"/>
    <n v="65166"/>
    <n v="2021"/>
    <n v="85000"/>
    <n v="50150000"/>
    <n v="85000"/>
    <n v="50150000"/>
  </r>
  <r>
    <d v="2021-09-01T00:00:00"/>
    <n v="2022"/>
    <s v="Q2"/>
    <x v="30"/>
    <s v="2-Wheelers"/>
    <n v="2166"/>
    <n v="92351"/>
    <n v="2021"/>
    <n v="85000"/>
    <n v="184110000"/>
    <n v="85000"/>
    <n v="184110000"/>
  </r>
  <r>
    <d v="2021-09-01T00:00:00"/>
    <n v="2022"/>
    <s v="Q2"/>
    <x v="18"/>
    <s v="2-Wheelers"/>
    <n v="490"/>
    <n v="28355"/>
    <n v="2021"/>
    <n v="85000"/>
    <n v="41650000"/>
    <n v="85000"/>
    <n v="41650000"/>
  </r>
  <r>
    <d v="2021-09-01T00:00:00"/>
    <n v="2022"/>
    <s v="Q2"/>
    <x v="12"/>
    <s v="2-Wheelers"/>
    <n v="48"/>
    <n v="3211"/>
    <n v="2021"/>
    <n v="85000"/>
    <n v="4080000"/>
    <n v="85000"/>
    <n v="4080000"/>
  </r>
  <r>
    <d v="2021-09-01T00:00:00"/>
    <n v="2022"/>
    <s v="Q2"/>
    <x v="19"/>
    <s v="2-Wheelers"/>
    <n v="487"/>
    <n v="24819"/>
    <n v="2021"/>
    <n v="85000"/>
    <n v="41395000"/>
    <n v="85000"/>
    <n v="41395000"/>
  </r>
  <r>
    <d v="2021-09-01T00:00:00"/>
    <n v="2022"/>
    <s v="Q2"/>
    <x v="31"/>
    <s v="2-Wheelers"/>
    <n v="1625"/>
    <n v="48502"/>
    <n v="2021"/>
    <n v="85000"/>
    <n v="138125000"/>
    <n v="85000"/>
    <n v="138125000"/>
  </r>
  <r>
    <d v="2021-09-01T00:00:00"/>
    <n v="2022"/>
    <s v="Q2"/>
    <x v="32"/>
    <s v="2-Wheelers"/>
    <n v="2880"/>
    <n v="108477"/>
    <n v="2021"/>
    <n v="85000"/>
    <n v="244800000"/>
    <n v="85000"/>
    <n v="244800000"/>
  </r>
  <r>
    <d v="2021-09-01T00:00:00"/>
    <n v="2022"/>
    <s v="Q2"/>
    <x v="33"/>
    <s v="2-Wheelers"/>
    <n v="730"/>
    <n v="132962"/>
    <n v="2021"/>
    <n v="85000"/>
    <n v="62050000"/>
    <n v="85000"/>
    <n v="62050000"/>
  </r>
  <r>
    <d v="2021-09-01T00:00:00"/>
    <n v="2022"/>
    <s v="Q2"/>
    <x v="20"/>
    <s v="2-Wheelers"/>
    <n v="169"/>
    <n v="9926"/>
    <n v="2021"/>
    <n v="85000"/>
    <n v="14365000"/>
    <n v="85000"/>
    <n v="14365000"/>
  </r>
  <r>
    <d v="2021-09-01T00:00:00"/>
    <n v="2022"/>
    <s v="Q2"/>
    <x v="34"/>
    <s v="2-Wheelers"/>
    <n v="84"/>
    <n v="65430"/>
    <n v="2021"/>
    <n v="85000"/>
    <n v="7140000"/>
    <n v="85000"/>
    <n v="7140000"/>
  </r>
  <r>
    <d v="2021-10-01T00:00:00"/>
    <n v="2022"/>
    <s v="Q3"/>
    <x v="25"/>
    <s v="2-Wheelers"/>
    <n v="993"/>
    <n v="88110"/>
    <n v="2021"/>
    <n v="85000"/>
    <n v="84405000"/>
    <n v="85000"/>
    <n v="84405000"/>
  </r>
  <r>
    <d v="2021-10-01T00:00:00"/>
    <n v="2022"/>
    <s v="Q3"/>
    <x v="3"/>
    <s v="2-Wheelers"/>
    <n v="28"/>
    <n v="32155"/>
    <n v="2021"/>
    <n v="85000"/>
    <n v="2380000"/>
    <n v="85000"/>
    <n v="2380000"/>
  </r>
  <r>
    <d v="2021-10-01T00:00:00"/>
    <n v="2022"/>
    <s v="Q3"/>
    <x v="14"/>
    <s v="2-Wheelers"/>
    <n v="470"/>
    <n v="50679"/>
    <n v="2021"/>
    <n v="85000"/>
    <n v="39950000"/>
    <n v="85000"/>
    <n v="39950000"/>
  </r>
  <r>
    <d v="2021-10-01T00:00:00"/>
    <n v="2022"/>
    <s v="Q3"/>
    <x v="15"/>
    <s v="2-Wheelers"/>
    <n v="18"/>
    <n v="1792"/>
    <n v="2021"/>
    <n v="85000"/>
    <n v="1530000"/>
    <n v="85000"/>
    <n v="1530000"/>
  </r>
  <r>
    <d v="2021-10-01T00:00:00"/>
    <n v="2022"/>
    <s v="Q3"/>
    <x v="4"/>
    <s v="2-Wheelers"/>
    <n v="301"/>
    <n v="33464"/>
    <n v="2021"/>
    <n v="85000"/>
    <n v="25585000"/>
    <n v="85000"/>
    <n v="25585000"/>
  </r>
  <r>
    <d v="2021-10-01T00:00:00"/>
    <n v="2022"/>
    <s v="Q3"/>
    <x v="16"/>
    <s v="2-Wheelers"/>
    <n v="995"/>
    <n v="26087"/>
    <n v="2021"/>
    <n v="85000"/>
    <n v="84575000"/>
    <n v="85000"/>
    <n v="84575000"/>
  </r>
  <r>
    <d v="2021-10-01T00:00:00"/>
    <n v="2022"/>
    <s v="Q3"/>
    <x v="26"/>
    <s v="2-Wheelers"/>
    <n v="163"/>
    <n v="3914"/>
    <n v="2021"/>
    <n v="85000"/>
    <n v="13855000"/>
    <n v="85000"/>
    <n v="13855000"/>
  </r>
  <r>
    <d v="2021-10-01T00:00:00"/>
    <n v="2022"/>
    <s v="Q3"/>
    <x v="27"/>
    <s v="2-Wheelers"/>
    <n v="1460"/>
    <n v="84700"/>
    <n v="2021"/>
    <n v="85000"/>
    <n v="124100000"/>
    <n v="85000"/>
    <n v="124100000"/>
  </r>
  <r>
    <d v="2021-10-01T00:00:00"/>
    <n v="2022"/>
    <s v="Q3"/>
    <x v="23"/>
    <s v="2-Wheelers"/>
    <n v="505"/>
    <n v="26891"/>
    <n v="2021"/>
    <n v="85000"/>
    <n v="42925000"/>
    <n v="85000"/>
    <n v="42925000"/>
  </r>
  <r>
    <d v="2021-10-01T00:00:00"/>
    <n v="2022"/>
    <s v="Q3"/>
    <x v="21"/>
    <s v="2-Wheelers"/>
    <n v="29"/>
    <n v="4651"/>
    <n v="2021"/>
    <n v="85000"/>
    <n v="2465000"/>
    <n v="85000"/>
    <n v="2465000"/>
  </r>
  <r>
    <d v="2021-10-01T00:00:00"/>
    <n v="2022"/>
    <s v="Q3"/>
    <x v="6"/>
    <s v="2-Wheelers"/>
    <n v="199"/>
    <n v="8601"/>
    <n v="2021"/>
    <n v="85000"/>
    <n v="16915000"/>
    <n v="85000"/>
    <n v="16915000"/>
  </r>
  <r>
    <d v="2021-10-01T00:00:00"/>
    <n v="2022"/>
    <s v="Q3"/>
    <x v="24"/>
    <s v="2-Wheelers"/>
    <n v="253"/>
    <n v="28877"/>
    <n v="2021"/>
    <n v="85000"/>
    <n v="21505000"/>
    <n v="85000"/>
    <n v="21505000"/>
  </r>
  <r>
    <d v="2021-10-01T00:00:00"/>
    <n v="2022"/>
    <s v="Q3"/>
    <x v="28"/>
    <s v="2-Wheelers"/>
    <n v="3709"/>
    <n v="76401"/>
    <n v="2021"/>
    <n v="85000"/>
    <n v="315265000"/>
    <n v="85000"/>
    <n v="315265000"/>
  </r>
  <r>
    <d v="2021-10-01T00:00:00"/>
    <n v="2022"/>
    <s v="Q3"/>
    <x v="29"/>
    <s v="2-Wheelers"/>
    <n v="833"/>
    <n v="42377"/>
    <n v="2021"/>
    <n v="85000"/>
    <n v="70805000"/>
    <n v="85000"/>
    <n v="70805000"/>
  </r>
  <r>
    <d v="2021-10-01T00:00:00"/>
    <n v="2022"/>
    <s v="Q3"/>
    <x v="7"/>
    <s v="2-Wheelers"/>
    <n v="6"/>
    <n v="18"/>
    <n v="2021"/>
    <n v="85000"/>
    <n v="510000"/>
    <n v="85000"/>
    <n v="510000"/>
  </r>
  <r>
    <d v="2021-10-01T00:00:00"/>
    <n v="2022"/>
    <s v="Q3"/>
    <x v="17"/>
    <s v="2-Wheelers"/>
    <n v="545"/>
    <n v="52075"/>
    <n v="2021"/>
    <n v="85000"/>
    <n v="46325000"/>
    <n v="85000"/>
    <n v="46325000"/>
  </r>
  <r>
    <d v="2021-10-01T00:00:00"/>
    <n v="2022"/>
    <s v="Q3"/>
    <x v="30"/>
    <s v="2-Wheelers"/>
    <n v="3554"/>
    <n v="131332"/>
    <n v="2021"/>
    <n v="85000"/>
    <n v="302090000"/>
    <n v="85000"/>
    <n v="302090000"/>
  </r>
  <r>
    <d v="2021-10-01T00:00:00"/>
    <n v="2022"/>
    <s v="Q3"/>
    <x v="8"/>
    <s v="2-Wheelers"/>
    <n v="6"/>
    <n v="2098"/>
    <n v="2021"/>
    <n v="85000"/>
    <n v="510000"/>
    <n v="85000"/>
    <n v="510000"/>
  </r>
  <r>
    <d v="2021-10-01T00:00:00"/>
    <n v="2022"/>
    <s v="Q3"/>
    <x v="18"/>
    <s v="2-Wheelers"/>
    <n v="948"/>
    <n v="52708"/>
    <n v="2021"/>
    <n v="85000"/>
    <n v="80580000"/>
    <n v="85000"/>
    <n v="80580000"/>
  </r>
  <r>
    <d v="2021-10-01T00:00:00"/>
    <n v="2022"/>
    <s v="Q3"/>
    <x v="12"/>
    <s v="2-Wheelers"/>
    <n v="31"/>
    <n v="2839"/>
    <n v="2021"/>
    <n v="85000"/>
    <n v="2635000"/>
    <n v="85000"/>
    <n v="2635000"/>
  </r>
  <r>
    <d v="2021-10-01T00:00:00"/>
    <n v="2022"/>
    <s v="Q3"/>
    <x v="19"/>
    <s v="2-Wheelers"/>
    <n v="416"/>
    <n v="29940"/>
    <n v="2021"/>
    <n v="85000"/>
    <n v="35360000"/>
    <n v="85000"/>
    <n v="35360000"/>
  </r>
  <r>
    <d v="2021-10-01T00:00:00"/>
    <n v="2022"/>
    <s v="Q3"/>
    <x v="31"/>
    <s v="2-Wheelers"/>
    <n v="1602"/>
    <n v="65626"/>
    <n v="2021"/>
    <n v="85000"/>
    <n v="136170000"/>
    <n v="85000"/>
    <n v="136170000"/>
  </r>
  <r>
    <d v="2021-10-01T00:00:00"/>
    <n v="2022"/>
    <s v="Q3"/>
    <x v="32"/>
    <s v="2-Wheelers"/>
    <n v="2530"/>
    <n v="85674"/>
    <n v="2021"/>
    <n v="85000"/>
    <n v="215050000"/>
    <n v="85000"/>
    <n v="215050000"/>
  </r>
  <r>
    <d v="2021-10-01T00:00:00"/>
    <n v="2022"/>
    <s v="Q3"/>
    <x v="33"/>
    <s v="2-Wheelers"/>
    <n v="1022"/>
    <n v="129924"/>
    <n v="2021"/>
    <n v="85000"/>
    <n v="86870000"/>
    <n v="85000"/>
    <n v="86870000"/>
  </r>
  <r>
    <d v="2021-10-01T00:00:00"/>
    <n v="2022"/>
    <s v="Q3"/>
    <x v="20"/>
    <s v="2-Wheelers"/>
    <n v="129"/>
    <n v="12826"/>
    <n v="2021"/>
    <n v="85000"/>
    <n v="10965000"/>
    <n v="85000"/>
    <n v="10965000"/>
  </r>
  <r>
    <d v="2021-10-01T00:00:00"/>
    <n v="2022"/>
    <s v="Q3"/>
    <x v="34"/>
    <s v="2-Wheelers"/>
    <n v="67"/>
    <n v="53475"/>
    <n v="2021"/>
    <n v="85000"/>
    <n v="5695000"/>
    <n v="85000"/>
    <n v="5695000"/>
  </r>
  <r>
    <d v="2021-11-01T00:00:00"/>
    <n v="2022"/>
    <s v="Q3"/>
    <x v="25"/>
    <s v="2-Wheelers"/>
    <n v="1114"/>
    <n v="64835"/>
    <n v="2021"/>
    <n v="85000"/>
    <n v="94690000"/>
    <n v="85000"/>
    <n v="94690000"/>
  </r>
  <r>
    <d v="2021-11-01T00:00:00"/>
    <n v="2022"/>
    <s v="Q3"/>
    <x v="3"/>
    <s v="2-Wheelers"/>
    <n v="120"/>
    <n v="29586"/>
    <n v="2021"/>
    <n v="85000"/>
    <n v="10200000"/>
    <n v="85000"/>
    <n v="10200000"/>
  </r>
  <r>
    <d v="2021-11-01T00:00:00"/>
    <n v="2022"/>
    <s v="Q3"/>
    <x v="14"/>
    <s v="2-Wheelers"/>
    <n v="604"/>
    <n v="107209"/>
    <n v="2021"/>
    <n v="85000"/>
    <n v="51340000"/>
    <n v="85000"/>
    <n v="51340000"/>
  </r>
  <r>
    <d v="2021-11-01T00:00:00"/>
    <n v="2022"/>
    <s v="Q3"/>
    <x v="15"/>
    <s v="2-Wheelers"/>
    <n v="79"/>
    <n v="2083"/>
    <n v="2021"/>
    <n v="85000"/>
    <n v="6715000"/>
    <n v="85000"/>
    <n v="6715000"/>
  </r>
  <r>
    <d v="2021-11-01T00:00:00"/>
    <n v="2022"/>
    <s v="Q3"/>
    <x v="4"/>
    <s v="2-Wheelers"/>
    <n v="509"/>
    <n v="63099"/>
    <n v="2021"/>
    <n v="85000"/>
    <n v="43265000"/>
    <n v="85000"/>
    <n v="43265000"/>
  </r>
  <r>
    <d v="2021-11-01T00:00:00"/>
    <n v="2022"/>
    <s v="Q3"/>
    <x v="16"/>
    <s v="2-Wheelers"/>
    <n v="1269"/>
    <n v="37710"/>
    <n v="2021"/>
    <n v="85000"/>
    <n v="107865000"/>
    <n v="85000"/>
    <n v="107865000"/>
  </r>
  <r>
    <d v="2021-11-01T00:00:00"/>
    <n v="2022"/>
    <s v="Q3"/>
    <x v="26"/>
    <s v="2-Wheelers"/>
    <n v="178"/>
    <n v="4104"/>
    <n v="2021"/>
    <n v="85000"/>
    <n v="15130000"/>
    <n v="85000"/>
    <n v="15130000"/>
  </r>
  <r>
    <d v="2021-11-01T00:00:00"/>
    <n v="2022"/>
    <s v="Q3"/>
    <x v="27"/>
    <s v="2-Wheelers"/>
    <n v="1569"/>
    <n v="110759"/>
    <n v="2021"/>
    <n v="85000"/>
    <n v="133365000"/>
    <n v="85000"/>
    <n v="133365000"/>
  </r>
  <r>
    <d v="2021-11-01T00:00:00"/>
    <n v="2022"/>
    <s v="Q3"/>
    <x v="23"/>
    <s v="2-Wheelers"/>
    <n v="871"/>
    <n v="43957"/>
    <n v="2021"/>
    <n v="85000"/>
    <n v="74035000"/>
    <n v="85000"/>
    <n v="74035000"/>
  </r>
  <r>
    <d v="2021-11-01T00:00:00"/>
    <n v="2022"/>
    <s v="Q3"/>
    <x v="21"/>
    <s v="2-Wheelers"/>
    <n v="61"/>
    <n v="7398"/>
    <n v="2021"/>
    <n v="85000"/>
    <n v="5185000"/>
    <n v="85000"/>
    <n v="5185000"/>
  </r>
  <r>
    <d v="2021-11-01T00:00:00"/>
    <n v="2022"/>
    <s v="Q3"/>
    <x v="6"/>
    <s v="2-Wheelers"/>
    <n v="64"/>
    <n v="8083"/>
    <n v="2021"/>
    <n v="85000"/>
    <n v="5440000"/>
    <n v="85000"/>
    <n v="5440000"/>
  </r>
  <r>
    <d v="2021-11-01T00:00:00"/>
    <n v="2022"/>
    <s v="Q3"/>
    <x v="24"/>
    <s v="2-Wheelers"/>
    <n v="370"/>
    <n v="51355"/>
    <n v="2021"/>
    <n v="85000"/>
    <n v="31450000"/>
    <n v="85000"/>
    <n v="31450000"/>
  </r>
  <r>
    <d v="2021-11-01T00:00:00"/>
    <n v="2022"/>
    <s v="Q3"/>
    <x v="28"/>
    <s v="2-Wheelers"/>
    <n v="3430"/>
    <n v="74444"/>
    <n v="2021"/>
    <n v="85000"/>
    <n v="291550000"/>
    <n v="85000"/>
    <n v="291550000"/>
  </r>
  <r>
    <d v="2021-11-01T00:00:00"/>
    <n v="2022"/>
    <s v="Q3"/>
    <x v="29"/>
    <s v="2-Wheelers"/>
    <n v="948"/>
    <n v="43718"/>
    <n v="2021"/>
    <n v="85000"/>
    <n v="80580000"/>
    <n v="85000"/>
    <n v="80580000"/>
  </r>
  <r>
    <d v="2021-11-01T00:00:00"/>
    <n v="2022"/>
    <s v="Q3"/>
    <x v="17"/>
    <s v="2-Wheelers"/>
    <n v="940"/>
    <n v="99568"/>
    <n v="2021"/>
    <n v="85000"/>
    <n v="79900000"/>
    <n v="85000"/>
    <n v="79900000"/>
  </r>
  <r>
    <d v="2021-11-01T00:00:00"/>
    <n v="2022"/>
    <s v="Q3"/>
    <x v="30"/>
    <s v="2-Wheelers"/>
    <n v="3684"/>
    <n v="168326"/>
    <n v="2021"/>
    <n v="85000"/>
    <n v="313140000"/>
    <n v="85000"/>
    <n v="313140000"/>
  </r>
  <r>
    <d v="2021-11-01T00:00:00"/>
    <n v="2022"/>
    <s v="Q3"/>
    <x v="8"/>
    <s v="2-Wheelers"/>
    <n v="3"/>
    <n v="2490"/>
    <n v="2021"/>
    <n v="85000"/>
    <n v="255000"/>
    <n v="85000"/>
    <n v="255000"/>
  </r>
  <r>
    <d v="2021-11-01T00:00:00"/>
    <n v="2022"/>
    <s v="Q3"/>
    <x v="18"/>
    <s v="2-Wheelers"/>
    <n v="843"/>
    <n v="41128"/>
    <n v="2021"/>
    <n v="85000"/>
    <n v="71655000"/>
    <n v="85000"/>
    <n v="71655000"/>
  </r>
  <r>
    <d v="2021-11-01T00:00:00"/>
    <n v="2022"/>
    <s v="Q3"/>
    <x v="12"/>
    <s v="2-Wheelers"/>
    <n v="47"/>
    <n v="2889"/>
    <n v="2021"/>
    <n v="85000"/>
    <n v="3995000"/>
    <n v="85000"/>
    <n v="3995000"/>
  </r>
  <r>
    <d v="2021-11-01T00:00:00"/>
    <n v="2022"/>
    <s v="Q3"/>
    <x v="19"/>
    <s v="2-Wheelers"/>
    <n v="803"/>
    <n v="46549"/>
    <n v="2021"/>
    <n v="85000"/>
    <n v="68255000"/>
    <n v="85000"/>
    <n v="68255000"/>
  </r>
  <r>
    <d v="2021-11-01T00:00:00"/>
    <n v="2022"/>
    <s v="Q3"/>
    <x v="31"/>
    <s v="2-Wheelers"/>
    <n v="2265"/>
    <n v="141368"/>
    <n v="2021"/>
    <n v="85000"/>
    <n v="192525000"/>
    <n v="85000"/>
    <n v="192525000"/>
  </r>
  <r>
    <d v="2021-11-01T00:00:00"/>
    <n v="2022"/>
    <s v="Q3"/>
    <x v="32"/>
    <s v="2-Wheelers"/>
    <n v="2844"/>
    <n v="111203"/>
    <n v="2021"/>
    <n v="85000"/>
    <n v="241740000"/>
    <n v="85000"/>
    <n v="241740000"/>
  </r>
  <r>
    <d v="2021-11-01T00:00:00"/>
    <n v="2022"/>
    <s v="Q3"/>
    <x v="33"/>
    <s v="2-Wheelers"/>
    <n v="1347"/>
    <n v="225370"/>
    <n v="2021"/>
    <n v="85000"/>
    <n v="114495000"/>
    <n v="85000"/>
    <n v="114495000"/>
  </r>
  <r>
    <d v="2021-11-01T00:00:00"/>
    <n v="2022"/>
    <s v="Q3"/>
    <x v="20"/>
    <s v="2-Wheelers"/>
    <n v="262"/>
    <n v="20977"/>
    <n v="2021"/>
    <n v="85000"/>
    <n v="22270000"/>
    <n v="85000"/>
    <n v="22270000"/>
  </r>
  <r>
    <d v="2021-11-01T00:00:00"/>
    <n v="2022"/>
    <s v="Q3"/>
    <x v="34"/>
    <s v="2-Wheelers"/>
    <n v="309"/>
    <n v="79819"/>
    <n v="2021"/>
    <n v="85000"/>
    <n v="26265000"/>
    <n v="85000"/>
    <n v="26265000"/>
  </r>
  <r>
    <d v="2021-12-01T00:00:00"/>
    <n v="2022"/>
    <s v="Q3"/>
    <x v="25"/>
    <s v="2-Wheelers"/>
    <n v="985"/>
    <n v="42446"/>
    <n v="2021"/>
    <n v="85000"/>
    <n v="83725000"/>
    <n v="85000"/>
    <n v="83725000"/>
  </r>
  <r>
    <d v="2021-12-01T00:00:00"/>
    <n v="2022"/>
    <s v="Q3"/>
    <x v="3"/>
    <s v="2-Wheelers"/>
    <n v="93"/>
    <n v="28392"/>
    <n v="2021"/>
    <n v="85000"/>
    <n v="7905000"/>
    <n v="85000"/>
    <n v="7905000"/>
  </r>
  <r>
    <d v="2021-12-01T00:00:00"/>
    <n v="2022"/>
    <s v="Q3"/>
    <x v="14"/>
    <s v="2-Wheelers"/>
    <n v="467"/>
    <n v="63454"/>
    <n v="2021"/>
    <n v="85000"/>
    <n v="39695000"/>
    <n v="85000"/>
    <n v="39695000"/>
  </r>
  <r>
    <d v="2021-12-01T00:00:00"/>
    <n v="2022"/>
    <s v="Q3"/>
    <x v="15"/>
    <s v="2-Wheelers"/>
    <n v="30"/>
    <n v="1252"/>
    <n v="2021"/>
    <n v="85000"/>
    <n v="2550000"/>
    <n v="85000"/>
    <n v="2550000"/>
  </r>
  <r>
    <d v="2021-12-01T00:00:00"/>
    <n v="2022"/>
    <s v="Q3"/>
    <x v="4"/>
    <s v="2-Wheelers"/>
    <n v="500"/>
    <n v="24772"/>
    <n v="2021"/>
    <n v="85000"/>
    <n v="42500000"/>
    <n v="85000"/>
    <n v="42500000"/>
  </r>
  <r>
    <d v="2021-12-01T00:00:00"/>
    <n v="2022"/>
    <s v="Q3"/>
    <x v="5"/>
    <s v="2-Wheelers"/>
    <n v="4"/>
    <n v="1100"/>
    <n v="2021"/>
    <n v="85000"/>
    <n v="340000"/>
    <n v="85000"/>
    <n v="340000"/>
  </r>
  <r>
    <d v="2021-12-01T00:00:00"/>
    <n v="2022"/>
    <s v="Q3"/>
    <x v="16"/>
    <s v="2-Wheelers"/>
    <n v="1258"/>
    <n v="18687"/>
    <n v="2021"/>
    <n v="85000"/>
    <n v="106930000"/>
    <n v="85000"/>
    <n v="106930000"/>
  </r>
  <r>
    <d v="2021-12-01T00:00:00"/>
    <n v="2022"/>
    <s v="Q3"/>
    <x v="26"/>
    <s v="2-Wheelers"/>
    <n v="153"/>
    <n v="3468"/>
    <n v="2021"/>
    <n v="85000"/>
    <n v="13005000"/>
    <n v="85000"/>
    <n v="13005000"/>
  </r>
  <r>
    <d v="2021-12-01T00:00:00"/>
    <n v="2022"/>
    <s v="Q3"/>
    <x v="27"/>
    <s v="2-Wheelers"/>
    <n v="2111"/>
    <n v="92992"/>
    <n v="2021"/>
    <n v="85000"/>
    <n v="179435000"/>
    <n v="85000"/>
    <n v="179435000"/>
  </r>
  <r>
    <d v="2021-12-01T00:00:00"/>
    <n v="2022"/>
    <s v="Q3"/>
    <x v="23"/>
    <s v="2-Wheelers"/>
    <n v="670"/>
    <n v="40694"/>
    <n v="2021"/>
    <n v="85000"/>
    <n v="56950000"/>
    <n v="85000"/>
    <n v="56950000"/>
  </r>
  <r>
    <d v="2021-12-01T00:00:00"/>
    <n v="2022"/>
    <s v="Q3"/>
    <x v="21"/>
    <s v="2-Wheelers"/>
    <n v="73"/>
    <n v="6044"/>
    <n v="2021"/>
    <n v="85000"/>
    <n v="6205000"/>
    <n v="85000"/>
    <n v="6205000"/>
  </r>
  <r>
    <d v="2021-12-01T00:00:00"/>
    <n v="2022"/>
    <s v="Q3"/>
    <x v="6"/>
    <s v="2-Wheelers"/>
    <n v="110"/>
    <n v="4076"/>
    <n v="2021"/>
    <n v="85000"/>
    <n v="9350000"/>
    <n v="85000"/>
    <n v="9350000"/>
  </r>
  <r>
    <d v="2021-12-01T00:00:00"/>
    <n v="2022"/>
    <s v="Q3"/>
    <x v="24"/>
    <s v="2-Wheelers"/>
    <n v="293"/>
    <n v="26077"/>
    <n v="2021"/>
    <n v="85000"/>
    <n v="24905000"/>
    <n v="85000"/>
    <n v="24905000"/>
  </r>
  <r>
    <d v="2021-12-01T00:00:00"/>
    <n v="2022"/>
    <s v="Q3"/>
    <x v="28"/>
    <s v="2-Wheelers"/>
    <n v="4381"/>
    <n v="83147"/>
    <n v="2021"/>
    <n v="85000"/>
    <n v="372385000"/>
    <n v="85000"/>
    <n v="372385000"/>
  </r>
  <r>
    <d v="2021-12-01T00:00:00"/>
    <n v="2022"/>
    <s v="Q3"/>
    <x v="29"/>
    <s v="2-Wheelers"/>
    <n v="1107"/>
    <n v="43996"/>
    <n v="2021"/>
    <n v="85000"/>
    <n v="94095000"/>
    <n v="85000"/>
    <n v="94095000"/>
  </r>
  <r>
    <d v="2021-12-01T00:00:00"/>
    <n v="2022"/>
    <s v="Q3"/>
    <x v="17"/>
    <s v="2-Wheelers"/>
    <n v="901"/>
    <n v="110877"/>
    <n v="2021"/>
    <n v="85000"/>
    <n v="76585000"/>
    <n v="85000"/>
    <n v="76585000"/>
  </r>
  <r>
    <d v="2021-12-01T00:00:00"/>
    <n v="2022"/>
    <s v="Q3"/>
    <x v="30"/>
    <s v="2-Wheelers"/>
    <n v="4775"/>
    <n v="134502"/>
    <n v="2021"/>
    <n v="85000"/>
    <n v="405875000"/>
    <n v="85000"/>
    <n v="405875000"/>
  </r>
  <r>
    <d v="2021-12-01T00:00:00"/>
    <n v="2022"/>
    <s v="Q3"/>
    <x v="8"/>
    <s v="2-Wheelers"/>
    <n v="4"/>
    <n v="3649"/>
    <n v="2021"/>
    <n v="85000"/>
    <n v="340000"/>
    <n v="85000"/>
    <n v="340000"/>
  </r>
  <r>
    <d v="2021-12-01T00:00:00"/>
    <n v="2022"/>
    <s v="Q3"/>
    <x v="18"/>
    <s v="2-Wheelers"/>
    <n v="939"/>
    <n v="26693"/>
    <n v="2021"/>
    <n v="85000"/>
    <n v="79815000"/>
    <n v="85000"/>
    <n v="79815000"/>
  </r>
  <r>
    <d v="2021-12-01T00:00:00"/>
    <n v="2022"/>
    <s v="Q3"/>
    <x v="12"/>
    <s v="2-Wheelers"/>
    <n v="81"/>
    <n v="2589"/>
    <n v="2021"/>
    <n v="85000"/>
    <n v="6885000"/>
    <n v="85000"/>
    <n v="6885000"/>
  </r>
  <r>
    <d v="2021-12-01T00:00:00"/>
    <n v="2022"/>
    <s v="Q3"/>
    <x v="19"/>
    <s v="2-Wheelers"/>
    <n v="450"/>
    <n v="35287"/>
    <n v="2021"/>
    <n v="85000"/>
    <n v="38250000"/>
    <n v="85000"/>
    <n v="38250000"/>
  </r>
  <r>
    <d v="2021-12-01T00:00:00"/>
    <n v="2022"/>
    <s v="Q3"/>
    <x v="31"/>
    <s v="2-Wheelers"/>
    <n v="2119"/>
    <n v="61061"/>
    <n v="2021"/>
    <n v="85000"/>
    <n v="180115000"/>
    <n v="85000"/>
    <n v="180115000"/>
  </r>
  <r>
    <d v="2021-12-01T00:00:00"/>
    <n v="2022"/>
    <s v="Q3"/>
    <x v="32"/>
    <s v="2-Wheelers"/>
    <n v="3236"/>
    <n v="83485"/>
    <n v="2021"/>
    <n v="85000"/>
    <n v="275060000"/>
    <n v="85000"/>
    <n v="275060000"/>
  </r>
  <r>
    <d v="2021-12-01T00:00:00"/>
    <n v="2022"/>
    <s v="Q3"/>
    <x v="33"/>
    <s v="2-Wheelers"/>
    <n v="1371"/>
    <n v="268713"/>
    <n v="2021"/>
    <n v="85000"/>
    <n v="116535000"/>
    <n v="85000"/>
    <n v="116535000"/>
  </r>
  <r>
    <d v="2021-12-01T00:00:00"/>
    <n v="2022"/>
    <s v="Q3"/>
    <x v="20"/>
    <s v="2-Wheelers"/>
    <n v="229"/>
    <n v="12632"/>
    <n v="2021"/>
    <n v="85000"/>
    <n v="19465000"/>
    <n v="85000"/>
    <n v="19465000"/>
  </r>
  <r>
    <d v="2021-12-01T00:00:00"/>
    <n v="2022"/>
    <s v="Q3"/>
    <x v="34"/>
    <s v="2-Wheelers"/>
    <n v="285"/>
    <n v="73989"/>
    <n v="2021"/>
    <n v="85000"/>
    <n v="24225000"/>
    <n v="85000"/>
    <n v="24225000"/>
  </r>
  <r>
    <d v="2022-01-01T00:00:00"/>
    <n v="2022"/>
    <s v="Q4"/>
    <x v="25"/>
    <s v="2-Wheelers"/>
    <n v="1671"/>
    <n v="59712"/>
    <n v="2022"/>
    <n v="85000"/>
    <n v="142035000"/>
    <n v="85000"/>
    <n v="142035000"/>
  </r>
  <r>
    <d v="2022-01-01T00:00:00"/>
    <n v="2022"/>
    <s v="Q4"/>
    <x v="3"/>
    <s v="2-Wheelers"/>
    <n v="92"/>
    <n v="26097"/>
    <n v="2022"/>
    <n v="85000"/>
    <n v="7820000"/>
    <n v="85000"/>
    <n v="7820000"/>
  </r>
  <r>
    <d v="2022-01-01T00:00:00"/>
    <n v="2022"/>
    <s v="Q4"/>
    <x v="14"/>
    <s v="2-Wheelers"/>
    <n v="409"/>
    <n v="51380"/>
    <n v="2022"/>
    <n v="85000"/>
    <n v="34765000"/>
    <n v="85000"/>
    <n v="34765000"/>
  </r>
  <r>
    <d v="2022-01-01T00:00:00"/>
    <n v="2022"/>
    <s v="Q4"/>
    <x v="15"/>
    <s v="2-Wheelers"/>
    <n v="19"/>
    <n v="1291"/>
    <n v="2022"/>
    <n v="85000"/>
    <n v="1615000"/>
    <n v="85000"/>
    <n v="1615000"/>
  </r>
  <r>
    <d v="2022-01-01T00:00:00"/>
    <n v="2022"/>
    <s v="Q4"/>
    <x v="4"/>
    <s v="2-Wheelers"/>
    <n v="595"/>
    <n v="31989"/>
    <n v="2022"/>
    <n v="85000"/>
    <n v="50575000"/>
    <n v="85000"/>
    <n v="50575000"/>
  </r>
  <r>
    <d v="2022-01-01T00:00:00"/>
    <n v="2022"/>
    <s v="Q4"/>
    <x v="5"/>
    <s v="2-Wheelers"/>
    <n v="6"/>
    <n v="758"/>
    <n v="2022"/>
    <n v="85000"/>
    <n v="510000"/>
    <n v="85000"/>
    <n v="510000"/>
  </r>
  <r>
    <d v="2022-01-01T00:00:00"/>
    <n v="2022"/>
    <s v="Q4"/>
    <x v="16"/>
    <s v="2-Wheelers"/>
    <n v="1762"/>
    <n v="24615"/>
    <n v="2022"/>
    <n v="85000"/>
    <n v="149770000"/>
    <n v="85000"/>
    <n v="149770000"/>
  </r>
  <r>
    <d v="2022-01-01T00:00:00"/>
    <n v="2022"/>
    <s v="Q4"/>
    <x v="26"/>
    <s v="2-Wheelers"/>
    <n v="194"/>
    <n v="3015"/>
    <n v="2022"/>
    <n v="85000"/>
    <n v="16490000"/>
    <n v="85000"/>
    <n v="16490000"/>
  </r>
  <r>
    <d v="2022-01-01T00:00:00"/>
    <n v="2022"/>
    <s v="Q4"/>
    <x v="27"/>
    <s v="2-Wheelers"/>
    <n v="2191"/>
    <n v="58107"/>
    <n v="2022"/>
    <n v="85000"/>
    <n v="186235000"/>
    <n v="85000"/>
    <n v="186235000"/>
  </r>
  <r>
    <d v="2022-01-01T00:00:00"/>
    <n v="2022"/>
    <s v="Q4"/>
    <x v="23"/>
    <s v="2-Wheelers"/>
    <n v="597"/>
    <n v="28339"/>
    <n v="2022"/>
    <n v="85000"/>
    <n v="50745000"/>
    <n v="85000"/>
    <n v="50745000"/>
  </r>
  <r>
    <d v="2022-01-01T00:00:00"/>
    <n v="2022"/>
    <s v="Q4"/>
    <x v="21"/>
    <s v="2-Wheelers"/>
    <n v="22"/>
    <n v="3490"/>
    <n v="2022"/>
    <n v="85000"/>
    <n v="1870000"/>
    <n v="85000"/>
    <n v="1870000"/>
  </r>
  <r>
    <d v="2022-01-01T00:00:00"/>
    <n v="2022"/>
    <s v="Q4"/>
    <x v="6"/>
    <s v="2-Wheelers"/>
    <n v="76"/>
    <n v="3561"/>
    <n v="2022"/>
    <n v="85000"/>
    <n v="6460000"/>
    <n v="85000"/>
    <n v="6460000"/>
  </r>
  <r>
    <d v="2022-01-01T00:00:00"/>
    <n v="2022"/>
    <s v="Q4"/>
    <x v="24"/>
    <s v="2-Wheelers"/>
    <n v="240"/>
    <n v="24613"/>
    <n v="2022"/>
    <n v="85000"/>
    <n v="20400000"/>
    <n v="85000"/>
    <n v="20400000"/>
  </r>
  <r>
    <d v="2022-01-01T00:00:00"/>
    <n v="2022"/>
    <s v="Q4"/>
    <x v="28"/>
    <s v="2-Wheelers"/>
    <n v="4386"/>
    <n v="74134"/>
    <n v="2022"/>
    <n v="85000"/>
    <n v="372810000"/>
    <n v="85000"/>
    <n v="372810000"/>
  </r>
  <r>
    <d v="2022-01-01T00:00:00"/>
    <n v="2022"/>
    <s v="Q4"/>
    <x v="29"/>
    <s v="2-Wheelers"/>
    <n v="1399"/>
    <n v="45699"/>
    <n v="2022"/>
    <n v="85000"/>
    <n v="118915000"/>
    <n v="85000"/>
    <n v="118915000"/>
  </r>
  <r>
    <d v="2022-01-01T00:00:00"/>
    <n v="2022"/>
    <s v="Q4"/>
    <x v="7"/>
    <s v="2-Wheelers"/>
    <n v="6"/>
    <n v="20"/>
    <n v="2022"/>
    <n v="85000"/>
    <n v="510000"/>
    <n v="85000"/>
    <n v="510000"/>
  </r>
  <r>
    <d v="2022-01-01T00:00:00"/>
    <n v="2022"/>
    <s v="Q4"/>
    <x v="17"/>
    <s v="2-Wheelers"/>
    <n v="862"/>
    <n v="75043"/>
    <n v="2022"/>
    <n v="85000"/>
    <n v="73270000"/>
    <n v="85000"/>
    <n v="73270000"/>
  </r>
  <r>
    <d v="2022-01-01T00:00:00"/>
    <n v="2022"/>
    <s v="Q4"/>
    <x v="30"/>
    <s v="2-Wheelers"/>
    <n v="5138"/>
    <n v="136937"/>
    <n v="2022"/>
    <n v="85000"/>
    <n v="436730000"/>
    <n v="85000"/>
    <n v="436730000"/>
  </r>
  <r>
    <d v="2022-01-01T00:00:00"/>
    <n v="2022"/>
    <s v="Q4"/>
    <x v="8"/>
    <s v="2-Wheelers"/>
    <n v="5"/>
    <n v="3660"/>
    <n v="2022"/>
    <n v="85000"/>
    <n v="425000"/>
    <n v="85000"/>
    <n v="425000"/>
  </r>
  <r>
    <d v="2022-01-01T00:00:00"/>
    <n v="2022"/>
    <s v="Q4"/>
    <x v="18"/>
    <s v="2-Wheelers"/>
    <n v="1333"/>
    <n v="45749"/>
    <n v="2022"/>
    <n v="85000"/>
    <n v="113305000"/>
    <n v="85000"/>
    <n v="113305000"/>
  </r>
  <r>
    <d v="2022-01-01T00:00:00"/>
    <n v="2022"/>
    <s v="Q4"/>
    <x v="12"/>
    <s v="2-Wheelers"/>
    <n v="94"/>
    <n v="4044"/>
    <n v="2022"/>
    <n v="85000"/>
    <n v="7990000"/>
    <n v="85000"/>
    <n v="7990000"/>
  </r>
  <r>
    <d v="2022-01-01T00:00:00"/>
    <n v="2022"/>
    <s v="Q4"/>
    <x v="19"/>
    <s v="2-Wheelers"/>
    <n v="552"/>
    <n v="28295"/>
    <n v="2022"/>
    <n v="85000"/>
    <n v="46920000"/>
    <n v="85000"/>
    <n v="46920000"/>
  </r>
  <r>
    <d v="2022-01-01T00:00:00"/>
    <n v="2022"/>
    <s v="Q4"/>
    <x v="31"/>
    <s v="2-Wheelers"/>
    <n v="2359"/>
    <n v="50153"/>
    <n v="2022"/>
    <n v="85000"/>
    <n v="200515000"/>
    <n v="85000"/>
    <n v="200515000"/>
  </r>
  <r>
    <d v="2022-01-01T00:00:00"/>
    <n v="2022"/>
    <s v="Q4"/>
    <x v="32"/>
    <s v="2-Wheelers"/>
    <n v="4233"/>
    <n v="124399"/>
    <n v="2022"/>
    <n v="85000"/>
    <n v="359805000"/>
    <n v="85000"/>
    <n v="359805000"/>
  </r>
  <r>
    <d v="2022-01-01T00:00:00"/>
    <n v="2022"/>
    <s v="Q4"/>
    <x v="13"/>
    <s v="2-Wheelers"/>
    <n v="5"/>
    <n v="3043"/>
    <n v="2022"/>
    <n v="85000"/>
    <n v="425000"/>
    <n v="85000"/>
    <n v="425000"/>
  </r>
  <r>
    <d v="2022-01-01T00:00:00"/>
    <n v="2022"/>
    <s v="Q4"/>
    <x v="33"/>
    <s v="2-Wheelers"/>
    <n v="1322"/>
    <n v="168934"/>
    <n v="2022"/>
    <n v="85000"/>
    <n v="112370000"/>
    <n v="85000"/>
    <n v="112370000"/>
  </r>
  <r>
    <d v="2022-01-01T00:00:00"/>
    <n v="2022"/>
    <s v="Q4"/>
    <x v="20"/>
    <s v="2-Wheelers"/>
    <n v="184"/>
    <n v="10413"/>
    <n v="2022"/>
    <n v="85000"/>
    <n v="15640000"/>
    <n v="85000"/>
    <n v="15640000"/>
  </r>
  <r>
    <d v="2022-01-01T00:00:00"/>
    <n v="2022"/>
    <s v="Q4"/>
    <x v="34"/>
    <s v="2-Wheelers"/>
    <n v="370"/>
    <n v="61071"/>
    <n v="2022"/>
    <n v="85000"/>
    <n v="31450000"/>
    <n v="85000"/>
    <n v="31450000"/>
  </r>
  <r>
    <d v="2022-02-01T00:00:00"/>
    <n v="2022"/>
    <s v="Q4"/>
    <x v="25"/>
    <s v="2-Wheelers"/>
    <n v="2284"/>
    <n v="52013"/>
    <n v="2022"/>
    <n v="85000"/>
    <n v="194140000"/>
    <n v="85000"/>
    <n v="194140000"/>
  </r>
  <r>
    <d v="2022-02-01T00:00:00"/>
    <n v="2022"/>
    <s v="Q4"/>
    <x v="3"/>
    <s v="2-Wheelers"/>
    <n v="108"/>
    <n v="25414"/>
    <n v="2022"/>
    <n v="85000"/>
    <n v="9180000"/>
    <n v="85000"/>
    <n v="9180000"/>
  </r>
  <r>
    <d v="2022-02-01T00:00:00"/>
    <n v="2022"/>
    <s v="Q4"/>
    <x v="14"/>
    <s v="2-Wheelers"/>
    <n v="495"/>
    <n v="59758"/>
    <n v="2022"/>
    <n v="85000"/>
    <n v="42075000"/>
    <n v="85000"/>
    <n v="42075000"/>
  </r>
  <r>
    <d v="2022-02-01T00:00:00"/>
    <n v="2022"/>
    <s v="Q4"/>
    <x v="15"/>
    <s v="2-Wheelers"/>
    <n v="22"/>
    <n v="1184"/>
    <n v="2022"/>
    <n v="85000"/>
    <n v="1870000"/>
    <n v="85000"/>
    <n v="1870000"/>
  </r>
  <r>
    <d v="2022-02-01T00:00:00"/>
    <n v="2022"/>
    <s v="Q4"/>
    <x v="4"/>
    <s v="2-Wheelers"/>
    <n v="635"/>
    <n v="28508"/>
    <n v="2022"/>
    <n v="85000"/>
    <n v="53975000"/>
    <n v="85000"/>
    <n v="53975000"/>
  </r>
  <r>
    <d v="2022-02-01T00:00:00"/>
    <n v="2022"/>
    <s v="Q4"/>
    <x v="5"/>
    <s v="2-Wheelers"/>
    <n v="4"/>
    <n v="817"/>
    <n v="2022"/>
    <n v="85000"/>
    <n v="340000"/>
    <n v="85000"/>
    <n v="340000"/>
  </r>
  <r>
    <d v="2022-02-01T00:00:00"/>
    <n v="2022"/>
    <s v="Q4"/>
    <x v="16"/>
    <s v="2-Wheelers"/>
    <n v="2384"/>
    <n v="25413"/>
    <n v="2022"/>
    <n v="85000"/>
    <n v="202640000"/>
    <n v="85000"/>
    <n v="202640000"/>
  </r>
  <r>
    <d v="2022-02-01T00:00:00"/>
    <n v="2022"/>
    <s v="Q4"/>
    <x v="26"/>
    <s v="2-Wheelers"/>
    <n v="267"/>
    <n v="3248"/>
    <n v="2022"/>
    <n v="85000"/>
    <n v="22695000"/>
    <n v="85000"/>
    <n v="22695000"/>
  </r>
  <r>
    <d v="2022-02-01T00:00:00"/>
    <n v="2022"/>
    <s v="Q4"/>
    <x v="27"/>
    <s v="2-Wheelers"/>
    <n v="2613"/>
    <n v="68658"/>
    <n v="2022"/>
    <n v="85000"/>
    <n v="222105000"/>
    <n v="85000"/>
    <n v="222105000"/>
  </r>
  <r>
    <d v="2022-02-01T00:00:00"/>
    <n v="2022"/>
    <s v="Q4"/>
    <x v="23"/>
    <s v="2-Wheelers"/>
    <n v="677"/>
    <n v="25667"/>
    <n v="2022"/>
    <n v="85000"/>
    <n v="57545000"/>
    <n v="85000"/>
    <n v="57545000"/>
  </r>
  <r>
    <d v="2022-02-01T00:00:00"/>
    <n v="2022"/>
    <s v="Q4"/>
    <x v="21"/>
    <s v="2-Wheelers"/>
    <n v="57"/>
    <n v="4041"/>
    <n v="2022"/>
    <n v="85000"/>
    <n v="4845000"/>
    <n v="85000"/>
    <n v="4845000"/>
  </r>
  <r>
    <d v="2022-02-01T00:00:00"/>
    <n v="2022"/>
    <s v="Q4"/>
    <x v="6"/>
    <s v="2-Wheelers"/>
    <n v="101"/>
    <n v="4836"/>
    <n v="2022"/>
    <n v="85000"/>
    <n v="8585000"/>
    <n v="85000"/>
    <n v="8585000"/>
  </r>
  <r>
    <d v="2022-02-01T00:00:00"/>
    <n v="2022"/>
    <s v="Q4"/>
    <x v="24"/>
    <s v="2-Wheelers"/>
    <n v="338"/>
    <n v="27174"/>
    <n v="2022"/>
    <n v="85000"/>
    <n v="28730000"/>
    <n v="85000"/>
    <n v="28730000"/>
  </r>
  <r>
    <d v="2022-02-01T00:00:00"/>
    <n v="2022"/>
    <s v="Q4"/>
    <x v="28"/>
    <s v="2-Wheelers"/>
    <n v="5593"/>
    <n v="75612"/>
    <n v="2022"/>
    <n v="85000"/>
    <n v="475405000"/>
    <n v="85000"/>
    <n v="475405000"/>
  </r>
  <r>
    <d v="2022-02-01T00:00:00"/>
    <n v="2022"/>
    <s v="Q4"/>
    <x v="29"/>
    <s v="2-Wheelers"/>
    <n v="1737"/>
    <n v="41273"/>
    <n v="2022"/>
    <n v="85000"/>
    <n v="147645000"/>
    <n v="85000"/>
    <n v="147645000"/>
  </r>
  <r>
    <d v="2022-02-01T00:00:00"/>
    <n v="2022"/>
    <s v="Q4"/>
    <x v="17"/>
    <s v="2-Wheelers"/>
    <n v="974"/>
    <n v="69322"/>
    <n v="2022"/>
    <n v="85000"/>
    <n v="82790000"/>
    <n v="85000"/>
    <n v="82790000"/>
  </r>
  <r>
    <d v="2022-02-01T00:00:00"/>
    <n v="2022"/>
    <s v="Q4"/>
    <x v="30"/>
    <s v="2-Wheelers"/>
    <n v="6871"/>
    <n v="116043"/>
    <n v="2022"/>
    <n v="85000"/>
    <n v="584035000"/>
    <n v="85000"/>
    <n v="584035000"/>
  </r>
  <r>
    <d v="2022-02-01T00:00:00"/>
    <n v="2022"/>
    <s v="Q4"/>
    <x v="8"/>
    <s v="2-Wheelers"/>
    <n v="3"/>
    <n v="4773"/>
    <n v="2022"/>
    <n v="85000"/>
    <n v="255000"/>
    <n v="85000"/>
    <n v="255000"/>
  </r>
  <r>
    <d v="2022-02-01T00:00:00"/>
    <n v="2022"/>
    <s v="Q4"/>
    <x v="18"/>
    <s v="2-Wheelers"/>
    <n v="1266"/>
    <n v="41856"/>
    <n v="2022"/>
    <n v="85000"/>
    <n v="107610000"/>
    <n v="85000"/>
    <n v="107610000"/>
  </r>
  <r>
    <d v="2022-02-01T00:00:00"/>
    <n v="2022"/>
    <s v="Q4"/>
    <x v="12"/>
    <s v="2-Wheelers"/>
    <n v="117"/>
    <n v="3410"/>
    <n v="2022"/>
    <n v="85000"/>
    <n v="9945000"/>
    <n v="85000"/>
    <n v="9945000"/>
  </r>
  <r>
    <d v="2022-02-01T00:00:00"/>
    <n v="2022"/>
    <s v="Q4"/>
    <x v="19"/>
    <s v="2-Wheelers"/>
    <n v="296"/>
    <n v="24506"/>
    <n v="2022"/>
    <n v="85000"/>
    <n v="25160000"/>
    <n v="85000"/>
    <n v="25160000"/>
  </r>
  <r>
    <d v="2022-02-01T00:00:00"/>
    <n v="2022"/>
    <s v="Q4"/>
    <x v="31"/>
    <s v="2-Wheelers"/>
    <n v="2563"/>
    <n v="56168"/>
    <n v="2022"/>
    <n v="85000"/>
    <n v="217855000"/>
    <n v="85000"/>
    <n v="217855000"/>
  </r>
  <r>
    <d v="2022-02-01T00:00:00"/>
    <n v="2022"/>
    <s v="Q4"/>
    <x v="32"/>
    <s v="2-Wheelers"/>
    <n v="4506"/>
    <n v="108851"/>
    <n v="2022"/>
    <n v="85000"/>
    <n v="383010000"/>
    <n v="85000"/>
    <n v="383010000"/>
  </r>
  <r>
    <d v="2022-02-01T00:00:00"/>
    <n v="2022"/>
    <s v="Q4"/>
    <x v="13"/>
    <s v="2-Wheelers"/>
    <n v="3"/>
    <n v="2705"/>
    <n v="2022"/>
    <n v="85000"/>
    <n v="255000"/>
    <n v="85000"/>
    <n v="255000"/>
  </r>
  <r>
    <d v="2022-02-01T00:00:00"/>
    <n v="2022"/>
    <s v="Q4"/>
    <x v="33"/>
    <s v="2-Wheelers"/>
    <n v="1202"/>
    <n v="163699"/>
    <n v="2022"/>
    <n v="85000"/>
    <n v="102170000"/>
    <n v="85000"/>
    <n v="102170000"/>
  </r>
  <r>
    <d v="2022-02-01T00:00:00"/>
    <n v="2022"/>
    <s v="Q4"/>
    <x v="20"/>
    <s v="2-Wheelers"/>
    <n v="223"/>
    <n v="9283"/>
    <n v="2022"/>
    <n v="85000"/>
    <n v="18955000"/>
    <n v="85000"/>
    <n v="18955000"/>
  </r>
  <r>
    <d v="2022-02-01T00:00:00"/>
    <n v="2022"/>
    <s v="Q4"/>
    <x v="34"/>
    <s v="2-Wheelers"/>
    <n v="383"/>
    <n v="56937"/>
    <n v="2022"/>
    <n v="85000"/>
    <n v="32555000"/>
    <n v="85000"/>
    <n v="32555000"/>
  </r>
  <r>
    <d v="2022-03-01T00:00:00"/>
    <n v="2022"/>
    <s v="Q4"/>
    <x v="25"/>
    <s v="2-Wheelers"/>
    <n v="3169"/>
    <n v="51588"/>
    <n v="2022"/>
    <n v="85000"/>
    <n v="269365000"/>
    <n v="85000"/>
    <n v="269365000"/>
  </r>
  <r>
    <d v="2022-03-01T00:00:00"/>
    <n v="2022"/>
    <s v="Q4"/>
    <x v="3"/>
    <s v="2-Wheelers"/>
    <n v="179"/>
    <n v="29698"/>
    <n v="2022"/>
    <n v="85000"/>
    <n v="15215000"/>
    <n v="85000"/>
    <n v="15215000"/>
  </r>
  <r>
    <d v="2022-03-01T00:00:00"/>
    <n v="2022"/>
    <s v="Q4"/>
    <x v="14"/>
    <s v="2-Wheelers"/>
    <n v="1328"/>
    <n v="85165"/>
    <n v="2022"/>
    <n v="85000"/>
    <n v="112880000"/>
    <n v="85000"/>
    <n v="112880000"/>
  </r>
  <r>
    <d v="2022-03-01T00:00:00"/>
    <n v="2022"/>
    <s v="Q4"/>
    <x v="15"/>
    <s v="2-Wheelers"/>
    <n v="55"/>
    <n v="1883"/>
    <n v="2022"/>
    <n v="85000"/>
    <n v="4675000"/>
    <n v="85000"/>
    <n v="4675000"/>
  </r>
  <r>
    <d v="2022-03-01T00:00:00"/>
    <n v="2022"/>
    <s v="Q4"/>
    <x v="4"/>
    <s v="2-Wheelers"/>
    <n v="959"/>
    <n v="31244"/>
    <n v="2022"/>
    <n v="85000"/>
    <n v="81515000"/>
    <n v="85000"/>
    <n v="81515000"/>
  </r>
  <r>
    <d v="2022-03-01T00:00:00"/>
    <n v="2022"/>
    <s v="Q4"/>
    <x v="5"/>
    <s v="2-Wheelers"/>
    <n v="5"/>
    <n v="757"/>
    <n v="2022"/>
    <n v="85000"/>
    <n v="425000"/>
    <n v="85000"/>
    <n v="425000"/>
  </r>
  <r>
    <d v="2022-03-01T00:00:00"/>
    <n v="2022"/>
    <s v="Q4"/>
    <x v="16"/>
    <s v="2-Wheelers"/>
    <n v="3491"/>
    <n v="28871"/>
    <n v="2022"/>
    <n v="85000"/>
    <n v="296735000"/>
    <n v="85000"/>
    <n v="296735000"/>
  </r>
  <r>
    <d v="2022-03-01T00:00:00"/>
    <n v="2022"/>
    <s v="Q4"/>
    <x v="26"/>
    <s v="2-Wheelers"/>
    <n v="235"/>
    <n v="4381"/>
    <n v="2022"/>
    <n v="85000"/>
    <n v="19975000"/>
    <n v="85000"/>
    <n v="19975000"/>
  </r>
  <r>
    <d v="2022-03-01T00:00:00"/>
    <n v="2022"/>
    <s v="Q4"/>
    <x v="27"/>
    <s v="2-Wheelers"/>
    <n v="4507"/>
    <n v="79333"/>
    <n v="2022"/>
    <n v="85000"/>
    <n v="383095000"/>
    <n v="85000"/>
    <n v="383095000"/>
  </r>
  <r>
    <d v="2022-03-01T00:00:00"/>
    <n v="2022"/>
    <s v="Q4"/>
    <x v="23"/>
    <s v="2-Wheelers"/>
    <n v="1025"/>
    <n v="30295"/>
    <n v="2022"/>
    <n v="85000"/>
    <n v="87125000"/>
    <n v="85000"/>
    <n v="87125000"/>
  </r>
  <r>
    <d v="2022-03-01T00:00:00"/>
    <n v="2022"/>
    <s v="Q4"/>
    <x v="21"/>
    <s v="2-Wheelers"/>
    <n v="61"/>
    <n v="3565"/>
    <n v="2022"/>
    <n v="85000"/>
    <n v="5185000"/>
    <n v="85000"/>
    <n v="5185000"/>
  </r>
  <r>
    <d v="2022-03-01T00:00:00"/>
    <n v="2022"/>
    <s v="Q4"/>
    <x v="6"/>
    <s v="2-Wheelers"/>
    <n v="227"/>
    <n v="5680"/>
    <n v="2022"/>
    <n v="85000"/>
    <n v="19295000"/>
    <n v="85000"/>
    <n v="19295000"/>
  </r>
  <r>
    <d v="2022-03-01T00:00:00"/>
    <n v="2022"/>
    <s v="Q4"/>
    <x v="24"/>
    <s v="2-Wheelers"/>
    <n v="607"/>
    <n v="38435"/>
    <n v="2022"/>
    <n v="85000"/>
    <n v="51595000"/>
    <n v="85000"/>
    <n v="51595000"/>
  </r>
  <r>
    <d v="2022-03-01T00:00:00"/>
    <n v="2022"/>
    <s v="Q4"/>
    <x v="28"/>
    <s v="2-Wheelers"/>
    <n v="7288"/>
    <n v="91537"/>
    <n v="2022"/>
    <n v="85000"/>
    <n v="619480000"/>
    <n v="85000"/>
    <n v="619480000"/>
  </r>
  <r>
    <d v="2022-03-01T00:00:00"/>
    <n v="2022"/>
    <s v="Q4"/>
    <x v="29"/>
    <s v="2-Wheelers"/>
    <n v="2880"/>
    <n v="50610"/>
    <n v="2022"/>
    <n v="85000"/>
    <n v="244800000"/>
    <n v="85000"/>
    <n v="244800000"/>
  </r>
  <r>
    <d v="2022-03-01T00:00:00"/>
    <n v="2022"/>
    <s v="Q4"/>
    <x v="17"/>
    <s v="2-Wheelers"/>
    <n v="1580"/>
    <n v="76256"/>
    <n v="2022"/>
    <n v="85000"/>
    <n v="134300000"/>
    <n v="85000"/>
    <n v="134300000"/>
  </r>
  <r>
    <d v="2022-03-01T00:00:00"/>
    <n v="2022"/>
    <s v="Q4"/>
    <x v="30"/>
    <s v="2-Wheelers"/>
    <n v="9687"/>
    <n v="130070"/>
    <n v="2022"/>
    <n v="85000"/>
    <n v="823395000"/>
    <n v="85000"/>
    <n v="823395000"/>
  </r>
  <r>
    <d v="2022-03-01T00:00:00"/>
    <n v="2022"/>
    <s v="Q4"/>
    <x v="8"/>
    <s v="2-Wheelers"/>
    <n v="2"/>
    <n v="3508"/>
    <n v="2022"/>
    <n v="85000"/>
    <n v="170000"/>
    <n v="85000"/>
    <n v="170000"/>
  </r>
  <r>
    <d v="2022-03-01T00:00:00"/>
    <n v="2022"/>
    <s v="Q4"/>
    <x v="18"/>
    <s v="2-Wheelers"/>
    <n v="2363"/>
    <n v="47801"/>
    <n v="2022"/>
    <n v="85000"/>
    <n v="200855000"/>
    <n v="85000"/>
    <n v="200855000"/>
  </r>
  <r>
    <d v="2022-03-01T00:00:00"/>
    <n v="2022"/>
    <s v="Q4"/>
    <x v="12"/>
    <s v="2-Wheelers"/>
    <n v="181"/>
    <n v="3913"/>
    <n v="2022"/>
    <n v="85000"/>
    <n v="15385000"/>
    <n v="85000"/>
    <n v="15385000"/>
  </r>
  <r>
    <d v="2022-03-01T00:00:00"/>
    <n v="2022"/>
    <s v="Q4"/>
    <x v="19"/>
    <s v="2-Wheelers"/>
    <n v="716"/>
    <n v="31497"/>
    <n v="2022"/>
    <n v="85000"/>
    <n v="60860000"/>
    <n v="85000"/>
    <n v="60860000"/>
  </r>
  <r>
    <d v="2022-03-01T00:00:00"/>
    <n v="2022"/>
    <s v="Q4"/>
    <x v="31"/>
    <s v="2-Wheelers"/>
    <n v="3080"/>
    <n v="60106"/>
    <n v="2022"/>
    <n v="85000"/>
    <n v="261800000"/>
    <n v="85000"/>
    <n v="261800000"/>
  </r>
  <r>
    <d v="2022-03-01T00:00:00"/>
    <n v="2022"/>
    <s v="Q4"/>
    <x v="32"/>
    <s v="2-Wheelers"/>
    <n v="7708"/>
    <n v="124272"/>
    <n v="2022"/>
    <n v="85000"/>
    <n v="655180000"/>
    <n v="85000"/>
    <n v="655180000"/>
  </r>
  <r>
    <d v="2022-03-01T00:00:00"/>
    <n v="2022"/>
    <s v="Q4"/>
    <x v="13"/>
    <s v="2-Wheelers"/>
    <n v="18"/>
    <n v="3504"/>
    <n v="2022"/>
    <n v="85000"/>
    <n v="1530000"/>
    <n v="85000"/>
    <n v="1530000"/>
  </r>
  <r>
    <d v="2022-03-01T00:00:00"/>
    <n v="2022"/>
    <s v="Q4"/>
    <x v="33"/>
    <s v="2-Wheelers"/>
    <n v="1986"/>
    <n v="180927"/>
    <n v="2022"/>
    <n v="85000"/>
    <n v="168810000"/>
    <n v="85000"/>
    <n v="168810000"/>
  </r>
  <r>
    <d v="2022-03-01T00:00:00"/>
    <n v="2022"/>
    <s v="Q4"/>
    <x v="20"/>
    <s v="2-Wheelers"/>
    <n v="435"/>
    <n v="11692"/>
    <n v="2022"/>
    <n v="85000"/>
    <n v="36975000"/>
    <n v="85000"/>
    <n v="36975000"/>
  </r>
  <r>
    <d v="2022-03-01T00:00:00"/>
    <n v="2022"/>
    <s v="Q4"/>
    <x v="34"/>
    <s v="2-Wheelers"/>
    <n v="626"/>
    <n v="73783"/>
    <n v="2022"/>
    <n v="85000"/>
    <n v="53210000"/>
    <n v="85000"/>
    <n v="53210000"/>
  </r>
  <r>
    <d v="2022-04-01T00:00:00"/>
    <n v="2023"/>
    <s v="Q1"/>
    <x v="25"/>
    <s v="2-Wheelers"/>
    <n v="2745"/>
    <n v="56529"/>
    <n v="2022"/>
    <n v="85000"/>
    <n v="233325000"/>
    <n v="85000"/>
    <n v="233325000"/>
  </r>
  <r>
    <d v="2022-04-01T00:00:00"/>
    <n v="2023"/>
    <s v="Q1"/>
    <x v="3"/>
    <s v="2-Wheelers"/>
    <n v="168"/>
    <n v="26813"/>
    <n v="2022"/>
    <n v="85000"/>
    <n v="14280000"/>
    <n v="85000"/>
    <n v="14280000"/>
  </r>
  <r>
    <d v="2022-04-01T00:00:00"/>
    <n v="2023"/>
    <s v="Q1"/>
    <x v="14"/>
    <s v="2-Wheelers"/>
    <n v="475"/>
    <n v="82418"/>
    <n v="2022"/>
    <n v="85000"/>
    <n v="40375000"/>
    <n v="85000"/>
    <n v="40375000"/>
  </r>
  <r>
    <d v="2022-04-01T00:00:00"/>
    <n v="2023"/>
    <s v="Q1"/>
    <x v="15"/>
    <s v="2-Wheelers"/>
    <n v="63"/>
    <n v="1881"/>
    <n v="2022"/>
    <n v="85000"/>
    <n v="5355000"/>
    <n v="85000"/>
    <n v="5355000"/>
  </r>
  <r>
    <d v="2022-04-01T00:00:00"/>
    <n v="2023"/>
    <s v="Q1"/>
    <x v="4"/>
    <s v="2-Wheelers"/>
    <n v="1397"/>
    <n v="30843"/>
    <n v="2022"/>
    <n v="85000"/>
    <n v="118745000"/>
    <n v="85000"/>
    <n v="118745000"/>
  </r>
  <r>
    <d v="2022-04-01T00:00:00"/>
    <n v="2023"/>
    <s v="Q1"/>
    <x v="5"/>
    <s v="2-Wheelers"/>
    <n v="4"/>
    <n v="804"/>
    <n v="2022"/>
    <n v="85000"/>
    <n v="340000"/>
    <n v="85000"/>
    <n v="340000"/>
  </r>
  <r>
    <d v="2022-04-01T00:00:00"/>
    <n v="2023"/>
    <s v="Q1"/>
    <x v="16"/>
    <s v="2-Wheelers"/>
    <n v="2832"/>
    <n v="32226"/>
    <n v="2022"/>
    <n v="85000"/>
    <n v="240720000"/>
    <n v="85000"/>
    <n v="240720000"/>
  </r>
  <r>
    <d v="2022-04-01T00:00:00"/>
    <n v="2023"/>
    <s v="Q1"/>
    <x v="26"/>
    <s v="2-Wheelers"/>
    <n v="377"/>
    <n v="3817"/>
    <n v="2022"/>
    <n v="85000"/>
    <n v="32045000"/>
    <n v="85000"/>
    <n v="32045000"/>
  </r>
  <r>
    <d v="2022-04-01T00:00:00"/>
    <n v="2023"/>
    <s v="Q1"/>
    <x v="27"/>
    <s v="2-Wheelers"/>
    <n v="6695"/>
    <n v="88648"/>
    <n v="2022"/>
    <n v="85000"/>
    <n v="569075000"/>
    <n v="85000"/>
    <n v="569075000"/>
  </r>
  <r>
    <d v="2022-04-01T00:00:00"/>
    <n v="2023"/>
    <s v="Q1"/>
    <x v="23"/>
    <s v="2-Wheelers"/>
    <n v="1215"/>
    <n v="30558"/>
    <n v="2022"/>
    <n v="85000"/>
    <n v="103275000"/>
    <n v="85000"/>
    <n v="103275000"/>
  </r>
  <r>
    <d v="2022-04-01T00:00:00"/>
    <n v="2023"/>
    <s v="Q1"/>
    <x v="21"/>
    <s v="2-Wheelers"/>
    <n v="97"/>
    <n v="4637"/>
    <n v="2022"/>
    <n v="85000"/>
    <n v="8245000"/>
    <n v="85000"/>
    <n v="8245000"/>
  </r>
  <r>
    <d v="2022-04-01T00:00:00"/>
    <n v="2023"/>
    <s v="Q1"/>
    <x v="6"/>
    <s v="2-Wheelers"/>
    <n v="125"/>
    <n v="8306"/>
    <n v="2022"/>
    <n v="85000"/>
    <n v="10625000"/>
    <n v="85000"/>
    <n v="10625000"/>
  </r>
  <r>
    <d v="2022-04-01T00:00:00"/>
    <n v="2023"/>
    <s v="Q1"/>
    <x v="24"/>
    <s v="2-Wheelers"/>
    <n v="450"/>
    <n v="35590"/>
    <n v="2022"/>
    <n v="85000"/>
    <n v="38250000"/>
    <n v="85000"/>
    <n v="38250000"/>
  </r>
  <r>
    <d v="2022-04-01T00:00:00"/>
    <n v="2023"/>
    <s v="Q1"/>
    <x v="28"/>
    <s v="2-Wheelers"/>
    <n v="8814"/>
    <n v="100400"/>
    <n v="2022"/>
    <n v="85000"/>
    <n v="749190000"/>
    <n v="85000"/>
    <n v="749190000"/>
  </r>
  <r>
    <d v="2022-04-01T00:00:00"/>
    <n v="2023"/>
    <s v="Q1"/>
    <x v="29"/>
    <s v="2-Wheelers"/>
    <n v="2908"/>
    <n v="41859"/>
    <n v="2022"/>
    <n v="85000"/>
    <n v="247180000"/>
    <n v="85000"/>
    <n v="247180000"/>
  </r>
  <r>
    <d v="2022-04-01T00:00:00"/>
    <n v="2023"/>
    <s v="Q1"/>
    <x v="17"/>
    <s v="2-Wheelers"/>
    <n v="1337"/>
    <n v="75144"/>
    <n v="2022"/>
    <n v="85000"/>
    <n v="113645000"/>
    <n v="85000"/>
    <n v="113645000"/>
  </r>
  <r>
    <d v="2022-04-01T00:00:00"/>
    <n v="2023"/>
    <s v="Q1"/>
    <x v="30"/>
    <s v="2-Wheelers"/>
    <n v="7375"/>
    <n v="135969"/>
    <n v="2022"/>
    <n v="85000"/>
    <n v="626875000"/>
    <n v="85000"/>
    <n v="626875000"/>
  </r>
  <r>
    <d v="2022-04-01T00:00:00"/>
    <n v="2023"/>
    <s v="Q1"/>
    <x v="9"/>
    <s v="2-Wheelers"/>
    <n v="5"/>
    <n v="1472"/>
    <n v="2022"/>
    <n v="85000"/>
    <n v="425000"/>
    <n v="85000"/>
    <n v="425000"/>
  </r>
  <r>
    <d v="2022-04-01T00:00:00"/>
    <n v="2023"/>
    <s v="Q1"/>
    <x v="11"/>
    <s v="2-Wheelers"/>
    <n v="2"/>
    <n v="444"/>
    <n v="2022"/>
    <n v="85000"/>
    <n v="170000"/>
    <n v="85000"/>
    <n v="170000"/>
  </r>
  <r>
    <d v="2022-04-01T00:00:00"/>
    <n v="2023"/>
    <s v="Q1"/>
    <x v="18"/>
    <s v="2-Wheelers"/>
    <n v="2261"/>
    <n v="44330"/>
    <n v="2022"/>
    <n v="85000"/>
    <n v="192185000"/>
    <n v="85000"/>
    <n v="192185000"/>
  </r>
  <r>
    <d v="2022-04-01T00:00:00"/>
    <n v="2023"/>
    <s v="Q1"/>
    <x v="12"/>
    <s v="2-Wheelers"/>
    <n v="82"/>
    <n v="3044"/>
    <n v="2022"/>
    <n v="85000"/>
    <n v="6970000"/>
    <n v="85000"/>
    <n v="6970000"/>
  </r>
  <r>
    <d v="2022-04-01T00:00:00"/>
    <n v="2023"/>
    <s v="Q1"/>
    <x v="19"/>
    <s v="2-Wheelers"/>
    <n v="817"/>
    <n v="29934"/>
    <n v="2022"/>
    <n v="85000"/>
    <n v="69445000"/>
    <n v="85000"/>
    <n v="69445000"/>
  </r>
  <r>
    <d v="2022-04-01T00:00:00"/>
    <n v="2023"/>
    <s v="Q1"/>
    <x v="31"/>
    <s v="2-Wheelers"/>
    <n v="3771"/>
    <n v="70039"/>
    <n v="2022"/>
    <n v="85000"/>
    <n v="320535000"/>
    <n v="85000"/>
    <n v="320535000"/>
  </r>
  <r>
    <d v="2022-04-01T00:00:00"/>
    <n v="2023"/>
    <s v="Q1"/>
    <x v="32"/>
    <s v="2-Wheelers"/>
    <n v="5425"/>
    <n v="106643"/>
    <n v="2022"/>
    <n v="85000"/>
    <n v="461125000"/>
    <n v="85000"/>
    <n v="461125000"/>
  </r>
  <r>
    <d v="2022-04-01T00:00:00"/>
    <n v="2023"/>
    <s v="Q1"/>
    <x v="13"/>
    <s v="2-Wheelers"/>
    <n v="20"/>
    <n v="2797"/>
    <n v="2022"/>
    <n v="85000"/>
    <n v="1700000"/>
    <n v="85000"/>
    <n v="1700000"/>
  </r>
  <r>
    <d v="2022-04-01T00:00:00"/>
    <n v="2023"/>
    <s v="Q1"/>
    <x v="33"/>
    <s v="2-Wheelers"/>
    <n v="2397"/>
    <n v="225079"/>
    <n v="2022"/>
    <n v="85000"/>
    <n v="203745000"/>
    <n v="85000"/>
    <n v="203745000"/>
  </r>
  <r>
    <d v="2022-04-01T00:00:00"/>
    <n v="2023"/>
    <s v="Q1"/>
    <x v="20"/>
    <s v="2-Wheelers"/>
    <n v="602"/>
    <n v="12989"/>
    <n v="2022"/>
    <n v="85000"/>
    <n v="51170000"/>
    <n v="85000"/>
    <n v="51170000"/>
  </r>
  <r>
    <d v="2022-04-01T00:00:00"/>
    <n v="2023"/>
    <s v="Q1"/>
    <x v="34"/>
    <s v="2-Wheelers"/>
    <n v="815"/>
    <n v="68909"/>
    <n v="2022"/>
    <n v="85000"/>
    <n v="69275000"/>
    <n v="85000"/>
    <n v="69275000"/>
  </r>
  <r>
    <d v="2022-05-01T00:00:00"/>
    <n v="2023"/>
    <s v="Q1"/>
    <x v="25"/>
    <s v="2-Wheelers"/>
    <n v="1615"/>
    <n v="48041"/>
    <n v="2022"/>
    <n v="85000"/>
    <n v="137275000"/>
    <n v="85000"/>
    <n v="137275000"/>
  </r>
  <r>
    <d v="2022-05-01T00:00:00"/>
    <n v="2023"/>
    <s v="Q1"/>
    <x v="3"/>
    <s v="2-Wheelers"/>
    <n v="112"/>
    <n v="28739"/>
    <n v="2022"/>
    <n v="85000"/>
    <n v="9520000"/>
    <n v="85000"/>
    <n v="9520000"/>
  </r>
  <r>
    <d v="2022-05-01T00:00:00"/>
    <n v="2023"/>
    <s v="Q1"/>
    <x v="14"/>
    <s v="2-Wheelers"/>
    <n v="458"/>
    <n v="113034"/>
    <n v="2022"/>
    <n v="85000"/>
    <n v="38930000"/>
    <n v="85000"/>
    <n v="38930000"/>
  </r>
  <r>
    <d v="2022-05-01T00:00:00"/>
    <n v="2023"/>
    <s v="Q1"/>
    <x v="15"/>
    <s v="2-Wheelers"/>
    <n v="44"/>
    <n v="1797"/>
    <n v="2022"/>
    <n v="85000"/>
    <n v="3740000"/>
    <n v="85000"/>
    <n v="3740000"/>
  </r>
  <r>
    <d v="2022-05-01T00:00:00"/>
    <n v="2023"/>
    <s v="Q1"/>
    <x v="4"/>
    <s v="2-Wheelers"/>
    <n v="834"/>
    <n v="28821"/>
    <n v="2022"/>
    <n v="85000"/>
    <n v="70890000"/>
    <n v="85000"/>
    <n v="70890000"/>
  </r>
  <r>
    <d v="2022-05-01T00:00:00"/>
    <n v="2023"/>
    <s v="Q1"/>
    <x v="5"/>
    <s v="2-Wheelers"/>
    <n v="6"/>
    <n v="790"/>
    <n v="2022"/>
    <n v="85000"/>
    <n v="510000"/>
    <n v="85000"/>
    <n v="510000"/>
  </r>
  <r>
    <d v="2022-05-01T00:00:00"/>
    <n v="2023"/>
    <s v="Q1"/>
    <x v="16"/>
    <s v="2-Wheelers"/>
    <n v="1760"/>
    <n v="28897"/>
    <n v="2022"/>
    <n v="85000"/>
    <n v="149600000"/>
    <n v="85000"/>
    <n v="149600000"/>
  </r>
  <r>
    <d v="2022-05-01T00:00:00"/>
    <n v="2023"/>
    <s v="Q1"/>
    <x v="26"/>
    <s v="2-Wheelers"/>
    <n v="453"/>
    <n v="3338"/>
    <n v="2022"/>
    <n v="85000"/>
    <n v="38505000"/>
    <n v="85000"/>
    <n v="38505000"/>
  </r>
  <r>
    <d v="2022-05-01T00:00:00"/>
    <n v="2023"/>
    <s v="Q1"/>
    <x v="27"/>
    <s v="2-Wheelers"/>
    <n v="4408"/>
    <n v="68621"/>
    <n v="2022"/>
    <n v="85000"/>
    <n v="374680000"/>
    <n v="85000"/>
    <n v="374680000"/>
  </r>
  <r>
    <d v="2022-05-01T00:00:00"/>
    <n v="2023"/>
    <s v="Q1"/>
    <x v="23"/>
    <s v="2-Wheelers"/>
    <n v="1178"/>
    <n v="32009"/>
    <n v="2022"/>
    <n v="85000"/>
    <n v="100130000"/>
    <n v="85000"/>
    <n v="100130000"/>
  </r>
  <r>
    <d v="2022-05-01T00:00:00"/>
    <n v="2023"/>
    <s v="Q1"/>
    <x v="21"/>
    <s v="2-Wheelers"/>
    <n v="73"/>
    <n v="5131"/>
    <n v="2022"/>
    <n v="85000"/>
    <n v="6205000"/>
    <n v="85000"/>
    <n v="6205000"/>
  </r>
  <r>
    <d v="2022-05-01T00:00:00"/>
    <n v="2023"/>
    <s v="Q1"/>
    <x v="6"/>
    <s v="2-Wheelers"/>
    <n v="124"/>
    <n v="9505"/>
    <n v="2022"/>
    <n v="85000"/>
    <n v="10540000"/>
    <n v="85000"/>
    <n v="10540000"/>
  </r>
  <r>
    <d v="2022-05-01T00:00:00"/>
    <n v="2023"/>
    <s v="Q1"/>
    <x v="24"/>
    <s v="2-Wheelers"/>
    <n v="431"/>
    <n v="39317"/>
    <n v="2022"/>
    <n v="85000"/>
    <n v="36635000"/>
    <n v="85000"/>
    <n v="36635000"/>
  </r>
  <r>
    <d v="2022-05-01T00:00:00"/>
    <n v="2023"/>
    <s v="Q1"/>
    <x v="28"/>
    <s v="2-Wheelers"/>
    <n v="5947"/>
    <n v="84301"/>
    <n v="2022"/>
    <n v="85000"/>
    <n v="505495000"/>
    <n v="85000"/>
    <n v="505495000"/>
  </r>
  <r>
    <d v="2022-05-01T00:00:00"/>
    <n v="2023"/>
    <s v="Q1"/>
    <x v="29"/>
    <s v="2-Wheelers"/>
    <n v="2373"/>
    <n v="40514"/>
    <n v="2022"/>
    <n v="85000"/>
    <n v="201705000"/>
    <n v="85000"/>
    <n v="201705000"/>
  </r>
  <r>
    <d v="2022-05-01T00:00:00"/>
    <n v="2023"/>
    <s v="Q1"/>
    <x v="17"/>
    <s v="2-Wheelers"/>
    <n v="1310"/>
    <n v="94602"/>
    <n v="2022"/>
    <n v="85000"/>
    <n v="111350000"/>
    <n v="85000"/>
    <n v="111350000"/>
  </r>
  <r>
    <d v="2022-05-01T00:00:00"/>
    <n v="2023"/>
    <s v="Q1"/>
    <x v="30"/>
    <s v="2-Wheelers"/>
    <n v="8914"/>
    <n v="123203"/>
    <n v="2022"/>
    <n v="85000"/>
    <n v="757690000"/>
    <n v="85000"/>
    <n v="757690000"/>
  </r>
  <r>
    <d v="2022-05-01T00:00:00"/>
    <n v="2023"/>
    <s v="Q1"/>
    <x v="8"/>
    <s v="2-Wheelers"/>
    <n v="2"/>
    <n v="2443"/>
    <n v="2022"/>
    <n v="85000"/>
    <n v="170000"/>
    <n v="85000"/>
    <n v="170000"/>
  </r>
  <r>
    <d v="2022-05-01T00:00:00"/>
    <n v="2023"/>
    <s v="Q1"/>
    <x v="18"/>
    <s v="2-Wheelers"/>
    <n v="1714"/>
    <n v="38324"/>
    <n v="2022"/>
    <n v="85000"/>
    <n v="145690000"/>
    <n v="85000"/>
    <n v="145690000"/>
  </r>
  <r>
    <d v="2022-05-01T00:00:00"/>
    <n v="2023"/>
    <s v="Q1"/>
    <x v="12"/>
    <s v="2-Wheelers"/>
    <n v="65"/>
    <n v="3122"/>
    <n v="2022"/>
    <n v="85000"/>
    <n v="5525000"/>
    <n v="85000"/>
    <n v="5525000"/>
  </r>
  <r>
    <d v="2022-05-01T00:00:00"/>
    <n v="2023"/>
    <s v="Q1"/>
    <x v="19"/>
    <s v="2-Wheelers"/>
    <n v="493"/>
    <n v="30377"/>
    <n v="2022"/>
    <n v="85000"/>
    <n v="41905000"/>
    <n v="85000"/>
    <n v="41905000"/>
  </r>
  <r>
    <d v="2022-05-01T00:00:00"/>
    <n v="2023"/>
    <s v="Q1"/>
    <x v="31"/>
    <s v="2-Wheelers"/>
    <n v="3701"/>
    <n v="73803"/>
    <n v="2022"/>
    <n v="85000"/>
    <n v="314585000"/>
    <n v="85000"/>
    <n v="314585000"/>
  </r>
  <r>
    <d v="2022-05-01T00:00:00"/>
    <n v="2023"/>
    <s v="Q1"/>
    <x v="32"/>
    <s v="2-Wheelers"/>
    <n v="3628"/>
    <n v="102565"/>
    <n v="2022"/>
    <n v="85000"/>
    <n v="308380000"/>
    <n v="85000"/>
    <n v="308380000"/>
  </r>
  <r>
    <d v="2022-05-01T00:00:00"/>
    <n v="2023"/>
    <s v="Q1"/>
    <x v="13"/>
    <s v="2-Wheelers"/>
    <n v="14"/>
    <n v="2768"/>
    <n v="2022"/>
    <n v="85000"/>
    <n v="1190000"/>
    <n v="85000"/>
    <n v="1190000"/>
  </r>
  <r>
    <d v="2022-05-01T00:00:00"/>
    <n v="2023"/>
    <s v="Q1"/>
    <x v="33"/>
    <s v="2-Wheelers"/>
    <n v="1695"/>
    <n v="273962"/>
    <n v="2022"/>
    <n v="85000"/>
    <n v="144075000"/>
    <n v="85000"/>
    <n v="144075000"/>
  </r>
  <r>
    <d v="2022-05-01T00:00:00"/>
    <n v="2023"/>
    <s v="Q1"/>
    <x v="20"/>
    <s v="2-Wheelers"/>
    <n v="377"/>
    <n v="12930"/>
    <n v="2022"/>
    <n v="85000"/>
    <n v="32045000"/>
    <n v="85000"/>
    <n v="32045000"/>
  </r>
  <r>
    <d v="2022-05-01T00:00:00"/>
    <n v="2023"/>
    <s v="Q1"/>
    <x v="34"/>
    <s v="2-Wheelers"/>
    <n v="683"/>
    <n v="68721"/>
    <n v="2022"/>
    <n v="85000"/>
    <n v="58055000"/>
    <n v="85000"/>
    <n v="58055000"/>
  </r>
  <r>
    <d v="2022-06-01T00:00:00"/>
    <n v="2023"/>
    <s v="Q1"/>
    <x v="25"/>
    <s v="2-Wheelers"/>
    <n v="1733"/>
    <n v="37538"/>
    <n v="2022"/>
    <n v="85000"/>
    <n v="147305000"/>
    <n v="85000"/>
    <n v="147305000"/>
  </r>
  <r>
    <d v="2022-06-01T00:00:00"/>
    <n v="2023"/>
    <s v="Q1"/>
    <x v="3"/>
    <s v="2-Wheelers"/>
    <n v="101"/>
    <n v="21695"/>
    <n v="2022"/>
    <n v="85000"/>
    <n v="8585000"/>
    <n v="85000"/>
    <n v="8585000"/>
  </r>
  <r>
    <d v="2022-06-01T00:00:00"/>
    <n v="2023"/>
    <s v="Q1"/>
    <x v="14"/>
    <s v="2-Wheelers"/>
    <n v="716"/>
    <n v="79768"/>
    <n v="2022"/>
    <n v="85000"/>
    <n v="60860000"/>
    <n v="85000"/>
    <n v="60860000"/>
  </r>
  <r>
    <d v="2022-06-01T00:00:00"/>
    <n v="2023"/>
    <s v="Q1"/>
    <x v="15"/>
    <s v="2-Wheelers"/>
    <n v="63"/>
    <n v="1808"/>
    <n v="2022"/>
    <n v="85000"/>
    <n v="5355000"/>
    <n v="85000"/>
    <n v="5355000"/>
  </r>
  <r>
    <d v="2022-06-01T00:00:00"/>
    <n v="2023"/>
    <s v="Q1"/>
    <x v="4"/>
    <s v="2-Wheelers"/>
    <n v="1038"/>
    <n v="28027"/>
    <n v="2022"/>
    <n v="85000"/>
    <n v="88230000"/>
    <n v="85000"/>
    <n v="88230000"/>
  </r>
  <r>
    <d v="2022-06-01T00:00:00"/>
    <n v="2023"/>
    <s v="Q1"/>
    <x v="16"/>
    <s v="2-Wheelers"/>
    <n v="2755"/>
    <n v="27696"/>
    <n v="2022"/>
    <n v="85000"/>
    <n v="234175000"/>
    <n v="85000"/>
    <n v="234175000"/>
  </r>
  <r>
    <d v="2022-06-01T00:00:00"/>
    <n v="2023"/>
    <s v="Q1"/>
    <x v="26"/>
    <s v="2-Wheelers"/>
    <n v="365"/>
    <n v="3042"/>
    <n v="2022"/>
    <n v="85000"/>
    <n v="31025000"/>
    <n v="85000"/>
    <n v="31025000"/>
  </r>
  <r>
    <d v="2022-06-01T00:00:00"/>
    <n v="2023"/>
    <s v="Q1"/>
    <x v="27"/>
    <s v="2-Wheelers"/>
    <n v="5322"/>
    <n v="83549"/>
    <n v="2022"/>
    <n v="85000"/>
    <n v="452370000"/>
    <n v="85000"/>
    <n v="452370000"/>
  </r>
  <r>
    <d v="2022-06-01T00:00:00"/>
    <n v="2023"/>
    <s v="Q1"/>
    <x v="23"/>
    <s v="2-Wheelers"/>
    <n v="966"/>
    <n v="30435"/>
    <n v="2022"/>
    <n v="85000"/>
    <n v="82110000"/>
    <n v="85000"/>
    <n v="82110000"/>
  </r>
  <r>
    <d v="2022-06-01T00:00:00"/>
    <n v="2023"/>
    <s v="Q1"/>
    <x v="21"/>
    <s v="2-Wheelers"/>
    <n v="104"/>
    <n v="5610"/>
    <n v="2022"/>
    <n v="85000"/>
    <n v="8840000"/>
    <n v="85000"/>
    <n v="8840000"/>
  </r>
  <r>
    <d v="2022-06-01T00:00:00"/>
    <n v="2023"/>
    <s v="Q1"/>
    <x v="6"/>
    <s v="2-Wheelers"/>
    <n v="159"/>
    <n v="8064"/>
    <n v="2022"/>
    <n v="85000"/>
    <n v="13515000"/>
    <n v="85000"/>
    <n v="13515000"/>
  </r>
  <r>
    <d v="2022-06-01T00:00:00"/>
    <n v="2023"/>
    <s v="Q1"/>
    <x v="24"/>
    <s v="2-Wheelers"/>
    <n v="461"/>
    <n v="32650"/>
    <n v="2022"/>
    <n v="85000"/>
    <n v="39185000"/>
    <n v="85000"/>
    <n v="39185000"/>
  </r>
  <r>
    <d v="2022-06-01T00:00:00"/>
    <n v="2023"/>
    <s v="Q1"/>
    <x v="28"/>
    <s v="2-Wheelers"/>
    <n v="6800"/>
    <n v="91707"/>
    <n v="2022"/>
    <n v="85000"/>
    <n v="578000000"/>
    <n v="85000"/>
    <n v="578000000"/>
  </r>
  <r>
    <d v="2022-06-01T00:00:00"/>
    <n v="2023"/>
    <s v="Q1"/>
    <x v="29"/>
    <s v="2-Wheelers"/>
    <n v="2568"/>
    <n v="44015"/>
    <n v="2022"/>
    <n v="85000"/>
    <n v="218280000"/>
    <n v="85000"/>
    <n v="218280000"/>
  </r>
  <r>
    <d v="2022-06-01T00:00:00"/>
    <n v="2023"/>
    <s v="Q1"/>
    <x v="7"/>
    <s v="2-Wheelers"/>
    <n v="14"/>
    <n v="590"/>
    <n v="2022"/>
    <n v="85000"/>
    <n v="1190000"/>
    <n v="85000"/>
    <n v="1190000"/>
  </r>
  <r>
    <d v="2022-06-01T00:00:00"/>
    <n v="2023"/>
    <s v="Q1"/>
    <x v="17"/>
    <s v="2-Wheelers"/>
    <n v="1434"/>
    <n v="83413"/>
    <n v="2022"/>
    <n v="85000"/>
    <n v="121890000"/>
    <n v="85000"/>
    <n v="121890000"/>
  </r>
  <r>
    <d v="2022-06-01T00:00:00"/>
    <n v="2023"/>
    <s v="Q1"/>
    <x v="30"/>
    <s v="2-Wheelers"/>
    <n v="7880"/>
    <n v="115725"/>
    <n v="2022"/>
    <n v="85000"/>
    <n v="669800000"/>
    <n v="85000"/>
    <n v="669800000"/>
  </r>
  <r>
    <d v="2022-06-01T00:00:00"/>
    <n v="2023"/>
    <s v="Q1"/>
    <x v="8"/>
    <s v="2-Wheelers"/>
    <n v="13"/>
    <n v="3391"/>
    <n v="2022"/>
    <n v="85000"/>
    <n v="1105000"/>
    <n v="85000"/>
    <n v="1105000"/>
  </r>
  <r>
    <d v="2022-06-01T00:00:00"/>
    <n v="2023"/>
    <s v="Q1"/>
    <x v="9"/>
    <s v="2-Wheelers"/>
    <n v="2"/>
    <n v="1291"/>
    <n v="2022"/>
    <n v="85000"/>
    <n v="170000"/>
    <n v="85000"/>
    <n v="170000"/>
  </r>
  <r>
    <d v="2022-06-01T00:00:00"/>
    <n v="2023"/>
    <s v="Q1"/>
    <x v="10"/>
    <s v="2-Wheelers"/>
    <n v="2"/>
    <n v="1750"/>
    <n v="2022"/>
    <n v="85000"/>
    <n v="170000"/>
    <n v="85000"/>
    <n v="170000"/>
  </r>
  <r>
    <d v="2022-06-01T00:00:00"/>
    <n v="2023"/>
    <s v="Q1"/>
    <x v="18"/>
    <s v="2-Wheelers"/>
    <n v="1693"/>
    <n v="39143"/>
    <n v="2022"/>
    <n v="85000"/>
    <n v="143905000"/>
    <n v="85000"/>
    <n v="143905000"/>
  </r>
  <r>
    <d v="2022-06-01T00:00:00"/>
    <n v="2023"/>
    <s v="Q1"/>
    <x v="12"/>
    <s v="2-Wheelers"/>
    <n v="85"/>
    <n v="3331"/>
    <n v="2022"/>
    <n v="85000"/>
    <n v="7225000"/>
    <n v="85000"/>
    <n v="7225000"/>
  </r>
  <r>
    <d v="2022-06-01T00:00:00"/>
    <n v="2023"/>
    <s v="Q1"/>
    <x v="19"/>
    <s v="2-Wheelers"/>
    <n v="514"/>
    <n v="28256"/>
    <n v="2022"/>
    <n v="85000"/>
    <n v="43690000"/>
    <n v="85000"/>
    <n v="43690000"/>
  </r>
  <r>
    <d v="2022-06-01T00:00:00"/>
    <n v="2023"/>
    <s v="Q1"/>
    <x v="31"/>
    <s v="2-Wheelers"/>
    <n v="3427"/>
    <n v="58281"/>
    <n v="2022"/>
    <n v="85000"/>
    <n v="291295000"/>
    <n v="85000"/>
    <n v="291295000"/>
  </r>
  <r>
    <d v="2022-06-01T00:00:00"/>
    <n v="2023"/>
    <s v="Q1"/>
    <x v="32"/>
    <s v="2-Wheelers"/>
    <n v="3749"/>
    <n v="110740"/>
    <n v="2022"/>
    <n v="85000"/>
    <n v="318665000"/>
    <n v="85000"/>
    <n v="318665000"/>
  </r>
  <r>
    <d v="2022-06-01T00:00:00"/>
    <n v="2023"/>
    <s v="Q1"/>
    <x v="13"/>
    <s v="2-Wheelers"/>
    <n v="21"/>
    <n v="2761"/>
    <n v="2022"/>
    <n v="85000"/>
    <n v="1785000"/>
    <n v="85000"/>
    <n v="1785000"/>
  </r>
  <r>
    <d v="2022-06-01T00:00:00"/>
    <n v="2023"/>
    <s v="Q1"/>
    <x v="33"/>
    <s v="2-Wheelers"/>
    <n v="1361"/>
    <n v="198411"/>
    <n v="2022"/>
    <n v="85000"/>
    <n v="115685000"/>
    <n v="85000"/>
    <n v="115685000"/>
  </r>
  <r>
    <d v="2022-06-01T00:00:00"/>
    <n v="2023"/>
    <s v="Q1"/>
    <x v="20"/>
    <s v="2-Wheelers"/>
    <n v="374"/>
    <n v="13121"/>
    <n v="2022"/>
    <n v="85000"/>
    <n v="31790000"/>
    <n v="85000"/>
    <n v="31790000"/>
  </r>
  <r>
    <d v="2022-06-01T00:00:00"/>
    <n v="2023"/>
    <s v="Q1"/>
    <x v="34"/>
    <s v="2-Wheelers"/>
    <n v="660"/>
    <n v="67878"/>
    <n v="2022"/>
    <n v="85000"/>
    <n v="56100000"/>
    <n v="85000"/>
    <n v="56100000"/>
  </r>
  <r>
    <d v="2022-07-01T00:00:00"/>
    <n v="2023"/>
    <s v="Q2"/>
    <x v="25"/>
    <s v="2-Wheelers"/>
    <n v="1921"/>
    <n v="42632"/>
    <n v="2022"/>
    <n v="85000"/>
    <n v="163285000"/>
    <n v="85000"/>
    <n v="163285000"/>
  </r>
  <r>
    <d v="2022-07-01T00:00:00"/>
    <n v="2023"/>
    <s v="Q2"/>
    <x v="3"/>
    <s v="2-Wheelers"/>
    <n v="120"/>
    <n v="26803"/>
    <n v="2022"/>
    <n v="85000"/>
    <n v="10200000"/>
    <n v="85000"/>
    <n v="10200000"/>
  </r>
  <r>
    <d v="2022-07-01T00:00:00"/>
    <n v="2023"/>
    <s v="Q2"/>
    <x v="14"/>
    <s v="2-Wheelers"/>
    <n v="638"/>
    <n v="62773"/>
    <n v="2022"/>
    <n v="85000"/>
    <n v="54230000"/>
    <n v="85000"/>
    <n v="54230000"/>
  </r>
  <r>
    <d v="2022-07-01T00:00:00"/>
    <n v="2023"/>
    <s v="Q2"/>
    <x v="15"/>
    <s v="2-Wheelers"/>
    <n v="58"/>
    <n v="2086"/>
    <n v="2022"/>
    <n v="85000"/>
    <n v="4930000"/>
    <n v="85000"/>
    <n v="4930000"/>
  </r>
  <r>
    <d v="2022-07-01T00:00:00"/>
    <n v="2023"/>
    <s v="Q2"/>
    <x v="4"/>
    <s v="2-Wheelers"/>
    <n v="1309"/>
    <n v="26466"/>
    <n v="2022"/>
    <n v="85000"/>
    <n v="111265000"/>
    <n v="85000"/>
    <n v="111265000"/>
  </r>
  <r>
    <d v="2022-07-01T00:00:00"/>
    <n v="2023"/>
    <s v="Q2"/>
    <x v="5"/>
    <s v="2-Wheelers"/>
    <n v="9"/>
    <n v="735"/>
    <n v="2022"/>
    <n v="85000"/>
    <n v="765000"/>
    <n v="85000"/>
    <n v="765000"/>
  </r>
  <r>
    <d v="2022-07-01T00:00:00"/>
    <n v="2023"/>
    <s v="Q2"/>
    <x v="16"/>
    <s v="2-Wheelers"/>
    <n v="2658"/>
    <n v="30654"/>
    <n v="2022"/>
    <n v="85000"/>
    <n v="225930000"/>
    <n v="85000"/>
    <n v="225930000"/>
  </r>
  <r>
    <d v="2022-07-01T00:00:00"/>
    <n v="2023"/>
    <s v="Q2"/>
    <x v="26"/>
    <s v="2-Wheelers"/>
    <n v="579"/>
    <n v="2801"/>
    <n v="2022"/>
    <n v="85000"/>
    <n v="49215000"/>
    <n v="85000"/>
    <n v="49215000"/>
  </r>
  <r>
    <d v="2022-07-01T00:00:00"/>
    <n v="2023"/>
    <s v="Q2"/>
    <x v="27"/>
    <s v="2-Wheelers"/>
    <n v="5592"/>
    <n v="83341"/>
    <n v="2022"/>
    <n v="85000"/>
    <n v="475320000"/>
    <n v="85000"/>
    <n v="475320000"/>
  </r>
  <r>
    <d v="2022-07-01T00:00:00"/>
    <n v="2023"/>
    <s v="Q2"/>
    <x v="23"/>
    <s v="2-Wheelers"/>
    <n v="710"/>
    <n v="30657"/>
    <n v="2022"/>
    <n v="85000"/>
    <n v="60350000"/>
    <n v="85000"/>
    <n v="60350000"/>
  </r>
  <r>
    <d v="2022-07-01T00:00:00"/>
    <n v="2023"/>
    <s v="Q2"/>
    <x v="21"/>
    <s v="2-Wheelers"/>
    <n v="92"/>
    <n v="5377"/>
    <n v="2022"/>
    <n v="85000"/>
    <n v="7820000"/>
    <n v="85000"/>
    <n v="7820000"/>
  </r>
  <r>
    <d v="2022-07-01T00:00:00"/>
    <n v="2023"/>
    <s v="Q2"/>
    <x v="6"/>
    <s v="2-Wheelers"/>
    <n v="316"/>
    <n v="8717"/>
    <n v="2022"/>
    <n v="85000"/>
    <n v="26860000"/>
    <n v="85000"/>
    <n v="26860000"/>
  </r>
  <r>
    <d v="2022-07-01T00:00:00"/>
    <n v="2023"/>
    <s v="Q2"/>
    <x v="24"/>
    <s v="2-Wheelers"/>
    <n v="589"/>
    <n v="32122"/>
    <n v="2022"/>
    <n v="85000"/>
    <n v="50065000"/>
    <n v="85000"/>
    <n v="50065000"/>
  </r>
  <r>
    <d v="2022-07-01T00:00:00"/>
    <n v="2023"/>
    <s v="Q2"/>
    <x v="28"/>
    <s v="2-Wheelers"/>
    <n v="5689"/>
    <n v="77333"/>
    <n v="2022"/>
    <n v="85000"/>
    <n v="483565000"/>
    <n v="85000"/>
    <n v="483565000"/>
  </r>
  <r>
    <d v="2022-07-01T00:00:00"/>
    <n v="2023"/>
    <s v="Q2"/>
    <x v="29"/>
    <s v="2-Wheelers"/>
    <n v="1964"/>
    <n v="37691"/>
    <n v="2022"/>
    <n v="85000"/>
    <n v="166940000"/>
    <n v="85000"/>
    <n v="166940000"/>
  </r>
  <r>
    <d v="2022-07-01T00:00:00"/>
    <n v="2023"/>
    <s v="Q2"/>
    <x v="17"/>
    <s v="2-Wheelers"/>
    <n v="1722"/>
    <n v="81579"/>
    <n v="2022"/>
    <n v="85000"/>
    <n v="146370000"/>
    <n v="85000"/>
    <n v="146370000"/>
  </r>
  <r>
    <d v="2022-07-01T00:00:00"/>
    <n v="2023"/>
    <s v="Q2"/>
    <x v="30"/>
    <s v="2-Wheelers"/>
    <n v="8446"/>
    <n v="111895"/>
    <n v="2022"/>
    <n v="85000"/>
    <n v="717910000"/>
    <n v="85000"/>
    <n v="717910000"/>
  </r>
  <r>
    <d v="2022-07-01T00:00:00"/>
    <n v="2023"/>
    <s v="Q2"/>
    <x v="8"/>
    <s v="2-Wheelers"/>
    <n v="21"/>
    <n v="4103"/>
    <n v="2022"/>
    <n v="85000"/>
    <n v="1785000"/>
    <n v="85000"/>
    <n v="1785000"/>
  </r>
  <r>
    <d v="2022-07-01T00:00:00"/>
    <n v="2023"/>
    <s v="Q2"/>
    <x v="9"/>
    <s v="2-Wheelers"/>
    <n v="3"/>
    <n v="1363"/>
    <n v="2022"/>
    <n v="85000"/>
    <n v="255000"/>
    <n v="85000"/>
    <n v="255000"/>
  </r>
  <r>
    <d v="2022-07-01T00:00:00"/>
    <n v="2023"/>
    <s v="Q2"/>
    <x v="18"/>
    <s v="2-Wheelers"/>
    <n v="1816"/>
    <n v="32549"/>
    <n v="2022"/>
    <n v="85000"/>
    <n v="154360000"/>
    <n v="85000"/>
    <n v="154360000"/>
  </r>
  <r>
    <d v="2022-07-01T00:00:00"/>
    <n v="2023"/>
    <s v="Q2"/>
    <x v="12"/>
    <s v="2-Wheelers"/>
    <n v="71"/>
    <n v="3298"/>
    <n v="2022"/>
    <n v="85000"/>
    <n v="6035000"/>
    <n v="85000"/>
    <n v="6035000"/>
  </r>
  <r>
    <d v="2022-07-01T00:00:00"/>
    <n v="2023"/>
    <s v="Q2"/>
    <x v="19"/>
    <s v="2-Wheelers"/>
    <n v="603"/>
    <n v="27082"/>
    <n v="2022"/>
    <n v="85000"/>
    <n v="51255000"/>
    <n v="85000"/>
    <n v="51255000"/>
  </r>
  <r>
    <d v="2022-07-01T00:00:00"/>
    <n v="2023"/>
    <s v="Q2"/>
    <x v="31"/>
    <s v="2-Wheelers"/>
    <n v="4574"/>
    <n v="63752"/>
    <n v="2022"/>
    <n v="85000"/>
    <n v="388790000"/>
    <n v="85000"/>
    <n v="388790000"/>
  </r>
  <r>
    <d v="2022-07-01T00:00:00"/>
    <n v="2023"/>
    <s v="Q2"/>
    <x v="32"/>
    <s v="2-Wheelers"/>
    <n v="4180"/>
    <n v="103800"/>
    <n v="2022"/>
    <n v="85000"/>
    <n v="355300000"/>
    <n v="85000"/>
    <n v="355300000"/>
  </r>
  <r>
    <d v="2022-07-01T00:00:00"/>
    <n v="2023"/>
    <s v="Q2"/>
    <x v="13"/>
    <s v="2-Wheelers"/>
    <n v="2"/>
    <n v="2632"/>
    <n v="2022"/>
    <n v="85000"/>
    <n v="170000"/>
    <n v="85000"/>
    <n v="170000"/>
  </r>
  <r>
    <d v="2022-07-01T00:00:00"/>
    <n v="2023"/>
    <s v="Q2"/>
    <x v="33"/>
    <s v="2-Wheelers"/>
    <n v="1828"/>
    <n v="153826"/>
    <n v="2022"/>
    <n v="85000"/>
    <n v="155380000"/>
    <n v="85000"/>
    <n v="155380000"/>
  </r>
  <r>
    <d v="2022-07-01T00:00:00"/>
    <n v="2023"/>
    <s v="Q2"/>
    <x v="20"/>
    <s v="2-Wheelers"/>
    <n v="404"/>
    <n v="12603"/>
    <n v="2022"/>
    <n v="85000"/>
    <n v="34340000"/>
    <n v="85000"/>
    <n v="34340000"/>
  </r>
  <r>
    <d v="2022-07-01T00:00:00"/>
    <n v="2023"/>
    <s v="Q2"/>
    <x v="34"/>
    <s v="2-Wheelers"/>
    <n v="689"/>
    <n v="62610"/>
    <n v="2022"/>
    <n v="85000"/>
    <n v="58565000"/>
    <n v="85000"/>
    <n v="58565000"/>
  </r>
  <r>
    <d v="2022-08-01T00:00:00"/>
    <n v="2023"/>
    <s v="Q2"/>
    <x v="25"/>
    <s v="2-Wheelers"/>
    <n v="1898"/>
    <n v="54365"/>
    <n v="2022"/>
    <n v="85000"/>
    <n v="161330000"/>
    <n v="85000"/>
    <n v="161330000"/>
  </r>
  <r>
    <d v="2022-08-01T00:00:00"/>
    <n v="2023"/>
    <s v="Q2"/>
    <x v="3"/>
    <s v="2-Wheelers"/>
    <n v="202"/>
    <n v="27466"/>
    <n v="2022"/>
    <n v="85000"/>
    <n v="17170000"/>
    <n v="85000"/>
    <n v="17170000"/>
  </r>
  <r>
    <d v="2022-08-01T00:00:00"/>
    <n v="2023"/>
    <s v="Q2"/>
    <x v="14"/>
    <s v="2-Wheelers"/>
    <n v="849"/>
    <n v="64565"/>
    <n v="2022"/>
    <n v="85000"/>
    <n v="72165000"/>
    <n v="85000"/>
    <n v="72165000"/>
  </r>
  <r>
    <d v="2022-08-01T00:00:00"/>
    <n v="2023"/>
    <s v="Q2"/>
    <x v="15"/>
    <s v="2-Wheelers"/>
    <n v="59"/>
    <n v="1896"/>
    <n v="2022"/>
    <n v="85000"/>
    <n v="5015000"/>
    <n v="85000"/>
    <n v="5015000"/>
  </r>
  <r>
    <d v="2022-08-01T00:00:00"/>
    <n v="2023"/>
    <s v="Q2"/>
    <x v="4"/>
    <s v="2-Wheelers"/>
    <n v="1360"/>
    <n v="23146"/>
    <n v="2022"/>
    <n v="85000"/>
    <n v="115600000"/>
    <n v="85000"/>
    <n v="115600000"/>
  </r>
  <r>
    <d v="2022-08-01T00:00:00"/>
    <n v="2023"/>
    <s v="Q2"/>
    <x v="5"/>
    <s v="2-Wheelers"/>
    <n v="6"/>
    <n v="742"/>
    <n v="2022"/>
    <n v="85000"/>
    <n v="510000"/>
    <n v="85000"/>
    <n v="510000"/>
  </r>
  <r>
    <d v="2022-08-01T00:00:00"/>
    <n v="2023"/>
    <s v="Q2"/>
    <x v="16"/>
    <s v="2-Wheelers"/>
    <n v="3259"/>
    <n v="31869"/>
    <n v="2022"/>
    <n v="85000"/>
    <n v="277015000"/>
    <n v="85000"/>
    <n v="277015000"/>
  </r>
  <r>
    <d v="2022-08-01T00:00:00"/>
    <n v="2023"/>
    <s v="Q2"/>
    <x v="26"/>
    <s v="2-Wheelers"/>
    <n v="303"/>
    <n v="4503"/>
    <n v="2022"/>
    <n v="85000"/>
    <n v="25755000"/>
    <n v="85000"/>
    <n v="25755000"/>
  </r>
  <r>
    <d v="2022-08-01T00:00:00"/>
    <n v="2023"/>
    <s v="Q2"/>
    <x v="27"/>
    <s v="2-Wheelers"/>
    <n v="5059"/>
    <n v="74982"/>
    <n v="2022"/>
    <n v="85000"/>
    <n v="430015000"/>
    <n v="85000"/>
    <n v="430015000"/>
  </r>
  <r>
    <d v="2022-08-01T00:00:00"/>
    <n v="2023"/>
    <s v="Q2"/>
    <x v="23"/>
    <s v="2-Wheelers"/>
    <n v="915"/>
    <n v="33336"/>
    <n v="2022"/>
    <n v="85000"/>
    <n v="77775000"/>
    <n v="85000"/>
    <n v="77775000"/>
  </r>
  <r>
    <d v="2022-08-01T00:00:00"/>
    <n v="2023"/>
    <s v="Q2"/>
    <x v="21"/>
    <s v="2-Wheelers"/>
    <n v="59"/>
    <n v="5281"/>
    <n v="2022"/>
    <n v="85000"/>
    <n v="5015000"/>
    <n v="85000"/>
    <n v="5015000"/>
  </r>
  <r>
    <d v="2022-08-01T00:00:00"/>
    <n v="2023"/>
    <s v="Q2"/>
    <x v="6"/>
    <s v="2-Wheelers"/>
    <n v="182"/>
    <n v="9131"/>
    <n v="2022"/>
    <n v="85000"/>
    <n v="15470000"/>
    <n v="85000"/>
    <n v="15470000"/>
  </r>
  <r>
    <d v="2022-08-01T00:00:00"/>
    <n v="2023"/>
    <s v="Q2"/>
    <x v="24"/>
    <s v="2-Wheelers"/>
    <n v="561"/>
    <n v="25332"/>
    <n v="2022"/>
    <n v="85000"/>
    <n v="47685000"/>
    <n v="85000"/>
    <n v="47685000"/>
  </r>
  <r>
    <d v="2022-08-01T00:00:00"/>
    <n v="2023"/>
    <s v="Q2"/>
    <x v="28"/>
    <s v="2-Wheelers"/>
    <n v="7476"/>
    <n v="88611"/>
    <n v="2022"/>
    <n v="85000"/>
    <n v="635460000"/>
    <n v="85000"/>
    <n v="635460000"/>
  </r>
  <r>
    <d v="2022-08-01T00:00:00"/>
    <n v="2023"/>
    <s v="Q2"/>
    <x v="29"/>
    <s v="2-Wheelers"/>
    <n v="3069"/>
    <n v="50954"/>
    <n v="2022"/>
    <n v="85000"/>
    <n v="260865000"/>
    <n v="85000"/>
    <n v="260865000"/>
  </r>
  <r>
    <d v="2022-08-01T00:00:00"/>
    <n v="2023"/>
    <s v="Q2"/>
    <x v="17"/>
    <s v="2-Wheelers"/>
    <n v="1931"/>
    <n v="98165"/>
    <n v="2022"/>
    <n v="85000"/>
    <n v="164135000"/>
    <n v="85000"/>
    <n v="164135000"/>
  </r>
  <r>
    <d v="2022-08-01T00:00:00"/>
    <n v="2023"/>
    <s v="Q2"/>
    <x v="30"/>
    <s v="2-Wheelers"/>
    <n v="9723"/>
    <n v="118886"/>
    <n v="2022"/>
    <n v="85000"/>
    <n v="826455000"/>
    <n v="85000"/>
    <n v="826455000"/>
  </r>
  <r>
    <d v="2022-08-01T00:00:00"/>
    <n v="2023"/>
    <s v="Q2"/>
    <x v="8"/>
    <s v="2-Wheelers"/>
    <n v="8"/>
    <n v="3647"/>
    <n v="2022"/>
    <n v="85000"/>
    <n v="680000"/>
    <n v="85000"/>
    <n v="680000"/>
  </r>
  <r>
    <d v="2022-08-01T00:00:00"/>
    <n v="2023"/>
    <s v="Q2"/>
    <x v="9"/>
    <s v="2-Wheelers"/>
    <n v="2"/>
    <n v="1734"/>
    <n v="2022"/>
    <n v="85000"/>
    <n v="170000"/>
    <n v="85000"/>
    <n v="170000"/>
  </r>
  <r>
    <d v="2022-08-01T00:00:00"/>
    <n v="2023"/>
    <s v="Q2"/>
    <x v="10"/>
    <s v="2-Wheelers"/>
    <n v="6"/>
    <n v="2062"/>
    <n v="2022"/>
    <n v="85000"/>
    <n v="510000"/>
    <n v="85000"/>
    <n v="510000"/>
  </r>
  <r>
    <d v="2022-08-01T00:00:00"/>
    <n v="2023"/>
    <s v="Q2"/>
    <x v="18"/>
    <s v="2-Wheelers"/>
    <n v="2007"/>
    <n v="30540"/>
    <n v="2022"/>
    <n v="85000"/>
    <n v="170595000"/>
    <n v="85000"/>
    <n v="170595000"/>
  </r>
  <r>
    <d v="2022-08-01T00:00:00"/>
    <n v="2023"/>
    <s v="Q2"/>
    <x v="12"/>
    <s v="2-Wheelers"/>
    <n v="91"/>
    <n v="3810"/>
    <n v="2022"/>
    <n v="85000"/>
    <n v="7735000"/>
    <n v="85000"/>
    <n v="7735000"/>
  </r>
  <r>
    <d v="2022-08-01T00:00:00"/>
    <n v="2023"/>
    <s v="Q2"/>
    <x v="19"/>
    <s v="2-Wheelers"/>
    <n v="645"/>
    <n v="32591"/>
    <n v="2022"/>
    <n v="85000"/>
    <n v="54825000"/>
    <n v="85000"/>
    <n v="54825000"/>
  </r>
  <r>
    <d v="2022-08-01T00:00:00"/>
    <n v="2023"/>
    <s v="Q2"/>
    <x v="31"/>
    <s v="2-Wheelers"/>
    <n v="4159"/>
    <n v="60191"/>
    <n v="2022"/>
    <n v="85000"/>
    <n v="353515000"/>
    <n v="85000"/>
    <n v="353515000"/>
  </r>
  <r>
    <d v="2022-08-01T00:00:00"/>
    <n v="2023"/>
    <s v="Q2"/>
    <x v="32"/>
    <s v="2-Wheelers"/>
    <n v="5306"/>
    <n v="120312"/>
    <n v="2022"/>
    <n v="85000"/>
    <n v="451010000"/>
    <n v="85000"/>
    <n v="451010000"/>
  </r>
  <r>
    <d v="2022-08-01T00:00:00"/>
    <n v="2023"/>
    <s v="Q2"/>
    <x v="13"/>
    <s v="2-Wheelers"/>
    <n v="14"/>
    <n v="2643"/>
    <n v="2022"/>
    <n v="85000"/>
    <n v="1190000"/>
    <n v="85000"/>
    <n v="1190000"/>
  </r>
  <r>
    <d v="2022-08-01T00:00:00"/>
    <n v="2023"/>
    <s v="Q2"/>
    <x v="33"/>
    <s v="2-Wheelers"/>
    <n v="1920"/>
    <n v="131703"/>
    <n v="2022"/>
    <n v="85000"/>
    <n v="163200000"/>
    <n v="85000"/>
    <n v="163200000"/>
  </r>
  <r>
    <d v="2022-08-01T00:00:00"/>
    <n v="2023"/>
    <s v="Q2"/>
    <x v="20"/>
    <s v="2-Wheelers"/>
    <n v="494"/>
    <n v="12711"/>
    <n v="2022"/>
    <n v="85000"/>
    <n v="41990000"/>
    <n v="85000"/>
    <n v="41990000"/>
  </r>
  <r>
    <d v="2022-08-01T00:00:00"/>
    <n v="2023"/>
    <s v="Q2"/>
    <x v="34"/>
    <s v="2-Wheelers"/>
    <n v="663"/>
    <n v="62200"/>
    <n v="2022"/>
    <n v="85000"/>
    <n v="56355000"/>
    <n v="85000"/>
    <n v="56355000"/>
  </r>
  <r>
    <d v="2022-09-01T00:00:00"/>
    <n v="2023"/>
    <s v="Q2"/>
    <x v="25"/>
    <s v="2-Wheelers"/>
    <n v="2239"/>
    <n v="52804"/>
    <n v="2022"/>
    <n v="85000"/>
    <n v="190315000"/>
    <n v="85000"/>
    <n v="190315000"/>
  </r>
  <r>
    <d v="2022-09-01T00:00:00"/>
    <n v="2023"/>
    <s v="Q2"/>
    <x v="3"/>
    <s v="2-Wheelers"/>
    <n v="200"/>
    <n v="31729"/>
    <n v="2022"/>
    <n v="85000"/>
    <n v="17000000"/>
    <n v="85000"/>
    <n v="17000000"/>
  </r>
  <r>
    <d v="2022-09-01T00:00:00"/>
    <n v="2023"/>
    <s v="Q2"/>
    <x v="14"/>
    <s v="2-Wheelers"/>
    <n v="951"/>
    <n v="54364"/>
    <n v="2022"/>
    <n v="85000"/>
    <n v="80835000"/>
    <n v="85000"/>
    <n v="80835000"/>
  </r>
  <r>
    <d v="2022-09-01T00:00:00"/>
    <n v="2023"/>
    <s v="Q2"/>
    <x v="15"/>
    <s v="2-Wheelers"/>
    <n v="70"/>
    <n v="1929"/>
    <n v="2022"/>
    <n v="85000"/>
    <n v="5950000"/>
    <n v="85000"/>
    <n v="5950000"/>
  </r>
  <r>
    <d v="2022-09-01T00:00:00"/>
    <n v="2023"/>
    <s v="Q2"/>
    <x v="4"/>
    <s v="2-Wheelers"/>
    <n v="1190"/>
    <n v="23465"/>
    <n v="2022"/>
    <n v="85000"/>
    <n v="101150000"/>
    <n v="85000"/>
    <n v="101150000"/>
  </r>
  <r>
    <d v="2022-09-01T00:00:00"/>
    <n v="2023"/>
    <s v="Q2"/>
    <x v="5"/>
    <s v="2-Wheelers"/>
    <n v="8"/>
    <n v="629"/>
    <n v="2022"/>
    <n v="85000"/>
    <n v="680000"/>
    <n v="85000"/>
    <n v="680000"/>
  </r>
  <r>
    <d v="2022-09-01T00:00:00"/>
    <n v="2023"/>
    <s v="Q2"/>
    <x v="16"/>
    <s v="2-Wheelers"/>
    <n v="2301"/>
    <n v="25409"/>
    <n v="2022"/>
    <n v="85000"/>
    <n v="195585000"/>
    <n v="85000"/>
    <n v="195585000"/>
  </r>
  <r>
    <d v="2022-09-01T00:00:00"/>
    <n v="2023"/>
    <s v="Q2"/>
    <x v="26"/>
    <s v="2-Wheelers"/>
    <n v="400"/>
    <n v="4078"/>
    <n v="2022"/>
    <n v="85000"/>
    <n v="34000000"/>
    <n v="85000"/>
    <n v="34000000"/>
  </r>
  <r>
    <d v="2022-09-01T00:00:00"/>
    <n v="2023"/>
    <s v="Q2"/>
    <x v="27"/>
    <s v="2-Wheelers"/>
    <n v="5333"/>
    <n v="77920"/>
    <n v="2022"/>
    <n v="85000"/>
    <n v="453305000"/>
    <n v="85000"/>
    <n v="453305000"/>
  </r>
  <r>
    <d v="2022-09-01T00:00:00"/>
    <n v="2023"/>
    <s v="Q2"/>
    <x v="23"/>
    <s v="2-Wheelers"/>
    <n v="848"/>
    <n v="25832"/>
    <n v="2022"/>
    <n v="85000"/>
    <n v="72080000"/>
    <n v="85000"/>
    <n v="72080000"/>
  </r>
  <r>
    <d v="2022-09-01T00:00:00"/>
    <n v="2023"/>
    <s v="Q2"/>
    <x v="21"/>
    <s v="2-Wheelers"/>
    <n v="67"/>
    <n v="4101"/>
    <n v="2022"/>
    <n v="85000"/>
    <n v="5695000"/>
    <n v="85000"/>
    <n v="5695000"/>
  </r>
  <r>
    <d v="2022-09-01T00:00:00"/>
    <n v="2023"/>
    <s v="Q2"/>
    <x v="6"/>
    <s v="2-Wheelers"/>
    <n v="220"/>
    <n v="8320"/>
    <n v="2022"/>
    <n v="85000"/>
    <n v="18700000"/>
    <n v="85000"/>
    <n v="18700000"/>
  </r>
  <r>
    <d v="2022-09-01T00:00:00"/>
    <n v="2023"/>
    <s v="Q2"/>
    <x v="24"/>
    <s v="2-Wheelers"/>
    <n v="498"/>
    <n v="23758"/>
    <n v="2022"/>
    <n v="85000"/>
    <n v="42330000"/>
    <n v="85000"/>
    <n v="42330000"/>
  </r>
  <r>
    <d v="2022-09-01T00:00:00"/>
    <n v="2023"/>
    <s v="Q2"/>
    <x v="28"/>
    <s v="2-Wheelers"/>
    <n v="7616"/>
    <n v="87981"/>
    <n v="2022"/>
    <n v="85000"/>
    <n v="647360000"/>
    <n v="85000"/>
    <n v="647360000"/>
  </r>
  <r>
    <d v="2022-09-01T00:00:00"/>
    <n v="2023"/>
    <s v="Q2"/>
    <x v="29"/>
    <s v="2-Wheelers"/>
    <n v="3100"/>
    <n v="53877"/>
    <n v="2022"/>
    <n v="85000"/>
    <n v="263500000"/>
    <n v="85000"/>
    <n v="263500000"/>
  </r>
  <r>
    <d v="2022-09-01T00:00:00"/>
    <n v="2023"/>
    <s v="Q2"/>
    <x v="17"/>
    <s v="2-Wheelers"/>
    <n v="1898"/>
    <n v="53245"/>
    <n v="2022"/>
    <n v="85000"/>
    <n v="161330000"/>
    <n v="85000"/>
    <n v="161330000"/>
  </r>
  <r>
    <d v="2022-09-01T00:00:00"/>
    <n v="2023"/>
    <s v="Q2"/>
    <x v="30"/>
    <s v="2-Wheelers"/>
    <n v="10730"/>
    <n v="122642"/>
    <n v="2022"/>
    <n v="85000"/>
    <n v="912050000"/>
    <n v="85000"/>
    <n v="912050000"/>
  </r>
  <r>
    <d v="2022-09-01T00:00:00"/>
    <n v="2023"/>
    <s v="Q2"/>
    <x v="10"/>
    <s v="2-Wheelers"/>
    <n v="4"/>
    <n v="1568"/>
    <n v="2022"/>
    <n v="85000"/>
    <n v="340000"/>
    <n v="85000"/>
    <n v="340000"/>
  </r>
  <r>
    <d v="2022-09-01T00:00:00"/>
    <n v="2023"/>
    <s v="Q2"/>
    <x v="18"/>
    <s v="2-Wheelers"/>
    <n v="2197"/>
    <n v="36139"/>
    <n v="2022"/>
    <n v="85000"/>
    <n v="186745000"/>
    <n v="85000"/>
    <n v="186745000"/>
  </r>
  <r>
    <d v="2022-09-01T00:00:00"/>
    <n v="2023"/>
    <s v="Q2"/>
    <x v="12"/>
    <s v="2-Wheelers"/>
    <n v="114"/>
    <n v="3772"/>
    <n v="2022"/>
    <n v="85000"/>
    <n v="9690000"/>
    <n v="85000"/>
    <n v="9690000"/>
  </r>
  <r>
    <d v="2022-09-01T00:00:00"/>
    <n v="2023"/>
    <s v="Q2"/>
    <x v="19"/>
    <s v="2-Wheelers"/>
    <n v="590"/>
    <n v="27407"/>
    <n v="2022"/>
    <n v="85000"/>
    <n v="50150000"/>
    <n v="85000"/>
    <n v="50150000"/>
  </r>
  <r>
    <d v="2022-09-01T00:00:00"/>
    <n v="2023"/>
    <s v="Q2"/>
    <x v="31"/>
    <s v="2-Wheelers"/>
    <n v="4677"/>
    <n v="53951"/>
    <n v="2022"/>
    <n v="85000"/>
    <n v="397545000"/>
    <n v="85000"/>
    <n v="397545000"/>
  </r>
  <r>
    <d v="2022-09-01T00:00:00"/>
    <n v="2023"/>
    <s v="Q2"/>
    <x v="32"/>
    <s v="2-Wheelers"/>
    <n v="5112"/>
    <n v="121791"/>
    <n v="2022"/>
    <n v="85000"/>
    <n v="434520000"/>
    <n v="85000"/>
    <n v="434520000"/>
  </r>
  <r>
    <d v="2022-09-01T00:00:00"/>
    <n v="2023"/>
    <s v="Q2"/>
    <x v="13"/>
    <s v="2-Wheelers"/>
    <n v="17"/>
    <n v="3842"/>
    <n v="2022"/>
    <n v="85000"/>
    <n v="1445000"/>
    <n v="85000"/>
    <n v="1445000"/>
  </r>
  <r>
    <d v="2022-09-01T00:00:00"/>
    <n v="2023"/>
    <s v="Q2"/>
    <x v="33"/>
    <s v="2-Wheelers"/>
    <n v="1787"/>
    <n v="97293"/>
    <n v="2022"/>
    <n v="85000"/>
    <n v="151895000"/>
    <n v="85000"/>
    <n v="151895000"/>
  </r>
  <r>
    <d v="2022-09-01T00:00:00"/>
    <n v="2023"/>
    <s v="Q2"/>
    <x v="20"/>
    <s v="2-Wheelers"/>
    <n v="386"/>
    <n v="9325"/>
    <n v="2022"/>
    <n v="85000"/>
    <n v="32810000"/>
    <n v="85000"/>
    <n v="32810000"/>
  </r>
  <r>
    <d v="2022-09-01T00:00:00"/>
    <n v="2023"/>
    <s v="Q2"/>
    <x v="34"/>
    <s v="2-Wheelers"/>
    <n v="727"/>
    <n v="64255"/>
    <n v="2022"/>
    <n v="85000"/>
    <n v="61795000"/>
    <n v="85000"/>
    <n v="61795000"/>
  </r>
  <r>
    <d v="2022-10-01T00:00:00"/>
    <n v="2023"/>
    <s v="Q3"/>
    <x v="25"/>
    <s v="2-Wheelers"/>
    <n v="2568"/>
    <n v="74374"/>
    <n v="2022"/>
    <n v="85000"/>
    <n v="218280000"/>
    <n v="85000"/>
    <n v="218280000"/>
  </r>
  <r>
    <d v="2022-10-01T00:00:00"/>
    <n v="2023"/>
    <s v="Q3"/>
    <x v="3"/>
    <s v="2-Wheelers"/>
    <n v="194"/>
    <n v="38033"/>
    <n v="2022"/>
    <n v="85000"/>
    <n v="16490000"/>
    <n v="85000"/>
    <n v="16490000"/>
  </r>
  <r>
    <d v="2022-10-01T00:00:00"/>
    <n v="2023"/>
    <s v="Q3"/>
    <x v="14"/>
    <s v="2-Wheelers"/>
    <n v="1377"/>
    <n v="88895"/>
    <n v="2022"/>
    <n v="85000"/>
    <n v="117045000"/>
    <n v="85000"/>
    <n v="117045000"/>
  </r>
  <r>
    <d v="2022-10-01T00:00:00"/>
    <n v="2023"/>
    <s v="Q3"/>
    <x v="15"/>
    <s v="2-Wheelers"/>
    <n v="118"/>
    <n v="3103"/>
    <n v="2022"/>
    <n v="85000"/>
    <n v="10030000"/>
    <n v="85000"/>
    <n v="10030000"/>
  </r>
  <r>
    <d v="2022-10-01T00:00:00"/>
    <n v="2023"/>
    <s v="Q3"/>
    <x v="4"/>
    <s v="2-Wheelers"/>
    <n v="2471"/>
    <n v="57951"/>
    <n v="2022"/>
    <n v="85000"/>
    <n v="210035000"/>
    <n v="85000"/>
    <n v="210035000"/>
  </r>
  <r>
    <d v="2022-10-01T00:00:00"/>
    <n v="2023"/>
    <s v="Q3"/>
    <x v="5"/>
    <s v="2-Wheelers"/>
    <n v="5"/>
    <n v="619"/>
    <n v="2022"/>
    <n v="85000"/>
    <n v="425000"/>
    <n v="85000"/>
    <n v="425000"/>
  </r>
  <r>
    <d v="2022-10-01T00:00:00"/>
    <n v="2023"/>
    <s v="Q3"/>
    <x v="16"/>
    <s v="2-Wheelers"/>
    <n v="3699"/>
    <n v="50702"/>
    <n v="2022"/>
    <n v="85000"/>
    <n v="314415000"/>
    <n v="85000"/>
    <n v="314415000"/>
  </r>
  <r>
    <d v="2022-10-01T00:00:00"/>
    <n v="2023"/>
    <s v="Q3"/>
    <x v="26"/>
    <s v="2-Wheelers"/>
    <n v="704"/>
    <n v="6241"/>
    <n v="2022"/>
    <n v="85000"/>
    <n v="59840000"/>
    <n v="85000"/>
    <n v="59840000"/>
  </r>
  <r>
    <d v="2022-10-01T00:00:00"/>
    <n v="2023"/>
    <s v="Q3"/>
    <x v="27"/>
    <s v="2-Wheelers"/>
    <n v="6635"/>
    <n v="115540"/>
    <n v="2022"/>
    <n v="85000"/>
    <n v="563975000"/>
    <n v="85000"/>
    <n v="563975000"/>
  </r>
  <r>
    <d v="2022-10-01T00:00:00"/>
    <n v="2023"/>
    <s v="Q3"/>
    <x v="23"/>
    <s v="2-Wheelers"/>
    <n v="1313"/>
    <n v="38921"/>
    <n v="2022"/>
    <n v="85000"/>
    <n v="111605000"/>
    <n v="85000"/>
    <n v="111605000"/>
  </r>
  <r>
    <d v="2022-10-01T00:00:00"/>
    <n v="2023"/>
    <s v="Q3"/>
    <x v="21"/>
    <s v="2-Wheelers"/>
    <n v="79"/>
    <n v="5548"/>
    <n v="2022"/>
    <n v="85000"/>
    <n v="6715000"/>
    <n v="85000"/>
    <n v="6715000"/>
  </r>
  <r>
    <d v="2022-10-01T00:00:00"/>
    <n v="2023"/>
    <s v="Q3"/>
    <x v="6"/>
    <s v="2-Wheelers"/>
    <n v="258"/>
    <n v="9184"/>
    <n v="2022"/>
    <n v="85000"/>
    <n v="21930000"/>
    <n v="85000"/>
    <n v="21930000"/>
  </r>
  <r>
    <d v="2022-10-01T00:00:00"/>
    <n v="2023"/>
    <s v="Q3"/>
    <x v="24"/>
    <s v="2-Wheelers"/>
    <n v="949"/>
    <n v="50073"/>
    <n v="2022"/>
    <n v="85000"/>
    <n v="80665000"/>
    <n v="85000"/>
    <n v="80665000"/>
  </r>
  <r>
    <d v="2022-10-01T00:00:00"/>
    <n v="2023"/>
    <s v="Q3"/>
    <x v="28"/>
    <s v="2-Wheelers"/>
    <n v="9706"/>
    <n v="117015"/>
    <n v="2022"/>
    <n v="85000"/>
    <n v="825010000"/>
    <n v="85000"/>
    <n v="825010000"/>
  </r>
  <r>
    <d v="2022-10-01T00:00:00"/>
    <n v="2023"/>
    <s v="Q3"/>
    <x v="29"/>
    <s v="2-Wheelers"/>
    <n v="3629"/>
    <n v="44021"/>
    <n v="2022"/>
    <n v="85000"/>
    <n v="308465000"/>
    <n v="85000"/>
    <n v="308465000"/>
  </r>
  <r>
    <d v="2022-10-01T00:00:00"/>
    <n v="2023"/>
    <s v="Q3"/>
    <x v="17"/>
    <s v="2-Wheelers"/>
    <n v="3616"/>
    <n v="137210"/>
    <n v="2022"/>
    <n v="85000"/>
    <n v="307360000"/>
    <n v="85000"/>
    <n v="307360000"/>
  </r>
  <r>
    <d v="2022-10-01T00:00:00"/>
    <n v="2023"/>
    <s v="Q3"/>
    <x v="30"/>
    <s v="2-Wheelers"/>
    <n v="15999"/>
    <n v="189870"/>
    <n v="2022"/>
    <n v="85000"/>
    <n v="1359915000"/>
    <n v="85000"/>
    <n v="1359915000"/>
  </r>
  <r>
    <d v="2022-10-01T00:00:00"/>
    <n v="2023"/>
    <s v="Q3"/>
    <x v="8"/>
    <s v="2-Wheelers"/>
    <n v="4"/>
    <n v="2532"/>
    <n v="2022"/>
    <n v="85000"/>
    <n v="340000"/>
    <n v="85000"/>
    <n v="340000"/>
  </r>
  <r>
    <d v="2022-10-01T00:00:00"/>
    <n v="2023"/>
    <s v="Q3"/>
    <x v="9"/>
    <s v="2-Wheelers"/>
    <n v="5"/>
    <n v="1558"/>
    <n v="2022"/>
    <n v="85000"/>
    <n v="425000"/>
    <n v="85000"/>
    <n v="425000"/>
  </r>
  <r>
    <d v="2022-10-01T00:00:00"/>
    <n v="2023"/>
    <s v="Q3"/>
    <x v="10"/>
    <s v="2-Wheelers"/>
    <n v="3"/>
    <n v="1638"/>
    <n v="2022"/>
    <n v="85000"/>
    <n v="255000"/>
    <n v="85000"/>
    <n v="255000"/>
  </r>
  <r>
    <d v="2022-10-01T00:00:00"/>
    <n v="2023"/>
    <s v="Q3"/>
    <x v="18"/>
    <s v="2-Wheelers"/>
    <n v="3695"/>
    <n v="72161"/>
    <n v="2022"/>
    <n v="85000"/>
    <n v="314075000"/>
    <n v="85000"/>
    <n v="314075000"/>
  </r>
  <r>
    <d v="2022-10-01T00:00:00"/>
    <n v="2023"/>
    <s v="Q3"/>
    <x v="12"/>
    <s v="2-Wheelers"/>
    <n v="180"/>
    <n v="3564"/>
    <n v="2022"/>
    <n v="85000"/>
    <n v="15300000"/>
    <n v="85000"/>
    <n v="15300000"/>
  </r>
  <r>
    <d v="2022-10-01T00:00:00"/>
    <n v="2023"/>
    <s v="Q3"/>
    <x v="19"/>
    <s v="2-Wheelers"/>
    <n v="707"/>
    <n v="37265"/>
    <n v="2022"/>
    <n v="85000"/>
    <n v="60095000"/>
    <n v="85000"/>
    <n v="60095000"/>
  </r>
  <r>
    <d v="2022-10-01T00:00:00"/>
    <n v="2023"/>
    <s v="Q3"/>
    <x v="31"/>
    <s v="2-Wheelers"/>
    <n v="9455"/>
    <n v="133585"/>
    <n v="2022"/>
    <n v="85000"/>
    <n v="803675000"/>
    <n v="85000"/>
    <n v="803675000"/>
  </r>
  <r>
    <d v="2022-10-01T00:00:00"/>
    <n v="2023"/>
    <s v="Q3"/>
    <x v="32"/>
    <s v="2-Wheelers"/>
    <n v="5530"/>
    <n v="111507"/>
    <n v="2022"/>
    <n v="85000"/>
    <n v="470050000"/>
    <n v="85000"/>
    <n v="470050000"/>
  </r>
  <r>
    <d v="2022-10-01T00:00:00"/>
    <n v="2023"/>
    <s v="Q3"/>
    <x v="13"/>
    <s v="2-Wheelers"/>
    <n v="13"/>
    <n v="3431"/>
    <n v="2022"/>
    <n v="85000"/>
    <n v="1105000"/>
    <n v="85000"/>
    <n v="1105000"/>
  </r>
  <r>
    <d v="2022-10-01T00:00:00"/>
    <n v="2023"/>
    <s v="Q3"/>
    <x v="33"/>
    <s v="2-Wheelers"/>
    <n v="3003"/>
    <n v="258110"/>
    <n v="2022"/>
    <n v="85000"/>
    <n v="255255000"/>
    <n v="85000"/>
    <n v="255255000"/>
  </r>
  <r>
    <d v="2022-10-01T00:00:00"/>
    <n v="2023"/>
    <s v="Q3"/>
    <x v="20"/>
    <s v="2-Wheelers"/>
    <n v="797"/>
    <n v="19532"/>
    <n v="2022"/>
    <n v="85000"/>
    <n v="67745000"/>
    <n v="85000"/>
    <n v="67745000"/>
  </r>
  <r>
    <d v="2022-10-01T00:00:00"/>
    <n v="2023"/>
    <s v="Q3"/>
    <x v="34"/>
    <s v="2-Wheelers"/>
    <n v="538"/>
    <n v="50676"/>
    <n v="2022"/>
    <n v="85000"/>
    <n v="45730000"/>
    <n v="85000"/>
    <n v="45730000"/>
  </r>
  <r>
    <d v="2022-11-01T00:00:00"/>
    <n v="2023"/>
    <s v="Q3"/>
    <x v="1"/>
    <s v="2-Wheelers"/>
    <n v="6"/>
    <n v="405"/>
    <n v="2022"/>
    <n v="85000"/>
    <n v="510000"/>
    <n v="85000"/>
    <n v="510000"/>
  </r>
  <r>
    <d v="2022-11-01T00:00:00"/>
    <n v="2023"/>
    <s v="Q3"/>
    <x v="25"/>
    <s v="2-Wheelers"/>
    <n v="2742"/>
    <n v="69695"/>
    <n v="2022"/>
    <n v="85000"/>
    <n v="233070000"/>
    <n v="85000"/>
    <n v="233070000"/>
  </r>
  <r>
    <d v="2022-11-01T00:00:00"/>
    <n v="2023"/>
    <s v="Q3"/>
    <x v="3"/>
    <s v="2-Wheelers"/>
    <n v="176"/>
    <n v="32542"/>
    <n v="2022"/>
    <n v="85000"/>
    <n v="14960000"/>
    <n v="85000"/>
    <n v="14960000"/>
  </r>
  <r>
    <d v="2022-11-01T00:00:00"/>
    <n v="2023"/>
    <s v="Q3"/>
    <x v="14"/>
    <s v="2-Wheelers"/>
    <n v="1253"/>
    <n v="110759"/>
    <n v="2022"/>
    <n v="85000"/>
    <n v="106505000"/>
    <n v="85000"/>
    <n v="106505000"/>
  </r>
  <r>
    <d v="2022-11-01T00:00:00"/>
    <n v="2023"/>
    <s v="Q3"/>
    <x v="15"/>
    <s v="2-Wheelers"/>
    <n v="163"/>
    <n v="1727"/>
    <n v="2022"/>
    <n v="85000"/>
    <n v="13855000"/>
    <n v="85000"/>
    <n v="13855000"/>
  </r>
  <r>
    <d v="2022-11-01T00:00:00"/>
    <n v="2023"/>
    <s v="Q3"/>
    <x v="4"/>
    <s v="2-Wheelers"/>
    <n v="2725"/>
    <n v="42575"/>
    <n v="2022"/>
    <n v="85000"/>
    <n v="231625000"/>
    <n v="85000"/>
    <n v="231625000"/>
  </r>
  <r>
    <d v="2022-11-01T00:00:00"/>
    <n v="2023"/>
    <s v="Q3"/>
    <x v="5"/>
    <s v="2-Wheelers"/>
    <n v="14"/>
    <n v="1290"/>
    <n v="2022"/>
    <n v="85000"/>
    <n v="1190000"/>
    <n v="85000"/>
    <n v="1190000"/>
  </r>
  <r>
    <d v="2022-11-01T00:00:00"/>
    <n v="2023"/>
    <s v="Q3"/>
    <x v="16"/>
    <s v="2-Wheelers"/>
    <n v="3869"/>
    <n v="41689"/>
    <n v="2022"/>
    <n v="85000"/>
    <n v="328865000"/>
    <n v="85000"/>
    <n v="328865000"/>
  </r>
  <r>
    <d v="2022-11-01T00:00:00"/>
    <n v="2023"/>
    <s v="Q3"/>
    <x v="26"/>
    <s v="2-Wheelers"/>
    <n v="587"/>
    <n v="5285"/>
    <n v="2022"/>
    <n v="85000"/>
    <n v="49895000"/>
    <n v="85000"/>
    <n v="49895000"/>
  </r>
  <r>
    <d v="2022-11-01T00:00:00"/>
    <n v="2023"/>
    <s v="Q3"/>
    <x v="27"/>
    <s v="2-Wheelers"/>
    <n v="8322"/>
    <n v="165828"/>
    <n v="2022"/>
    <n v="85000"/>
    <n v="707370000"/>
    <n v="85000"/>
    <n v="707370000"/>
  </r>
  <r>
    <d v="2022-11-01T00:00:00"/>
    <n v="2023"/>
    <s v="Q3"/>
    <x v="23"/>
    <s v="2-Wheelers"/>
    <n v="1369"/>
    <n v="58469"/>
    <n v="2022"/>
    <n v="85000"/>
    <n v="116365000"/>
    <n v="85000"/>
    <n v="116365000"/>
  </r>
  <r>
    <d v="2022-11-01T00:00:00"/>
    <n v="2023"/>
    <s v="Q3"/>
    <x v="21"/>
    <s v="2-Wheelers"/>
    <n v="134"/>
    <n v="9181"/>
    <n v="2022"/>
    <n v="85000"/>
    <n v="11390000"/>
    <n v="85000"/>
    <n v="11390000"/>
  </r>
  <r>
    <d v="2022-11-01T00:00:00"/>
    <n v="2023"/>
    <s v="Q3"/>
    <x v="6"/>
    <s v="2-Wheelers"/>
    <n v="194"/>
    <n v="4656"/>
    <n v="2022"/>
    <n v="85000"/>
    <n v="16490000"/>
    <n v="85000"/>
    <n v="16490000"/>
  </r>
  <r>
    <d v="2022-11-01T00:00:00"/>
    <n v="2023"/>
    <s v="Q3"/>
    <x v="24"/>
    <s v="2-Wheelers"/>
    <n v="953"/>
    <n v="40248"/>
    <n v="2022"/>
    <n v="85000"/>
    <n v="81005000"/>
    <n v="85000"/>
    <n v="81005000"/>
  </r>
  <r>
    <d v="2022-11-01T00:00:00"/>
    <n v="2023"/>
    <s v="Q3"/>
    <x v="28"/>
    <s v="2-Wheelers"/>
    <n v="9851"/>
    <n v="109695"/>
    <n v="2022"/>
    <n v="85000"/>
    <n v="837335000"/>
    <n v="85000"/>
    <n v="837335000"/>
  </r>
  <r>
    <d v="2022-11-01T00:00:00"/>
    <n v="2023"/>
    <s v="Q3"/>
    <x v="29"/>
    <s v="2-Wheelers"/>
    <n v="3698"/>
    <n v="40561"/>
    <n v="2022"/>
    <n v="85000"/>
    <n v="314330000"/>
    <n v="85000"/>
    <n v="314330000"/>
  </r>
  <r>
    <d v="2022-11-01T00:00:00"/>
    <n v="2023"/>
    <s v="Q3"/>
    <x v="17"/>
    <s v="2-Wheelers"/>
    <n v="3426"/>
    <n v="130285"/>
    <n v="2022"/>
    <n v="85000"/>
    <n v="291210000"/>
    <n v="85000"/>
    <n v="291210000"/>
  </r>
  <r>
    <d v="2022-11-01T00:00:00"/>
    <n v="2023"/>
    <s v="Q3"/>
    <x v="30"/>
    <s v="2-Wheelers"/>
    <n v="13718"/>
    <n v="204988"/>
    <n v="2022"/>
    <n v="85000"/>
    <n v="1166030000"/>
    <n v="85000"/>
    <n v="1166030000"/>
  </r>
  <r>
    <d v="2022-11-01T00:00:00"/>
    <n v="2023"/>
    <s v="Q3"/>
    <x v="8"/>
    <s v="2-Wheelers"/>
    <n v="2"/>
    <n v="5529"/>
    <n v="2022"/>
    <n v="85000"/>
    <n v="170000"/>
    <n v="85000"/>
    <n v="170000"/>
  </r>
  <r>
    <d v="2022-11-01T00:00:00"/>
    <n v="2023"/>
    <s v="Q3"/>
    <x v="9"/>
    <s v="2-Wheelers"/>
    <n v="3"/>
    <n v="1438"/>
    <n v="2022"/>
    <n v="85000"/>
    <n v="255000"/>
    <n v="85000"/>
    <n v="255000"/>
  </r>
  <r>
    <d v="2022-11-01T00:00:00"/>
    <n v="2023"/>
    <s v="Q3"/>
    <x v="10"/>
    <s v="2-Wheelers"/>
    <n v="8"/>
    <n v="1542"/>
    <n v="2022"/>
    <n v="85000"/>
    <n v="680000"/>
    <n v="85000"/>
    <n v="680000"/>
  </r>
  <r>
    <d v="2022-11-01T00:00:00"/>
    <n v="2023"/>
    <s v="Q3"/>
    <x v="18"/>
    <s v="2-Wheelers"/>
    <n v="2997"/>
    <n v="38593"/>
    <n v="2022"/>
    <n v="85000"/>
    <n v="254745000"/>
    <n v="85000"/>
    <n v="254745000"/>
  </r>
  <r>
    <d v="2022-11-01T00:00:00"/>
    <n v="2023"/>
    <s v="Q3"/>
    <x v="12"/>
    <s v="2-Wheelers"/>
    <n v="153"/>
    <n v="3002"/>
    <n v="2022"/>
    <n v="85000"/>
    <n v="13005000"/>
    <n v="85000"/>
    <n v="13005000"/>
  </r>
  <r>
    <d v="2022-11-01T00:00:00"/>
    <n v="2023"/>
    <s v="Q3"/>
    <x v="19"/>
    <s v="2-Wheelers"/>
    <n v="1042"/>
    <n v="46873"/>
    <n v="2022"/>
    <n v="85000"/>
    <n v="88570000"/>
    <n v="85000"/>
    <n v="88570000"/>
  </r>
  <r>
    <d v="2022-11-01T00:00:00"/>
    <n v="2023"/>
    <s v="Q3"/>
    <x v="31"/>
    <s v="2-Wheelers"/>
    <n v="7306"/>
    <n v="158463"/>
    <n v="2022"/>
    <n v="85000"/>
    <n v="621010000"/>
    <n v="85000"/>
    <n v="621010000"/>
  </r>
  <r>
    <d v="2022-11-01T00:00:00"/>
    <n v="2023"/>
    <s v="Q3"/>
    <x v="32"/>
    <s v="2-Wheelers"/>
    <n v="7258"/>
    <n v="120109"/>
    <n v="2022"/>
    <n v="85000"/>
    <n v="616930000"/>
    <n v="85000"/>
    <n v="616930000"/>
  </r>
  <r>
    <d v="2022-11-01T00:00:00"/>
    <n v="2023"/>
    <s v="Q3"/>
    <x v="13"/>
    <s v="2-Wheelers"/>
    <n v="12"/>
    <n v="3427"/>
    <n v="2022"/>
    <n v="85000"/>
    <n v="1020000"/>
    <n v="85000"/>
    <n v="1020000"/>
  </r>
  <r>
    <d v="2022-11-01T00:00:00"/>
    <n v="2023"/>
    <s v="Q3"/>
    <x v="33"/>
    <s v="2-Wheelers"/>
    <n v="2746"/>
    <n v="279169"/>
    <n v="2022"/>
    <n v="85000"/>
    <n v="233410000"/>
    <n v="85000"/>
    <n v="233410000"/>
  </r>
  <r>
    <d v="2022-11-01T00:00:00"/>
    <n v="2023"/>
    <s v="Q3"/>
    <x v="20"/>
    <s v="2-Wheelers"/>
    <n v="839"/>
    <n v="25037"/>
    <n v="2022"/>
    <n v="85000"/>
    <n v="71315000"/>
    <n v="85000"/>
    <n v="71315000"/>
  </r>
  <r>
    <d v="2022-11-01T00:00:00"/>
    <n v="2023"/>
    <s v="Q3"/>
    <x v="34"/>
    <s v="2-Wheelers"/>
    <n v="1209"/>
    <n v="100516"/>
    <n v="2022"/>
    <n v="85000"/>
    <n v="102765000"/>
    <n v="85000"/>
    <n v="102765000"/>
  </r>
  <r>
    <d v="2022-12-01T00:00:00"/>
    <n v="2023"/>
    <s v="Q3"/>
    <x v="1"/>
    <s v="2-Wheelers"/>
    <n v="10"/>
    <n v="397"/>
    <n v="2022"/>
    <n v="85000"/>
    <n v="850000"/>
    <n v="85000"/>
    <n v="850000"/>
  </r>
  <r>
    <d v="2022-12-01T00:00:00"/>
    <n v="2023"/>
    <s v="Q3"/>
    <x v="25"/>
    <s v="2-Wheelers"/>
    <n v="2718"/>
    <n v="47327"/>
    <n v="2022"/>
    <n v="85000"/>
    <n v="231030000"/>
    <n v="85000"/>
    <n v="231030000"/>
  </r>
  <r>
    <d v="2022-12-01T00:00:00"/>
    <n v="2023"/>
    <s v="Q3"/>
    <x v="3"/>
    <s v="2-Wheelers"/>
    <n v="250"/>
    <n v="34737"/>
    <n v="2022"/>
    <n v="85000"/>
    <n v="21250000"/>
    <n v="85000"/>
    <n v="21250000"/>
  </r>
  <r>
    <d v="2022-12-01T00:00:00"/>
    <n v="2023"/>
    <s v="Q3"/>
    <x v="14"/>
    <s v="2-Wheelers"/>
    <n v="987"/>
    <n v="60432"/>
    <n v="2022"/>
    <n v="85000"/>
    <n v="83895000"/>
    <n v="85000"/>
    <n v="83895000"/>
  </r>
  <r>
    <d v="2022-12-01T00:00:00"/>
    <n v="2023"/>
    <s v="Q3"/>
    <x v="15"/>
    <s v="2-Wheelers"/>
    <n v="123"/>
    <n v="1454"/>
    <n v="2022"/>
    <n v="85000"/>
    <n v="10455000"/>
    <n v="85000"/>
    <n v="10455000"/>
  </r>
  <r>
    <d v="2022-12-01T00:00:00"/>
    <n v="2023"/>
    <s v="Q3"/>
    <x v="4"/>
    <s v="2-Wheelers"/>
    <n v="1883"/>
    <n v="26359"/>
    <n v="2022"/>
    <n v="85000"/>
    <n v="160055000"/>
    <n v="85000"/>
    <n v="160055000"/>
  </r>
  <r>
    <d v="2022-12-01T00:00:00"/>
    <n v="2023"/>
    <s v="Q3"/>
    <x v="5"/>
    <s v="2-Wheelers"/>
    <n v="19"/>
    <n v="1112"/>
    <n v="2022"/>
    <n v="85000"/>
    <n v="1615000"/>
    <n v="85000"/>
    <n v="1615000"/>
  </r>
  <r>
    <d v="2022-12-01T00:00:00"/>
    <n v="2023"/>
    <s v="Q3"/>
    <x v="16"/>
    <s v="2-Wheelers"/>
    <n v="3826"/>
    <n v="21773"/>
    <n v="2022"/>
    <n v="85000"/>
    <n v="325210000"/>
    <n v="85000"/>
    <n v="325210000"/>
  </r>
  <r>
    <d v="2022-12-01T00:00:00"/>
    <n v="2023"/>
    <s v="Q3"/>
    <x v="26"/>
    <s v="2-Wheelers"/>
    <n v="528"/>
    <n v="4983"/>
    <n v="2022"/>
    <n v="85000"/>
    <n v="44880000"/>
    <n v="85000"/>
    <n v="44880000"/>
  </r>
  <r>
    <d v="2022-12-01T00:00:00"/>
    <n v="2023"/>
    <s v="Q3"/>
    <x v="27"/>
    <s v="2-Wheelers"/>
    <n v="7906"/>
    <n v="107138"/>
    <n v="2022"/>
    <n v="85000"/>
    <n v="672010000"/>
    <n v="85000"/>
    <n v="672010000"/>
  </r>
  <r>
    <d v="2022-12-01T00:00:00"/>
    <n v="2023"/>
    <s v="Q3"/>
    <x v="23"/>
    <s v="2-Wheelers"/>
    <n v="885"/>
    <n v="37571"/>
    <n v="2022"/>
    <n v="85000"/>
    <n v="75225000"/>
    <n v="85000"/>
    <n v="75225000"/>
  </r>
  <r>
    <d v="2022-12-01T00:00:00"/>
    <n v="2023"/>
    <s v="Q3"/>
    <x v="21"/>
    <s v="2-Wheelers"/>
    <n v="100"/>
    <n v="6751"/>
    <n v="2022"/>
    <n v="85000"/>
    <n v="8500000"/>
    <n v="85000"/>
    <n v="8500000"/>
  </r>
  <r>
    <d v="2022-12-01T00:00:00"/>
    <n v="2023"/>
    <s v="Q3"/>
    <x v="6"/>
    <s v="2-Wheelers"/>
    <n v="150"/>
    <n v="3943"/>
    <n v="2022"/>
    <n v="85000"/>
    <n v="12750000"/>
    <n v="85000"/>
    <n v="12750000"/>
  </r>
  <r>
    <d v="2022-12-01T00:00:00"/>
    <n v="2023"/>
    <s v="Q3"/>
    <x v="24"/>
    <s v="2-Wheelers"/>
    <n v="653"/>
    <n v="27130"/>
    <n v="2022"/>
    <n v="85000"/>
    <n v="55505000"/>
    <n v="85000"/>
    <n v="55505000"/>
  </r>
  <r>
    <d v="2022-12-01T00:00:00"/>
    <n v="2023"/>
    <s v="Q3"/>
    <x v="28"/>
    <s v="2-Wheelers"/>
    <n v="7750"/>
    <n v="75110"/>
    <n v="2022"/>
    <n v="85000"/>
    <n v="658750000"/>
    <n v="85000"/>
    <n v="658750000"/>
  </r>
  <r>
    <d v="2022-12-01T00:00:00"/>
    <n v="2023"/>
    <s v="Q3"/>
    <x v="29"/>
    <s v="2-Wheelers"/>
    <n v="4112"/>
    <n v="40445"/>
    <n v="2022"/>
    <n v="85000"/>
    <n v="349520000"/>
    <n v="85000"/>
    <n v="349520000"/>
  </r>
  <r>
    <d v="2022-12-01T00:00:00"/>
    <n v="2023"/>
    <s v="Q3"/>
    <x v="17"/>
    <s v="2-Wheelers"/>
    <n v="2328"/>
    <n v="64980"/>
    <n v="2022"/>
    <n v="85000"/>
    <n v="197880000"/>
    <n v="85000"/>
    <n v="197880000"/>
  </r>
  <r>
    <d v="2022-12-01T00:00:00"/>
    <n v="2023"/>
    <s v="Q3"/>
    <x v="30"/>
    <s v="2-Wheelers"/>
    <n v="13076"/>
    <n v="136534"/>
    <n v="2022"/>
    <n v="85000"/>
    <n v="1111460000"/>
    <n v="85000"/>
    <n v="1111460000"/>
  </r>
  <r>
    <d v="2022-12-01T00:00:00"/>
    <n v="2023"/>
    <s v="Q3"/>
    <x v="8"/>
    <s v="2-Wheelers"/>
    <n v="63"/>
    <n v="4150"/>
    <n v="2022"/>
    <n v="85000"/>
    <n v="5355000"/>
    <n v="85000"/>
    <n v="5355000"/>
  </r>
  <r>
    <d v="2022-12-01T00:00:00"/>
    <n v="2023"/>
    <s v="Q3"/>
    <x v="10"/>
    <s v="2-Wheelers"/>
    <n v="11"/>
    <n v="1792"/>
    <n v="2022"/>
    <n v="85000"/>
    <n v="935000"/>
    <n v="85000"/>
    <n v="935000"/>
  </r>
  <r>
    <d v="2022-12-01T00:00:00"/>
    <n v="2023"/>
    <s v="Q3"/>
    <x v="18"/>
    <s v="2-Wheelers"/>
    <n v="2379"/>
    <n v="38217"/>
    <n v="2022"/>
    <n v="85000"/>
    <n v="202215000"/>
    <n v="85000"/>
    <n v="202215000"/>
  </r>
  <r>
    <d v="2022-12-01T00:00:00"/>
    <n v="2023"/>
    <s v="Q3"/>
    <x v="12"/>
    <s v="2-Wheelers"/>
    <n v="177"/>
    <n v="2396"/>
    <n v="2022"/>
    <n v="85000"/>
    <n v="15045000"/>
    <n v="85000"/>
    <n v="15045000"/>
  </r>
  <r>
    <d v="2022-12-01T00:00:00"/>
    <n v="2023"/>
    <s v="Q3"/>
    <x v="19"/>
    <s v="2-Wheelers"/>
    <n v="635"/>
    <n v="35992"/>
    <n v="2022"/>
    <n v="85000"/>
    <n v="53975000"/>
    <n v="85000"/>
    <n v="53975000"/>
  </r>
  <r>
    <d v="2022-12-01T00:00:00"/>
    <n v="2023"/>
    <s v="Q3"/>
    <x v="31"/>
    <s v="2-Wheelers"/>
    <n v="5060"/>
    <n v="57108"/>
    <n v="2022"/>
    <n v="85000"/>
    <n v="430100000"/>
    <n v="85000"/>
    <n v="430100000"/>
  </r>
  <r>
    <d v="2022-12-01T00:00:00"/>
    <n v="2023"/>
    <s v="Q3"/>
    <x v="32"/>
    <s v="2-Wheelers"/>
    <n v="4991"/>
    <n v="77848"/>
    <n v="2022"/>
    <n v="85000"/>
    <n v="424235000"/>
    <n v="85000"/>
    <n v="424235000"/>
  </r>
  <r>
    <d v="2022-12-01T00:00:00"/>
    <n v="2023"/>
    <s v="Q3"/>
    <x v="13"/>
    <s v="2-Wheelers"/>
    <n v="57"/>
    <n v="3393"/>
    <n v="2022"/>
    <n v="85000"/>
    <n v="4845000"/>
    <n v="85000"/>
    <n v="4845000"/>
  </r>
  <r>
    <d v="2022-12-01T00:00:00"/>
    <n v="2023"/>
    <s v="Q3"/>
    <x v="33"/>
    <s v="2-Wheelers"/>
    <n v="2334"/>
    <n v="134747"/>
    <n v="2022"/>
    <n v="85000"/>
    <n v="198390000"/>
    <n v="85000"/>
    <n v="198390000"/>
  </r>
  <r>
    <d v="2022-12-01T00:00:00"/>
    <n v="2023"/>
    <s v="Q3"/>
    <x v="20"/>
    <s v="2-Wheelers"/>
    <n v="581"/>
    <n v="10627"/>
    <n v="2022"/>
    <n v="85000"/>
    <n v="49385000"/>
    <n v="85000"/>
    <n v="49385000"/>
  </r>
  <r>
    <d v="2022-12-01T00:00:00"/>
    <n v="2023"/>
    <s v="Q3"/>
    <x v="34"/>
    <s v="2-Wheelers"/>
    <n v="1047"/>
    <n v="69018"/>
    <n v="2022"/>
    <n v="85000"/>
    <n v="88995000"/>
    <n v="85000"/>
    <n v="88995000"/>
  </r>
  <r>
    <d v="2023-01-01T00:00:00"/>
    <n v="2023"/>
    <s v="Q4"/>
    <x v="25"/>
    <s v="2-Wheelers"/>
    <n v="2680"/>
    <n v="49537"/>
    <n v="2023"/>
    <n v="85000"/>
    <n v="227800000"/>
    <n v="85000"/>
    <n v="227800000"/>
  </r>
  <r>
    <d v="2023-01-01T00:00:00"/>
    <n v="2023"/>
    <s v="Q4"/>
    <x v="3"/>
    <s v="2-Wheelers"/>
    <n v="142"/>
    <n v="41897"/>
    <n v="2023"/>
    <n v="85000"/>
    <n v="12070000"/>
    <n v="85000"/>
    <n v="12070000"/>
  </r>
  <r>
    <d v="2023-01-01T00:00:00"/>
    <n v="2023"/>
    <s v="Q4"/>
    <x v="14"/>
    <s v="2-Wheelers"/>
    <n v="987"/>
    <n v="63994"/>
    <n v="2023"/>
    <n v="85000"/>
    <n v="83895000"/>
    <n v="85000"/>
    <n v="83895000"/>
  </r>
  <r>
    <d v="2023-01-01T00:00:00"/>
    <n v="2023"/>
    <s v="Q4"/>
    <x v="15"/>
    <s v="2-Wheelers"/>
    <n v="172"/>
    <n v="1977"/>
    <n v="2023"/>
    <n v="85000"/>
    <n v="14620000"/>
    <n v="85000"/>
    <n v="14620000"/>
  </r>
  <r>
    <d v="2023-01-01T00:00:00"/>
    <n v="2023"/>
    <s v="Q4"/>
    <x v="4"/>
    <s v="2-Wheelers"/>
    <n v="1923"/>
    <n v="35000"/>
    <n v="2023"/>
    <n v="85000"/>
    <n v="163455000"/>
    <n v="85000"/>
    <n v="163455000"/>
  </r>
  <r>
    <d v="2023-01-01T00:00:00"/>
    <n v="2023"/>
    <s v="Q4"/>
    <x v="5"/>
    <s v="2-Wheelers"/>
    <n v="9"/>
    <n v="698"/>
    <n v="2023"/>
    <n v="85000"/>
    <n v="765000"/>
    <n v="85000"/>
    <n v="765000"/>
  </r>
  <r>
    <d v="2023-01-01T00:00:00"/>
    <n v="2023"/>
    <s v="Q4"/>
    <x v="16"/>
    <s v="2-Wheelers"/>
    <n v="3285"/>
    <n v="35973"/>
    <n v="2023"/>
    <n v="85000"/>
    <n v="279225000"/>
    <n v="85000"/>
    <n v="279225000"/>
  </r>
  <r>
    <d v="2023-01-01T00:00:00"/>
    <n v="2023"/>
    <s v="Q4"/>
    <x v="26"/>
    <s v="2-Wheelers"/>
    <n v="662"/>
    <n v="4457"/>
    <n v="2023"/>
    <n v="85000"/>
    <n v="56270000"/>
    <n v="85000"/>
    <n v="56270000"/>
  </r>
  <r>
    <d v="2023-01-01T00:00:00"/>
    <n v="2023"/>
    <s v="Q4"/>
    <x v="27"/>
    <s v="2-Wheelers"/>
    <n v="5873"/>
    <n v="70897"/>
    <n v="2023"/>
    <n v="85000"/>
    <n v="499205000"/>
    <n v="85000"/>
    <n v="499205000"/>
  </r>
  <r>
    <d v="2023-01-01T00:00:00"/>
    <n v="2023"/>
    <s v="Q4"/>
    <x v="23"/>
    <s v="2-Wheelers"/>
    <n v="706"/>
    <n v="29990"/>
    <n v="2023"/>
    <n v="85000"/>
    <n v="60010000"/>
    <n v="85000"/>
    <n v="60010000"/>
  </r>
  <r>
    <d v="2023-01-01T00:00:00"/>
    <n v="2023"/>
    <s v="Q4"/>
    <x v="21"/>
    <s v="2-Wheelers"/>
    <n v="78"/>
    <n v="4421"/>
    <n v="2023"/>
    <n v="85000"/>
    <n v="6630000"/>
    <n v="85000"/>
    <n v="6630000"/>
  </r>
  <r>
    <d v="2023-01-01T00:00:00"/>
    <n v="2023"/>
    <s v="Q4"/>
    <x v="6"/>
    <s v="2-Wheelers"/>
    <n v="115"/>
    <n v="3934"/>
    <n v="2023"/>
    <n v="85000"/>
    <n v="9775000"/>
    <n v="85000"/>
    <n v="9775000"/>
  </r>
  <r>
    <d v="2023-01-01T00:00:00"/>
    <n v="2023"/>
    <s v="Q4"/>
    <x v="24"/>
    <s v="2-Wheelers"/>
    <n v="655"/>
    <n v="27267"/>
    <n v="2023"/>
    <n v="85000"/>
    <n v="55675000"/>
    <n v="85000"/>
    <n v="55675000"/>
  </r>
  <r>
    <d v="2023-01-01T00:00:00"/>
    <n v="2023"/>
    <s v="Q4"/>
    <x v="28"/>
    <s v="2-Wheelers"/>
    <n v="9969"/>
    <n v="94898"/>
    <n v="2023"/>
    <n v="85000"/>
    <n v="847365000"/>
    <n v="85000"/>
    <n v="847365000"/>
  </r>
  <r>
    <d v="2023-01-01T00:00:00"/>
    <n v="2023"/>
    <s v="Q4"/>
    <x v="29"/>
    <s v="2-Wheelers"/>
    <n v="4667"/>
    <n v="43110"/>
    <n v="2023"/>
    <n v="85000"/>
    <n v="396695000"/>
    <n v="85000"/>
    <n v="396695000"/>
  </r>
  <r>
    <d v="2023-01-01T00:00:00"/>
    <n v="2023"/>
    <s v="Q4"/>
    <x v="17"/>
    <s v="2-Wheelers"/>
    <n v="2443"/>
    <n v="80312"/>
    <n v="2023"/>
    <n v="85000"/>
    <n v="207655000"/>
    <n v="85000"/>
    <n v="207655000"/>
  </r>
  <r>
    <d v="2023-01-01T00:00:00"/>
    <n v="2023"/>
    <s v="Q4"/>
    <x v="30"/>
    <s v="2-Wheelers"/>
    <n v="13802"/>
    <n v="148279"/>
    <n v="2023"/>
    <n v="85000"/>
    <n v="1173170000"/>
    <n v="85000"/>
    <n v="1173170000"/>
  </r>
  <r>
    <d v="2023-01-01T00:00:00"/>
    <n v="2023"/>
    <s v="Q4"/>
    <x v="8"/>
    <s v="2-Wheelers"/>
    <n v="7"/>
    <n v="3158"/>
    <n v="2023"/>
    <n v="85000"/>
    <n v="595000"/>
    <n v="85000"/>
    <n v="595000"/>
  </r>
  <r>
    <d v="2023-01-01T00:00:00"/>
    <n v="2023"/>
    <s v="Q4"/>
    <x v="9"/>
    <s v="2-Wheelers"/>
    <n v="4"/>
    <n v="1372"/>
    <n v="2023"/>
    <n v="85000"/>
    <n v="340000"/>
    <n v="85000"/>
    <n v="340000"/>
  </r>
  <r>
    <d v="2023-01-01T00:00:00"/>
    <n v="2023"/>
    <s v="Q4"/>
    <x v="10"/>
    <s v="2-Wheelers"/>
    <n v="10"/>
    <n v="1599"/>
    <n v="2023"/>
    <n v="85000"/>
    <n v="850000"/>
    <n v="85000"/>
    <n v="850000"/>
  </r>
  <r>
    <d v="2023-01-01T00:00:00"/>
    <n v="2023"/>
    <s v="Q4"/>
    <x v="18"/>
    <s v="2-Wheelers"/>
    <n v="2533"/>
    <n v="47973"/>
    <n v="2023"/>
    <n v="85000"/>
    <n v="215305000"/>
    <n v="85000"/>
    <n v="215305000"/>
  </r>
  <r>
    <d v="2023-01-01T00:00:00"/>
    <n v="2023"/>
    <s v="Q4"/>
    <x v="12"/>
    <s v="2-Wheelers"/>
    <n v="197"/>
    <n v="4395"/>
    <n v="2023"/>
    <n v="85000"/>
    <n v="16745000"/>
    <n v="85000"/>
    <n v="16745000"/>
  </r>
  <r>
    <d v="2023-01-01T00:00:00"/>
    <n v="2023"/>
    <s v="Q4"/>
    <x v="19"/>
    <s v="2-Wheelers"/>
    <n v="590"/>
    <n v="33117"/>
    <n v="2023"/>
    <n v="85000"/>
    <n v="50150000"/>
    <n v="85000"/>
    <n v="50150000"/>
  </r>
  <r>
    <d v="2023-01-01T00:00:00"/>
    <n v="2023"/>
    <s v="Q4"/>
    <x v="31"/>
    <s v="2-Wheelers"/>
    <n v="4624"/>
    <n v="62966"/>
    <n v="2023"/>
    <n v="85000"/>
    <n v="393040000"/>
    <n v="85000"/>
    <n v="393040000"/>
  </r>
  <r>
    <d v="2023-01-01T00:00:00"/>
    <n v="2023"/>
    <s v="Q4"/>
    <x v="32"/>
    <s v="2-Wheelers"/>
    <n v="5505"/>
    <n v="135769"/>
    <n v="2023"/>
    <n v="85000"/>
    <n v="467925000"/>
    <n v="85000"/>
    <n v="467925000"/>
  </r>
  <r>
    <d v="2023-01-01T00:00:00"/>
    <n v="2023"/>
    <s v="Q4"/>
    <x v="13"/>
    <s v="2-Wheelers"/>
    <n v="8"/>
    <n v="2766"/>
    <n v="2023"/>
    <n v="85000"/>
    <n v="680000"/>
    <n v="85000"/>
    <n v="680000"/>
  </r>
  <r>
    <d v="2023-01-01T00:00:00"/>
    <n v="2023"/>
    <s v="Q4"/>
    <x v="33"/>
    <s v="2-Wheelers"/>
    <n v="1952"/>
    <n v="171721"/>
    <n v="2023"/>
    <n v="85000"/>
    <n v="165920000"/>
    <n v="85000"/>
    <n v="165920000"/>
  </r>
  <r>
    <d v="2023-01-01T00:00:00"/>
    <n v="2023"/>
    <s v="Q4"/>
    <x v="20"/>
    <s v="2-Wheelers"/>
    <n v="447"/>
    <n v="12862"/>
    <n v="2023"/>
    <n v="85000"/>
    <n v="37995000"/>
    <n v="85000"/>
    <n v="37995000"/>
  </r>
  <r>
    <d v="2023-01-01T00:00:00"/>
    <n v="2023"/>
    <s v="Q4"/>
    <x v="34"/>
    <s v="2-Wheelers"/>
    <n v="632"/>
    <n v="52431"/>
    <n v="2023"/>
    <n v="85000"/>
    <n v="53720000"/>
    <n v="85000"/>
    <n v="53720000"/>
  </r>
  <r>
    <d v="2023-02-01T00:00:00"/>
    <n v="2023"/>
    <s v="Q4"/>
    <x v="25"/>
    <s v="2-Wheelers"/>
    <n v="2907"/>
    <n v="51810"/>
    <n v="2023"/>
    <n v="85000"/>
    <n v="247095000"/>
    <n v="85000"/>
    <n v="247095000"/>
  </r>
  <r>
    <d v="2023-02-01T00:00:00"/>
    <n v="2023"/>
    <s v="Q4"/>
    <x v="3"/>
    <s v="2-Wheelers"/>
    <n v="190"/>
    <n v="36795"/>
    <n v="2023"/>
    <n v="85000"/>
    <n v="16150000"/>
    <n v="85000"/>
    <n v="16150000"/>
  </r>
  <r>
    <d v="2023-02-01T00:00:00"/>
    <n v="2023"/>
    <s v="Q4"/>
    <x v="14"/>
    <s v="2-Wheelers"/>
    <n v="911"/>
    <n v="77926"/>
    <n v="2023"/>
    <n v="85000"/>
    <n v="77435000"/>
    <n v="85000"/>
    <n v="77435000"/>
  </r>
  <r>
    <d v="2023-02-01T00:00:00"/>
    <n v="2023"/>
    <s v="Q4"/>
    <x v="15"/>
    <s v="2-Wheelers"/>
    <n v="216"/>
    <n v="955"/>
    <n v="2023"/>
    <n v="85000"/>
    <n v="18360000"/>
    <n v="85000"/>
    <n v="18360000"/>
  </r>
  <r>
    <d v="2023-02-01T00:00:00"/>
    <n v="2023"/>
    <s v="Q4"/>
    <x v="4"/>
    <s v="2-Wheelers"/>
    <n v="1874"/>
    <n v="30804"/>
    <n v="2023"/>
    <n v="85000"/>
    <n v="159290000"/>
    <n v="85000"/>
    <n v="159290000"/>
  </r>
  <r>
    <d v="2023-02-01T00:00:00"/>
    <n v="2023"/>
    <s v="Q4"/>
    <x v="5"/>
    <s v="2-Wheelers"/>
    <n v="16"/>
    <n v="777"/>
    <n v="2023"/>
    <n v="85000"/>
    <n v="1360000"/>
    <n v="85000"/>
    <n v="1360000"/>
  </r>
  <r>
    <d v="2023-02-01T00:00:00"/>
    <n v="2023"/>
    <s v="Q4"/>
    <x v="16"/>
    <s v="2-Wheelers"/>
    <n v="2800"/>
    <n v="29396"/>
    <n v="2023"/>
    <n v="85000"/>
    <n v="238000000"/>
    <n v="85000"/>
    <n v="238000000"/>
  </r>
  <r>
    <d v="2023-02-01T00:00:00"/>
    <n v="2023"/>
    <s v="Q4"/>
    <x v="26"/>
    <s v="2-Wheelers"/>
    <n v="628"/>
    <n v="3919"/>
    <n v="2023"/>
    <n v="85000"/>
    <n v="53380000"/>
    <n v="85000"/>
    <n v="53380000"/>
  </r>
  <r>
    <d v="2023-02-01T00:00:00"/>
    <n v="2023"/>
    <s v="Q4"/>
    <x v="27"/>
    <s v="2-Wheelers"/>
    <n v="6757"/>
    <n v="85424"/>
    <n v="2023"/>
    <n v="85000"/>
    <n v="574345000"/>
    <n v="85000"/>
    <n v="574345000"/>
  </r>
  <r>
    <d v="2023-02-01T00:00:00"/>
    <n v="2023"/>
    <s v="Q4"/>
    <x v="23"/>
    <s v="2-Wheelers"/>
    <n v="702"/>
    <n v="31279"/>
    <n v="2023"/>
    <n v="85000"/>
    <n v="59670000"/>
    <n v="85000"/>
    <n v="59670000"/>
  </r>
  <r>
    <d v="2023-02-01T00:00:00"/>
    <n v="2023"/>
    <s v="Q4"/>
    <x v="21"/>
    <s v="2-Wheelers"/>
    <n v="65"/>
    <n v="4784"/>
    <n v="2023"/>
    <n v="85000"/>
    <n v="5525000"/>
    <n v="85000"/>
    <n v="5525000"/>
  </r>
  <r>
    <d v="2023-02-01T00:00:00"/>
    <n v="2023"/>
    <s v="Q4"/>
    <x v="6"/>
    <s v="2-Wheelers"/>
    <n v="147"/>
    <n v="4868"/>
    <n v="2023"/>
    <n v="85000"/>
    <n v="12495000"/>
    <n v="85000"/>
    <n v="12495000"/>
  </r>
  <r>
    <d v="2023-02-01T00:00:00"/>
    <n v="2023"/>
    <s v="Q4"/>
    <x v="24"/>
    <s v="2-Wheelers"/>
    <n v="652"/>
    <n v="31633"/>
    <n v="2023"/>
    <n v="85000"/>
    <n v="55420000"/>
    <n v="85000"/>
    <n v="55420000"/>
  </r>
  <r>
    <d v="2023-02-01T00:00:00"/>
    <n v="2023"/>
    <s v="Q4"/>
    <x v="28"/>
    <s v="2-Wheelers"/>
    <n v="10266"/>
    <n v="88323"/>
    <n v="2023"/>
    <n v="85000"/>
    <n v="872610000"/>
    <n v="85000"/>
    <n v="872610000"/>
  </r>
  <r>
    <d v="2023-02-01T00:00:00"/>
    <n v="2023"/>
    <s v="Q4"/>
    <x v="29"/>
    <s v="2-Wheelers"/>
    <n v="5558"/>
    <n v="39985"/>
    <n v="2023"/>
    <n v="85000"/>
    <n v="472430000"/>
    <n v="85000"/>
    <n v="472430000"/>
  </r>
  <r>
    <d v="2023-02-01T00:00:00"/>
    <n v="2023"/>
    <s v="Q4"/>
    <x v="17"/>
    <s v="2-Wheelers"/>
    <n v="2358"/>
    <n v="75150"/>
    <n v="2023"/>
    <n v="85000"/>
    <n v="200430000"/>
    <n v="85000"/>
    <n v="200430000"/>
  </r>
  <r>
    <d v="2023-02-01T00:00:00"/>
    <n v="2023"/>
    <s v="Q4"/>
    <x v="30"/>
    <s v="2-Wheelers"/>
    <n v="12070"/>
    <n v="129508"/>
    <n v="2023"/>
    <n v="85000"/>
    <n v="1025950000"/>
    <n v="85000"/>
    <n v="1025950000"/>
  </r>
  <r>
    <d v="2023-02-01T00:00:00"/>
    <n v="2023"/>
    <s v="Q4"/>
    <x v="8"/>
    <s v="2-Wheelers"/>
    <n v="14"/>
    <n v="2990"/>
    <n v="2023"/>
    <n v="85000"/>
    <n v="1190000"/>
    <n v="85000"/>
    <n v="1190000"/>
  </r>
  <r>
    <d v="2023-02-01T00:00:00"/>
    <n v="2023"/>
    <s v="Q4"/>
    <x v="9"/>
    <s v="2-Wheelers"/>
    <n v="2"/>
    <n v="1192"/>
    <n v="2023"/>
    <n v="85000"/>
    <n v="170000"/>
    <n v="85000"/>
    <n v="170000"/>
  </r>
  <r>
    <d v="2023-02-01T00:00:00"/>
    <n v="2023"/>
    <s v="Q4"/>
    <x v="10"/>
    <s v="2-Wheelers"/>
    <n v="9"/>
    <n v="1655"/>
    <n v="2023"/>
    <n v="85000"/>
    <n v="765000"/>
    <n v="85000"/>
    <n v="765000"/>
  </r>
  <r>
    <d v="2023-02-01T00:00:00"/>
    <n v="2023"/>
    <s v="Q4"/>
    <x v="18"/>
    <s v="2-Wheelers"/>
    <n v="2552"/>
    <n v="49375"/>
    <n v="2023"/>
    <n v="85000"/>
    <n v="216920000"/>
    <n v="85000"/>
    <n v="216920000"/>
  </r>
  <r>
    <d v="2023-02-01T00:00:00"/>
    <n v="2023"/>
    <s v="Q4"/>
    <x v="12"/>
    <s v="2-Wheelers"/>
    <n v="177"/>
    <n v="3354"/>
    <n v="2023"/>
    <n v="85000"/>
    <n v="15045000"/>
    <n v="85000"/>
    <n v="15045000"/>
  </r>
  <r>
    <d v="2023-02-01T00:00:00"/>
    <n v="2023"/>
    <s v="Q4"/>
    <x v="19"/>
    <s v="2-Wheelers"/>
    <n v="609"/>
    <n v="34555"/>
    <n v="2023"/>
    <n v="85000"/>
    <n v="51765000"/>
    <n v="85000"/>
    <n v="51765000"/>
  </r>
  <r>
    <d v="2023-02-01T00:00:00"/>
    <n v="2023"/>
    <s v="Q4"/>
    <x v="31"/>
    <s v="2-Wheelers"/>
    <n v="4662"/>
    <n v="62207"/>
    <n v="2023"/>
    <n v="85000"/>
    <n v="396270000"/>
    <n v="85000"/>
    <n v="396270000"/>
  </r>
  <r>
    <d v="2023-02-01T00:00:00"/>
    <n v="2023"/>
    <s v="Q4"/>
    <x v="32"/>
    <s v="2-Wheelers"/>
    <n v="6701"/>
    <n v="118355"/>
    <n v="2023"/>
    <n v="85000"/>
    <n v="569585000"/>
    <n v="85000"/>
    <n v="569585000"/>
  </r>
  <r>
    <d v="2023-02-01T00:00:00"/>
    <n v="2023"/>
    <s v="Q4"/>
    <x v="13"/>
    <s v="2-Wheelers"/>
    <n v="20"/>
    <n v="2860"/>
    <n v="2023"/>
    <n v="85000"/>
    <n v="1700000"/>
    <n v="85000"/>
    <n v="1700000"/>
  </r>
  <r>
    <d v="2023-02-01T00:00:00"/>
    <n v="2023"/>
    <s v="Q4"/>
    <x v="33"/>
    <s v="2-Wheelers"/>
    <n v="1968"/>
    <n v="190812"/>
    <n v="2023"/>
    <n v="85000"/>
    <n v="167280000"/>
    <n v="85000"/>
    <n v="167280000"/>
  </r>
  <r>
    <d v="2023-02-01T00:00:00"/>
    <n v="2023"/>
    <s v="Q4"/>
    <x v="20"/>
    <s v="2-Wheelers"/>
    <n v="426"/>
    <n v="11079"/>
    <n v="2023"/>
    <n v="85000"/>
    <n v="36210000"/>
    <n v="85000"/>
    <n v="36210000"/>
  </r>
  <r>
    <d v="2023-02-01T00:00:00"/>
    <n v="2023"/>
    <s v="Q4"/>
    <x v="34"/>
    <s v="2-Wheelers"/>
    <n v="814"/>
    <n v="67188"/>
    <n v="2023"/>
    <n v="85000"/>
    <n v="69190000"/>
    <n v="85000"/>
    <n v="69190000"/>
  </r>
  <r>
    <d v="2023-03-01T00:00:00"/>
    <n v="2023"/>
    <s v="Q4"/>
    <x v="25"/>
    <s v="2-Wheelers"/>
    <n v="3515"/>
    <n v="54298"/>
    <n v="2023"/>
    <n v="85000"/>
    <n v="298775000"/>
    <n v="85000"/>
    <n v="298775000"/>
  </r>
  <r>
    <d v="2023-03-01T00:00:00"/>
    <n v="2023"/>
    <s v="Q4"/>
    <x v="3"/>
    <s v="2-Wheelers"/>
    <n v="221"/>
    <n v="41575"/>
    <n v="2023"/>
    <n v="85000"/>
    <n v="18785000"/>
    <n v="85000"/>
    <n v="18785000"/>
  </r>
  <r>
    <d v="2023-03-01T00:00:00"/>
    <n v="2023"/>
    <s v="Q4"/>
    <x v="14"/>
    <s v="2-Wheelers"/>
    <n v="1302"/>
    <n v="92334"/>
    <n v="2023"/>
    <n v="85000"/>
    <n v="110670000"/>
    <n v="85000"/>
    <n v="110670000"/>
  </r>
  <r>
    <d v="2023-03-01T00:00:00"/>
    <n v="2023"/>
    <s v="Q4"/>
    <x v="15"/>
    <s v="2-Wheelers"/>
    <n v="362"/>
    <n v="663"/>
    <n v="2023"/>
    <n v="85000"/>
    <n v="30770000"/>
    <n v="85000"/>
    <n v="30770000"/>
  </r>
  <r>
    <d v="2023-03-01T00:00:00"/>
    <n v="2023"/>
    <s v="Q4"/>
    <x v="4"/>
    <s v="2-Wheelers"/>
    <n v="2188"/>
    <n v="33362"/>
    <n v="2023"/>
    <n v="85000"/>
    <n v="185980000"/>
    <n v="85000"/>
    <n v="185980000"/>
  </r>
  <r>
    <d v="2023-03-01T00:00:00"/>
    <n v="2023"/>
    <s v="Q4"/>
    <x v="5"/>
    <s v="2-Wheelers"/>
    <n v="5"/>
    <n v="902"/>
    <n v="2023"/>
    <n v="85000"/>
    <n v="425000"/>
    <n v="85000"/>
    <n v="425000"/>
  </r>
  <r>
    <d v="2023-03-01T00:00:00"/>
    <n v="2023"/>
    <s v="Q4"/>
    <x v="16"/>
    <s v="2-Wheelers"/>
    <n v="3782"/>
    <n v="30396"/>
    <n v="2023"/>
    <n v="85000"/>
    <n v="321470000"/>
    <n v="85000"/>
    <n v="321470000"/>
  </r>
  <r>
    <d v="2023-03-01T00:00:00"/>
    <n v="2023"/>
    <s v="Q4"/>
    <x v="26"/>
    <s v="2-Wheelers"/>
    <n v="837"/>
    <n v="5064"/>
    <n v="2023"/>
    <n v="85000"/>
    <n v="71145000"/>
    <n v="85000"/>
    <n v="71145000"/>
  </r>
  <r>
    <d v="2023-03-01T00:00:00"/>
    <n v="2023"/>
    <s v="Q4"/>
    <x v="27"/>
    <s v="2-Wheelers"/>
    <n v="7790"/>
    <n v="92417"/>
    <n v="2023"/>
    <n v="85000"/>
    <n v="662150000"/>
    <n v="85000"/>
    <n v="662150000"/>
  </r>
  <r>
    <d v="2023-03-01T00:00:00"/>
    <n v="2023"/>
    <s v="Q4"/>
    <x v="23"/>
    <s v="2-Wheelers"/>
    <n v="714"/>
    <n v="33171"/>
    <n v="2023"/>
    <n v="85000"/>
    <n v="60690000"/>
    <n v="85000"/>
    <n v="60690000"/>
  </r>
  <r>
    <d v="2023-03-01T00:00:00"/>
    <n v="2023"/>
    <s v="Q4"/>
    <x v="21"/>
    <s v="2-Wheelers"/>
    <n v="91"/>
    <n v="4543"/>
    <n v="2023"/>
    <n v="85000"/>
    <n v="7735000"/>
    <n v="85000"/>
    <n v="7735000"/>
  </r>
  <r>
    <d v="2023-03-01T00:00:00"/>
    <n v="2023"/>
    <s v="Q4"/>
    <x v="6"/>
    <s v="2-Wheelers"/>
    <n v="198"/>
    <n v="7789"/>
    <n v="2023"/>
    <n v="85000"/>
    <n v="16830000"/>
    <n v="85000"/>
    <n v="16830000"/>
  </r>
  <r>
    <d v="2023-03-01T00:00:00"/>
    <n v="2023"/>
    <s v="Q4"/>
    <x v="24"/>
    <s v="2-Wheelers"/>
    <n v="797"/>
    <n v="39001"/>
    <n v="2023"/>
    <n v="85000"/>
    <n v="67745000"/>
    <n v="85000"/>
    <n v="67745000"/>
  </r>
  <r>
    <d v="2023-03-01T00:00:00"/>
    <n v="2023"/>
    <s v="Q4"/>
    <x v="28"/>
    <s v="2-Wheelers"/>
    <n v="13056"/>
    <n v="104953"/>
    <n v="2023"/>
    <n v="85000"/>
    <n v="1109760000"/>
    <n v="85000"/>
    <n v="1109760000"/>
  </r>
  <r>
    <d v="2023-03-01T00:00:00"/>
    <n v="2023"/>
    <s v="Q4"/>
    <x v="29"/>
    <s v="2-Wheelers"/>
    <n v="6773"/>
    <n v="50705"/>
    <n v="2023"/>
    <n v="85000"/>
    <n v="575705000"/>
    <n v="85000"/>
    <n v="575705000"/>
  </r>
  <r>
    <d v="2023-03-01T00:00:00"/>
    <n v="2023"/>
    <s v="Q4"/>
    <x v="17"/>
    <s v="2-Wheelers"/>
    <n v="3213"/>
    <n v="100653"/>
    <n v="2023"/>
    <n v="85000"/>
    <n v="273105000"/>
    <n v="85000"/>
    <n v="273105000"/>
  </r>
  <r>
    <d v="2023-03-01T00:00:00"/>
    <n v="2023"/>
    <s v="Q4"/>
    <x v="30"/>
    <s v="2-Wheelers"/>
    <n v="17077"/>
    <n v="154632"/>
    <n v="2023"/>
    <n v="85000"/>
    <n v="1451545000"/>
    <n v="85000"/>
    <n v="1451545000"/>
  </r>
  <r>
    <d v="2023-03-01T00:00:00"/>
    <n v="2023"/>
    <s v="Q4"/>
    <x v="8"/>
    <s v="2-Wheelers"/>
    <n v="3"/>
    <n v="3985"/>
    <n v="2023"/>
    <n v="85000"/>
    <n v="255000"/>
    <n v="85000"/>
    <n v="255000"/>
  </r>
  <r>
    <d v="2023-03-01T00:00:00"/>
    <n v="2023"/>
    <s v="Q4"/>
    <x v="10"/>
    <s v="2-Wheelers"/>
    <n v="10"/>
    <n v="1615"/>
    <n v="2023"/>
    <n v="85000"/>
    <n v="850000"/>
    <n v="85000"/>
    <n v="850000"/>
  </r>
  <r>
    <d v="2023-03-01T00:00:00"/>
    <n v="2023"/>
    <s v="Q4"/>
    <x v="18"/>
    <s v="2-Wheelers"/>
    <n v="3269"/>
    <n v="52642"/>
    <n v="2023"/>
    <n v="85000"/>
    <n v="277865000"/>
    <n v="85000"/>
    <n v="277865000"/>
  </r>
  <r>
    <d v="2023-03-01T00:00:00"/>
    <n v="2023"/>
    <s v="Q4"/>
    <x v="12"/>
    <s v="2-Wheelers"/>
    <n v="261"/>
    <n v="3608"/>
    <n v="2023"/>
    <n v="85000"/>
    <n v="22185000"/>
    <n v="85000"/>
    <n v="22185000"/>
  </r>
  <r>
    <d v="2023-03-01T00:00:00"/>
    <n v="2023"/>
    <s v="Q4"/>
    <x v="19"/>
    <s v="2-Wheelers"/>
    <n v="805"/>
    <n v="36806"/>
    <n v="2023"/>
    <n v="85000"/>
    <n v="68425000"/>
    <n v="85000"/>
    <n v="68425000"/>
  </r>
  <r>
    <d v="2023-03-01T00:00:00"/>
    <n v="2023"/>
    <s v="Q4"/>
    <x v="31"/>
    <s v="2-Wheelers"/>
    <n v="6375"/>
    <n v="85324"/>
    <n v="2023"/>
    <n v="85000"/>
    <n v="541875000"/>
    <n v="85000"/>
    <n v="541875000"/>
  </r>
  <r>
    <d v="2023-03-01T00:00:00"/>
    <n v="2023"/>
    <s v="Q4"/>
    <x v="32"/>
    <s v="2-Wheelers"/>
    <n v="8388"/>
    <n v="119376"/>
    <n v="2023"/>
    <n v="85000"/>
    <n v="712980000"/>
    <n v="85000"/>
    <n v="712980000"/>
  </r>
  <r>
    <d v="2023-03-01T00:00:00"/>
    <n v="2023"/>
    <s v="Q4"/>
    <x v="13"/>
    <s v="2-Wheelers"/>
    <n v="23"/>
    <n v="3016"/>
    <n v="2023"/>
    <n v="85000"/>
    <n v="1955000"/>
    <n v="85000"/>
    <n v="1955000"/>
  </r>
  <r>
    <d v="2023-03-01T00:00:00"/>
    <n v="2023"/>
    <s v="Q4"/>
    <x v="33"/>
    <s v="2-Wheelers"/>
    <n v="3559"/>
    <n v="206315"/>
    <n v="2023"/>
    <n v="85000"/>
    <n v="302515000"/>
    <n v="85000"/>
    <n v="302515000"/>
  </r>
  <r>
    <d v="2023-03-01T00:00:00"/>
    <n v="2023"/>
    <s v="Q4"/>
    <x v="20"/>
    <s v="2-Wheelers"/>
    <n v="587"/>
    <n v="13077"/>
    <n v="2023"/>
    <n v="85000"/>
    <n v="49895000"/>
    <n v="85000"/>
    <n v="49895000"/>
  </r>
  <r>
    <d v="2023-03-01T00:00:00"/>
    <n v="2023"/>
    <s v="Q4"/>
    <x v="34"/>
    <s v="2-Wheelers"/>
    <n v="1103"/>
    <n v="73690"/>
    <n v="2023"/>
    <n v="85000"/>
    <n v="93755000"/>
    <n v="85000"/>
    <n v="93755000"/>
  </r>
  <r>
    <d v="2023-04-01T00:00:00"/>
    <n v="2024"/>
    <s v="Q1"/>
    <x v="25"/>
    <s v="2-Wheelers"/>
    <n v="3515"/>
    <n v="48046"/>
    <n v="2023"/>
    <n v="85000"/>
    <n v="298775000"/>
    <n v="85000"/>
    <n v="298775000"/>
  </r>
  <r>
    <d v="2023-04-01T00:00:00"/>
    <n v="2024"/>
    <s v="Q1"/>
    <x v="3"/>
    <s v="2-Wheelers"/>
    <n v="178"/>
    <n v="35047"/>
    <n v="2023"/>
    <n v="85000"/>
    <n v="15130000"/>
    <n v="85000"/>
    <n v="15130000"/>
  </r>
  <r>
    <d v="2023-04-01T00:00:00"/>
    <n v="2024"/>
    <s v="Q1"/>
    <x v="14"/>
    <s v="2-Wheelers"/>
    <n v="971"/>
    <n v="84319"/>
    <n v="2023"/>
    <n v="85000"/>
    <n v="82535000"/>
    <n v="85000"/>
    <n v="82535000"/>
  </r>
  <r>
    <d v="2023-04-01T00:00:00"/>
    <n v="2024"/>
    <s v="Q1"/>
    <x v="15"/>
    <s v="2-Wheelers"/>
    <n v="126"/>
    <n v="2085"/>
    <n v="2023"/>
    <n v="85000"/>
    <n v="10710000"/>
    <n v="85000"/>
    <n v="10710000"/>
  </r>
  <r>
    <d v="2023-04-01T00:00:00"/>
    <n v="2024"/>
    <s v="Q1"/>
    <x v="4"/>
    <s v="2-Wheelers"/>
    <n v="1559"/>
    <n v="27613"/>
    <n v="2023"/>
    <n v="85000"/>
    <n v="132515000"/>
    <n v="85000"/>
    <n v="132515000"/>
  </r>
  <r>
    <d v="2023-04-01T00:00:00"/>
    <n v="2024"/>
    <s v="Q1"/>
    <x v="5"/>
    <s v="2-Wheelers"/>
    <n v="5"/>
    <n v="666"/>
    <n v="2023"/>
    <n v="85000"/>
    <n v="425000"/>
    <n v="85000"/>
    <n v="425000"/>
  </r>
  <r>
    <d v="2023-04-01T00:00:00"/>
    <n v="2024"/>
    <s v="Q1"/>
    <x v="16"/>
    <s v="2-Wheelers"/>
    <n v="2738"/>
    <n v="28590"/>
    <n v="2023"/>
    <n v="85000"/>
    <n v="232730000"/>
    <n v="85000"/>
    <n v="232730000"/>
  </r>
  <r>
    <d v="2023-04-01T00:00:00"/>
    <n v="2024"/>
    <s v="Q1"/>
    <x v="26"/>
    <s v="2-Wheelers"/>
    <n v="698"/>
    <n v="3609"/>
    <n v="2023"/>
    <n v="85000"/>
    <n v="59330000"/>
    <n v="85000"/>
    <n v="59330000"/>
  </r>
  <r>
    <d v="2023-04-01T00:00:00"/>
    <n v="2024"/>
    <s v="Q1"/>
    <x v="27"/>
    <s v="2-Wheelers"/>
    <n v="8266"/>
    <n v="89782"/>
    <n v="2023"/>
    <n v="85000"/>
    <n v="702610000"/>
    <n v="85000"/>
    <n v="702610000"/>
  </r>
  <r>
    <d v="2023-04-01T00:00:00"/>
    <n v="2024"/>
    <s v="Q1"/>
    <x v="23"/>
    <s v="2-Wheelers"/>
    <n v="802"/>
    <n v="34168"/>
    <n v="2023"/>
    <n v="85000"/>
    <n v="68170000"/>
    <n v="85000"/>
    <n v="68170000"/>
  </r>
  <r>
    <d v="2023-04-01T00:00:00"/>
    <n v="2024"/>
    <s v="Q1"/>
    <x v="21"/>
    <s v="2-Wheelers"/>
    <n v="96"/>
    <n v="4847"/>
    <n v="2023"/>
    <n v="85000"/>
    <n v="8160000"/>
    <n v="85000"/>
    <n v="8160000"/>
  </r>
  <r>
    <d v="2023-04-01T00:00:00"/>
    <n v="2024"/>
    <s v="Q1"/>
    <x v="6"/>
    <s v="2-Wheelers"/>
    <n v="212"/>
    <n v="6299"/>
    <n v="2023"/>
    <n v="85000"/>
    <n v="18020000"/>
    <n v="85000"/>
    <n v="18020000"/>
  </r>
  <r>
    <d v="2023-04-01T00:00:00"/>
    <n v="2024"/>
    <s v="Q1"/>
    <x v="24"/>
    <s v="2-Wheelers"/>
    <n v="682"/>
    <n v="36353"/>
    <n v="2023"/>
    <n v="85000"/>
    <n v="57970000"/>
    <n v="85000"/>
    <n v="57970000"/>
  </r>
  <r>
    <d v="2023-04-01T00:00:00"/>
    <n v="2024"/>
    <s v="Q1"/>
    <x v="28"/>
    <s v="2-Wheelers"/>
    <n v="9711"/>
    <n v="91491"/>
    <n v="2023"/>
    <n v="85000"/>
    <n v="825435000"/>
    <n v="85000"/>
    <n v="825435000"/>
  </r>
  <r>
    <d v="2023-04-01T00:00:00"/>
    <n v="2024"/>
    <s v="Q1"/>
    <x v="29"/>
    <s v="2-Wheelers"/>
    <n v="4659"/>
    <n v="32903"/>
    <n v="2023"/>
    <n v="85000"/>
    <n v="396015000"/>
    <n v="85000"/>
    <n v="396015000"/>
  </r>
  <r>
    <d v="2023-04-01T00:00:00"/>
    <n v="2024"/>
    <s v="Q1"/>
    <x v="17"/>
    <s v="2-Wheelers"/>
    <n v="1958"/>
    <n v="64877"/>
    <n v="2023"/>
    <n v="85000"/>
    <n v="166430000"/>
    <n v="85000"/>
    <n v="166430000"/>
  </r>
  <r>
    <d v="2023-04-01T00:00:00"/>
    <n v="2024"/>
    <s v="Q1"/>
    <x v="30"/>
    <s v="2-Wheelers"/>
    <n v="12260"/>
    <n v="130977"/>
    <n v="2023"/>
    <n v="85000"/>
    <n v="1042100000"/>
    <n v="85000"/>
    <n v="1042100000"/>
  </r>
  <r>
    <d v="2023-04-01T00:00:00"/>
    <n v="2024"/>
    <s v="Q1"/>
    <x v="8"/>
    <s v="2-Wheelers"/>
    <n v="15"/>
    <n v="3425"/>
    <n v="2023"/>
    <n v="85000"/>
    <n v="1275000"/>
    <n v="85000"/>
    <n v="1275000"/>
  </r>
  <r>
    <d v="2023-04-01T00:00:00"/>
    <n v="2024"/>
    <s v="Q1"/>
    <x v="9"/>
    <s v="2-Wheelers"/>
    <n v="3"/>
    <n v="1501"/>
    <n v="2023"/>
    <n v="85000"/>
    <n v="255000"/>
    <n v="85000"/>
    <n v="255000"/>
  </r>
  <r>
    <d v="2023-04-01T00:00:00"/>
    <n v="2024"/>
    <s v="Q1"/>
    <x v="10"/>
    <s v="2-Wheelers"/>
    <n v="8"/>
    <n v="1565"/>
    <n v="2023"/>
    <n v="85000"/>
    <n v="680000"/>
    <n v="85000"/>
    <n v="680000"/>
  </r>
  <r>
    <d v="2023-04-01T00:00:00"/>
    <n v="2024"/>
    <s v="Q1"/>
    <x v="18"/>
    <s v="2-Wheelers"/>
    <n v="2848"/>
    <n v="43956"/>
    <n v="2023"/>
    <n v="85000"/>
    <n v="242080000"/>
    <n v="85000"/>
    <n v="242080000"/>
  </r>
  <r>
    <d v="2023-04-01T00:00:00"/>
    <n v="2024"/>
    <s v="Q1"/>
    <x v="12"/>
    <s v="2-Wheelers"/>
    <n v="157"/>
    <n v="3076"/>
    <n v="2023"/>
    <n v="85000"/>
    <n v="13345000"/>
    <n v="85000"/>
    <n v="13345000"/>
  </r>
  <r>
    <d v="2023-04-01T00:00:00"/>
    <n v="2024"/>
    <s v="Q1"/>
    <x v="19"/>
    <s v="2-Wheelers"/>
    <n v="376"/>
    <n v="28269"/>
    <n v="2023"/>
    <n v="85000"/>
    <n v="31960000"/>
    <n v="85000"/>
    <n v="31960000"/>
  </r>
  <r>
    <d v="2023-04-01T00:00:00"/>
    <n v="2024"/>
    <s v="Q1"/>
    <x v="31"/>
    <s v="2-Wheelers"/>
    <n v="3914"/>
    <n v="67999"/>
    <n v="2023"/>
    <n v="85000"/>
    <n v="332690000"/>
    <n v="85000"/>
    <n v="332690000"/>
  </r>
  <r>
    <d v="2023-04-01T00:00:00"/>
    <n v="2024"/>
    <s v="Q1"/>
    <x v="32"/>
    <s v="2-Wheelers"/>
    <n v="6509"/>
    <n v="94801"/>
    <n v="2023"/>
    <n v="85000"/>
    <n v="553265000"/>
    <n v="85000"/>
    <n v="553265000"/>
  </r>
  <r>
    <d v="2023-04-01T00:00:00"/>
    <n v="2024"/>
    <s v="Q1"/>
    <x v="13"/>
    <s v="2-Wheelers"/>
    <n v="19"/>
    <n v="2450"/>
    <n v="2023"/>
    <n v="85000"/>
    <n v="1615000"/>
    <n v="85000"/>
    <n v="1615000"/>
  </r>
  <r>
    <d v="2023-04-01T00:00:00"/>
    <n v="2024"/>
    <s v="Q1"/>
    <x v="33"/>
    <s v="2-Wheelers"/>
    <n v="3087"/>
    <n v="195568"/>
    <n v="2023"/>
    <n v="85000"/>
    <n v="262395000"/>
    <n v="85000"/>
    <n v="262395000"/>
  </r>
  <r>
    <d v="2023-04-01T00:00:00"/>
    <n v="2024"/>
    <s v="Q1"/>
    <x v="20"/>
    <s v="2-Wheelers"/>
    <n v="524"/>
    <n v="12580"/>
    <n v="2023"/>
    <n v="85000"/>
    <n v="44540000"/>
    <n v="85000"/>
    <n v="44540000"/>
  </r>
  <r>
    <d v="2023-04-01T00:00:00"/>
    <n v="2024"/>
    <s v="Q1"/>
    <x v="34"/>
    <s v="2-Wheelers"/>
    <n v="918"/>
    <n v="54194"/>
    <n v="2023"/>
    <n v="85000"/>
    <n v="78030000"/>
    <n v="85000"/>
    <n v="78030000"/>
  </r>
  <r>
    <d v="2023-05-01T00:00:00"/>
    <n v="2024"/>
    <s v="Q1"/>
    <x v="25"/>
    <s v="2-Wheelers"/>
    <n v="4370"/>
    <n v="54545"/>
    <n v="2023"/>
    <n v="85000"/>
    <n v="371450000"/>
    <n v="85000"/>
    <n v="371450000"/>
  </r>
  <r>
    <d v="2023-05-01T00:00:00"/>
    <n v="2024"/>
    <s v="Q1"/>
    <x v="3"/>
    <s v="2-Wheelers"/>
    <n v="282"/>
    <n v="35939"/>
    <n v="2023"/>
    <n v="85000"/>
    <n v="23970000"/>
    <n v="85000"/>
    <n v="23970000"/>
  </r>
  <r>
    <d v="2023-05-01T00:00:00"/>
    <n v="2024"/>
    <s v="Q1"/>
    <x v="14"/>
    <s v="2-Wheelers"/>
    <n v="1536"/>
    <n v="125465"/>
    <n v="2023"/>
    <n v="85000"/>
    <n v="130560000"/>
    <n v="85000"/>
    <n v="130560000"/>
  </r>
  <r>
    <d v="2023-05-01T00:00:00"/>
    <n v="2024"/>
    <s v="Q1"/>
    <x v="15"/>
    <s v="2-Wheelers"/>
    <n v="209"/>
    <n v="2356"/>
    <n v="2023"/>
    <n v="85000"/>
    <n v="17765000"/>
    <n v="85000"/>
    <n v="17765000"/>
  </r>
  <r>
    <d v="2023-05-01T00:00:00"/>
    <n v="2024"/>
    <s v="Q1"/>
    <x v="4"/>
    <s v="2-Wheelers"/>
    <n v="2514"/>
    <n v="29232"/>
    <n v="2023"/>
    <n v="85000"/>
    <n v="213690000"/>
    <n v="85000"/>
    <n v="213690000"/>
  </r>
  <r>
    <d v="2023-05-01T00:00:00"/>
    <n v="2024"/>
    <s v="Q1"/>
    <x v="5"/>
    <s v="2-Wheelers"/>
    <n v="4"/>
    <n v="829"/>
    <n v="2023"/>
    <n v="85000"/>
    <n v="340000"/>
    <n v="85000"/>
    <n v="340000"/>
  </r>
  <r>
    <d v="2023-05-01T00:00:00"/>
    <n v="2024"/>
    <s v="Q1"/>
    <x v="16"/>
    <s v="2-Wheelers"/>
    <n v="4977"/>
    <n v="32282"/>
    <n v="2023"/>
    <n v="85000"/>
    <n v="423045000"/>
    <n v="85000"/>
    <n v="423045000"/>
  </r>
  <r>
    <d v="2023-05-01T00:00:00"/>
    <n v="2024"/>
    <s v="Q1"/>
    <x v="26"/>
    <s v="2-Wheelers"/>
    <n v="863"/>
    <n v="3933"/>
    <n v="2023"/>
    <n v="85000"/>
    <n v="73355000"/>
    <n v="85000"/>
    <n v="73355000"/>
  </r>
  <r>
    <d v="2023-05-01T00:00:00"/>
    <n v="2024"/>
    <s v="Q1"/>
    <x v="27"/>
    <s v="2-Wheelers"/>
    <n v="9609"/>
    <n v="87169"/>
    <n v="2023"/>
    <n v="85000"/>
    <n v="816765000"/>
    <n v="85000"/>
    <n v="816765000"/>
  </r>
  <r>
    <d v="2023-05-01T00:00:00"/>
    <n v="2024"/>
    <s v="Q1"/>
    <x v="23"/>
    <s v="2-Wheelers"/>
    <n v="1053"/>
    <n v="34399"/>
    <n v="2023"/>
    <n v="85000"/>
    <n v="89505000"/>
    <n v="85000"/>
    <n v="89505000"/>
  </r>
  <r>
    <d v="2023-05-01T00:00:00"/>
    <n v="2024"/>
    <s v="Q1"/>
    <x v="21"/>
    <s v="2-Wheelers"/>
    <n v="118"/>
    <n v="5278"/>
    <n v="2023"/>
    <n v="85000"/>
    <n v="10030000"/>
    <n v="85000"/>
    <n v="10030000"/>
  </r>
  <r>
    <d v="2023-05-01T00:00:00"/>
    <n v="2024"/>
    <s v="Q1"/>
    <x v="6"/>
    <s v="2-Wheelers"/>
    <n v="258"/>
    <n v="9084"/>
    <n v="2023"/>
    <n v="85000"/>
    <n v="21930000"/>
    <n v="85000"/>
    <n v="21930000"/>
  </r>
  <r>
    <d v="2023-05-01T00:00:00"/>
    <n v="2024"/>
    <s v="Q1"/>
    <x v="24"/>
    <s v="2-Wheelers"/>
    <n v="839"/>
    <n v="41796"/>
    <n v="2023"/>
    <n v="85000"/>
    <n v="71315000"/>
    <n v="85000"/>
    <n v="71315000"/>
  </r>
  <r>
    <d v="2023-05-01T00:00:00"/>
    <n v="2024"/>
    <s v="Q1"/>
    <x v="28"/>
    <s v="2-Wheelers"/>
    <n v="17292"/>
    <n v="97074"/>
    <n v="2023"/>
    <n v="85000"/>
    <n v="1469820000"/>
    <n v="85000"/>
    <n v="1469820000"/>
  </r>
  <r>
    <d v="2023-05-01T00:00:00"/>
    <n v="2024"/>
    <s v="Q1"/>
    <x v="29"/>
    <s v="2-Wheelers"/>
    <n v="7386"/>
    <n v="41347"/>
    <n v="2023"/>
    <n v="85000"/>
    <n v="627810000"/>
    <n v="85000"/>
    <n v="627810000"/>
  </r>
  <r>
    <d v="2023-05-01T00:00:00"/>
    <n v="2024"/>
    <s v="Q1"/>
    <x v="7"/>
    <s v="2-Wheelers"/>
    <n v="14"/>
    <n v="161"/>
    <n v="2023"/>
    <n v="85000"/>
    <n v="1190000"/>
    <n v="85000"/>
    <n v="1190000"/>
  </r>
  <r>
    <d v="2023-05-01T00:00:00"/>
    <n v="2024"/>
    <s v="Q1"/>
    <x v="17"/>
    <s v="2-Wheelers"/>
    <n v="3940"/>
    <n v="97067"/>
    <n v="2023"/>
    <n v="85000"/>
    <n v="334900000"/>
    <n v="85000"/>
    <n v="334900000"/>
  </r>
  <r>
    <d v="2023-05-01T00:00:00"/>
    <n v="2024"/>
    <s v="Q1"/>
    <x v="30"/>
    <s v="2-Wheelers"/>
    <n v="20585"/>
    <n v="126680"/>
    <n v="2023"/>
    <n v="85000"/>
    <n v="1749725000"/>
    <n v="85000"/>
    <n v="1749725000"/>
  </r>
  <r>
    <d v="2023-05-01T00:00:00"/>
    <n v="2024"/>
    <s v="Q1"/>
    <x v="8"/>
    <s v="2-Wheelers"/>
    <n v="10"/>
    <n v="572"/>
    <n v="2023"/>
    <n v="85000"/>
    <n v="850000"/>
    <n v="85000"/>
    <n v="850000"/>
  </r>
  <r>
    <d v="2023-05-01T00:00:00"/>
    <n v="2024"/>
    <s v="Q1"/>
    <x v="9"/>
    <s v="2-Wheelers"/>
    <n v="7"/>
    <n v="2006"/>
    <n v="2023"/>
    <n v="85000"/>
    <n v="595000"/>
    <n v="85000"/>
    <n v="595000"/>
  </r>
  <r>
    <d v="2023-05-01T00:00:00"/>
    <n v="2024"/>
    <s v="Q1"/>
    <x v="10"/>
    <s v="2-Wheelers"/>
    <n v="14"/>
    <n v="1626"/>
    <n v="2023"/>
    <n v="85000"/>
    <n v="1190000"/>
    <n v="85000"/>
    <n v="1190000"/>
  </r>
  <r>
    <d v="2023-05-01T00:00:00"/>
    <n v="2024"/>
    <s v="Q1"/>
    <x v="18"/>
    <s v="2-Wheelers"/>
    <n v="3727"/>
    <n v="44563"/>
    <n v="2023"/>
    <n v="85000"/>
    <n v="316795000"/>
    <n v="85000"/>
    <n v="316795000"/>
  </r>
  <r>
    <d v="2023-05-01T00:00:00"/>
    <n v="2024"/>
    <s v="Q1"/>
    <x v="12"/>
    <s v="2-Wheelers"/>
    <n v="382"/>
    <n v="3736"/>
    <n v="2023"/>
    <n v="85000"/>
    <n v="32470000"/>
    <n v="85000"/>
    <n v="32470000"/>
  </r>
  <r>
    <d v="2023-05-01T00:00:00"/>
    <n v="2024"/>
    <s v="Q1"/>
    <x v="19"/>
    <s v="2-Wheelers"/>
    <n v="1181"/>
    <n v="32433"/>
    <n v="2023"/>
    <n v="85000"/>
    <n v="100385000"/>
    <n v="85000"/>
    <n v="100385000"/>
  </r>
  <r>
    <d v="2023-05-01T00:00:00"/>
    <n v="2024"/>
    <s v="Q1"/>
    <x v="31"/>
    <s v="2-Wheelers"/>
    <n v="6897"/>
    <n v="79573"/>
    <n v="2023"/>
    <n v="85000"/>
    <n v="586245000"/>
    <n v="85000"/>
    <n v="586245000"/>
  </r>
  <r>
    <d v="2023-05-01T00:00:00"/>
    <n v="2024"/>
    <s v="Q1"/>
    <x v="32"/>
    <s v="2-Wheelers"/>
    <n v="10330"/>
    <n v="109325"/>
    <n v="2023"/>
    <n v="85000"/>
    <n v="878050000"/>
    <n v="85000"/>
    <n v="878050000"/>
  </r>
  <r>
    <d v="2023-05-01T00:00:00"/>
    <n v="2024"/>
    <s v="Q1"/>
    <x v="13"/>
    <s v="2-Wheelers"/>
    <n v="65"/>
    <n v="3305"/>
    <n v="2023"/>
    <n v="85000"/>
    <n v="5525000"/>
    <n v="85000"/>
    <n v="5525000"/>
  </r>
  <r>
    <d v="2023-05-01T00:00:00"/>
    <n v="2024"/>
    <s v="Q1"/>
    <x v="33"/>
    <s v="2-Wheelers"/>
    <n v="4704"/>
    <n v="300079"/>
    <n v="2023"/>
    <n v="85000"/>
    <n v="399840000"/>
    <n v="85000"/>
    <n v="399840000"/>
  </r>
  <r>
    <d v="2023-05-01T00:00:00"/>
    <n v="2024"/>
    <s v="Q1"/>
    <x v="20"/>
    <s v="2-Wheelers"/>
    <n v="682"/>
    <n v="14779"/>
    <n v="2023"/>
    <n v="85000"/>
    <n v="57970000"/>
    <n v="85000"/>
    <n v="57970000"/>
  </r>
  <r>
    <d v="2023-05-01T00:00:00"/>
    <n v="2024"/>
    <s v="Q1"/>
    <x v="34"/>
    <s v="2-Wheelers"/>
    <n v="1508"/>
    <n v="77494"/>
    <n v="2023"/>
    <n v="85000"/>
    <n v="128180000"/>
    <n v="85000"/>
    <n v="128180000"/>
  </r>
  <r>
    <d v="2023-06-01T00:00:00"/>
    <n v="2024"/>
    <s v="Q1"/>
    <x v="25"/>
    <s v="2-Wheelers"/>
    <n v="1004"/>
    <n v="45618"/>
    <n v="2023"/>
    <n v="85000"/>
    <n v="85340000"/>
    <n v="85000"/>
    <n v="85340000"/>
  </r>
  <r>
    <d v="2023-06-01T00:00:00"/>
    <n v="2024"/>
    <s v="Q1"/>
    <x v="3"/>
    <s v="2-Wheelers"/>
    <n v="177"/>
    <n v="31855"/>
    <n v="2023"/>
    <n v="85000"/>
    <n v="15045000"/>
    <n v="85000"/>
    <n v="15045000"/>
  </r>
  <r>
    <d v="2023-06-01T00:00:00"/>
    <n v="2024"/>
    <s v="Q1"/>
    <x v="14"/>
    <s v="2-Wheelers"/>
    <n v="520"/>
    <n v="90944"/>
    <n v="2023"/>
    <n v="85000"/>
    <n v="44200000"/>
    <n v="85000"/>
    <n v="44200000"/>
  </r>
  <r>
    <d v="2023-06-01T00:00:00"/>
    <n v="2024"/>
    <s v="Q1"/>
    <x v="15"/>
    <s v="2-Wheelers"/>
    <n v="135"/>
    <n v="2638"/>
    <n v="2023"/>
    <n v="85000"/>
    <n v="11475000"/>
    <n v="85000"/>
    <n v="11475000"/>
  </r>
  <r>
    <d v="2023-06-01T00:00:00"/>
    <n v="2024"/>
    <s v="Q1"/>
    <x v="4"/>
    <s v="2-Wheelers"/>
    <n v="1245"/>
    <n v="30378"/>
    <n v="2023"/>
    <n v="85000"/>
    <n v="105825000"/>
    <n v="85000"/>
    <n v="105825000"/>
  </r>
  <r>
    <d v="2023-06-01T00:00:00"/>
    <n v="2024"/>
    <s v="Q1"/>
    <x v="5"/>
    <s v="2-Wheelers"/>
    <n v="5"/>
    <n v="765"/>
    <n v="2023"/>
    <n v="85000"/>
    <n v="425000"/>
    <n v="85000"/>
    <n v="425000"/>
  </r>
  <r>
    <d v="2023-06-01T00:00:00"/>
    <n v="2024"/>
    <s v="Q1"/>
    <x v="16"/>
    <s v="2-Wheelers"/>
    <n v="1787"/>
    <n v="28279"/>
    <n v="2023"/>
    <n v="85000"/>
    <n v="151895000"/>
    <n v="85000"/>
    <n v="151895000"/>
  </r>
  <r>
    <d v="2023-06-01T00:00:00"/>
    <n v="2024"/>
    <s v="Q1"/>
    <x v="26"/>
    <s v="2-Wheelers"/>
    <n v="531"/>
    <n v="3485"/>
    <n v="2023"/>
    <n v="85000"/>
    <n v="45135000"/>
    <n v="85000"/>
    <n v="45135000"/>
  </r>
  <r>
    <d v="2023-06-01T00:00:00"/>
    <n v="2024"/>
    <s v="Q1"/>
    <x v="27"/>
    <s v="2-Wheelers"/>
    <n v="4019"/>
    <n v="80898"/>
    <n v="2023"/>
    <n v="85000"/>
    <n v="341615000"/>
    <n v="85000"/>
    <n v="341615000"/>
  </r>
  <r>
    <d v="2023-06-01T00:00:00"/>
    <n v="2024"/>
    <s v="Q1"/>
    <x v="23"/>
    <s v="2-Wheelers"/>
    <n v="408"/>
    <n v="33317"/>
    <n v="2023"/>
    <n v="85000"/>
    <n v="34680000"/>
    <n v="85000"/>
    <n v="34680000"/>
  </r>
  <r>
    <d v="2023-06-01T00:00:00"/>
    <n v="2024"/>
    <s v="Q1"/>
    <x v="21"/>
    <s v="2-Wheelers"/>
    <n v="59"/>
    <n v="5397"/>
    <n v="2023"/>
    <n v="85000"/>
    <n v="5015000"/>
    <n v="85000"/>
    <n v="5015000"/>
  </r>
  <r>
    <d v="2023-06-01T00:00:00"/>
    <n v="2024"/>
    <s v="Q1"/>
    <x v="6"/>
    <s v="2-Wheelers"/>
    <n v="166"/>
    <n v="7915"/>
    <n v="2023"/>
    <n v="85000"/>
    <n v="14110000"/>
    <n v="85000"/>
    <n v="14110000"/>
  </r>
  <r>
    <d v="2023-06-01T00:00:00"/>
    <n v="2024"/>
    <s v="Q1"/>
    <x v="24"/>
    <s v="2-Wheelers"/>
    <n v="390"/>
    <n v="36415"/>
    <n v="2023"/>
    <n v="85000"/>
    <n v="33150000"/>
    <n v="85000"/>
    <n v="33150000"/>
  </r>
  <r>
    <d v="2023-06-01T00:00:00"/>
    <n v="2024"/>
    <s v="Q1"/>
    <x v="28"/>
    <s v="2-Wheelers"/>
    <n v="7730"/>
    <n v="101825"/>
    <n v="2023"/>
    <n v="85000"/>
    <n v="657050000"/>
    <n v="85000"/>
    <n v="657050000"/>
  </r>
  <r>
    <d v="2023-06-01T00:00:00"/>
    <n v="2024"/>
    <s v="Q1"/>
    <x v="29"/>
    <s v="2-Wheelers"/>
    <n v="4020"/>
    <n v="38025"/>
    <n v="2023"/>
    <n v="85000"/>
    <n v="341700000"/>
    <n v="85000"/>
    <n v="341700000"/>
  </r>
  <r>
    <d v="2023-06-01T00:00:00"/>
    <n v="2024"/>
    <s v="Q1"/>
    <x v="7"/>
    <s v="2-Wheelers"/>
    <n v="2"/>
    <n v="208"/>
    <n v="2023"/>
    <n v="85000"/>
    <n v="170000"/>
    <n v="85000"/>
    <n v="170000"/>
  </r>
  <r>
    <d v="2023-06-01T00:00:00"/>
    <n v="2024"/>
    <s v="Q1"/>
    <x v="17"/>
    <s v="2-Wheelers"/>
    <n v="1671"/>
    <n v="78536"/>
    <n v="2023"/>
    <n v="85000"/>
    <n v="142035000"/>
    <n v="85000"/>
    <n v="142035000"/>
  </r>
  <r>
    <d v="2023-06-01T00:00:00"/>
    <n v="2024"/>
    <s v="Q1"/>
    <x v="30"/>
    <s v="2-Wheelers"/>
    <n v="8451"/>
    <n v="119809"/>
    <n v="2023"/>
    <n v="85000"/>
    <n v="718335000"/>
    <n v="85000"/>
    <n v="718335000"/>
  </r>
  <r>
    <d v="2023-06-01T00:00:00"/>
    <n v="2024"/>
    <s v="Q1"/>
    <x v="8"/>
    <s v="2-Wheelers"/>
    <n v="4"/>
    <n v="270"/>
    <n v="2023"/>
    <n v="85000"/>
    <n v="340000"/>
    <n v="85000"/>
    <n v="340000"/>
  </r>
  <r>
    <d v="2023-06-01T00:00:00"/>
    <n v="2024"/>
    <s v="Q1"/>
    <x v="10"/>
    <s v="2-Wheelers"/>
    <n v="4"/>
    <n v="1795"/>
    <n v="2023"/>
    <n v="85000"/>
    <n v="340000"/>
    <n v="85000"/>
    <n v="340000"/>
  </r>
  <r>
    <d v="2023-06-01T00:00:00"/>
    <n v="2024"/>
    <s v="Q1"/>
    <x v="18"/>
    <s v="2-Wheelers"/>
    <n v="2131"/>
    <n v="43202"/>
    <n v="2023"/>
    <n v="85000"/>
    <n v="181135000"/>
    <n v="85000"/>
    <n v="181135000"/>
  </r>
  <r>
    <d v="2023-06-01T00:00:00"/>
    <n v="2024"/>
    <s v="Q1"/>
    <x v="12"/>
    <s v="2-Wheelers"/>
    <n v="140"/>
    <n v="3591"/>
    <n v="2023"/>
    <n v="85000"/>
    <n v="11900000"/>
    <n v="85000"/>
    <n v="11900000"/>
  </r>
  <r>
    <d v="2023-06-01T00:00:00"/>
    <n v="2024"/>
    <s v="Q1"/>
    <x v="19"/>
    <s v="2-Wheelers"/>
    <n v="534"/>
    <n v="30214"/>
    <n v="2023"/>
    <n v="85000"/>
    <n v="45390000"/>
    <n v="85000"/>
    <n v="45390000"/>
  </r>
  <r>
    <d v="2023-06-01T00:00:00"/>
    <n v="2024"/>
    <s v="Q1"/>
    <x v="31"/>
    <s v="2-Wheelers"/>
    <n v="3261"/>
    <n v="69235"/>
    <n v="2023"/>
    <n v="85000"/>
    <n v="277185000"/>
    <n v="85000"/>
    <n v="277185000"/>
  </r>
  <r>
    <d v="2023-06-01T00:00:00"/>
    <n v="2024"/>
    <s v="Q1"/>
    <x v="32"/>
    <s v="2-Wheelers"/>
    <n v="4720"/>
    <n v="121451"/>
    <n v="2023"/>
    <n v="85000"/>
    <n v="401200000"/>
    <n v="85000"/>
    <n v="401200000"/>
  </r>
  <r>
    <d v="2023-06-01T00:00:00"/>
    <n v="2024"/>
    <s v="Q1"/>
    <x v="13"/>
    <s v="2-Wheelers"/>
    <n v="8"/>
    <n v="2709"/>
    <n v="2023"/>
    <n v="85000"/>
    <n v="680000"/>
    <n v="85000"/>
    <n v="680000"/>
  </r>
  <r>
    <d v="2023-06-01T00:00:00"/>
    <n v="2024"/>
    <s v="Q1"/>
    <x v="33"/>
    <s v="2-Wheelers"/>
    <n v="1932"/>
    <n v="219233"/>
    <n v="2023"/>
    <n v="85000"/>
    <n v="164220000"/>
    <n v="85000"/>
    <n v="164220000"/>
  </r>
  <r>
    <d v="2023-06-01T00:00:00"/>
    <n v="2024"/>
    <s v="Q1"/>
    <x v="20"/>
    <s v="2-Wheelers"/>
    <n v="324"/>
    <n v="13374"/>
    <n v="2023"/>
    <n v="85000"/>
    <n v="27540000"/>
    <n v="85000"/>
    <n v="27540000"/>
  </r>
  <r>
    <d v="2023-06-01T00:00:00"/>
    <n v="2024"/>
    <s v="Q1"/>
    <x v="34"/>
    <s v="2-Wheelers"/>
    <n v="462"/>
    <n v="64854"/>
    <n v="2023"/>
    <n v="85000"/>
    <n v="39270000"/>
    <n v="85000"/>
    <n v="39270000"/>
  </r>
  <r>
    <d v="2023-07-01T00:00:00"/>
    <n v="2024"/>
    <s v="Q2"/>
    <x v="25"/>
    <s v="2-Wheelers"/>
    <n v="1361"/>
    <n v="50877"/>
    <n v="2023"/>
    <n v="85000"/>
    <n v="115685000"/>
    <n v="85000"/>
    <n v="115685000"/>
  </r>
  <r>
    <d v="2023-07-01T00:00:00"/>
    <n v="2024"/>
    <s v="Q2"/>
    <x v="3"/>
    <s v="2-Wheelers"/>
    <n v="168"/>
    <n v="32074"/>
    <n v="2023"/>
    <n v="85000"/>
    <n v="14280000"/>
    <n v="85000"/>
    <n v="14280000"/>
  </r>
  <r>
    <d v="2023-07-01T00:00:00"/>
    <n v="2024"/>
    <s v="Q2"/>
    <x v="14"/>
    <s v="2-Wheelers"/>
    <n v="614"/>
    <n v="69583"/>
    <n v="2023"/>
    <n v="85000"/>
    <n v="52190000"/>
    <n v="85000"/>
    <n v="52190000"/>
  </r>
  <r>
    <d v="2023-07-01T00:00:00"/>
    <n v="2024"/>
    <s v="Q2"/>
    <x v="15"/>
    <s v="2-Wheelers"/>
    <n v="134"/>
    <n v="1813"/>
    <n v="2023"/>
    <n v="85000"/>
    <n v="11390000"/>
    <n v="85000"/>
    <n v="11390000"/>
  </r>
  <r>
    <d v="2023-07-01T00:00:00"/>
    <n v="2024"/>
    <s v="Q2"/>
    <x v="4"/>
    <s v="2-Wheelers"/>
    <n v="1584"/>
    <n v="28753"/>
    <n v="2023"/>
    <n v="85000"/>
    <n v="134640000"/>
    <n v="85000"/>
    <n v="134640000"/>
  </r>
  <r>
    <d v="2023-07-01T00:00:00"/>
    <n v="2024"/>
    <s v="Q2"/>
    <x v="5"/>
    <s v="2-Wheelers"/>
    <n v="5"/>
    <n v="856"/>
    <n v="2023"/>
    <n v="85000"/>
    <n v="425000"/>
    <n v="85000"/>
    <n v="425000"/>
  </r>
  <r>
    <d v="2023-07-01T00:00:00"/>
    <n v="2024"/>
    <s v="Q2"/>
    <x v="16"/>
    <s v="2-Wheelers"/>
    <n v="2068"/>
    <n v="31269"/>
    <n v="2023"/>
    <n v="85000"/>
    <n v="175780000"/>
    <n v="85000"/>
    <n v="175780000"/>
  </r>
  <r>
    <d v="2023-07-01T00:00:00"/>
    <n v="2024"/>
    <s v="Q2"/>
    <x v="26"/>
    <s v="2-Wheelers"/>
    <n v="517"/>
    <n v="2877"/>
    <n v="2023"/>
    <n v="85000"/>
    <n v="43945000"/>
    <n v="85000"/>
    <n v="43945000"/>
  </r>
  <r>
    <d v="2023-07-01T00:00:00"/>
    <n v="2024"/>
    <s v="Q2"/>
    <x v="27"/>
    <s v="2-Wheelers"/>
    <n v="5300"/>
    <n v="98394"/>
    <n v="2023"/>
    <n v="85000"/>
    <n v="450500000"/>
    <n v="85000"/>
    <n v="450500000"/>
  </r>
  <r>
    <d v="2023-07-01T00:00:00"/>
    <n v="2024"/>
    <s v="Q2"/>
    <x v="23"/>
    <s v="2-Wheelers"/>
    <n v="152"/>
    <n v="15523"/>
    <n v="2023"/>
    <n v="85000"/>
    <n v="12920000"/>
    <n v="85000"/>
    <n v="12920000"/>
  </r>
  <r>
    <d v="2023-07-01T00:00:00"/>
    <n v="2024"/>
    <s v="Q2"/>
    <x v="21"/>
    <s v="2-Wheelers"/>
    <n v="40"/>
    <n v="5450"/>
    <n v="2023"/>
    <n v="85000"/>
    <n v="3400000"/>
    <n v="85000"/>
    <n v="3400000"/>
  </r>
  <r>
    <d v="2023-07-01T00:00:00"/>
    <n v="2024"/>
    <s v="Q2"/>
    <x v="6"/>
    <s v="2-Wheelers"/>
    <n v="116"/>
    <n v="8604"/>
    <n v="2023"/>
    <n v="85000"/>
    <n v="9860000"/>
    <n v="85000"/>
    <n v="9860000"/>
  </r>
  <r>
    <d v="2023-07-01T00:00:00"/>
    <n v="2024"/>
    <s v="Q2"/>
    <x v="24"/>
    <s v="2-Wheelers"/>
    <n v="447"/>
    <n v="32370"/>
    <n v="2023"/>
    <n v="85000"/>
    <n v="37995000"/>
    <n v="85000"/>
    <n v="37995000"/>
  </r>
  <r>
    <d v="2023-07-01T00:00:00"/>
    <n v="2024"/>
    <s v="Q2"/>
    <x v="28"/>
    <s v="2-Wheelers"/>
    <n v="9632"/>
    <n v="95036"/>
    <n v="2023"/>
    <n v="85000"/>
    <n v="818720000"/>
    <n v="85000"/>
    <n v="818720000"/>
  </r>
  <r>
    <d v="2023-07-01T00:00:00"/>
    <n v="2024"/>
    <s v="Q2"/>
    <x v="29"/>
    <s v="2-Wheelers"/>
    <n v="3937"/>
    <n v="34948"/>
    <n v="2023"/>
    <n v="85000"/>
    <n v="334645000"/>
    <n v="85000"/>
    <n v="334645000"/>
  </r>
  <r>
    <d v="2023-07-01T00:00:00"/>
    <n v="2024"/>
    <s v="Q2"/>
    <x v="17"/>
    <s v="2-Wheelers"/>
    <n v="1971"/>
    <n v="69937"/>
    <n v="2023"/>
    <n v="85000"/>
    <n v="167535000"/>
    <n v="85000"/>
    <n v="167535000"/>
  </r>
  <r>
    <d v="2023-07-01T00:00:00"/>
    <n v="2024"/>
    <s v="Q2"/>
    <x v="30"/>
    <s v="2-Wheelers"/>
    <n v="9822"/>
    <n v="126943"/>
    <n v="2023"/>
    <n v="85000"/>
    <n v="834870000"/>
    <n v="85000"/>
    <n v="834870000"/>
  </r>
  <r>
    <d v="2023-07-01T00:00:00"/>
    <n v="2024"/>
    <s v="Q2"/>
    <x v="8"/>
    <s v="2-Wheelers"/>
    <n v="6"/>
    <n v="1145"/>
    <n v="2023"/>
    <n v="85000"/>
    <n v="510000"/>
    <n v="85000"/>
    <n v="510000"/>
  </r>
  <r>
    <d v="2023-07-01T00:00:00"/>
    <n v="2024"/>
    <s v="Q2"/>
    <x v="9"/>
    <s v="2-Wheelers"/>
    <n v="20"/>
    <n v="2030"/>
    <n v="2023"/>
    <n v="85000"/>
    <n v="1700000"/>
    <n v="85000"/>
    <n v="1700000"/>
  </r>
  <r>
    <d v="2023-07-01T00:00:00"/>
    <n v="2024"/>
    <s v="Q2"/>
    <x v="10"/>
    <s v="2-Wheelers"/>
    <n v="6"/>
    <n v="1721"/>
    <n v="2023"/>
    <n v="85000"/>
    <n v="510000"/>
    <n v="85000"/>
    <n v="510000"/>
  </r>
  <r>
    <d v="2023-07-01T00:00:00"/>
    <n v="2024"/>
    <s v="Q2"/>
    <x v="18"/>
    <s v="2-Wheelers"/>
    <n v="2805"/>
    <n v="38394"/>
    <n v="2023"/>
    <n v="85000"/>
    <n v="238425000"/>
    <n v="85000"/>
    <n v="238425000"/>
  </r>
  <r>
    <d v="2023-07-01T00:00:00"/>
    <n v="2024"/>
    <s v="Q2"/>
    <x v="12"/>
    <s v="2-Wheelers"/>
    <n v="189"/>
    <n v="3909"/>
    <n v="2023"/>
    <n v="85000"/>
    <n v="16065000"/>
    <n v="85000"/>
    <n v="16065000"/>
  </r>
  <r>
    <d v="2023-07-01T00:00:00"/>
    <n v="2024"/>
    <s v="Q2"/>
    <x v="19"/>
    <s v="2-Wheelers"/>
    <n v="445"/>
    <n v="33588"/>
    <n v="2023"/>
    <n v="85000"/>
    <n v="37825000"/>
    <n v="85000"/>
    <n v="37825000"/>
  </r>
  <r>
    <d v="2023-07-01T00:00:00"/>
    <n v="2024"/>
    <s v="Q2"/>
    <x v="31"/>
    <s v="2-Wheelers"/>
    <n v="3763"/>
    <n v="76511"/>
    <n v="2023"/>
    <n v="85000"/>
    <n v="319855000"/>
    <n v="85000"/>
    <n v="319855000"/>
  </r>
  <r>
    <d v="2023-07-01T00:00:00"/>
    <n v="2024"/>
    <s v="Q2"/>
    <x v="32"/>
    <s v="2-Wheelers"/>
    <n v="5839"/>
    <n v="119322"/>
    <n v="2023"/>
    <n v="85000"/>
    <n v="496315000"/>
    <n v="85000"/>
    <n v="496315000"/>
  </r>
  <r>
    <d v="2023-07-01T00:00:00"/>
    <n v="2024"/>
    <s v="Q2"/>
    <x v="13"/>
    <s v="2-Wheelers"/>
    <n v="6"/>
    <n v="2942"/>
    <n v="2023"/>
    <n v="85000"/>
    <n v="510000"/>
    <n v="85000"/>
    <n v="510000"/>
  </r>
  <r>
    <d v="2023-07-01T00:00:00"/>
    <n v="2024"/>
    <s v="Q2"/>
    <x v="33"/>
    <s v="2-Wheelers"/>
    <n v="2326"/>
    <n v="158970"/>
    <n v="2023"/>
    <n v="85000"/>
    <n v="197710000"/>
    <n v="85000"/>
    <n v="197710000"/>
  </r>
  <r>
    <d v="2023-07-01T00:00:00"/>
    <n v="2024"/>
    <s v="Q2"/>
    <x v="20"/>
    <s v="2-Wheelers"/>
    <n v="408"/>
    <n v="13216"/>
    <n v="2023"/>
    <n v="85000"/>
    <n v="34680000"/>
    <n v="85000"/>
    <n v="34680000"/>
  </r>
  <r>
    <d v="2023-07-01T00:00:00"/>
    <n v="2024"/>
    <s v="Q2"/>
    <x v="34"/>
    <s v="2-Wheelers"/>
    <n v="509"/>
    <n v="67367"/>
    <n v="2023"/>
    <n v="85000"/>
    <n v="43265000"/>
    <n v="85000"/>
    <n v="43265000"/>
  </r>
  <r>
    <d v="2023-08-01T00:00:00"/>
    <n v="2024"/>
    <s v="Q2"/>
    <x v="25"/>
    <s v="2-Wheelers"/>
    <n v="1568"/>
    <n v="56399"/>
    <n v="2023"/>
    <n v="85000"/>
    <n v="133280000"/>
    <n v="85000"/>
    <n v="133280000"/>
  </r>
  <r>
    <d v="2023-08-01T00:00:00"/>
    <n v="2024"/>
    <s v="Q2"/>
    <x v="3"/>
    <s v="2-Wheelers"/>
    <n v="147"/>
    <n v="31641"/>
    <n v="2023"/>
    <n v="85000"/>
    <n v="12495000"/>
    <n v="85000"/>
    <n v="12495000"/>
  </r>
  <r>
    <d v="2023-08-01T00:00:00"/>
    <n v="2024"/>
    <s v="Q2"/>
    <x v="14"/>
    <s v="2-Wheelers"/>
    <n v="713"/>
    <n v="58346"/>
    <n v="2023"/>
    <n v="85000"/>
    <n v="60605000"/>
    <n v="85000"/>
    <n v="60605000"/>
  </r>
  <r>
    <d v="2023-08-01T00:00:00"/>
    <n v="2024"/>
    <s v="Q2"/>
    <x v="15"/>
    <s v="2-Wheelers"/>
    <n v="125"/>
    <n v="1789"/>
    <n v="2023"/>
    <n v="85000"/>
    <n v="10625000"/>
    <n v="85000"/>
    <n v="10625000"/>
  </r>
  <r>
    <d v="2023-08-01T00:00:00"/>
    <n v="2024"/>
    <s v="Q2"/>
    <x v="4"/>
    <s v="2-Wheelers"/>
    <n v="2088"/>
    <n v="28699"/>
    <n v="2023"/>
    <n v="85000"/>
    <n v="177480000"/>
    <n v="85000"/>
    <n v="177480000"/>
  </r>
  <r>
    <d v="2023-08-01T00:00:00"/>
    <n v="2024"/>
    <s v="Q2"/>
    <x v="5"/>
    <s v="2-Wheelers"/>
    <n v="6"/>
    <n v="606"/>
    <n v="2023"/>
    <n v="85000"/>
    <n v="510000"/>
    <n v="85000"/>
    <n v="510000"/>
  </r>
  <r>
    <d v="2023-08-01T00:00:00"/>
    <n v="2024"/>
    <s v="Q2"/>
    <x v="16"/>
    <s v="2-Wheelers"/>
    <n v="2116"/>
    <n v="33120"/>
    <n v="2023"/>
    <n v="85000"/>
    <n v="179860000"/>
    <n v="85000"/>
    <n v="179860000"/>
  </r>
  <r>
    <d v="2023-08-01T00:00:00"/>
    <n v="2024"/>
    <s v="Q2"/>
    <x v="26"/>
    <s v="2-Wheelers"/>
    <n v="689"/>
    <n v="4098"/>
    <n v="2023"/>
    <n v="85000"/>
    <n v="58565000"/>
    <n v="85000"/>
    <n v="58565000"/>
  </r>
  <r>
    <d v="2023-08-01T00:00:00"/>
    <n v="2024"/>
    <s v="Q2"/>
    <x v="27"/>
    <s v="2-Wheelers"/>
    <n v="5755"/>
    <n v="87134"/>
    <n v="2023"/>
    <n v="85000"/>
    <n v="489175000"/>
    <n v="85000"/>
    <n v="489175000"/>
  </r>
  <r>
    <d v="2023-08-01T00:00:00"/>
    <n v="2024"/>
    <s v="Q2"/>
    <x v="23"/>
    <s v="2-Wheelers"/>
    <n v="399"/>
    <n v="38102"/>
    <n v="2023"/>
    <n v="85000"/>
    <n v="33915000"/>
    <n v="85000"/>
    <n v="33915000"/>
  </r>
  <r>
    <d v="2023-08-01T00:00:00"/>
    <n v="2024"/>
    <s v="Q2"/>
    <x v="21"/>
    <s v="2-Wheelers"/>
    <n v="64"/>
    <n v="5345"/>
    <n v="2023"/>
    <n v="85000"/>
    <n v="5440000"/>
    <n v="85000"/>
    <n v="5440000"/>
  </r>
  <r>
    <d v="2023-08-01T00:00:00"/>
    <n v="2024"/>
    <s v="Q2"/>
    <x v="6"/>
    <s v="2-Wheelers"/>
    <n v="98"/>
    <n v="8650"/>
    <n v="2023"/>
    <n v="85000"/>
    <n v="8330000"/>
    <n v="85000"/>
    <n v="8330000"/>
  </r>
  <r>
    <d v="2023-08-01T00:00:00"/>
    <n v="2024"/>
    <s v="Q2"/>
    <x v="24"/>
    <s v="2-Wheelers"/>
    <n v="455"/>
    <n v="27909"/>
    <n v="2023"/>
    <n v="85000"/>
    <n v="38675000"/>
    <n v="85000"/>
    <n v="38675000"/>
  </r>
  <r>
    <d v="2023-08-01T00:00:00"/>
    <n v="2024"/>
    <s v="Q2"/>
    <x v="28"/>
    <s v="2-Wheelers"/>
    <n v="9720"/>
    <n v="101545"/>
    <n v="2023"/>
    <n v="85000"/>
    <n v="826200000"/>
    <n v="85000"/>
    <n v="826200000"/>
  </r>
  <r>
    <d v="2023-08-01T00:00:00"/>
    <n v="2024"/>
    <s v="Q2"/>
    <x v="29"/>
    <s v="2-Wheelers"/>
    <n v="4798"/>
    <n v="49548"/>
    <n v="2023"/>
    <n v="85000"/>
    <n v="407830000"/>
    <n v="85000"/>
    <n v="407830000"/>
  </r>
  <r>
    <d v="2023-08-01T00:00:00"/>
    <n v="2024"/>
    <s v="Q2"/>
    <x v="17"/>
    <s v="2-Wheelers"/>
    <n v="3907"/>
    <n v="73963"/>
    <n v="2023"/>
    <n v="85000"/>
    <n v="332095000"/>
    <n v="85000"/>
    <n v="332095000"/>
  </r>
  <r>
    <d v="2023-08-01T00:00:00"/>
    <n v="2024"/>
    <s v="Q2"/>
    <x v="30"/>
    <s v="2-Wheelers"/>
    <n v="12043"/>
    <n v="133378"/>
    <n v="2023"/>
    <n v="85000"/>
    <n v="1023655000"/>
    <n v="85000"/>
    <n v="1023655000"/>
  </r>
  <r>
    <d v="2023-08-01T00:00:00"/>
    <n v="2024"/>
    <s v="Q2"/>
    <x v="8"/>
    <s v="2-Wheelers"/>
    <n v="8"/>
    <n v="846"/>
    <n v="2023"/>
    <n v="85000"/>
    <n v="680000"/>
    <n v="85000"/>
    <n v="680000"/>
  </r>
  <r>
    <d v="2023-08-01T00:00:00"/>
    <n v="2024"/>
    <s v="Q2"/>
    <x v="9"/>
    <s v="2-Wheelers"/>
    <n v="15"/>
    <n v="2060"/>
    <n v="2023"/>
    <n v="85000"/>
    <n v="1275000"/>
    <n v="85000"/>
    <n v="1275000"/>
  </r>
  <r>
    <d v="2023-08-01T00:00:00"/>
    <n v="2024"/>
    <s v="Q2"/>
    <x v="10"/>
    <s v="2-Wheelers"/>
    <n v="4"/>
    <n v="1908"/>
    <n v="2023"/>
    <n v="85000"/>
    <n v="340000"/>
    <n v="85000"/>
    <n v="340000"/>
  </r>
  <r>
    <d v="2023-08-01T00:00:00"/>
    <n v="2024"/>
    <s v="Q2"/>
    <x v="18"/>
    <s v="2-Wheelers"/>
    <n v="2737"/>
    <n v="36033"/>
    <n v="2023"/>
    <n v="85000"/>
    <n v="232645000"/>
    <n v="85000"/>
    <n v="232645000"/>
  </r>
  <r>
    <d v="2023-08-01T00:00:00"/>
    <n v="2024"/>
    <s v="Q2"/>
    <x v="12"/>
    <s v="2-Wheelers"/>
    <n v="197"/>
    <n v="4141"/>
    <n v="2023"/>
    <n v="85000"/>
    <n v="16745000"/>
    <n v="85000"/>
    <n v="16745000"/>
  </r>
  <r>
    <d v="2023-08-01T00:00:00"/>
    <n v="2024"/>
    <s v="Q2"/>
    <x v="19"/>
    <s v="2-Wheelers"/>
    <n v="642"/>
    <n v="34784"/>
    <n v="2023"/>
    <n v="85000"/>
    <n v="54570000"/>
    <n v="85000"/>
    <n v="54570000"/>
  </r>
  <r>
    <d v="2023-08-01T00:00:00"/>
    <n v="2024"/>
    <s v="Q2"/>
    <x v="31"/>
    <s v="2-Wheelers"/>
    <n v="4313"/>
    <n v="76171"/>
    <n v="2023"/>
    <n v="85000"/>
    <n v="366605000"/>
    <n v="85000"/>
    <n v="366605000"/>
  </r>
  <r>
    <d v="2023-08-01T00:00:00"/>
    <n v="2024"/>
    <s v="Q2"/>
    <x v="32"/>
    <s v="2-Wheelers"/>
    <n v="6246"/>
    <n v="128997"/>
    <n v="2023"/>
    <n v="85000"/>
    <n v="530910000"/>
    <n v="85000"/>
    <n v="530910000"/>
  </r>
  <r>
    <d v="2023-08-01T00:00:00"/>
    <n v="2024"/>
    <s v="Q2"/>
    <x v="13"/>
    <s v="2-Wheelers"/>
    <n v="33"/>
    <n v="3154"/>
    <n v="2023"/>
    <n v="85000"/>
    <n v="2805000"/>
    <n v="85000"/>
    <n v="2805000"/>
  </r>
  <r>
    <d v="2023-08-01T00:00:00"/>
    <n v="2024"/>
    <s v="Q2"/>
    <x v="33"/>
    <s v="2-Wheelers"/>
    <n v="2710"/>
    <n v="146984"/>
    <n v="2023"/>
    <n v="85000"/>
    <n v="230350000"/>
    <n v="85000"/>
    <n v="230350000"/>
  </r>
  <r>
    <d v="2023-08-01T00:00:00"/>
    <n v="2024"/>
    <s v="Q2"/>
    <x v="20"/>
    <s v="2-Wheelers"/>
    <n v="364"/>
    <n v="12790"/>
    <n v="2023"/>
    <n v="85000"/>
    <n v="30940000"/>
    <n v="85000"/>
    <n v="30940000"/>
  </r>
  <r>
    <d v="2023-08-01T00:00:00"/>
    <n v="2024"/>
    <s v="Q2"/>
    <x v="34"/>
    <s v="2-Wheelers"/>
    <n v="511"/>
    <n v="64154"/>
    <n v="2023"/>
    <n v="85000"/>
    <n v="43435000"/>
    <n v="85000"/>
    <n v="43435000"/>
  </r>
  <r>
    <d v="2023-09-01T00:00:00"/>
    <n v="2024"/>
    <s v="Q2"/>
    <x v="25"/>
    <s v="2-Wheelers"/>
    <n v="1388"/>
    <n v="53014"/>
    <n v="2023"/>
    <n v="85000"/>
    <n v="117980000"/>
    <n v="85000"/>
    <n v="117980000"/>
  </r>
  <r>
    <d v="2023-09-01T00:00:00"/>
    <n v="2024"/>
    <s v="Q2"/>
    <x v="3"/>
    <s v="2-Wheelers"/>
    <n v="257"/>
    <n v="32936"/>
    <n v="2023"/>
    <n v="85000"/>
    <n v="21845000"/>
    <n v="85000"/>
    <n v="21845000"/>
  </r>
  <r>
    <d v="2023-09-01T00:00:00"/>
    <n v="2024"/>
    <s v="Q2"/>
    <x v="14"/>
    <s v="2-Wheelers"/>
    <n v="900"/>
    <n v="65102"/>
    <n v="2023"/>
    <n v="85000"/>
    <n v="76500000"/>
    <n v="85000"/>
    <n v="76500000"/>
  </r>
  <r>
    <d v="2023-09-01T00:00:00"/>
    <n v="2024"/>
    <s v="Q2"/>
    <x v="15"/>
    <s v="2-Wheelers"/>
    <n v="134"/>
    <n v="1868"/>
    <n v="2023"/>
    <n v="85000"/>
    <n v="11390000"/>
    <n v="85000"/>
    <n v="11390000"/>
  </r>
  <r>
    <d v="2023-09-01T00:00:00"/>
    <n v="2024"/>
    <s v="Q2"/>
    <x v="4"/>
    <s v="2-Wheelers"/>
    <n v="2178"/>
    <n v="30725"/>
    <n v="2023"/>
    <n v="85000"/>
    <n v="185130000"/>
    <n v="85000"/>
    <n v="185130000"/>
  </r>
  <r>
    <d v="2023-09-01T00:00:00"/>
    <n v="2024"/>
    <s v="Q2"/>
    <x v="5"/>
    <s v="2-Wheelers"/>
    <n v="12"/>
    <n v="732"/>
    <n v="2023"/>
    <n v="85000"/>
    <n v="1020000"/>
    <n v="85000"/>
    <n v="1020000"/>
  </r>
  <r>
    <d v="2023-09-01T00:00:00"/>
    <n v="2024"/>
    <s v="Q2"/>
    <x v="16"/>
    <s v="2-Wheelers"/>
    <n v="2002"/>
    <n v="31468"/>
    <n v="2023"/>
    <n v="85000"/>
    <n v="170170000"/>
    <n v="85000"/>
    <n v="170170000"/>
  </r>
  <r>
    <d v="2023-09-01T00:00:00"/>
    <n v="2024"/>
    <s v="Q2"/>
    <x v="26"/>
    <s v="2-Wheelers"/>
    <n v="560"/>
    <n v="5539"/>
    <n v="2023"/>
    <n v="85000"/>
    <n v="47600000"/>
    <n v="85000"/>
    <n v="47600000"/>
  </r>
  <r>
    <d v="2023-09-01T00:00:00"/>
    <n v="2024"/>
    <s v="Q2"/>
    <x v="27"/>
    <s v="2-Wheelers"/>
    <n v="7209"/>
    <n v="129851"/>
    <n v="2023"/>
    <n v="85000"/>
    <n v="612765000"/>
    <n v="85000"/>
    <n v="612765000"/>
  </r>
  <r>
    <d v="2023-09-01T00:00:00"/>
    <n v="2024"/>
    <s v="Q2"/>
    <x v="23"/>
    <s v="2-Wheelers"/>
    <n v="321"/>
    <n v="44459"/>
    <n v="2023"/>
    <n v="85000"/>
    <n v="27285000"/>
    <n v="85000"/>
    <n v="27285000"/>
  </r>
  <r>
    <d v="2023-09-01T00:00:00"/>
    <n v="2024"/>
    <s v="Q2"/>
    <x v="21"/>
    <s v="2-Wheelers"/>
    <n v="68"/>
    <n v="5403"/>
    <n v="2023"/>
    <n v="85000"/>
    <n v="5780000"/>
    <n v="85000"/>
    <n v="5780000"/>
  </r>
  <r>
    <d v="2023-09-01T00:00:00"/>
    <n v="2024"/>
    <s v="Q2"/>
    <x v="6"/>
    <s v="2-Wheelers"/>
    <n v="113"/>
    <n v="8372"/>
    <n v="2023"/>
    <n v="85000"/>
    <n v="9605000"/>
    <n v="85000"/>
    <n v="9605000"/>
  </r>
  <r>
    <d v="2023-09-01T00:00:00"/>
    <n v="2024"/>
    <s v="Q2"/>
    <x v="24"/>
    <s v="2-Wheelers"/>
    <n v="524"/>
    <n v="31209"/>
    <n v="2023"/>
    <n v="85000"/>
    <n v="44540000"/>
    <n v="85000"/>
    <n v="44540000"/>
  </r>
  <r>
    <d v="2023-09-01T00:00:00"/>
    <n v="2024"/>
    <s v="Q2"/>
    <x v="28"/>
    <s v="2-Wheelers"/>
    <n v="10590"/>
    <n v="106981"/>
    <n v="2023"/>
    <n v="85000"/>
    <n v="900150000"/>
    <n v="85000"/>
    <n v="900150000"/>
  </r>
  <r>
    <d v="2023-09-01T00:00:00"/>
    <n v="2024"/>
    <s v="Q2"/>
    <x v="29"/>
    <s v="2-Wheelers"/>
    <n v="4461"/>
    <n v="48967"/>
    <n v="2023"/>
    <n v="85000"/>
    <n v="379185000"/>
    <n v="85000"/>
    <n v="379185000"/>
  </r>
  <r>
    <d v="2023-09-01T00:00:00"/>
    <n v="2024"/>
    <s v="Q2"/>
    <x v="17"/>
    <s v="2-Wheelers"/>
    <n v="3283"/>
    <n v="74064"/>
    <n v="2023"/>
    <n v="85000"/>
    <n v="279055000"/>
    <n v="85000"/>
    <n v="279055000"/>
  </r>
  <r>
    <d v="2023-09-01T00:00:00"/>
    <n v="2024"/>
    <s v="Q2"/>
    <x v="30"/>
    <s v="2-Wheelers"/>
    <n v="12444"/>
    <n v="134556"/>
    <n v="2023"/>
    <n v="85000"/>
    <n v="1057740000"/>
    <n v="85000"/>
    <n v="1057740000"/>
  </r>
  <r>
    <d v="2023-09-01T00:00:00"/>
    <n v="2024"/>
    <s v="Q2"/>
    <x v="9"/>
    <s v="2-Wheelers"/>
    <n v="11"/>
    <n v="1991"/>
    <n v="2023"/>
    <n v="85000"/>
    <n v="935000"/>
    <n v="85000"/>
    <n v="935000"/>
  </r>
  <r>
    <d v="2023-09-01T00:00:00"/>
    <n v="2024"/>
    <s v="Q2"/>
    <x v="10"/>
    <s v="2-Wheelers"/>
    <n v="6"/>
    <n v="1561"/>
    <n v="2023"/>
    <n v="85000"/>
    <n v="510000"/>
    <n v="85000"/>
    <n v="510000"/>
  </r>
  <r>
    <d v="2023-09-01T00:00:00"/>
    <n v="2024"/>
    <s v="Q2"/>
    <x v="18"/>
    <s v="2-Wheelers"/>
    <n v="3049"/>
    <n v="45630"/>
    <n v="2023"/>
    <n v="85000"/>
    <n v="259165000"/>
    <n v="85000"/>
    <n v="259165000"/>
  </r>
  <r>
    <d v="2023-09-01T00:00:00"/>
    <n v="2024"/>
    <s v="Q2"/>
    <x v="12"/>
    <s v="2-Wheelers"/>
    <n v="136"/>
    <n v="3350"/>
    <n v="2023"/>
    <n v="85000"/>
    <n v="11560000"/>
    <n v="85000"/>
    <n v="11560000"/>
  </r>
  <r>
    <d v="2023-09-01T00:00:00"/>
    <n v="2024"/>
    <s v="Q2"/>
    <x v="19"/>
    <s v="2-Wheelers"/>
    <n v="676"/>
    <n v="35832"/>
    <n v="2023"/>
    <n v="85000"/>
    <n v="57460000"/>
    <n v="85000"/>
    <n v="57460000"/>
  </r>
  <r>
    <d v="2023-09-01T00:00:00"/>
    <n v="2024"/>
    <s v="Q2"/>
    <x v="31"/>
    <s v="2-Wheelers"/>
    <n v="4336"/>
    <n v="81056"/>
    <n v="2023"/>
    <n v="85000"/>
    <n v="368560000"/>
    <n v="85000"/>
    <n v="368560000"/>
  </r>
  <r>
    <d v="2023-09-01T00:00:00"/>
    <n v="2024"/>
    <s v="Q2"/>
    <x v="32"/>
    <s v="2-Wheelers"/>
    <n v="5178"/>
    <n v="116071"/>
    <n v="2023"/>
    <n v="85000"/>
    <n v="440130000"/>
    <n v="85000"/>
    <n v="440130000"/>
  </r>
  <r>
    <d v="2023-09-01T00:00:00"/>
    <n v="2024"/>
    <s v="Q2"/>
    <x v="13"/>
    <s v="2-Wheelers"/>
    <n v="17"/>
    <n v="3157"/>
    <n v="2023"/>
    <n v="85000"/>
    <n v="1445000"/>
    <n v="85000"/>
    <n v="1445000"/>
  </r>
  <r>
    <d v="2023-09-01T00:00:00"/>
    <n v="2024"/>
    <s v="Q2"/>
    <x v="33"/>
    <s v="2-Wheelers"/>
    <n v="3141"/>
    <n v="143067"/>
    <n v="2023"/>
    <n v="85000"/>
    <n v="266985000"/>
    <n v="85000"/>
    <n v="266985000"/>
  </r>
  <r>
    <d v="2023-09-01T00:00:00"/>
    <n v="2024"/>
    <s v="Q2"/>
    <x v="20"/>
    <s v="2-Wheelers"/>
    <n v="262"/>
    <n v="12642"/>
    <n v="2023"/>
    <n v="85000"/>
    <n v="22270000"/>
    <n v="85000"/>
    <n v="22270000"/>
  </r>
  <r>
    <d v="2023-09-01T00:00:00"/>
    <n v="2024"/>
    <s v="Q2"/>
    <x v="34"/>
    <s v="2-Wheelers"/>
    <n v="489"/>
    <n v="58361"/>
    <n v="2023"/>
    <n v="85000"/>
    <n v="41565000"/>
    <n v="85000"/>
    <n v="41565000"/>
  </r>
  <r>
    <d v="2023-10-01T00:00:00"/>
    <n v="2024"/>
    <s v="Q3"/>
    <x v="25"/>
    <s v="2-Wheelers"/>
    <n v="1757"/>
    <n v="66154"/>
    <n v="2023"/>
    <n v="85000"/>
    <n v="149345000"/>
    <n v="85000"/>
    <n v="149345000"/>
  </r>
  <r>
    <d v="2023-10-01T00:00:00"/>
    <n v="2024"/>
    <s v="Q3"/>
    <x v="3"/>
    <s v="2-Wheelers"/>
    <n v="245"/>
    <n v="51372"/>
    <n v="2023"/>
    <n v="85000"/>
    <n v="20825000"/>
    <n v="85000"/>
    <n v="20825000"/>
  </r>
  <r>
    <d v="2023-10-01T00:00:00"/>
    <n v="2024"/>
    <s v="Q3"/>
    <x v="14"/>
    <s v="2-Wheelers"/>
    <n v="820"/>
    <n v="65088"/>
    <n v="2023"/>
    <n v="85000"/>
    <n v="69700000"/>
    <n v="85000"/>
    <n v="69700000"/>
  </r>
  <r>
    <d v="2023-10-01T00:00:00"/>
    <n v="2024"/>
    <s v="Q3"/>
    <x v="15"/>
    <s v="2-Wheelers"/>
    <n v="157"/>
    <n v="1964"/>
    <n v="2023"/>
    <n v="85000"/>
    <n v="13345000"/>
    <n v="85000"/>
    <n v="13345000"/>
  </r>
  <r>
    <d v="2023-10-01T00:00:00"/>
    <n v="2024"/>
    <s v="Q3"/>
    <x v="4"/>
    <s v="2-Wheelers"/>
    <n v="2195"/>
    <n v="38600"/>
    <n v="2023"/>
    <n v="85000"/>
    <n v="186575000"/>
    <n v="85000"/>
    <n v="186575000"/>
  </r>
  <r>
    <d v="2023-10-01T00:00:00"/>
    <n v="2024"/>
    <s v="Q3"/>
    <x v="5"/>
    <s v="2-Wheelers"/>
    <n v="4"/>
    <n v="1109"/>
    <n v="2023"/>
    <n v="85000"/>
    <n v="340000"/>
    <n v="85000"/>
    <n v="340000"/>
  </r>
  <r>
    <d v="2023-10-01T00:00:00"/>
    <n v="2024"/>
    <s v="Q3"/>
    <x v="16"/>
    <s v="2-Wheelers"/>
    <n v="2611"/>
    <n v="35861"/>
    <n v="2023"/>
    <n v="85000"/>
    <n v="221935000"/>
    <n v="85000"/>
    <n v="221935000"/>
  </r>
  <r>
    <d v="2023-10-01T00:00:00"/>
    <n v="2024"/>
    <s v="Q3"/>
    <x v="26"/>
    <s v="2-Wheelers"/>
    <n v="567"/>
    <n v="5377"/>
    <n v="2023"/>
    <n v="85000"/>
    <n v="48195000"/>
    <n v="85000"/>
    <n v="48195000"/>
  </r>
  <r>
    <d v="2023-10-01T00:00:00"/>
    <n v="2024"/>
    <s v="Q3"/>
    <x v="27"/>
    <s v="2-Wheelers"/>
    <n v="8417"/>
    <n v="149414"/>
    <n v="2023"/>
    <n v="85000"/>
    <n v="715445000"/>
    <n v="85000"/>
    <n v="715445000"/>
  </r>
  <r>
    <d v="2023-10-01T00:00:00"/>
    <n v="2024"/>
    <s v="Q3"/>
    <x v="23"/>
    <s v="2-Wheelers"/>
    <n v="591"/>
    <n v="37096"/>
    <n v="2023"/>
    <n v="85000"/>
    <n v="50235000"/>
    <n v="85000"/>
    <n v="50235000"/>
  </r>
  <r>
    <d v="2023-10-01T00:00:00"/>
    <n v="2024"/>
    <s v="Q3"/>
    <x v="21"/>
    <s v="2-Wheelers"/>
    <n v="53"/>
    <n v="4480"/>
    <n v="2023"/>
    <n v="85000"/>
    <n v="4505000"/>
    <n v="85000"/>
    <n v="4505000"/>
  </r>
  <r>
    <d v="2023-10-01T00:00:00"/>
    <n v="2024"/>
    <s v="Q3"/>
    <x v="6"/>
    <s v="2-Wheelers"/>
    <n v="137"/>
    <n v="6736"/>
    <n v="2023"/>
    <n v="85000"/>
    <n v="11645000"/>
    <n v="85000"/>
    <n v="11645000"/>
  </r>
  <r>
    <d v="2023-10-01T00:00:00"/>
    <n v="2024"/>
    <s v="Q3"/>
    <x v="24"/>
    <s v="2-Wheelers"/>
    <n v="502"/>
    <n v="33632"/>
    <n v="2023"/>
    <n v="85000"/>
    <n v="42670000"/>
    <n v="85000"/>
    <n v="42670000"/>
  </r>
  <r>
    <d v="2023-10-01T00:00:00"/>
    <n v="2024"/>
    <s v="Q3"/>
    <x v="28"/>
    <s v="2-Wheelers"/>
    <n v="11137"/>
    <n v="108712"/>
    <n v="2023"/>
    <n v="85000"/>
    <n v="946645000"/>
    <n v="85000"/>
    <n v="946645000"/>
  </r>
  <r>
    <d v="2023-10-01T00:00:00"/>
    <n v="2024"/>
    <s v="Q3"/>
    <x v="29"/>
    <s v="2-Wheelers"/>
    <n v="5051"/>
    <n v="36841"/>
    <n v="2023"/>
    <n v="85000"/>
    <n v="429335000"/>
    <n v="85000"/>
    <n v="429335000"/>
  </r>
  <r>
    <d v="2023-10-01T00:00:00"/>
    <n v="2024"/>
    <s v="Q3"/>
    <x v="17"/>
    <s v="2-Wheelers"/>
    <n v="3262"/>
    <n v="99036"/>
    <n v="2023"/>
    <n v="85000"/>
    <n v="277270000"/>
    <n v="85000"/>
    <n v="277270000"/>
  </r>
  <r>
    <d v="2023-10-01T00:00:00"/>
    <n v="2024"/>
    <s v="Q3"/>
    <x v="30"/>
    <s v="2-Wheelers"/>
    <n v="15716"/>
    <n v="167065"/>
    <n v="2023"/>
    <n v="85000"/>
    <n v="1335860000"/>
    <n v="85000"/>
    <n v="1335860000"/>
  </r>
  <r>
    <d v="2023-10-01T00:00:00"/>
    <n v="2024"/>
    <s v="Q3"/>
    <x v="8"/>
    <s v="2-Wheelers"/>
    <n v="6"/>
    <n v="1035"/>
    <n v="2023"/>
    <n v="85000"/>
    <n v="510000"/>
    <n v="85000"/>
    <n v="510000"/>
  </r>
  <r>
    <d v="2023-10-01T00:00:00"/>
    <n v="2024"/>
    <s v="Q3"/>
    <x v="10"/>
    <s v="2-Wheelers"/>
    <n v="36"/>
    <n v="1958"/>
    <n v="2023"/>
    <n v="85000"/>
    <n v="3060000"/>
    <n v="85000"/>
    <n v="3060000"/>
  </r>
  <r>
    <d v="2023-10-01T00:00:00"/>
    <n v="2024"/>
    <s v="Q3"/>
    <x v="18"/>
    <s v="2-Wheelers"/>
    <n v="3972"/>
    <n v="71596"/>
    <n v="2023"/>
    <n v="85000"/>
    <n v="337620000"/>
    <n v="85000"/>
    <n v="337620000"/>
  </r>
  <r>
    <d v="2023-10-01T00:00:00"/>
    <n v="2024"/>
    <s v="Q3"/>
    <x v="12"/>
    <s v="2-Wheelers"/>
    <n v="197"/>
    <n v="3765"/>
    <n v="2023"/>
    <n v="85000"/>
    <n v="16745000"/>
    <n v="85000"/>
    <n v="16745000"/>
  </r>
  <r>
    <d v="2023-10-01T00:00:00"/>
    <n v="2024"/>
    <s v="Q3"/>
    <x v="19"/>
    <s v="2-Wheelers"/>
    <n v="760"/>
    <n v="34028"/>
    <n v="2023"/>
    <n v="85000"/>
    <n v="64600000"/>
    <n v="85000"/>
    <n v="64600000"/>
  </r>
  <r>
    <d v="2023-10-01T00:00:00"/>
    <n v="2024"/>
    <s v="Q3"/>
    <x v="31"/>
    <s v="2-Wheelers"/>
    <n v="4906"/>
    <n v="103647"/>
    <n v="2023"/>
    <n v="85000"/>
    <n v="417010000"/>
    <n v="85000"/>
    <n v="417010000"/>
  </r>
  <r>
    <d v="2023-10-01T00:00:00"/>
    <n v="2024"/>
    <s v="Q3"/>
    <x v="32"/>
    <s v="2-Wheelers"/>
    <n v="6507"/>
    <n v="131658"/>
    <n v="2023"/>
    <n v="85000"/>
    <n v="553095000"/>
    <n v="85000"/>
    <n v="553095000"/>
  </r>
  <r>
    <d v="2023-10-01T00:00:00"/>
    <n v="2024"/>
    <s v="Q3"/>
    <x v="13"/>
    <s v="2-Wheelers"/>
    <n v="6"/>
    <n v="4285"/>
    <n v="2023"/>
    <n v="85000"/>
    <n v="510000"/>
    <n v="85000"/>
    <n v="510000"/>
  </r>
  <r>
    <d v="2023-10-01T00:00:00"/>
    <n v="2024"/>
    <s v="Q3"/>
    <x v="33"/>
    <s v="2-Wheelers"/>
    <n v="3775"/>
    <n v="162993"/>
    <n v="2023"/>
    <n v="85000"/>
    <n v="320875000"/>
    <n v="85000"/>
    <n v="320875000"/>
  </r>
  <r>
    <d v="2023-10-01T00:00:00"/>
    <n v="2024"/>
    <s v="Q3"/>
    <x v="20"/>
    <s v="2-Wheelers"/>
    <n v="383"/>
    <n v="13890"/>
    <n v="2023"/>
    <n v="85000"/>
    <n v="32555000"/>
    <n v="85000"/>
    <n v="32555000"/>
  </r>
  <r>
    <d v="2023-10-01T00:00:00"/>
    <n v="2024"/>
    <s v="Q3"/>
    <x v="34"/>
    <s v="2-Wheelers"/>
    <n v="851"/>
    <n v="65489"/>
    <n v="2023"/>
    <n v="85000"/>
    <n v="72335000"/>
    <n v="85000"/>
    <n v="72335000"/>
  </r>
  <r>
    <d v="2023-11-01T00:00:00"/>
    <n v="2024"/>
    <s v="Q3"/>
    <x v="1"/>
    <s v="2-Wheelers"/>
    <n v="3"/>
    <n v="598"/>
    <n v="2023"/>
    <n v="85000"/>
    <n v="255000"/>
    <n v="85000"/>
    <n v="255000"/>
  </r>
  <r>
    <d v="2023-11-01T00:00:00"/>
    <n v="2024"/>
    <s v="Q3"/>
    <x v="25"/>
    <s v="2-Wheelers"/>
    <n v="1997"/>
    <n v="79246"/>
    <n v="2023"/>
    <n v="85000"/>
    <n v="169745000"/>
    <n v="85000"/>
    <n v="169745000"/>
  </r>
  <r>
    <d v="2023-11-01T00:00:00"/>
    <n v="2024"/>
    <s v="Q3"/>
    <x v="3"/>
    <s v="2-Wheelers"/>
    <n v="244"/>
    <n v="41326"/>
    <n v="2023"/>
    <n v="85000"/>
    <n v="20740000"/>
    <n v="85000"/>
    <n v="20740000"/>
  </r>
  <r>
    <d v="2023-11-01T00:00:00"/>
    <n v="2024"/>
    <s v="Q3"/>
    <x v="14"/>
    <s v="2-Wheelers"/>
    <n v="1765"/>
    <n v="149828"/>
    <n v="2023"/>
    <n v="85000"/>
    <n v="150025000"/>
    <n v="85000"/>
    <n v="150025000"/>
  </r>
  <r>
    <d v="2023-11-01T00:00:00"/>
    <n v="2024"/>
    <s v="Q3"/>
    <x v="15"/>
    <s v="2-Wheelers"/>
    <n v="241"/>
    <n v="2430"/>
    <n v="2023"/>
    <n v="85000"/>
    <n v="20485000"/>
    <n v="85000"/>
    <n v="20485000"/>
  </r>
  <r>
    <d v="2023-11-01T00:00:00"/>
    <n v="2024"/>
    <s v="Q3"/>
    <x v="4"/>
    <s v="2-Wheelers"/>
    <n v="3880"/>
    <n v="76276"/>
    <n v="2023"/>
    <n v="85000"/>
    <n v="329800000"/>
    <n v="85000"/>
    <n v="329800000"/>
  </r>
  <r>
    <d v="2023-11-01T00:00:00"/>
    <n v="2024"/>
    <s v="Q3"/>
    <x v="5"/>
    <s v="2-Wheelers"/>
    <n v="15"/>
    <n v="1185"/>
    <n v="2023"/>
    <n v="85000"/>
    <n v="1275000"/>
    <n v="85000"/>
    <n v="1275000"/>
  </r>
  <r>
    <d v="2023-11-01T00:00:00"/>
    <n v="2024"/>
    <s v="Q3"/>
    <x v="16"/>
    <s v="2-Wheelers"/>
    <n v="3976"/>
    <n v="56736"/>
    <n v="2023"/>
    <n v="85000"/>
    <n v="337960000"/>
    <n v="85000"/>
    <n v="337960000"/>
  </r>
  <r>
    <d v="2023-11-01T00:00:00"/>
    <n v="2024"/>
    <s v="Q3"/>
    <x v="26"/>
    <s v="2-Wheelers"/>
    <n v="977"/>
    <n v="6217"/>
    <n v="2023"/>
    <n v="85000"/>
    <n v="83045000"/>
    <n v="85000"/>
    <n v="83045000"/>
  </r>
  <r>
    <d v="2023-11-01T00:00:00"/>
    <n v="2024"/>
    <s v="Q3"/>
    <x v="27"/>
    <s v="2-Wheelers"/>
    <n v="5424"/>
    <n v="152556"/>
    <n v="2023"/>
    <n v="85000"/>
    <n v="461040000"/>
    <n v="85000"/>
    <n v="461040000"/>
  </r>
  <r>
    <d v="2023-11-01T00:00:00"/>
    <n v="2024"/>
    <s v="Q3"/>
    <x v="23"/>
    <s v="2-Wheelers"/>
    <n v="565"/>
    <n v="42364"/>
    <n v="2023"/>
    <n v="85000"/>
    <n v="48025000"/>
    <n v="85000"/>
    <n v="48025000"/>
  </r>
  <r>
    <d v="2023-11-01T00:00:00"/>
    <n v="2024"/>
    <s v="Q3"/>
    <x v="21"/>
    <s v="2-Wheelers"/>
    <n v="53"/>
    <n v="6131"/>
    <n v="2023"/>
    <n v="85000"/>
    <n v="4505000"/>
    <n v="85000"/>
    <n v="4505000"/>
  </r>
  <r>
    <d v="2023-11-01T00:00:00"/>
    <n v="2024"/>
    <s v="Q3"/>
    <x v="6"/>
    <s v="2-Wheelers"/>
    <n v="172"/>
    <n v="8743"/>
    <n v="2023"/>
    <n v="85000"/>
    <n v="14620000"/>
    <n v="85000"/>
    <n v="14620000"/>
  </r>
  <r>
    <d v="2023-11-01T00:00:00"/>
    <n v="2024"/>
    <s v="Q3"/>
    <x v="24"/>
    <s v="2-Wheelers"/>
    <n v="825"/>
    <n v="63696"/>
    <n v="2023"/>
    <n v="85000"/>
    <n v="70125000"/>
    <n v="85000"/>
    <n v="70125000"/>
  </r>
  <r>
    <d v="2023-11-01T00:00:00"/>
    <n v="2024"/>
    <s v="Q3"/>
    <x v="28"/>
    <s v="2-Wheelers"/>
    <n v="14300"/>
    <n v="136535"/>
    <n v="2023"/>
    <n v="85000"/>
    <n v="1215500000"/>
    <n v="85000"/>
    <n v="1215500000"/>
  </r>
  <r>
    <d v="2023-11-01T00:00:00"/>
    <n v="2024"/>
    <s v="Q3"/>
    <x v="29"/>
    <s v="2-Wheelers"/>
    <n v="5352"/>
    <n v="36822"/>
    <n v="2023"/>
    <n v="85000"/>
    <n v="454920000"/>
    <n v="85000"/>
    <n v="454920000"/>
  </r>
  <r>
    <d v="2023-11-01T00:00:00"/>
    <n v="2024"/>
    <s v="Q3"/>
    <x v="17"/>
    <s v="2-Wheelers"/>
    <n v="4861"/>
    <n v="204532"/>
    <n v="2023"/>
    <n v="85000"/>
    <n v="413185000"/>
    <n v="85000"/>
    <n v="413185000"/>
  </r>
  <r>
    <d v="2023-11-01T00:00:00"/>
    <n v="2024"/>
    <s v="Q3"/>
    <x v="30"/>
    <s v="2-Wheelers"/>
    <n v="19008"/>
    <n v="230768"/>
    <n v="2023"/>
    <n v="85000"/>
    <n v="1615680000"/>
    <n v="85000"/>
    <n v="1615680000"/>
  </r>
  <r>
    <d v="2023-11-01T00:00:00"/>
    <n v="2024"/>
    <s v="Q3"/>
    <x v="8"/>
    <s v="2-Wheelers"/>
    <n v="10"/>
    <n v="812"/>
    <n v="2023"/>
    <n v="85000"/>
    <n v="850000"/>
    <n v="85000"/>
    <n v="850000"/>
  </r>
  <r>
    <d v="2023-11-01T00:00:00"/>
    <n v="2024"/>
    <s v="Q3"/>
    <x v="9"/>
    <s v="2-Wheelers"/>
    <n v="6"/>
    <n v="1893"/>
    <n v="2023"/>
    <n v="85000"/>
    <n v="510000"/>
    <n v="85000"/>
    <n v="510000"/>
  </r>
  <r>
    <d v="2023-11-01T00:00:00"/>
    <n v="2024"/>
    <s v="Q3"/>
    <x v="10"/>
    <s v="2-Wheelers"/>
    <n v="35"/>
    <n v="1977"/>
    <n v="2023"/>
    <n v="85000"/>
    <n v="2975000"/>
    <n v="85000"/>
    <n v="2975000"/>
  </r>
  <r>
    <d v="2023-11-01T00:00:00"/>
    <n v="2024"/>
    <s v="Q3"/>
    <x v="18"/>
    <s v="2-Wheelers"/>
    <n v="4345"/>
    <n v="63423"/>
    <n v="2023"/>
    <n v="85000"/>
    <n v="369325000"/>
    <n v="85000"/>
    <n v="369325000"/>
  </r>
  <r>
    <d v="2023-11-01T00:00:00"/>
    <n v="2024"/>
    <s v="Q3"/>
    <x v="12"/>
    <s v="2-Wheelers"/>
    <n v="194"/>
    <n v="3681"/>
    <n v="2023"/>
    <n v="85000"/>
    <n v="16490000"/>
    <n v="85000"/>
    <n v="16490000"/>
  </r>
  <r>
    <d v="2023-11-01T00:00:00"/>
    <n v="2024"/>
    <s v="Q3"/>
    <x v="19"/>
    <s v="2-Wheelers"/>
    <n v="1184"/>
    <n v="48694"/>
    <n v="2023"/>
    <n v="85000"/>
    <n v="100640000"/>
    <n v="85000"/>
    <n v="100640000"/>
  </r>
  <r>
    <d v="2023-11-01T00:00:00"/>
    <n v="2024"/>
    <s v="Q3"/>
    <x v="31"/>
    <s v="2-Wheelers"/>
    <n v="7743"/>
    <n v="191722"/>
    <n v="2023"/>
    <n v="85000"/>
    <n v="658155000"/>
    <n v="85000"/>
    <n v="658155000"/>
  </r>
  <r>
    <d v="2023-11-01T00:00:00"/>
    <n v="2024"/>
    <s v="Q3"/>
    <x v="32"/>
    <s v="2-Wheelers"/>
    <n v="7096"/>
    <n v="121926"/>
    <n v="2023"/>
    <n v="85000"/>
    <n v="603160000"/>
    <n v="85000"/>
    <n v="603160000"/>
  </r>
  <r>
    <d v="2023-11-01T00:00:00"/>
    <n v="2024"/>
    <s v="Q3"/>
    <x v="13"/>
    <s v="2-Wheelers"/>
    <n v="11"/>
    <n v="4893"/>
    <n v="2023"/>
    <n v="85000"/>
    <n v="935000"/>
    <n v="85000"/>
    <n v="935000"/>
  </r>
  <r>
    <d v="2023-11-01T00:00:00"/>
    <n v="2024"/>
    <s v="Q3"/>
    <x v="33"/>
    <s v="2-Wheelers"/>
    <n v="5327"/>
    <n v="387983"/>
    <n v="2023"/>
    <n v="85000"/>
    <n v="452795000"/>
    <n v="85000"/>
    <n v="452795000"/>
  </r>
  <r>
    <d v="2023-11-01T00:00:00"/>
    <n v="2024"/>
    <s v="Q3"/>
    <x v="20"/>
    <s v="2-Wheelers"/>
    <n v="626"/>
    <n v="24522"/>
    <n v="2023"/>
    <n v="85000"/>
    <n v="53210000"/>
    <n v="85000"/>
    <n v="53210000"/>
  </r>
  <r>
    <d v="2023-11-01T00:00:00"/>
    <n v="2024"/>
    <s v="Q3"/>
    <x v="34"/>
    <s v="2-Wheelers"/>
    <n v="1007"/>
    <n v="97240"/>
    <n v="2023"/>
    <n v="85000"/>
    <n v="85595000"/>
    <n v="85000"/>
    <n v="85595000"/>
  </r>
  <r>
    <d v="2023-12-01T00:00:00"/>
    <n v="2024"/>
    <s v="Q3"/>
    <x v="1"/>
    <s v="2-Wheelers"/>
    <n v="7"/>
    <n v="430"/>
    <n v="2023"/>
    <n v="85000"/>
    <n v="595000"/>
    <n v="85000"/>
    <n v="595000"/>
  </r>
  <r>
    <d v="2023-12-01T00:00:00"/>
    <n v="2024"/>
    <s v="Q3"/>
    <x v="25"/>
    <s v="2-Wheelers"/>
    <n v="2372"/>
    <n v="60868"/>
    <n v="2023"/>
    <n v="85000"/>
    <n v="201620000"/>
    <n v="85000"/>
    <n v="201620000"/>
  </r>
  <r>
    <d v="2023-12-01T00:00:00"/>
    <n v="2024"/>
    <s v="Q3"/>
    <x v="2"/>
    <s v="2-Wheelers"/>
    <n v="2"/>
    <n v="1377"/>
    <n v="2023"/>
    <n v="85000"/>
    <n v="170000"/>
    <n v="85000"/>
    <n v="170000"/>
  </r>
  <r>
    <d v="2023-12-01T00:00:00"/>
    <n v="2024"/>
    <s v="Q3"/>
    <x v="3"/>
    <s v="2-Wheelers"/>
    <n v="204"/>
    <n v="38490"/>
    <n v="2023"/>
    <n v="85000"/>
    <n v="17340000"/>
    <n v="85000"/>
    <n v="17340000"/>
  </r>
  <r>
    <d v="2023-12-01T00:00:00"/>
    <n v="2024"/>
    <s v="Q3"/>
    <x v="14"/>
    <s v="2-Wheelers"/>
    <n v="1354"/>
    <n v="91064"/>
    <n v="2023"/>
    <n v="85000"/>
    <n v="115090000"/>
    <n v="85000"/>
    <n v="115090000"/>
  </r>
  <r>
    <d v="2023-12-01T00:00:00"/>
    <n v="2024"/>
    <s v="Q3"/>
    <x v="15"/>
    <s v="2-Wheelers"/>
    <n v="137"/>
    <n v="1162"/>
    <n v="2023"/>
    <n v="85000"/>
    <n v="11645000"/>
    <n v="85000"/>
    <n v="11645000"/>
  </r>
  <r>
    <d v="2023-12-01T00:00:00"/>
    <n v="2024"/>
    <s v="Q3"/>
    <x v="4"/>
    <s v="2-Wheelers"/>
    <n v="1865"/>
    <n v="31773"/>
    <n v="2023"/>
    <n v="85000"/>
    <n v="158525000"/>
    <n v="85000"/>
    <n v="158525000"/>
  </r>
  <r>
    <d v="2023-12-01T00:00:00"/>
    <n v="2024"/>
    <s v="Q3"/>
    <x v="5"/>
    <s v="2-Wheelers"/>
    <n v="13"/>
    <n v="1447"/>
    <n v="2023"/>
    <n v="85000"/>
    <n v="1105000"/>
    <n v="85000"/>
    <n v="1105000"/>
  </r>
  <r>
    <d v="2023-12-01T00:00:00"/>
    <n v="2024"/>
    <s v="Q3"/>
    <x v="16"/>
    <s v="2-Wheelers"/>
    <n v="5380"/>
    <n v="27097"/>
    <n v="2023"/>
    <n v="85000"/>
    <n v="457300000"/>
    <n v="85000"/>
    <n v="457300000"/>
  </r>
  <r>
    <d v="2023-12-01T00:00:00"/>
    <n v="2024"/>
    <s v="Q3"/>
    <x v="26"/>
    <s v="2-Wheelers"/>
    <n v="799"/>
    <n v="4299"/>
    <n v="2023"/>
    <n v="85000"/>
    <n v="67915000"/>
    <n v="85000"/>
    <n v="67915000"/>
  </r>
  <r>
    <d v="2023-12-01T00:00:00"/>
    <n v="2024"/>
    <s v="Q3"/>
    <x v="27"/>
    <s v="2-Wheelers"/>
    <n v="4080"/>
    <n v="85848"/>
    <n v="2023"/>
    <n v="85000"/>
    <n v="346800000"/>
    <n v="85000"/>
    <n v="346800000"/>
  </r>
  <r>
    <d v="2023-12-01T00:00:00"/>
    <n v="2024"/>
    <s v="Q3"/>
    <x v="23"/>
    <s v="2-Wheelers"/>
    <n v="1019"/>
    <n v="60574"/>
    <n v="2023"/>
    <n v="85000"/>
    <n v="86615000"/>
    <n v="85000"/>
    <n v="86615000"/>
  </r>
  <r>
    <d v="2023-12-01T00:00:00"/>
    <n v="2024"/>
    <s v="Q3"/>
    <x v="21"/>
    <s v="2-Wheelers"/>
    <n v="102"/>
    <n v="9988"/>
    <n v="2023"/>
    <n v="85000"/>
    <n v="8670000"/>
    <n v="85000"/>
    <n v="8670000"/>
  </r>
  <r>
    <d v="2023-12-01T00:00:00"/>
    <n v="2024"/>
    <s v="Q3"/>
    <x v="6"/>
    <s v="2-Wheelers"/>
    <n v="96"/>
    <n v="3661"/>
    <n v="2023"/>
    <n v="85000"/>
    <n v="8160000"/>
    <n v="85000"/>
    <n v="8160000"/>
  </r>
  <r>
    <d v="2023-12-01T00:00:00"/>
    <n v="2024"/>
    <s v="Q3"/>
    <x v="24"/>
    <s v="2-Wheelers"/>
    <n v="632"/>
    <n v="32673"/>
    <n v="2023"/>
    <n v="85000"/>
    <n v="53720000"/>
    <n v="85000"/>
    <n v="53720000"/>
  </r>
  <r>
    <d v="2023-12-01T00:00:00"/>
    <n v="2024"/>
    <s v="Q3"/>
    <x v="28"/>
    <s v="2-Wheelers"/>
    <n v="10237"/>
    <n v="91996"/>
    <n v="2023"/>
    <n v="85000"/>
    <n v="870145000"/>
    <n v="85000"/>
    <n v="870145000"/>
  </r>
  <r>
    <d v="2023-12-01T00:00:00"/>
    <n v="2024"/>
    <s v="Q3"/>
    <x v="29"/>
    <s v="2-Wheelers"/>
    <n v="4866"/>
    <n v="35712"/>
    <n v="2023"/>
    <n v="85000"/>
    <n v="413610000"/>
    <n v="85000"/>
    <n v="413610000"/>
  </r>
  <r>
    <d v="2023-12-01T00:00:00"/>
    <n v="2024"/>
    <s v="Q3"/>
    <x v="17"/>
    <s v="2-Wheelers"/>
    <n v="3359"/>
    <n v="88017"/>
    <n v="2023"/>
    <n v="85000"/>
    <n v="285515000"/>
    <n v="85000"/>
    <n v="285515000"/>
  </r>
  <r>
    <d v="2023-12-01T00:00:00"/>
    <n v="2024"/>
    <s v="Q3"/>
    <x v="30"/>
    <s v="2-Wheelers"/>
    <n v="14495"/>
    <n v="174125"/>
    <n v="2023"/>
    <n v="85000"/>
    <n v="1232075000"/>
    <n v="85000"/>
    <n v="1232075000"/>
  </r>
  <r>
    <d v="2023-12-01T00:00:00"/>
    <n v="2024"/>
    <s v="Q3"/>
    <x v="8"/>
    <s v="2-Wheelers"/>
    <n v="6"/>
    <n v="976"/>
    <n v="2023"/>
    <n v="85000"/>
    <n v="510000"/>
    <n v="85000"/>
    <n v="510000"/>
  </r>
  <r>
    <d v="2023-12-01T00:00:00"/>
    <n v="2024"/>
    <s v="Q3"/>
    <x v="10"/>
    <s v="2-Wheelers"/>
    <n v="24"/>
    <n v="1974"/>
    <n v="2023"/>
    <n v="85000"/>
    <n v="2040000"/>
    <n v="85000"/>
    <n v="2040000"/>
  </r>
  <r>
    <d v="2023-12-01T00:00:00"/>
    <n v="2024"/>
    <s v="Q3"/>
    <x v="18"/>
    <s v="2-Wheelers"/>
    <n v="4383"/>
    <n v="48402"/>
    <n v="2023"/>
    <n v="85000"/>
    <n v="372555000"/>
    <n v="85000"/>
    <n v="372555000"/>
  </r>
  <r>
    <d v="2023-12-01T00:00:00"/>
    <n v="2024"/>
    <s v="Q3"/>
    <x v="12"/>
    <s v="2-Wheelers"/>
    <n v="224"/>
    <n v="2836"/>
    <n v="2023"/>
    <n v="85000"/>
    <n v="19040000"/>
    <n v="85000"/>
    <n v="19040000"/>
  </r>
  <r>
    <d v="2023-12-01T00:00:00"/>
    <n v="2024"/>
    <s v="Q3"/>
    <x v="19"/>
    <s v="2-Wheelers"/>
    <n v="951"/>
    <n v="45523"/>
    <n v="2023"/>
    <n v="85000"/>
    <n v="80835000"/>
    <n v="85000"/>
    <n v="80835000"/>
  </r>
  <r>
    <d v="2023-12-01T00:00:00"/>
    <n v="2024"/>
    <s v="Q3"/>
    <x v="31"/>
    <s v="2-Wheelers"/>
    <n v="4676"/>
    <n v="99479"/>
    <n v="2023"/>
    <n v="85000"/>
    <n v="397460000"/>
    <n v="85000"/>
    <n v="397460000"/>
  </r>
  <r>
    <d v="2023-12-01T00:00:00"/>
    <n v="2024"/>
    <s v="Q3"/>
    <x v="32"/>
    <s v="2-Wheelers"/>
    <n v="5403"/>
    <n v="82736"/>
    <n v="2023"/>
    <n v="85000"/>
    <n v="459255000"/>
    <n v="85000"/>
    <n v="459255000"/>
  </r>
  <r>
    <d v="2023-12-01T00:00:00"/>
    <n v="2024"/>
    <s v="Q3"/>
    <x v="13"/>
    <s v="2-Wheelers"/>
    <n v="40"/>
    <n v="3663"/>
    <n v="2023"/>
    <n v="85000"/>
    <n v="3400000"/>
    <n v="85000"/>
    <n v="3400000"/>
  </r>
  <r>
    <d v="2023-12-01T00:00:00"/>
    <n v="2024"/>
    <s v="Q3"/>
    <x v="33"/>
    <s v="2-Wheelers"/>
    <n v="5487"/>
    <n v="211546"/>
    <n v="2023"/>
    <n v="85000"/>
    <n v="466395000"/>
    <n v="85000"/>
    <n v="466395000"/>
  </r>
  <r>
    <d v="2023-12-01T00:00:00"/>
    <n v="2024"/>
    <s v="Q3"/>
    <x v="20"/>
    <s v="2-Wheelers"/>
    <n v="655"/>
    <n v="19337"/>
    <n v="2023"/>
    <n v="85000"/>
    <n v="55675000"/>
    <n v="85000"/>
    <n v="55675000"/>
  </r>
  <r>
    <d v="2023-12-01T00:00:00"/>
    <n v="2024"/>
    <s v="Q3"/>
    <x v="34"/>
    <s v="2-Wheelers"/>
    <n v="2625"/>
    <n v="90092"/>
    <n v="2023"/>
    <n v="85000"/>
    <n v="223125000"/>
    <n v="85000"/>
    <n v="223125000"/>
  </r>
  <r>
    <d v="2024-01-01T00:00:00"/>
    <n v="2024"/>
    <s v="Q4"/>
    <x v="33"/>
    <s v="2-Wheelers"/>
    <n v="5668"/>
    <n v="181667"/>
    <n v="2024"/>
    <n v="85000"/>
    <n v="481780000"/>
    <n v="85000"/>
    <n v="481780000"/>
  </r>
  <r>
    <d v="2024-01-01T00:00:00"/>
    <n v="2024"/>
    <s v="Q4"/>
    <x v="30"/>
    <s v="2-Wheelers"/>
    <n v="16367"/>
    <n v="172830"/>
    <n v="2024"/>
    <n v="85000"/>
    <n v="1391195000"/>
    <n v="85000"/>
    <n v="1391195000"/>
  </r>
  <r>
    <d v="2024-01-01T00:00:00"/>
    <n v="2024"/>
    <s v="Q4"/>
    <x v="28"/>
    <s v="2-Wheelers"/>
    <n v="12415"/>
    <n v="115920"/>
    <n v="2024"/>
    <n v="85000"/>
    <n v="1055275000"/>
    <n v="85000"/>
    <n v="1055275000"/>
  </r>
  <r>
    <d v="2024-01-01T00:00:00"/>
    <n v="2024"/>
    <s v="Q4"/>
    <x v="32"/>
    <s v="2-Wheelers"/>
    <n v="7580"/>
    <n v="153753"/>
    <n v="2024"/>
    <n v="85000"/>
    <n v="644300000"/>
    <n v="85000"/>
    <n v="644300000"/>
  </r>
  <r>
    <d v="2024-01-01T00:00:00"/>
    <n v="2024"/>
    <s v="Q4"/>
    <x v="14"/>
    <s v="2-Wheelers"/>
    <n v="1288"/>
    <n v="71556"/>
    <n v="2024"/>
    <n v="85000"/>
    <n v="109480000"/>
    <n v="85000"/>
    <n v="109480000"/>
  </r>
  <r>
    <d v="2024-01-01T00:00:00"/>
    <n v="2024"/>
    <s v="Q4"/>
    <x v="29"/>
    <s v="2-Wheelers"/>
    <n v="6457"/>
    <n v="42509"/>
    <n v="2024"/>
    <n v="85000"/>
    <n v="548845000"/>
    <n v="85000"/>
    <n v="548845000"/>
  </r>
  <r>
    <d v="2024-01-01T00:00:00"/>
    <n v="2024"/>
    <s v="Q4"/>
    <x v="31"/>
    <s v="2-Wheelers"/>
    <n v="4432"/>
    <n v="78862"/>
    <n v="2024"/>
    <n v="85000"/>
    <n v="376720000"/>
    <n v="85000"/>
    <n v="376720000"/>
  </r>
  <r>
    <d v="2024-01-01T00:00:00"/>
    <n v="2024"/>
    <s v="Q4"/>
    <x v="16"/>
    <s v="2-Wheelers"/>
    <n v="3073"/>
    <n v="38413"/>
    <n v="2024"/>
    <n v="85000"/>
    <n v="261205000"/>
    <n v="85000"/>
    <n v="261205000"/>
  </r>
  <r>
    <d v="2024-01-01T00:00:00"/>
    <n v="2024"/>
    <s v="Q4"/>
    <x v="17"/>
    <s v="2-Wheelers"/>
    <n v="3684"/>
    <n v="92100"/>
    <n v="2024"/>
    <n v="85000"/>
    <n v="313140000"/>
    <n v="85000"/>
    <n v="313140000"/>
  </r>
  <r>
    <d v="2024-01-01T00:00:00"/>
    <n v="2024"/>
    <s v="Q4"/>
    <x v="27"/>
    <s v="2-Wheelers"/>
    <n v="5424"/>
    <n v="91933"/>
    <n v="2024"/>
    <n v="85000"/>
    <n v="461040000"/>
    <n v="85000"/>
    <n v="461040000"/>
  </r>
  <r>
    <d v="2024-01-01T00:00:00"/>
    <n v="2024"/>
    <s v="Q4"/>
    <x v="18"/>
    <s v="2-Wheelers"/>
    <n v="3883"/>
    <n v="53485"/>
    <n v="2024"/>
    <n v="85000"/>
    <n v="330055000"/>
    <n v="85000"/>
    <n v="330055000"/>
  </r>
  <r>
    <d v="2024-01-01T00:00:00"/>
    <n v="2024"/>
    <s v="Q4"/>
    <x v="3"/>
    <s v="2-Wheelers"/>
    <n v="253"/>
    <n v="44386"/>
    <n v="2024"/>
    <n v="85000"/>
    <n v="21505000"/>
    <n v="85000"/>
    <n v="21505000"/>
  </r>
  <r>
    <d v="2024-01-01T00:00:00"/>
    <n v="2024"/>
    <s v="Q4"/>
    <x v="23"/>
    <s v="2-Wheelers"/>
    <n v="1259"/>
    <n v="42824"/>
    <n v="2024"/>
    <n v="85000"/>
    <n v="107015000"/>
    <n v="85000"/>
    <n v="107015000"/>
  </r>
  <r>
    <d v="2024-01-01T00:00:00"/>
    <n v="2024"/>
    <s v="Q4"/>
    <x v="4"/>
    <s v="2-Wheelers"/>
    <n v="2367"/>
    <n v="42881"/>
    <n v="2024"/>
    <n v="85000"/>
    <n v="201195000"/>
    <n v="85000"/>
    <n v="201195000"/>
  </r>
  <r>
    <d v="2024-01-01T00:00:00"/>
    <n v="2024"/>
    <s v="Q4"/>
    <x v="34"/>
    <s v="2-Wheelers"/>
    <n v="1636"/>
    <n v="72390"/>
    <n v="2024"/>
    <n v="85000"/>
    <n v="139060000"/>
    <n v="85000"/>
    <n v="139060000"/>
  </r>
  <r>
    <d v="2024-01-01T00:00:00"/>
    <n v="2024"/>
    <s v="Q4"/>
    <x v="19"/>
    <s v="2-Wheelers"/>
    <n v="821"/>
    <n v="33511"/>
    <n v="2024"/>
    <n v="85000"/>
    <n v="69785000"/>
    <n v="85000"/>
    <n v="69785000"/>
  </r>
  <r>
    <d v="2024-01-01T00:00:00"/>
    <n v="2024"/>
    <s v="Q4"/>
    <x v="25"/>
    <s v="2-Wheelers"/>
    <n v="2134"/>
    <n v="53619"/>
    <n v="2024"/>
    <n v="85000"/>
    <n v="181390000"/>
    <n v="85000"/>
    <n v="181390000"/>
  </r>
  <r>
    <d v="2024-01-01T00:00:00"/>
    <n v="2024"/>
    <s v="Q4"/>
    <x v="24"/>
    <s v="2-Wheelers"/>
    <n v="551"/>
    <n v="30612"/>
    <n v="2024"/>
    <n v="85000"/>
    <n v="46835000"/>
    <n v="85000"/>
    <n v="46835000"/>
  </r>
  <r>
    <d v="2024-01-01T00:00:00"/>
    <n v="2024"/>
    <s v="Q4"/>
    <x v="20"/>
    <s v="2-Wheelers"/>
    <n v="382"/>
    <n v="11682"/>
    <n v="2024"/>
    <n v="85000"/>
    <n v="32470000"/>
    <n v="85000"/>
    <n v="32470000"/>
  </r>
  <r>
    <d v="2024-01-01T00:00:00"/>
    <n v="2024"/>
    <s v="Q4"/>
    <x v="6"/>
    <s v="2-Wheelers"/>
    <n v="219"/>
    <n v="4582"/>
    <n v="2024"/>
    <n v="85000"/>
    <n v="18615000"/>
    <n v="85000"/>
    <n v="18615000"/>
  </r>
  <r>
    <d v="2024-01-01T00:00:00"/>
    <n v="2024"/>
    <s v="Q4"/>
    <x v="26"/>
    <s v="2-Wheelers"/>
    <n v="832"/>
    <n v="5079"/>
    <n v="2024"/>
    <n v="85000"/>
    <n v="70720000"/>
    <n v="85000"/>
    <n v="70720000"/>
  </r>
  <r>
    <d v="2024-01-01T00:00:00"/>
    <n v="2024"/>
    <s v="Q4"/>
    <x v="15"/>
    <s v="2-Wheelers"/>
    <n v="118"/>
    <n v="1450"/>
    <n v="2024"/>
    <n v="85000"/>
    <n v="10030000"/>
    <n v="85000"/>
    <n v="10030000"/>
  </r>
  <r>
    <d v="2024-01-01T00:00:00"/>
    <n v="2024"/>
    <s v="Q4"/>
    <x v="13"/>
    <s v="2-Wheelers"/>
    <n v="3"/>
    <n v="3000"/>
    <n v="2024"/>
    <n v="85000"/>
    <n v="255000"/>
    <n v="85000"/>
    <n v="255000"/>
  </r>
  <r>
    <d v="2024-01-01T00:00:00"/>
    <n v="2024"/>
    <s v="Q4"/>
    <x v="12"/>
    <s v="2-Wheelers"/>
    <n v="310"/>
    <n v="5141"/>
    <n v="2024"/>
    <n v="85000"/>
    <n v="26350000"/>
    <n v="85000"/>
    <n v="26350000"/>
  </r>
  <r>
    <d v="2024-01-01T00:00:00"/>
    <n v="2024"/>
    <s v="Q4"/>
    <x v="21"/>
    <s v="2-Wheelers"/>
    <n v="79"/>
    <n v="6031"/>
    <n v="2024"/>
    <n v="85000"/>
    <n v="6715000"/>
    <n v="85000"/>
    <n v="6715000"/>
  </r>
  <r>
    <d v="2024-01-01T00:00:00"/>
    <n v="2024"/>
    <s v="Q4"/>
    <x v="5"/>
    <s v="2-Wheelers"/>
    <n v="31"/>
    <n v="866"/>
    <n v="2024"/>
    <n v="85000"/>
    <n v="2635000"/>
    <n v="85000"/>
    <n v="2635000"/>
  </r>
  <r>
    <d v="2024-01-01T00:00:00"/>
    <n v="2024"/>
    <s v="Q4"/>
    <x v="8"/>
    <s v="2-Wheelers"/>
    <n v="7"/>
    <n v="1556"/>
    <n v="2024"/>
    <n v="85000"/>
    <n v="595000"/>
    <n v="85000"/>
    <n v="595000"/>
  </r>
  <r>
    <d v="2024-01-01T00:00:00"/>
    <n v="2024"/>
    <s v="Q4"/>
    <x v="10"/>
    <s v="2-Wheelers"/>
    <n v="28"/>
    <n v="1872"/>
    <n v="2024"/>
    <n v="85000"/>
    <n v="2380000"/>
    <n v="85000"/>
    <n v="2380000"/>
  </r>
  <r>
    <d v="2024-01-01T00:00:00"/>
    <n v="2024"/>
    <s v="Q4"/>
    <x v="9"/>
    <s v="2-Wheelers"/>
    <n v="26"/>
    <n v="1625"/>
    <n v="2024"/>
    <n v="85000"/>
    <n v="2210000"/>
    <n v="85000"/>
    <n v="2210000"/>
  </r>
  <r>
    <d v="2024-01-01T00:00:00"/>
    <n v="2024"/>
    <s v="Q4"/>
    <x v="7"/>
    <s v="2-Wheelers"/>
    <n v="14"/>
    <n v="37"/>
    <n v="2024"/>
    <n v="85000"/>
    <n v="1190000"/>
    <n v="85000"/>
    <n v="1190000"/>
  </r>
  <r>
    <d v="2024-01-01T00:00:00"/>
    <n v="2024"/>
    <s v="Q4"/>
    <x v="22"/>
    <s v="2-Wheelers"/>
    <n v="2"/>
    <n v="483"/>
    <n v="2024"/>
    <n v="85000"/>
    <n v="170000"/>
    <n v="85000"/>
    <n v="170000"/>
  </r>
  <r>
    <d v="2024-02-01T00:00:00"/>
    <n v="2024"/>
    <s v="Q4"/>
    <x v="33"/>
    <s v="2-Wheelers"/>
    <n v="6557"/>
    <n v="206846"/>
    <n v="2024"/>
    <n v="85000"/>
    <n v="557345000"/>
    <n v="85000"/>
    <n v="557345000"/>
  </r>
  <r>
    <d v="2024-02-01T00:00:00"/>
    <n v="2024"/>
    <s v="Q4"/>
    <x v="30"/>
    <s v="2-Wheelers"/>
    <n v="15193"/>
    <n v="147649"/>
    <n v="2024"/>
    <n v="85000"/>
    <n v="1291405000"/>
    <n v="85000"/>
    <n v="1291405000"/>
  </r>
  <r>
    <d v="2024-02-01T00:00:00"/>
    <n v="2024"/>
    <s v="Q4"/>
    <x v="28"/>
    <s v="2-Wheelers"/>
    <n v="12605"/>
    <n v="108852"/>
    <n v="2024"/>
    <n v="85000"/>
    <n v="1071425000"/>
    <n v="85000"/>
    <n v="1071425000"/>
  </r>
  <r>
    <d v="2024-02-01T00:00:00"/>
    <n v="2024"/>
    <s v="Q4"/>
    <x v="32"/>
    <s v="2-Wheelers"/>
    <n v="8647"/>
    <n v="143638"/>
    <n v="2024"/>
    <n v="85000"/>
    <n v="734995000"/>
    <n v="85000"/>
    <n v="734995000"/>
  </r>
  <r>
    <d v="2024-02-01T00:00:00"/>
    <n v="2024"/>
    <s v="Q4"/>
    <x v="31"/>
    <s v="2-Wheelers"/>
    <n v="5145"/>
    <n v="81152"/>
    <n v="2024"/>
    <n v="85000"/>
    <n v="437325000"/>
    <n v="85000"/>
    <n v="437325000"/>
  </r>
  <r>
    <d v="2024-02-01T00:00:00"/>
    <n v="2024"/>
    <s v="Q4"/>
    <x v="14"/>
    <s v="2-Wheelers"/>
    <n v="1301"/>
    <n v="83398"/>
    <n v="2024"/>
    <n v="85000"/>
    <n v="110585000"/>
    <n v="85000"/>
    <n v="110585000"/>
  </r>
  <r>
    <d v="2024-02-01T00:00:00"/>
    <n v="2024"/>
    <s v="Q4"/>
    <x v="17"/>
    <s v="2-Wheelers"/>
    <n v="4006"/>
    <n v="87659"/>
    <n v="2024"/>
    <n v="85000"/>
    <n v="340510000"/>
    <n v="85000"/>
    <n v="340510000"/>
  </r>
  <r>
    <d v="2024-02-01T00:00:00"/>
    <n v="2024"/>
    <s v="Q4"/>
    <x v="29"/>
    <s v="2-Wheelers"/>
    <n v="5389"/>
    <n v="38356"/>
    <n v="2024"/>
    <n v="85000"/>
    <n v="458065000"/>
    <n v="85000"/>
    <n v="458065000"/>
  </r>
  <r>
    <d v="2024-02-01T00:00:00"/>
    <n v="2024"/>
    <s v="Q4"/>
    <x v="27"/>
    <s v="2-Wheelers"/>
    <n v="5103"/>
    <n v="88441"/>
    <n v="2024"/>
    <n v="85000"/>
    <n v="433755000"/>
    <n v="85000"/>
    <n v="433755000"/>
  </r>
  <r>
    <d v="2024-02-01T00:00:00"/>
    <n v="2024"/>
    <s v="Q4"/>
    <x v="16"/>
    <s v="2-Wheelers"/>
    <n v="2364"/>
    <n v="30504"/>
    <n v="2024"/>
    <n v="85000"/>
    <n v="200940000"/>
    <n v="85000"/>
    <n v="200940000"/>
  </r>
  <r>
    <d v="2024-02-01T00:00:00"/>
    <n v="2024"/>
    <s v="Q4"/>
    <x v="3"/>
    <s v="2-Wheelers"/>
    <n v="246"/>
    <n v="39048"/>
    <n v="2024"/>
    <n v="85000"/>
    <n v="20910000"/>
    <n v="85000"/>
    <n v="20910000"/>
  </r>
  <r>
    <d v="2024-02-01T00:00:00"/>
    <n v="2024"/>
    <s v="Q4"/>
    <x v="18"/>
    <s v="2-Wheelers"/>
    <n v="3733"/>
    <n v="57255"/>
    <n v="2024"/>
    <n v="85000"/>
    <n v="317305000"/>
    <n v="85000"/>
    <n v="317305000"/>
  </r>
  <r>
    <d v="2024-02-01T00:00:00"/>
    <n v="2024"/>
    <s v="Q4"/>
    <x v="4"/>
    <s v="2-Wheelers"/>
    <n v="2198"/>
    <n v="40110"/>
    <n v="2024"/>
    <n v="85000"/>
    <n v="186830000"/>
    <n v="85000"/>
    <n v="186830000"/>
  </r>
  <r>
    <d v="2024-02-01T00:00:00"/>
    <n v="2024"/>
    <s v="Q4"/>
    <x v="19"/>
    <s v="2-Wheelers"/>
    <n v="1017"/>
    <n v="34359"/>
    <n v="2024"/>
    <n v="85000"/>
    <n v="86445000"/>
    <n v="85000"/>
    <n v="86445000"/>
  </r>
  <r>
    <d v="2024-02-01T00:00:00"/>
    <n v="2024"/>
    <s v="Q4"/>
    <x v="25"/>
    <s v="2-Wheelers"/>
    <n v="2830"/>
    <n v="56600"/>
    <n v="2024"/>
    <n v="85000"/>
    <n v="240550000"/>
    <n v="85000"/>
    <n v="240550000"/>
  </r>
  <r>
    <d v="2024-02-01T00:00:00"/>
    <n v="2024"/>
    <s v="Q4"/>
    <x v="23"/>
    <s v="2-Wheelers"/>
    <n v="1075"/>
    <n v="38121"/>
    <n v="2024"/>
    <n v="85000"/>
    <n v="91375000"/>
    <n v="85000"/>
    <n v="91375000"/>
  </r>
  <r>
    <d v="2024-02-01T00:00:00"/>
    <n v="2024"/>
    <s v="Q4"/>
    <x v="34"/>
    <s v="2-Wheelers"/>
    <n v="1341"/>
    <n v="74089"/>
    <n v="2024"/>
    <n v="85000"/>
    <n v="113985000"/>
    <n v="85000"/>
    <n v="113985000"/>
  </r>
  <r>
    <d v="2024-02-01T00:00:00"/>
    <n v="2024"/>
    <s v="Q4"/>
    <x v="24"/>
    <s v="2-Wheelers"/>
    <n v="710"/>
    <n v="34467"/>
    <n v="2024"/>
    <n v="85000"/>
    <n v="60350000"/>
    <n v="85000"/>
    <n v="60350000"/>
  </r>
  <r>
    <d v="2024-02-01T00:00:00"/>
    <n v="2024"/>
    <s v="Q4"/>
    <x v="20"/>
    <s v="2-Wheelers"/>
    <n v="586"/>
    <n v="13692"/>
    <n v="2024"/>
    <n v="85000"/>
    <n v="49810000"/>
    <n v="85000"/>
    <n v="49810000"/>
  </r>
  <r>
    <d v="2024-02-01T00:00:00"/>
    <n v="2024"/>
    <s v="Q4"/>
    <x v="6"/>
    <s v="2-Wheelers"/>
    <n v="233"/>
    <n v="5055"/>
    <n v="2024"/>
    <n v="85000"/>
    <n v="19805000"/>
    <n v="85000"/>
    <n v="19805000"/>
  </r>
  <r>
    <d v="2024-02-01T00:00:00"/>
    <n v="2024"/>
    <s v="Q4"/>
    <x v="26"/>
    <s v="2-Wheelers"/>
    <n v="990"/>
    <n v="4759"/>
    <n v="2024"/>
    <n v="85000"/>
    <n v="84150000"/>
    <n v="85000"/>
    <n v="84150000"/>
  </r>
  <r>
    <d v="2024-02-01T00:00:00"/>
    <n v="2024"/>
    <s v="Q4"/>
    <x v="13"/>
    <s v="2-Wheelers"/>
    <n v="24"/>
    <n v="3334"/>
    <n v="2024"/>
    <n v="85000"/>
    <n v="2040000"/>
    <n v="85000"/>
    <n v="2040000"/>
  </r>
  <r>
    <d v="2024-02-01T00:00:00"/>
    <n v="2024"/>
    <s v="Q4"/>
    <x v="15"/>
    <s v="2-Wheelers"/>
    <n v="126"/>
    <n v="1416"/>
    <n v="2024"/>
    <n v="85000"/>
    <n v="10710000"/>
    <n v="85000"/>
    <n v="10710000"/>
  </r>
  <r>
    <d v="2024-02-01T00:00:00"/>
    <n v="2024"/>
    <s v="Q4"/>
    <x v="12"/>
    <s v="2-Wheelers"/>
    <n v="384"/>
    <n v="4556"/>
    <n v="2024"/>
    <n v="85000"/>
    <n v="32640000"/>
    <n v="85000"/>
    <n v="32640000"/>
  </r>
  <r>
    <d v="2024-02-01T00:00:00"/>
    <n v="2024"/>
    <s v="Q4"/>
    <x v="21"/>
    <s v="2-Wheelers"/>
    <n v="66"/>
    <n v="4926"/>
    <n v="2024"/>
    <n v="85000"/>
    <n v="5610000"/>
    <n v="85000"/>
    <n v="5610000"/>
  </r>
  <r>
    <d v="2024-02-01T00:00:00"/>
    <n v="2024"/>
    <s v="Q4"/>
    <x v="10"/>
    <s v="2-Wheelers"/>
    <n v="51"/>
    <n v="2146"/>
    <n v="2024"/>
    <n v="85000"/>
    <n v="4335000"/>
    <n v="85000"/>
    <n v="4335000"/>
  </r>
  <r>
    <d v="2024-02-01T00:00:00"/>
    <n v="2024"/>
    <s v="Q4"/>
    <x v="8"/>
    <s v="2-Wheelers"/>
    <n v="3"/>
    <n v="1723"/>
    <n v="2024"/>
    <n v="85000"/>
    <n v="255000"/>
    <n v="85000"/>
    <n v="255000"/>
  </r>
  <r>
    <d v="2024-02-01T00:00:00"/>
    <n v="2024"/>
    <s v="Q4"/>
    <x v="5"/>
    <s v="2-Wheelers"/>
    <n v="24"/>
    <n v="1052"/>
    <n v="2024"/>
    <n v="85000"/>
    <n v="2040000"/>
    <n v="85000"/>
    <n v="2040000"/>
  </r>
  <r>
    <d v="2024-02-01T00:00:00"/>
    <n v="2024"/>
    <s v="Q4"/>
    <x v="9"/>
    <s v="2-Wheelers"/>
    <n v="11"/>
    <n v="1890"/>
    <n v="2024"/>
    <n v="85000"/>
    <n v="935000"/>
    <n v="85000"/>
    <n v="935000"/>
  </r>
  <r>
    <d v="2024-02-01T00:00:00"/>
    <n v="2024"/>
    <s v="Q4"/>
    <x v="1"/>
    <s v="2-Wheelers"/>
    <n v="5"/>
    <n v="473"/>
    <n v="2024"/>
    <n v="85000"/>
    <n v="425000"/>
    <n v="85000"/>
    <n v="425000"/>
  </r>
  <r>
    <d v="2024-03-01T00:00:00"/>
    <n v="2024"/>
    <s v="Q4"/>
    <x v="30"/>
    <s v="2-Wheelers"/>
    <n v="26668"/>
    <n v="152563"/>
    <n v="2024"/>
    <n v="85000"/>
    <n v="2266780000"/>
    <n v="85000"/>
    <n v="2266780000"/>
  </r>
  <r>
    <d v="2024-03-01T00:00:00"/>
    <n v="2024"/>
    <s v="Q4"/>
    <x v="33"/>
    <s v="2-Wheelers"/>
    <n v="7799"/>
    <n v="210216"/>
    <n v="2024"/>
    <n v="85000"/>
    <n v="662915000"/>
    <n v="85000"/>
    <n v="662915000"/>
  </r>
  <r>
    <d v="2024-03-01T00:00:00"/>
    <n v="2024"/>
    <s v="Q4"/>
    <x v="28"/>
    <s v="2-Wheelers"/>
    <n v="22742"/>
    <n v="123800"/>
    <n v="2024"/>
    <n v="85000"/>
    <n v="1933070000"/>
    <n v="85000"/>
    <n v="1933070000"/>
  </r>
  <r>
    <d v="2024-03-01T00:00:00"/>
    <n v="2024"/>
    <s v="Q4"/>
    <x v="32"/>
    <s v="2-Wheelers"/>
    <n v="13350"/>
    <n v="124071"/>
    <n v="2024"/>
    <n v="85000"/>
    <n v="1134750000"/>
    <n v="85000"/>
    <n v="1134750000"/>
  </r>
  <r>
    <d v="2024-03-01T00:00:00"/>
    <n v="2024"/>
    <s v="Q4"/>
    <x v="31"/>
    <s v="2-Wheelers"/>
    <n v="7933"/>
    <n v="89538"/>
    <n v="2024"/>
    <n v="85000"/>
    <n v="674305000"/>
    <n v="85000"/>
    <n v="674305000"/>
  </r>
  <r>
    <d v="2024-03-01T00:00:00"/>
    <n v="2024"/>
    <s v="Q4"/>
    <x v="16"/>
    <s v="2-Wheelers"/>
    <n v="5002"/>
    <n v="31599"/>
    <n v="2024"/>
    <n v="85000"/>
    <n v="425170000"/>
    <n v="85000"/>
    <n v="425170000"/>
  </r>
  <r>
    <d v="2024-03-01T00:00:00"/>
    <n v="2024"/>
    <s v="Q4"/>
    <x v="29"/>
    <s v="2-Wheelers"/>
    <n v="8393"/>
    <n v="42909"/>
    <n v="2024"/>
    <n v="85000"/>
    <n v="713405000"/>
    <n v="85000"/>
    <n v="713405000"/>
  </r>
  <r>
    <d v="2024-03-01T00:00:00"/>
    <n v="2024"/>
    <s v="Q4"/>
    <x v="27"/>
    <s v="2-Wheelers"/>
    <n v="8496"/>
    <n v="94822"/>
    <n v="2024"/>
    <n v="85000"/>
    <n v="722160000"/>
    <n v="85000"/>
    <n v="722160000"/>
  </r>
  <r>
    <d v="2024-03-01T00:00:00"/>
    <n v="2024"/>
    <s v="Q4"/>
    <x v="14"/>
    <s v="2-Wheelers"/>
    <n v="2584"/>
    <n v="102949"/>
    <n v="2024"/>
    <n v="85000"/>
    <n v="219640000"/>
    <n v="85000"/>
    <n v="219640000"/>
  </r>
  <r>
    <d v="2024-03-01T00:00:00"/>
    <n v="2024"/>
    <s v="Q4"/>
    <x v="17"/>
    <s v="2-Wheelers"/>
    <n v="5772"/>
    <n v="95405"/>
    <n v="2024"/>
    <n v="85000"/>
    <n v="490620000"/>
    <n v="85000"/>
    <n v="490620000"/>
  </r>
  <r>
    <d v="2024-03-01T00:00:00"/>
    <n v="2024"/>
    <s v="Q4"/>
    <x v="25"/>
    <s v="2-Wheelers"/>
    <n v="7057"/>
    <n v="69119"/>
    <n v="2024"/>
    <n v="85000"/>
    <n v="599845000"/>
    <n v="85000"/>
    <n v="599845000"/>
  </r>
  <r>
    <d v="2024-03-01T00:00:00"/>
    <n v="2024"/>
    <s v="Q4"/>
    <x v="3"/>
    <s v="2-Wheelers"/>
    <n v="767"/>
    <n v="42612"/>
    <n v="2024"/>
    <n v="85000"/>
    <n v="65195000"/>
    <n v="85000"/>
    <n v="65195000"/>
  </r>
  <r>
    <d v="2024-03-01T00:00:00"/>
    <n v="2024"/>
    <s v="Q4"/>
    <x v="4"/>
    <s v="2-Wheelers"/>
    <n v="3610"/>
    <n v="46046"/>
    <n v="2024"/>
    <n v="85000"/>
    <n v="306850000"/>
    <n v="85000"/>
    <n v="306850000"/>
  </r>
  <r>
    <d v="2024-03-01T00:00:00"/>
    <n v="2024"/>
    <s v="Q4"/>
    <x v="19"/>
    <s v="2-Wheelers"/>
    <n v="1514"/>
    <n v="35877"/>
    <n v="2024"/>
    <n v="85000"/>
    <n v="128690000"/>
    <n v="85000"/>
    <n v="128690000"/>
  </r>
  <r>
    <d v="2024-03-01T00:00:00"/>
    <n v="2024"/>
    <s v="Q4"/>
    <x v="34"/>
    <s v="2-Wheelers"/>
    <n v="2159"/>
    <n v="69871"/>
    <n v="2024"/>
    <n v="85000"/>
    <n v="183515000"/>
    <n v="85000"/>
    <n v="183515000"/>
  </r>
  <r>
    <d v="2024-03-01T00:00:00"/>
    <n v="2024"/>
    <s v="Q4"/>
    <x v="23"/>
    <s v="2-Wheelers"/>
    <n v="1387"/>
    <n v="41778"/>
    <n v="2024"/>
    <n v="85000"/>
    <n v="117895000"/>
    <n v="85000"/>
    <n v="117895000"/>
  </r>
  <r>
    <d v="2024-03-01T00:00:00"/>
    <n v="2024"/>
    <s v="Q4"/>
    <x v="24"/>
    <s v="2-Wheelers"/>
    <n v="824"/>
    <n v="38149"/>
    <n v="2024"/>
    <n v="85000"/>
    <n v="70040000"/>
    <n v="85000"/>
    <n v="70040000"/>
  </r>
  <r>
    <d v="2024-03-01T00:00:00"/>
    <n v="2024"/>
    <s v="Q4"/>
    <x v="26"/>
    <s v="2-Wheelers"/>
    <n v="1745"/>
    <n v="5018"/>
    <n v="2024"/>
    <n v="85000"/>
    <n v="148325000"/>
    <n v="85000"/>
    <n v="148325000"/>
  </r>
  <r>
    <d v="2024-03-01T00:00:00"/>
    <n v="2024"/>
    <s v="Q4"/>
    <x v="20"/>
    <s v="2-Wheelers"/>
    <n v="579"/>
    <n v="12506"/>
    <n v="2024"/>
    <n v="85000"/>
    <n v="49215000"/>
    <n v="85000"/>
    <n v="49215000"/>
  </r>
  <r>
    <d v="2024-03-01T00:00:00"/>
    <n v="2024"/>
    <s v="Q4"/>
    <x v="6"/>
    <s v="2-Wheelers"/>
    <n v="297"/>
    <n v="6600"/>
    <n v="2024"/>
    <n v="85000"/>
    <n v="25245000"/>
    <n v="85000"/>
    <n v="25245000"/>
  </r>
  <r>
    <d v="2024-03-01T00:00:00"/>
    <n v="2024"/>
    <s v="Q4"/>
    <x v="13"/>
    <s v="2-Wheelers"/>
    <n v="41"/>
    <n v="3728"/>
    <n v="2024"/>
    <n v="85000"/>
    <n v="3485000"/>
    <n v="85000"/>
    <n v="3485000"/>
  </r>
  <r>
    <d v="2024-03-01T00:00:00"/>
    <n v="2024"/>
    <s v="Q4"/>
    <x v="15"/>
    <s v="2-Wheelers"/>
    <n v="215"/>
    <n v="1525"/>
    <n v="2024"/>
    <n v="85000"/>
    <n v="18275000"/>
    <n v="85000"/>
    <n v="18275000"/>
  </r>
  <r>
    <d v="2024-03-01T00:00:00"/>
    <n v="2024"/>
    <s v="Q4"/>
    <x v="12"/>
    <s v="2-Wheelers"/>
    <n v="477"/>
    <n v="4337"/>
    <n v="2024"/>
    <n v="85000"/>
    <n v="40545000"/>
    <n v="85000"/>
    <n v="40545000"/>
  </r>
  <r>
    <d v="2024-03-01T00:00:00"/>
    <n v="2024"/>
    <s v="Q4"/>
    <x v="9"/>
    <s v="2-Wheelers"/>
    <n v="4"/>
    <n v="2223"/>
    <n v="2024"/>
    <n v="85000"/>
    <n v="340000"/>
    <n v="85000"/>
    <n v="340000"/>
  </r>
  <r>
    <d v="2024-03-01T00:00:00"/>
    <n v="2024"/>
    <s v="Q4"/>
    <x v="21"/>
    <s v="2-Wheelers"/>
    <n v="90"/>
    <n v="4737"/>
    <n v="2024"/>
    <n v="85000"/>
    <n v="7650000"/>
    <n v="85000"/>
    <n v="7650000"/>
  </r>
  <r>
    <d v="2024-03-01T00:00:00"/>
    <n v="2024"/>
    <s v="Q4"/>
    <x v="10"/>
    <s v="2-Wheelers"/>
    <n v="58"/>
    <n v="1932"/>
    <n v="2024"/>
    <n v="85000"/>
    <n v="4930000"/>
    <n v="85000"/>
    <n v="4930000"/>
  </r>
  <r>
    <d v="2024-03-01T00:00:00"/>
    <n v="2024"/>
    <s v="Q4"/>
    <x v="5"/>
    <s v="2-Wheelers"/>
    <n v="25"/>
    <n v="780"/>
    <n v="2024"/>
    <n v="85000"/>
    <n v="2125000"/>
    <n v="85000"/>
    <n v="2125000"/>
  </r>
  <r>
    <d v="2024-03-01T00:00:00"/>
    <n v="2024"/>
    <s v="Q4"/>
    <x v="8"/>
    <s v="2-Wheelers"/>
    <n v="13"/>
    <n v="1394"/>
    <n v="2024"/>
    <n v="85000"/>
    <n v="1105000"/>
    <n v="85000"/>
    <n v="1105000"/>
  </r>
  <r>
    <d v="2024-03-01T00:00:00"/>
    <n v="2024"/>
    <s v="Q4"/>
    <x v="1"/>
    <s v="2-Wheelers"/>
    <n v="2"/>
    <n v="447"/>
    <n v="2024"/>
    <n v="85000"/>
    <n v="170000"/>
    <n v="85000"/>
    <n v="170000"/>
  </r>
  <r>
    <d v="2024-03-01T00:00:00"/>
    <n v="2024"/>
    <s v="Q4"/>
    <x v="11"/>
    <s v="2-Wheelers"/>
    <n v="2"/>
    <n v="1180"/>
    <n v="2024"/>
    <n v="85000"/>
    <n v="170000"/>
    <n v="85000"/>
    <n v="1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0028D3-9745-4BEB-9A66-6C7720664352}"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3:B9" firstHeaderRow="1" firstDataRow="1" firstDataCol="1"/>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measureFilter="1" sortType="a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numFmtId="165"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dataField="1" dragToRow="0" dragToCol="0" dragToPage="0" showAll="0" defaultSubtotal="0"/>
  </pivotFields>
  <rowFields count="1">
    <field x="1"/>
  </rowFields>
  <rowItems count="6">
    <i>
      <x v="29"/>
    </i>
    <i>
      <x v="24"/>
    </i>
    <i>
      <x v="3"/>
    </i>
    <i>
      <x v="22"/>
    </i>
    <i>
      <x v="21"/>
    </i>
    <i t="grand">
      <x/>
    </i>
  </rowItems>
  <colItems count="1">
    <i/>
  </colItems>
  <dataFields count="1">
    <dataField name="Sum of PR_total" fld="10" baseField="0" baseItem="0"/>
  </dataFields>
  <chartFormats count="56">
    <chartFormat chart="1" format="51" series="1">
      <pivotArea type="data" outline="0" fieldPosition="0">
        <references count="1">
          <reference field="4294967294" count="1" selected="0">
            <x v="0"/>
          </reference>
        </references>
      </pivotArea>
    </chartFormat>
    <chartFormat chart="9" format="53" series="1">
      <pivotArea type="data" outline="0" fieldPosition="0">
        <references count="1">
          <reference field="4294967294" count="1" selected="0">
            <x v="0"/>
          </reference>
        </references>
      </pivotArea>
    </chartFormat>
    <chartFormat chart="9" format="54">
      <pivotArea type="data" outline="0" fieldPosition="0">
        <references count="2">
          <reference field="4294967294" count="1" selected="0">
            <x v="0"/>
          </reference>
          <reference field="1" count="1" selected="0">
            <x v="10"/>
          </reference>
        </references>
      </pivotArea>
    </chartFormat>
    <chartFormat chart="14" format="0" series="1">
      <pivotArea type="data" outline="0" fieldPosition="0">
        <references count="2">
          <reference field="4294967294" count="1" selected="0">
            <x v="0"/>
          </reference>
          <reference field="1" count="1" selected="0">
            <x v="13"/>
          </reference>
        </references>
      </pivotArea>
    </chartFormat>
    <chartFormat chart="14" format="1" series="1">
      <pivotArea type="data" outline="0" fieldPosition="0">
        <references count="2">
          <reference field="4294967294" count="1" selected="0">
            <x v="0"/>
          </reference>
          <reference field="1" count="1" selected="0">
            <x v="9"/>
          </reference>
        </references>
      </pivotArea>
    </chartFormat>
    <chartFormat chart="14" format="2" series="1">
      <pivotArea type="data" outline="0" fieldPosition="0">
        <references count="2">
          <reference field="4294967294" count="1" selected="0">
            <x v="0"/>
          </reference>
          <reference field="1" count="1" selected="0">
            <x v="5"/>
          </reference>
        </references>
      </pivotArea>
    </chartFormat>
    <chartFormat chart="14" format="3" series="1">
      <pivotArea type="data" outline="0" fieldPosition="0">
        <references count="2">
          <reference field="4294967294" count="1" selected="0">
            <x v="0"/>
          </reference>
          <reference field="1" count="1" selected="0">
            <x v="34"/>
          </reference>
        </references>
      </pivotArea>
    </chartFormat>
    <chartFormat chart="14" format="4" series="1">
      <pivotArea type="data" outline="0" fieldPosition="0">
        <references count="2">
          <reference field="4294967294" count="1" selected="0">
            <x v="0"/>
          </reference>
          <reference field="1" count="1" selected="0">
            <x v="32"/>
          </reference>
        </references>
      </pivotArea>
    </chartFormat>
    <chartFormat chart="14" format="5" series="1">
      <pivotArea type="data" outline="0" fieldPosition="0">
        <references count="2">
          <reference field="4294967294" count="1" selected="0">
            <x v="0"/>
          </reference>
          <reference field="1" count="1" selected="0">
            <x v="15"/>
          </reference>
        </references>
      </pivotArea>
    </chartFormat>
    <chartFormat chart="14" format="6" series="1">
      <pivotArea type="data" outline="0" fieldPosition="0">
        <references count="2">
          <reference field="4294967294" count="1" selected="0">
            <x v="0"/>
          </reference>
          <reference field="1" count="1" selected="0">
            <x v="14"/>
          </reference>
        </references>
      </pivotArea>
    </chartFormat>
    <chartFormat chart="14" format="7" series="1">
      <pivotArea type="data" outline="0" fieldPosition="0">
        <references count="2">
          <reference field="4294967294" count="1" selected="0">
            <x v="0"/>
          </reference>
          <reference field="1" count="1" selected="0">
            <x v="27"/>
          </reference>
        </references>
      </pivotArea>
    </chartFormat>
    <chartFormat chart="14" format="8" series="1">
      <pivotArea type="data" outline="0" fieldPosition="0">
        <references count="2">
          <reference field="4294967294" count="1" selected="0">
            <x v="0"/>
          </reference>
          <reference field="1" count="1" selected="0">
            <x v="12"/>
          </reference>
        </references>
      </pivotArea>
    </chartFormat>
    <chartFormat chart="14" format="9" series="1">
      <pivotArea type="data" outline="0" fieldPosition="0">
        <references count="2">
          <reference field="4294967294" count="1" selected="0">
            <x v="0"/>
          </reference>
          <reference field="1" count="1" selected="0">
            <x v="19"/>
          </reference>
        </references>
      </pivotArea>
    </chartFormat>
    <chartFormat chart="14" format="10" series="1">
      <pivotArea type="data" outline="0" fieldPosition="0">
        <references count="2">
          <reference field="4294967294" count="1" selected="0">
            <x v="0"/>
          </reference>
          <reference field="1" count="1" selected="0">
            <x v="33"/>
          </reference>
        </references>
      </pivotArea>
    </chartFormat>
    <chartFormat chart="14" format="11" series="1">
      <pivotArea type="data" outline="0" fieldPosition="0">
        <references count="2">
          <reference field="4294967294" count="1" selected="0">
            <x v="0"/>
          </reference>
          <reference field="1" count="1" selected="0">
            <x v="2"/>
          </reference>
        </references>
      </pivotArea>
    </chartFormat>
    <chartFormat chart="14" format="12" series="1">
      <pivotArea type="data" outline="0" fieldPosition="0">
        <references count="2">
          <reference field="4294967294" count="1" selected="0">
            <x v="0"/>
          </reference>
          <reference field="1" count="1" selected="0">
            <x v="26"/>
          </reference>
        </references>
      </pivotArea>
    </chartFormat>
    <chartFormat chart="14" format="13" series="1">
      <pivotArea type="data" outline="0" fieldPosition="0">
        <references count="2">
          <reference field="4294967294" count="1" selected="0">
            <x v="0"/>
          </reference>
          <reference field="1" count="1" selected="0">
            <x v="6"/>
          </reference>
        </references>
      </pivotArea>
    </chartFormat>
    <chartFormat chart="14" format="14" series="1">
      <pivotArea type="data" outline="0" fieldPosition="0">
        <references count="2">
          <reference field="4294967294" count="1" selected="0">
            <x v="0"/>
          </reference>
          <reference field="1" count="1" selected="0">
            <x v="30"/>
          </reference>
        </references>
      </pivotArea>
    </chartFormat>
    <chartFormat chart="14" format="15" series="1">
      <pivotArea type="data" outline="0" fieldPosition="0">
        <references count="2">
          <reference field="4294967294" count="1" selected="0">
            <x v="0"/>
          </reference>
          <reference field="1" count="1" selected="0">
            <x v="7"/>
          </reference>
        </references>
      </pivotArea>
    </chartFormat>
    <chartFormat chart="14" format="16" series="1">
      <pivotArea type="data" outline="0" fieldPosition="0">
        <references count="2">
          <reference field="4294967294" count="1" selected="0">
            <x v="0"/>
          </reference>
          <reference field="1" count="1" selected="0">
            <x v="11"/>
          </reference>
        </references>
      </pivotArea>
    </chartFormat>
    <chartFormat chart="14" format="17" series="1">
      <pivotArea type="data" outline="0" fieldPosition="0">
        <references count="2">
          <reference field="4294967294" count="1" selected="0">
            <x v="0"/>
          </reference>
          <reference field="1" count="1" selected="0">
            <x v="28"/>
          </reference>
        </references>
      </pivotArea>
    </chartFormat>
    <chartFormat chart="14" format="18" series="1">
      <pivotArea type="data" outline="0" fieldPosition="0">
        <references count="2">
          <reference field="4294967294" count="1" selected="0">
            <x v="0"/>
          </reference>
          <reference field="1" count="1" selected="0">
            <x v="25"/>
          </reference>
        </references>
      </pivotArea>
    </chartFormat>
    <chartFormat chart="14" format="19" series="1">
      <pivotArea type="data" outline="0" fieldPosition="0">
        <references count="2">
          <reference field="4294967294" count="1" selected="0">
            <x v="0"/>
          </reference>
          <reference field="1" count="1" selected="0">
            <x v="20"/>
          </reference>
        </references>
      </pivotArea>
    </chartFormat>
    <chartFormat chart="14" format="20" series="1">
      <pivotArea type="data" outline="0" fieldPosition="0">
        <references count="2">
          <reference field="4294967294" count="1" selected="0">
            <x v="0"/>
          </reference>
          <reference field="1" count="1" selected="0">
            <x v="8"/>
          </reference>
        </references>
      </pivotArea>
    </chartFormat>
    <chartFormat chart="14" format="21" series="1">
      <pivotArea type="data" outline="0" fieldPosition="0">
        <references count="2">
          <reference field="4294967294" count="1" selected="0">
            <x v="0"/>
          </reference>
          <reference field="1" count="1" selected="0">
            <x v="17"/>
          </reference>
        </references>
      </pivotArea>
    </chartFormat>
    <chartFormat chart="14" format="22" series="1">
      <pivotArea type="data" outline="0" fieldPosition="0">
        <references count="2">
          <reference field="4294967294" count="1" selected="0">
            <x v="0"/>
          </reference>
          <reference field="1" count="1" selected="0">
            <x v="16"/>
          </reference>
        </references>
      </pivotArea>
    </chartFormat>
    <chartFormat chart="14" format="23" series="1">
      <pivotArea type="data" outline="0" fieldPosition="0">
        <references count="2">
          <reference field="4294967294" count="1" selected="0">
            <x v="0"/>
          </reference>
          <reference field="1" count="1" selected="0">
            <x v="10"/>
          </reference>
        </references>
      </pivotArea>
    </chartFormat>
    <chartFormat chart="14" format="24" series="1">
      <pivotArea type="data" outline="0" fieldPosition="0">
        <references count="2">
          <reference field="4294967294" count="1" selected="0">
            <x v="0"/>
          </reference>
          <reference field="1" count="1" selected="0">
            <x v="29"/>
          </reference>
        </references>
      </pivotArea>
    </chartFormat>
    <chartFormat chart="14" format="25" series="1">
      <pivotArea type="data" outline="0" fieldPosition="0">
        <references count="2">
          <reference field="4294967294" count="1" selected="0">
            <x v="0"/>
          </reference>
          <reference field="1" count="1" selected="0">
            <x v="24"/>
          </reference>
        </references>
      </pivotArea>
    </chartFormat>
    <chartFormat chart="14" format="26" series="1">
      <pivotArea type="data" outline="0" fieldPosition="0">
        <references count="2">
          <reference field="4294967294" count="1" selected="0">
            <x v="0"/>
          </reference>
          <reference field="1" count="1" selected="0">
            <x v="3"/>
          </reference>
        </references>
      </pivotArea>
    </chartFormat>
    <chartFormat chart="14" format="27" series="1">
      <pivotArea type="data" outline="0" fieldPosition="0">
        <references count="2">
          <reference field="4294967294" count="1" selected="0">
            <x v="0"/>
          </reference>
          <reference field="1" count="1" selected="0">
            <x v="22"/>
          </reference>
        </references>
      </pivotArea>
    </chartFormat>
    <chartFormat chart="14" format="28" series="1">
      <pivotArea type="data" outline="0" fieldPosition="0">
        <references count="2">
          <reference field="4294967294" count="1" selected="0">
            <x v="0"/>
          </reference>
          <reference field="1" count="1" selected="0">
            <x v="0"/>
          </reference>
        </references>
      </pivotArea>
    </chartFormat>
    <chartFormat chart="18" format="44" series="1">
      <pivotArea type="data" outline="0" fieldPosition="0">
        <references count="2">
          <reference field="4294967294" count="1" selected="0">
            <x v="0"/>
          </reference>
          <reference field="1" count="1" selected="0">
            <x v="29"/>
          </reference>
        </references>
      </pivotArea>
    </chartFormat>
    <chartFormat chart="18" format="45" series="1">
      <pivotArea type="data" outline="0" fieldPosition="0">
        <references count="2">
          <reference field="4294967294" count="1" selected="0">
            <x v="0"/>
          </reference>
          <reference field="1" count="1" selected="0">
            <x v="24"/>
          </reference>
        </references>
      </pivotArea>
    </chartFormat>
    <chartFormat chart="18" format="46" series="1">
      <pivotArea type="data" outline="0" fieldPosition="0">
        <references count="2">
          <reference field="4294967294" count="1" selected="0">
            <x v="0"/>
          </reference>
          <reference field="1" count="1" selected="0">
            <x v="3"/>
          </reference>
        </references>
      </pivotArea>
    </chartFormat>
    <chartFormat chart="18" format="47" series="1">
      <pivotArea type="data" outline="0" fieldPosition="0">
        <references count="2">
          <reference field="4294967294" count="1" selected="0">
            <x v="0"/>
          </reference>
          <reference field="1" count="1" selected="0">
            <x v="22"/>
          </reference>
        </references>
      </pivotArea>
    </chartFormat>
    <chartFormat chart="18" format="48" series="1">
      <pivotArea type="data" outline="0" fieldPosition="0">
        <references count="2">
          <reference field="4294967294" count="1" selected="0">
            <x v="0"/>
          </reference>
          <reference field="1" count="1" selected="0">
            <x v="0"/>
          </reference>
        </references>
      </pivotArea>
    </chartFormat>
    <chartFormat chart="18" format="49" series="1">
      <pivotArea type="data" outline="0" fieldPosition="0">
        <references count="2">
          <reference field="4294967294" count="1" selected="0">
            <x v="0"/>
          </reference>
          <reference field="1" count="1" selected="0">
            <x v="23"/>
          </reference>
        </references>
      </pivotArea>
    </chartFormat>
    <chartFormat chart="14" format="39" series="1">
      <pivotArea type="data" outline="0" fieldPosition="0">
        <references count="2">
          <reference field="4294967294" count="1" selected="0">
            <x v="0"/>
          </reference>
          <reference field="1" count="1" selected="0">
            <x v="23"/>
          </reference>
        </references>
      </pivotArea>
    </chartFormat>
    <chartFormat chart="18" format="50" series="1">
      <pivotArea type="data" outline="0" fieldPosition="0">
        <references count="2">
          <reference field="4294967294" count="1" selected="0">
            <x v="0"/>
          </reference>
          <reference field="1" count="1" selected="0">
            <x v="31"/>
          </reference>
        </references>
      </pivotArea>
    </chartFormat>
    <chartFormat chart="18" format="51" series="1">
      <pivotArea type="data" outline="0" fieldPosition="0">
        <references count="2">
          <reference field="4294967294" count="1" selected="0">
            <x v="0"/>
          </reference>
          <reference field="1" count="1" selected="0">
            <x v="21"/>
          </reference>
        </references>
      </pivotArea>
    </chartFormat>
    <chartFormat chart="14" format="40" series="1">
      <pivotArea type="data" outline="0" fieldPosition="0">
        <references count="2">
          <reference field="4294967294" count="1" selected="0">
            <x v="0"/>
          </reference>
          <reference field="1" count="1" selected="0">
            <x v="31"/>
          </reference>
        </references>
      </pivotArea>
    </chartFormat>
    <chartFormat chart="14" format="41" series="1">
      <pivotArea type="data" outline="0" fieldPosition="0">
        <references count="2">
          <reference field="4294967294" count="1" selected="0">
            <x v="0"/>
          </reference>
          <reference field="1" count="1" selected="0">
            <x v="21"/>
          </reference>
        </references>
      </pivotArea>
    </chartFormat>
    <chartFormat chart="18" format="52" series="1">
      <pivotArea type="data" outline="0" fieldPosition="0">
        <references count="2">
          <reference field="4294967294" count="1" selected="0">
            <x v="0"/>
          </reference>
          <reference field="1" count="1" selected="0">
            <x v="18"/>
          </reference>
        </references>
      </pivotArea>
    </chartFormat>
    <chartFormat chart="14" format="42" series="1">
      <pivotArea type="data" outline="0" fieldPosition="0">
        <references count="2">
          <reference field="4294967294" count="1" selected="0">
            <x v="0"/>
          </reference>
          <reference field="1" count="1" selected="0">
            <x v="18"/>
          </reference>
        </references>
      </pivotArea>
    </chartFormat>
    <chartFormat chart="18" format="53" series="1">
      <pivotArea type="data" outline="0" fieldPosition="0">
        <references count="2">
          <reference field="4294967294" count="1" selected="0">
            <x v="0"/>
          </reference>
          <reference field="1" count="1" selected="0">
            <x v="1"/>
          </reference>
        </references>
      </pivotArea>
    </chartFormat>
    <chartFormat chart="14" format="43" series="1">
      <pivotArea type="data" outline="0" fieldPosition="0">
        <references count="2">
          <reference field="4294967294" count="1" selected="0">
            <x v="0"/>
          </reference>
          <reference field="1" count="1" selected="0">
            <x v="1"/>
          </reference>
        </references>
      </pivotArea>
    </chartFormat>
    <chartFormat chart="14" format="44" series="1">
      <pivotArea type="data" outline="0" fieldPosition="0">
        <references count="1">
          <reference field="4294967294" count="1" selected="0">
            <x v="0"/>
          </reference>
        </references>
      </pivotArea>
    </chartFormat>
    <chartFormat chart="18" format="54" series="1">
      <pivotArea type="data" outline="0" fieldPosition="0">
        <references count="1">
          <reference field="4294967294" count="1" selected="0">
            <x v="0"/>
          </reference>
        </references>
      </pivotArea>
    </chartFormat>
    <chartFormat chart="26" format="46" series="1">
      <pivotArea type="data" outline="0" fieldPosition="0">
        <references count="1">
          <reference field="4294967294" count="1" selected="0">
            <x v="0"/>
          </reference>
        </references>
      </pivotArea>
    </chartFormat>
    <chartFormat chart="14" format="45">
      <pivotArea type="data" outline="0" fieldPosition="0">
        <references count="2">
          <reference field="4294967294" count="1" selected="0">
            <x v="0"/>
          </reference>
          <reference field="1" count="1" selected="0">
            <x v="21"/>
          </reference>
        </references>
      </pivotArea>
    </chartFormat>
    <chartFormat chart="14" format="46">
      <pivotArea type="data" outline="0" fieldPosition="0">
        <references count="2">
          <reference field="4294967294" count="1" selected="0">
            <x v="0"/>
          </reference>
          <reference field="1" count="1" selected="0">
            <x v="22"/>
          </reference>
        </references>
      </pivotArea>
    </chartFormat>
    <chartFormat chart="14" format="47">
      <pivotArea type="data" outline="0" fieldPosition="0">
        <references count="2">
          <reference field="4294967294" count="1" selected="0">
            <x v="0"/>
          </reference>
          <reference field="1" count="1" selected="0">
            <x v="3"/>
          </reference>
        </references>
      </pivotArea>
    </chartFormat>
    <chartFormat chart="14" format="48">
      <pivotArea type="data" outline="0" fieldPosition="0">
        <references count="2">
          <reference field="4294967294" count="1" selected="0">
            <x v="0"/>
          </reference>
          <reference field="1" count="1" selected="0">
            <x v="24"/>
          </reference>
        </references>
      </pivotArea>
    </chartFormat>
    <chartFormat chart="14" format="49">
      <pivotArea type="data" outline="0" fieldPosition="0">
        <references count="2">
          <reference field="4294967294" count="1" selected="0">
            <x v="0"/>
          </reference>
          <reference field="1" count="1" selected="0">
            <x v="29"/>
          </reference>
        </references>
      </pivotArea>
    </chartFormat>
    <chartFormat chart="14" format="50">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1" type="count" evalOrder="-1" id="10"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F7A911-5E7B-4AA8-BA9D-D3D0276D2D58}"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16" firstHeaderRow="1" firstDataRow="1" firstDataCol="1"/>
  <pivotFields count="11">
    <pivotField axis="axisRow" numFmtId="15" showAll="0">
      <items count="37">
        <item sd="0" x="0"/>
        <item sd="0" x="1"/>
        <item sd="0"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pivotField dataField="1" showAll="0"/>
    <pivotField showAll="0"/>
    <pivotField numFmtId="165"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2">
    <field x="7"/>
    <field x="0"/>
  </rowFields>
  <rowItems count="13">
    <i>
      <x v="1"/>
    </i>
    <i>
      <x v="2"/>
    </i>
    <i>
      <x v="3"/>
    </i>
    <i>
      <x v="4"/>
    </i>
    <i>
      <x v="5"/>
    </i>
    <i>
      <x v="6"/>
    </i>
    <i>
      <x v="7"/>
    </i>
    <i>
      <x v="8"/>
    </i>
    <i>
      <x v="9"/>
    </i>
    <i>
      <x v="10"/>
    </i>
    <i>
      <x v="11"/>
    </i>
    <i>
      <x v="12"/>
    </i>
    <i t="grand">
      <x/>
    </i>
  </rowItems>
  <colItems count="1">
    <i/>
  </colItems>
  <dataFields count="1">
    <dataField name="Sum of electric_vehicles_sold" fld="3"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C0BECA-C75F-4F69-90A6-C5F78DD3A10D}" name="PivotTable2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5:N85" firstHeaderRow="1" firstDataRow="5" firstDataCol="1"/>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x="0"/>
        <item h="1" x="1"/>
        <item t="default"/>
      </items>
    </pivotField>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ragToRow="0" dragToCol="0" dragToPage="0" showAll="0" defaultSubtotal="0"/>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4">
    <field x="9"/>
    <field x="8"/>
    <field x="7"/>
    <field x="0"/>
  </colFields>
  <colItems count="13">
    <i>
      <x v="1"/>
      <x v="2"/>
    </i>
    <i r="1">
      <x v="3"/>
    </i>
    <i r="1">
      <x v="4"/>
    </i>
    <i>
      <x v="2"/>
      <x v="1"/>
    </i>
    <i r="1">
      <x v="2"/>
    </i>
    <i r="1">
      <x v="3"/>
    </i>
    <i r="1">
      <x v="4"/>
    </i>
    <i>
      <x v="3"/>
      <x v="1"/>
    </i>
    <i r="1">
      <x v="2"/>
    </i>
    <i r="1">
      <x v="3"/>
    </i>
    <i r="1">
      <x v="4"/>
    </i>
    <i>
      <x v="4"/>
      <x v="1"/>
    </i>
    <i t="grand">
      <x/>
    </i>
  </colItems>
  <dataFields count="1">
    <dataField name="Sum of electric_vehicles_sol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A53182-8C6B-4087-A70C-ADE05A6091C3}"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N43" firstHeaderRow="1" firstDataRow="5" firstDataCol="1"/>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h="1" x="0"/>
        <item x="1"/>
        <item t="default"/>
      </items>
    </pivotField>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ragToRow="0" dragToCol="0" dragToPage="0" showAll="0" defaultSubtotal="0"/>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4">
    <field x="9"/>
    <field x="8"/>
    <field x="7"/>
    <field x="0"/>
  </colFields>
  <colItems count="13">
    <i>
      <x v="1"/>
      <x v="2"/>
    </i>
    <i r="1">
      <x v="3"/>
    </i>
    <i r="1">
      <x v="4"/>
    </i>
    <i>
      <x v="2"/>
      <x v="1"/>
    </i>
    <i r="1">
      <x v="2"/>
    </i>
    <i r="1">
      <x v="3"/>
    </i>
    <i r="1">
      <x v="4"/>
    </i>
    <i>
      <x v="3"/>
      <x v="1"/>
    </i>
    <i r="1">
      <x v="2"/>
    </i>
    <i r="1">
      <x v="3"/>
    </i>
    <i r="1">
      <x v="4"/>
    </i>
    <i>
      <x v="4"/>
      <x v="1"/>
    </i>
    <i t="grand">
      <x/>
    </i>
  </colItems>
  <dataFields count="1">
    <dataField name="Sum of electric_vehicles_sol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05CEB4-74E7-495F-AD85-B7E9A59DFBE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99:B110" firstHeaderRow="1" firstDataRow="1" firstDataCol="1"/>
  <pivotFields count="5">
    <pivotField axis="axisRow" showAll="0" measureFilter="1" sortType="ascending">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33"/>
        <item t="default"/>
      </items>
      <autoSortScope>
        <pivotArea dataOnly="0" outline="0" fieldPosition="0">
          <references count="1">
            <reference field="4294967294" count="1" selected="0">
              <x v="0"/>
            </reference>
          </references>
        </pivotArea>
      </autoSortScope>
    </pivotField>
    <pivotField showAll="0">
      <items count="4">
        <item h="1" x="0"/>
        <item x="1"/>
        <item h="1" m="1" x="2"/>
        <item t="default"/>
      </items>
    </pivotField>
    <pivotField showAll="0"/>
    <pivotField showAll="0"/>
    <pivotField dataField="1" dragToRow="0" dragToCol="0" dragToPage="0" showAll="0" defaultSubtotal="0"/>
  </pivotFields>
  <rowFields count="1">
    <field x="0"/>
  </rowFields>
  <rowItems count="11">
    <i>
      <x v="24"/>
    </i>
    <i>
      <x v="18"/>
    </i>
    <i>
      <x v="30"/>
    </i>
    <i>
      <x v="7"/>
    </i>
    <i>
      <x v="16"/>
    </i>
    <i>
      <x v="27"/>
    </i>
    <i>
      <x v="10"/>
    </i>
    <i>
      <x v="28"/>
    </i>
    <i>
      <x v="15"/>
    </i>
    <i>
      <x v="19"/>
    </i>
    <i t="grand">
      <x/>
    </i>
  </rowItems>
  <colItems count="1">
    <i/>
  </colItems>
  <dataFields count="1">
    <dataField name="EV_sold_2030" fld="4"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055A585-5250-4240-90DF-4AB3885C9DB7}" name="PivotTable3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6:Z202" firstHeaderRow="1" firstDataRow="6" firstDataCol="0"/>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ataField="1" dragToRow="0" dragToCol="0" dragToPage="0" showAll="0" defaultSubtotal="0"/>
  </pivotFields>
  <rowItems count="1">
    <i/>
  </rowItems>
  <colFields count="5">
    <field x="9"/>
    <field x="8"/>
    <field x="7"/>
    <field x="0"/>
    <field x="-2"/>
  </colFields>
  <colItems count="26">
    <i>
      <x v="1"/>
      <x v="2"/>
      <x v="1048832"/>
      <x v="1048832"/>
      <x/>
    </i>
    <i r="4" i="1">
      <x v="1"/>
    </i>
    <i r="1">
      <x v="3"/>
      <x v="1048832"/>
      <x v="1048832"/>
      <x/>
    </i>
    <i r="4" i="1">
      <x v="1"/>
    </i>
    <i r="1">
      <x v="4"/>
      <x v="1048832"/>
      <x v="1048832"/>
      <x/>
    </i>
    <i r="4" i="1">
      <x v="1"/>
    </i>
    <i>
      <x v="2"/>
      <x v="1"/>
      <x v="1048832"/>
      <x v="1048832"/>
      <x/>
    </i>
    <i r="4" i="1">
      <x v="1"/>
    </i>
    <i r="1">
      <x v="2"/>
      <x v="1048832"/>
      <x v="1048832"/>
      <x/>
    </i>
    <i r="4" i="1">
      <x v="1"/>
    </i>
    <i r="1">
      <x v="3"/>
      <x v="1048832"/>
      <x v="1048832"/>
      <x/>
    </i>
    <i r="4" i="1">
      <x v="1"/>
    </i>
    <i r="1">
      <x v="4"/>
      <x v="1048832"/>
      <x v="1048832"/>
      <x/>
    </i>
    <i r="4" i="1">
      <x v="1"/>
    </i>
    <i>
      <x v="3"/>
      <x v="1"/>
      <x v="1048832"/>
      <x v="1048832"/>
      <x/>
    </i>
    <i r="4" i="1">
      <x v="1"/>
    </i>
    <i r="1">
      <x v="2"/>
      <x v="1048832"/>
      <x v="1048832"/>
      <x/>
    </i>
    <i r="4" i="1">
      <x v="1"/>
    </i>
    <i r="1">
      <x v="3"/>
      <x v="1048832"/>
      <x v="1048832"/>
      <x/>
    </i>
    <i r="4" i="1">
      <x v="1"/>
    </i>
    <i r="1">
      <x v="4"/>
      <x v="1048832"/>
      <x v="1048832"/>
      <x/>
    </i>
    <i r="4" i="1">
      <x v="1"/>
    </i>
    <i>
      <x v="4"/>
      <x v="1"/>
      <x v="1048832"/>
      <x v="1048832"/>
      <x/>
    </i>
    <i r="4" i="1">
      <x v="1"/>
    </i>
    <i t="grand">
      <x/>
    </i>
    <i t="grand" i="1">
      <x/>
    </i>
  </colItems>
  <dataFields count="2">
    <dataField name="Sum of electric_vehicles_sold" fld="3" baseField="0" baseItem="0"/>
    <dataField name="Sum of PR_total"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A44896A-D764-4000-9BE7-1EC4323DCD96}" name="PivotTable27"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4:AA155" firstHeaderRow="1" firstDataRow="6" firstDataCol="1"/>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sortType="de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sortType="ascending" defaultSubtotal="0">
      <items count="6">
        <item sd="0" x="0"/>
        <item sd="0" x="5"/>
        <item sd="0" x="1"/>
        <item sd="0" x="2"/>
        <item sd="0" x="3"/>
        <item sd="0" x="4"/>
      </items>
    </pivotField>
    <pivotField axis="axisCol" showAll="0" sortType="ascending" defaultSubtotal="0">
      <items count="6">
        <item sd="0" x="0"/>
        <item sd="0" x="5"/>
        <item x="1"/>
        <item x="2"/>
        <item x="3"/>
        <item x="4"/>
      </items>
    </pivotField>
    <pivotField dataField="1" dragToRow="0" dragToCol="0" dragToPage="0" showAll="0" defaultSubtotal="0"/>
  </pivotFields>
  <rowFields count="1">
    <field x="1"/>
  </rowFields>
  <rowItems count="36">
    <i>
      <x v="10"/>
    </i>
    <i>
      <x v="16"/>
    </i>
    <i>
      <x v="8"/>
    </i>
    <i>
      <x v="17"/>
    </i>
    <i>
      <x v="20"/>
    </i>
    <i>
      <x v="25"/>
    </i>
    <i>
      <x v="28"/>
    </i>
    <i>
      <x v="11"/>
    </i>
    <i>
      <x v="30"/>
    </i>
    <i>
      <x v="6"/>
    </i>
    <i>
      <x v="7"/>
    </i>
    <i>
      <x v="26"/>
    </i>
    <i>
      <x v="2"/>
    </i>
    <i>
      <x v="33"/>
    </i>
    <i>
      <x v="19"/>
    </i>
    <i>
      <x v="12"/>
    </i>
    <i>
      <x v="27"/>
    </i>
    <i>
      <x v="14"/>
    </i>
    <i>
      <x v="15"/>
    </i>
    <i>
      <x v="32"/>
    </i>
    <i>
      <x v="34"/>
    </i>
    <i>
      <x v="5"/>
    </i>
    <i>
      <x v="9"/>
    </i>
    <i>
      <x v="13"/>
    </i>
    <i>
      <x v="18"/>
    </i>
    <i>
      <x v="23"/>
    </i>
    <i>
      <x v="4"/>
    </i>
    <i>
      <x v="31"/>
    </i>
    <i>
      <x v="1"/>
    </i>
    <i>
      <x/>
    </i>
    <i>
      <x v="21"/>
    </i>
    <i>
      <x v="22"/>
    </i>
    <i>
      <x v="3"/>
    </i>
    <i>
      <x v="24"/>
    </i>
    <i>
      <x v="29"/>
    </i>
    <i t="grand">
      <x/>
    </i>
  </rowItems>
  <colFields count="5">
    <field x="9"/>
    <field x="8"/>
    <field x="7"/>
    <field x="0"/>
    <field x="-2"/>
  </colFields>
  <colItems count="26">
    <i>
      <x v="2"/>
      <x v="3"/>
      <x v="1048832"/>
      <x v="1048832"/>
      <x/>
    </i>
    <i r="4" i="1">
      <x v="1"/>
    </i>
    <i r="1">
      <x v="4"/>
      <x v="1048832"/>
      <x v="1048832"/>
      <x/>
    </i>
    <i r="4" i="1">
      <x v="1"/>
    </i>
    <i r="1">
      <x v="5"/>
      <x v="1048832"/>
      <x v="1048832"/>
      <x/>
    </i>
    <i r="4" i="1">
      <x v="1"/>
    </i>
    <i>
      <x v="3"/>
      <x v="2"/>
      <x v="1048832"/>
      <x v="1048832"/>
      <x/>
    </i>
    <i r="4" i="1">
      <x v="1"/>
    </i>
    <i r="1">
      <x v="3"/>
      <x v="1048832"/>
      <x v="1048832"/>
      <x/>
    </i>
    <i r="4" i="1">
      <x v="1"/>
    </i>
    <i r="1">
      <x v="4"/>
      <x v="1048832"/>
      <x v="1048832"/>
      <x/>
    </i>
    <i r="4" i="1">
      <x v="1"/>
    </i>
    <i r="1">
      <x v="5"/>
      <x v="1048832"/>
      <x v="1048832"/>
      <x/>
    </i>
    <i r="4" i="1">
      <x v="1"/>
    </i>
    <i>
      <x v="4"/>
      <x v="2"/>
      <x v="1048832"/>
      <x v="1048832"/>
      <x/>
    </i>
    <i r="4" i="1">
      <x v="1"/>
    </i>
    <i r="1">
      <x v="3"/>
      <x v="1048832"/>
      <x v="1048832"/>
      <x/>
    </i>
    <i r="4" i="1">
      <x v="1"/>
    </i>
    <i r="1">
      <x v="4"/>
      <x v="1048832"/>
      <x v="1048832"/>
      <x/>
    </i>
    <i r="4" i="1">
      <x v="1"/>
    </i>
    <i r="1">
      <x v="5"/>
      <x v="1048832"/>
      <x v="1048832"/>
      <x/>
    </i>
    <i r="4" i="1">
      <x v="1"/>
    </i>
    <i>
      <x v="5"/>
      <x v="2"/>
      <x v="1048832"/>
      <x v="1048832"/>
      <x/>
    </i>
    <i r="4" i="1">
      <x v="1"/>
    </i>
    <i t="grand">
      <x/>
    </i>
    <i t="grand" i="1">
      <x/>
    </i>
  </colItems>
  <dataFields count="2">
    <dataField name="Sum of PR_total" fld="10" baseField="0" baseItem="0"/>
    <dataField name="Sum of electric_vehicles_sol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B7A67A2-781A-4FE0-81D9-222831DB0AAC}"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8:A99" firstHeaderRow="1" firstDataRow="1" firstDataCol="0"/>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pivotField showAll="0"/>
    <pivotField showAll="0"/>
    <pivotField showAll="0"/>
    <pivotField dataField="1" numFmtId="165"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Sum of Revenue" fld="5"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281D6DD-5660-4181-BAEE-AD5EEE462D45}" name="PivotTable3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9:I51" firstHeaderRow="0" firstDataRow="1" firstDataCol="1"/>
  <pivotFields count="4">
    <pivotField axis="axisRow" showAll="0" sortType="ascending">
      <items count="2">
        <item x="0"/>
        <item t="default"/>
      </items>
      <autoSortScope>
        <pivotArea dataOnly="0" outline="0" fieldPosition="0">
          <references count="1">
            <reference field="4294967294" count="1" selected="0">
              <x v="2"/>
            </reference>
          </references>
        </pivotArea>
      </autoSortScope>
    </pivotField>
    <pivotField dataField="1" showAll="0"/>
    <pivotField dataField="1" showAll="0"/>
    <pivotField dataField="1" showAll="0"/>
  </pivotFields>
  <rowFields count="1">
    <field x="0"/>
  </rowFields>
  <rowItems count="2">
    <i>
      <x/>
    </i>
    <i t="grand">
      <x/>
    </i>
  </rowItems>
  <colFields count="1">
    <field x="-2"/>
  </colFields>
  <colItems count="3">
    <i>
      <x/>
    </i>
    <i i="1">
      <x v="1"/>
    </i>
    <i i="2">
      <x v="2"/>
    </i>
  </colItems>
  <dataFields count="3">
    <dataField name="Sum of CAGR_21-22" fld="1" baseField="0" baseItem="0"/>
    <dataField name="Sum of CAGR_22-23" fld="2" baseField="0" baseItem="0"/>
    <dataField name="Sum of CAGR_chang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8F2CE6E-959B-45A2-B2D6-63F2412A3A8D}" name="PivotTable3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sortType="de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dataField="1" numFmtId="165"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x="1"/>
        <item x="2"/>
        <item x="3"/>
        <item x="4"/>
        <item sd="0" x="5"/>
      </items>
    </pivotField>
    <pivotField dragToRow="0" dragToCol="0" dragToPage="0" showAll="0" defaultSubtotal="0"/>
  </pivotFields>
  <rowItems count="1">
    <i/>
  </rowItems>
  <colItems count="1">
    <i/>
  </colItems>
  <dataFields count="1">
    <dataField name="Sum of Revenue" fld="5" baseField="0" baseItem="0" numFmtId="17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22634B8-EE3E-4300-B32D-F4D3AE0F8132}" name="PivotTable37"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
  <location ref="F9:I11" firstHeaderRow="1" firstDataRow="2" firstDataCol="1"/>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axis="axisCol" showAll="0">
      <items count="3">
        <item x="0"/>
        <item x="1"/>
        <item t="default"/>
      </items>
    </pivotField>
    <pivotField dataField="1" showAll="0"/>
    <pivotField showAll="0"/>
    <pivotField numFmtId="165"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showAll="0" defaultSubtotal="0">
      <items count="6">
        <item x="0"/>
        <item x="1"/>
        <item x="2"/>
        <item x="3"/>
        <item x="4"/>
        <item x="5"/>
      </items>
    </pivotField>
    <pivotField dragToRow="0" dragToCol="0" dragToPage="0" showAll="0" defaultSubtotal="0"/>
  </pivotFields>
  <rowItems count="1">
    <i/>
  </rowItems>
  <colFields count="1">
    <field x="2"/>
  </colFields>
  <colItems count="3">
    <i>
      <x/>
    </i>
    <i>
      <x v="1"/>
    </i>
    <i t="grand">
      <x/>
    </i>
  </colItems>
  <dataFields count="1">
    <dataField name="Sum of electric_vehicles_sold" fld="3" showDataAs="percentOfTotal" baseField="2" baseItem="0" numFmtId="1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0"/>
          </reference>
        </references>
      </pivotArea>
    </chartFormat>
    <chartFormat chart="5" format="5" series="1">
      <pivotArea type="data" outline="0" fieldPosition="0">
        <references count="2">
          <reference field="4294967294" count="1" selected="0">
            <x v="0"/>
          </reference>
          <reference field="2" count="1" selected="0">
            <x v="0"/>
          </reference>
        </references>
      </pivotArea>
    </chartFormat>
    <chartFormat chart="5" format="6" series="1">
      <pivotArea type="data" outline="0" fieldPosition="0">
        <references count="2">
          <reference field="4294967294" count="1" selected="0">
            <x v="0"/>
          </reference>
          <reference field="2" count="1" selected="0">
            <x v="1"/>
          </reference>
        </references>
      </pivotArea>
    </chartFormat>
    <chartFormat chart="33" format="5" series="1">
      <pivotArea type="data" outline="0" fieldPosition="0">
        <references count="2">
          <reference field="4294967294" count="1" selected="0">
            <x v="0"/>
          </reference>
          <reference field="2" count="1" selected="0">
            <x v="0"/>
          </reference>
        </references>
      </pivotArea>
    </chartFormat>
    <chartFormat chart="33" format="6"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D0F3BAD-FABD-45ED-A95E-719B9BA81000}" name="PivotTable3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1:N2" firstHeaderRow="1" firstDataRow="1" firstDataCol="0"/>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x="0"/>
        <item x="1"/>
        <item t="default"/>
      </items>
    </pivotField>
    <pivotField showAll="0"/>
    <pivotField showAll="0"/>
    <pivotField numFmtId="165" showAll="0"/>
    <pivotField showAll="0"/>
    <pivotField showAll="0" defaultSubtotal="0"/>
    <pivotField showAll="0" defaultSubtotal="0"/>
    <pivotField showAll="0" defaultSubtotal="0">
      <items count="6">
        <item x="0"/>
        <item x="1"/>
        <item x="2"/>
        <item x="3"/>
        <item x="4"/>
        <item x="5"/>
      </items>
    </pivotField>
    <pivotField dataField="1" dragToRow="0" dragToCol="0" dragToPage="0" showAll="0" defaultSubtotal="0"/>
  </pivotFields>
  <rowItems count="1">
    <i/>
  </rowItems>
  <colItems count="1">
    <i/>
  </colItems>
  <dataFields count="1">
    <dataField name="Sum of PR_total"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DE4453B-F632-406A-AFE4-2EF97C955DD6}" name="PivotTable3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F2" firstHeaderRow="1" firstDataRow="1" firstDataCol="0"/>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x="0"/>
        <item x="1"/>
        <item t="default"/>
      </items>
    </pivotField>
    <pivotField dataField="1" showAll="0"/>
    <pivotField showAll="0"/>
    <pivotField numFmtId="165"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Sum of electric_vehicles_sold" fld="3" baseField="0" baseItem="0" numFmtId="167"/>
  </dataFields>
  <formats count="1">
    <format dxfId="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2FA0F15-6E8F-4288-AD9D-948C2896CFDD}"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C20" firstHeaderRow="1" firstDataRow="1" firstDataCol="0"/>
  <pivotFields count="5">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3076AD9-D1F3-4A29-8CA8-A1E239A7BD42}" name="PivotTable1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72:C78" firstHeaderRow="1" firstDataRow="1" firstDataCol="1"/>
  <pivotFields count="13">
    <pivotField numFmtId="22" showAll="0"/>
    <pivotField showAll="0"/>
    <pivotField showAll="0"/>
    <pivotField axis="axisRow" showAll="0" measureFilter="1" sortType="a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dragToRow="0" dragToCol="0" dragToPage="0" showAll="0" defaultSubtotal="0"/>
  </pivotFields>
  <rowFields count="1">
    <field x="3"/>
  </rowFields>
  <rowItems count="6">
    <i>
      <x v="29"/>
    </i>
    <i>
      <x v="24"/>
    </i>
    <i>
      <x v="3"/>
    </i>
    <i>
      <x v="22"/>
    </i>
    <i>
      <x v="21"/>
    </i>
    <i t="grand">
      <x/>
    </i>
  </rowItems>
  <colItems count="1">
    <i/>
  </colItems>
  <dataFields count="1">
    <dataField name="Sum of PR_TOTAL" fld="12" baseField="0" baseItem="0"/>
  </dataFields>
  <formats count="1">
    <format dxfId="45">
      <pivotArea collapsedLevelsAreSubtotals="1" fieldPosition="0">
        <references count="1">
          <reference field="3" count="5">
            <x v="3"/>
            <x v="21"/>
            <x v="22"/>
            <x v="24"/>
            <x v="29"/>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B793C75-E851-421D-BCD2-36C2CFCD24C5}" name="PivotTable17"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B47:C53" firstHeaderRow="1" firstDataRow="1" firstDataCol="1"/>
  <pivotFields count="13">
    <pivotField numFmtId="22" showAll="0"/>
    <pivotField showAll="0"/>
    <pivotField showAll="0"/>
    <pivotField axis="axisRow" showAll="0" measureFilter="1" sortType="a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dragToRow="0" dragToCol="0" dragToPage="0" showAll="0" defaultSubtotal="0"/>
  </pivotFields>
  <rowFields count="1">
    <field x="3"/>
  </rowFields>
  <rowItems count="6">
    <i>
      <x v="20"/>
    </i>
    <i>
      <x v="17"/>
    </i>
    <i>
      <x v="8"/>
    </i>
    <i>
      <x v="16"/>
    </i>
    <i>
      <x v="10"/>
    </i>
    <i t="grand">
      <x/>
    </i>
  </rowItems>
  <colItems count="1">
    <i/>
  </colItems>
  <dataFields count="1">
    <dataField name="Sum of PR_TOTAL" fld="12" baseField="0" baseItem="0"/>
  </dataFields>
  <formats count="1">
    <format dxfId="46">
      <pivotArea collapsedLevelsAreSubtotals="1" fieldPosition="0">
        <references count="2">
          <reference field="4294967294" count="1" selected="0">
            <x v="0"/>
          </reference>
          <reference field="3" count="0"/>
        </references>
      </pivotArea>
    </format>
  </format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42AE946-D4FE-41A0-9E2A-9869D17D3127}" name="PivotTable2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R34" firstHeaderRow="1" firstDataRow="5" firstDataCol="1"/>
  <pivotFields count="10">
    <pivotField axis="axisCol" numFmtId="22"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items count="27">
        <item x="14"/>
        <item x="15"/>
        <item x="19"/>
        <item x="24"/>
        <item x="20"/>
        <item x="23"/>
        <item x="4"/>
        <item x="2"/>
        <item x="12"/>
        <item x="11"/>
        <item x="21"/>
        <item x="6"/>
        <item x="25"/>
        <item x="10"/>
        <item x="7"/>
        <item x="9"/>
        <item x="1"/>
        <item x="13"/>
        <item x="0"/>
        <item x="22"/>
        <item x="3"/>
        <item x="16"/>
        <item x="18"/>
        <item x="8"/>
        <item x="17"/>
        <item x="5"/>
        <item t="default"/>
      </items>
    </pivotField>
    <pivotField showAll="0"/>
    <pivotField showAll="0"/>
    <pivotField showAll="0"/>
    <pivotField dataField="1" showAll="0"/>
    <pivotField axis="axisCol" showAll="0">
      <items count="15">
        <item sd="0" x="0"/>
        <item sd="0" x="1"/>
        <item sd="0" x="2"/>
        <item sd="0" x="3"/>
        <item sd="0" x="4"/>
        <item sd="0" x="5"/>
        <item sd="0" x="6"/>
        <item sd="0" x="7"/>
        <item sd="0" x="8"/>
        <item sd="0" x="9"/>
        <item sd="0" x="10"/>
        <item sd="0" x="11"/>
        <item sd="0" x="12"/>
        <item sd="0" x="13"/>
        <item t="default"/>
      </items>
    </pivotField>
    <pivotField axis="axisCol" showAll="0">
      <items count="7">
        <item sd="0" x="0"/>
        <item sd="0" x="1"/>
        <item sd="0" x="2"/>
        <item sd="0" x="3"/>
        <item sd="0" x="4"/>
        <item sd="0" x="5"/>
        <item t="default"/>
      </items>
    </pivotField>
    <pivotField axis="axisCol" showAll="0">
      <items count="7">
        <item sd="0" x="0"/>
        <item x="1"/>
        <item x="2"/>
        <item x="3"/>
        <item x="4"/>
        <item sd="0" x="5"/>
        <item t="default"/>
      </items>
    </pivotField>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4">
    <field x="9"/>
    <field x="8"/>
    <field x="7"/>
    <field x="0"/>
  </colFields>
  <colItems count="17">
    <i>
      <x v="1"/>
      <x v="2"/>
    </i>
    <i r="1">
      <x v="3"/>
    </i>
    <i r="1">
      <x v="4"/>
    </i>
    <i t="default">
      <x v="1"/>
    </i>
    <i>
      <x v="2"/>
      <x v="1"/>
    </i>
    <i r="1">
      <x v="2"/>
    </i>
    <i r="1">
      <x v="3"/>
    </i>
    <i r="1">
      <x v="4"/>
    </i>
    <i t="default">
      <x v="2"/>
    </i>
    <i>
      <x v="3"/>
      <x v="1"/>
    </i>
    <i r="1">
      <x v="2"/>
    </i>
    <i r="1">
      <x v="3"/>
    </i>
    <i r="1">
      <x v="4"/>
    </i>
    <i t="default">
      <x v="3"/>
    </i>
    <i>
      <x v="4"/>
      <x v="1"/>
    </i>
    <i t="default">
      <x v="4"/>
    </i>
    <i t="grand">
      <x/>
    </i>
  </colItems>
  <dataFields count="1">
    <dataField name="Sum of Total_Rev"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9A2C3CD-7032-44C6-9345-F6F3EA5A2797}" name="PivotTable16"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93:B96" firstHeaderRow="1" firstDataRow="1"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showAll="0"/>
    <pivotField showAll="0"/>
    <pivotField axis="axisRow"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3"/>
  </rowFields>
  <rowItems count="3">
    <i>
      <x/>
    </i>
    <i>
      <x v="1"/>
    </i>
    <i t="grand">
      <x/>
    </i>
  </rowItems>
  <colItems count="1">
    <i/>
  </colItems>
  <dataFields count="1">
    <dataField name="Sum of Table11.electric_vehicles_sold" fld="5" baseField="0" baseItem="0"/>
  </dataFields>
  <chartFormats count="8">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0"/>
          </reference>
        </references>
      </pivotArea>
    </chartFormat>
    <chartFormat chart="13" format="15" series="1">
      <pivotArea type="data" outline="0" fieldPosition="0">
        <references count="1">
          <reference field="4294967294" count="1" selected="0">
            <x v="0"/>
          </reference>
        </references>
      </pivotArea>
    </chartFormat>
    <chartFormat chart="13" format="16">
      <pivotArea type="data" outline="0" fieldPosition="0">
        <references count="2">
          <reference field="4294967294" count="1" selected="0">
            <x v="0"/>
          </reference>
          <reference field="3" count="1" selected="0">
            <x v="0"/>
          </reference>
        </references>
      </pivotArea>
    </chartFormat>
    <chartFormat chart="13" format="17">
      <pivotArea type="data" outline="0" fieldPosition="0">
        <references count="2">
          <reference field="4294967294" count="1" selected="0">
            <x v="0"/>
          </reference>
          <reference field="3" count="1" selected="0">
            <x v="1"/>
          </reference>
        </references>
      </pivotArea>
    </chartFormat>
    <chartFormat chart="1" format="3">
      <pivotArea type="data" outline="0" fieldPosition="0">
        <references count="2">
          <reference field="4294967294" count="1" selected="0">
            <x v="0"/>
          </reference>
          <reference field="3" count="1" selected="0">
            <x v="0"/>
          </reference>
        </references>
      </pivotArea>
    </chartFormat>
    <chartFormat chart="1" format="4">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E77FC7B-1C21-45D7-AF4B-EB0832E58165}" name="PivotTable1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7:E85"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pivotField axis="axisRow"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showAll="0"/>
    <pivotField showAll="0"/>
    <pivotField dataField="1"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4"/>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1"/>
  </colFields>
  <colItems count="4">
    <i>
      <x/>
    </i>
    <i>
      <x v="1"/>
    </i>
    <i>
      <x v="2"/>
    </i>
    <i t="grand">
      <x/>
    </i>
  </colItems>
  <dataFields count="1">
    <dataField name="Sum of Table11.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CB55292-D0B8-4B53-8F9B-21A14B0A4CF8}" name="PivotTable9"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40:E54"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dragToRow="0" dragToCol="0" dragToPage="0" showAll="0" defaultSubtotal="0"/>
  </pivotFields>
  <rowFields count="1">
    <field x="8"/>
  </rowFields>
  <rowItems count="13">
    <i>
      <x v="1"/>
    </i>
    <i>
      <x v="2"/>
    </i>
    <i>
      <x v="3"/>
    </i>
    <i>
      <x v="4"/>
    </i>
    <i>
      <x v="5"/>
    </i>
    <i>
      <x v="6"/>
    </i>
    <i>
      <x v="7"/>
    </i>
    <i>
      <x v="8"/>
    </i>
    <i>
      <x v="9"/>
    </i>
    <i>
      <x v="10"/>
    </i>
    <i>
      <x v="11"/>
    </i>
    <i>
      <x v="12"/>
    </i>
    <i t="grand">
      <x/>
    </i>
  </rowItems>
  <colFields count="1">
    <field x="1"/>
  </colFields>
  <colItems count="4">
    <i>
      <x/>
    </i>
    <i>
      <x v="1"/>
    </i>
    <i>
      <x v="2"/>
    </i>
    <i t="grand">
      <x/>
    </i>
  </colItems>
  <dataFields count="1">
    <dataField name="Sum of Table11.electric_vehicles_sold" fld="5" baseField="0" baseItem="0"/>
  </dataFields>
  <chartFormats count="20">
    <chartFormat chart="9" format="0" series="1">
      <pivotArea type="data" outline="0" fieldPosition="0">
        <references count="2">
          <reference field="4294967294" count="1" selected="0">
            <x v="0"/>
          </reference>
          <reference field="8" count="1" selected="0">
            <x v="1"/>
          </reference>
        </references>
      </pivotArea>
    </chartFormat>
    <chartFormat chart="9" format="1" series="1">
      <pivotArea type="data" outline="0" fieldPosition="0">
        <references count="2">
          <reference field="4294967294" count="1" selected="0">
            <x v="0"/>
          </reference>
          <reference field="8" count="1" selected="0">
            <x v="2"/>
          </reference>
        </references>
      </pivotArea>
    </chartFormat>
    <chartFormat chart="9" format="2" series="1">
      <pivotArea type="data" outline="0" fieldPosition="0">
        <references count="2">
          <reference field="4294967294" count="1" selected="0">
            <x v="0"/>
          </reference>
          <reference field="8" count="1" selected="0">
            <x v="3"/>
          </reference>
        </references>
      </pivotArea>
    </chartFormat>
    <chartFormat chart="9" format="3" series="1">
      <pivotArea type="data" outline="0" fieldPosition="0">
        <references count="2">
          <reference field="4294967294" count="1" selected="0">
            <x v="0"/>
          </reference>
          <reference field="8" count="1" selected="0">
            <x v="4"/>
          </reference>
        </references>
      </pivotArea>
    </chartFormat>
    <chartFormat chart="9" format="4" series="1">
      <pivotArea type="data" outline="0" fieldPosition="0">
        <references count="2">
          <reference field="4294967294" count="1" selected="0">
            <x v="0"/>
          </reference>
          <reference field="8" count="1" selected="0">
            <x v="5"/>
          </reference>
        </references>
      </pivotArea>
    </chartFormat>
    <chartFormat chart="9" format="5" series="1">
      <pivotArea type="data" outline="0" fieldPosition="0">
        <references count="2">
          <reference field="4294967294" count="1" selected="0">
            <x v="0"/>
          </reference>
          <reference field="8" count="1" selected="0">
            <x v="6"/>
          </reference>
        </references>
      </pivotArea>
    </chartFormat>
    <chartFormat chart="9" format="6" series="1">
      <pivotArea type="data" outline="0" fieldPosition="0">
        <references count="2">
          <reference field="4294967294" count="1" selected="0">
            <x v="0"/>
          </reference>
          <reference field="8" count="1" selected="0">
            <x v="7"/>
          </reference>
        </references>
      </pivotArea>
    </chartFormat>
    <chartFormat chart="9" format="7" series="1">
      <pivotArea type="data" outline="0" fieldPosition="0">
        <references count="2">
          <reference field="4294967294" count="1" selected="0">
            <x v="0"/>
          </reference>
          <reference field="8" count="1" selected="0">
            <x v="8"/>
          </reference>
        </references>
      </pivotArea>
    </chartFormat>
    <chartFormat chart="9" format="8" series="1">
      <pivotArea type="data" outline="0" fieldPosition="0">
        <references count="2">
          <reference field="4294967294" count="1" selected="0">
            <x v="0"/>
          </reference>
          <reference field="8" count="1" selected="0">
            <x v="9"/>
          </reference>
        </references>
      </pivotArea>
    </chartFormat>
    <chartFormat chart="9" format="9" series="1">
      <pivotArea type="data" outline="0" fieldPosition="0">
        <references count="2">
          <reference field="4294967294" count="1" selected="0">
            <x v="0"/>
          </reference>
          <reference field="8" count="1" selected="0">
            <x v="10"/>
          </reference>
        </references>
      </pivotArea>
    </chartFormat>
    <chartFormat chart="9" format="10" series="1">
      <pivotArea type="data" outline="0" fieldPosition="0">
        <references count="2">
          <reference field="4294967294" count="1" selected="0">
            <x v="0"/>
          </reference>
          <reference field="8" count="1" selected="0">
            <x v="11"/>
          </reference>
        </references>
      </pivotArea>
    </chartFormat>
    <chartFormat chart="9" format="11" series="1">
      <pivotArea type="data" outline="0" fieldPosition="0">
        <references count="2">
          <reference field="4294967294" count="1" selected="0">
            <x v="0"/>
          </reference>
          <reference field="8" count="1" selected="0">
            <x v="12"/>
          </reference>
        </references>
      </pivotArea>
    </chartFormat>
    <chartFormat chart="9" format="12" series="1">
      <pivotArea type="data" outline="0" fieldPosition="0">
        <references count="1">
          <reference field="4294967294" count="1" selected="0">
            <x v="0"/>
          </reference>
        </references>
      </pivotArea>
    </chartFormat>
    <chartFormat chart="9" format="13" series="1">
      <pivotArea type="data" outline="0" fieldPosition="0">
        <references count="2">
          <reference field="4294967294" count="1" selected="0">
            <x v="0"/>
          </reference>
          <reference field="1" count="1" selected="0">
            <x v="1"/>
          </reference>
        </references>
      </pivotArea>
    </chartFormat>
    <chartFormat chart="9" format="14" series="1">
      <pivotArea type="data" outline="0" fieldPosition="0">
        <references count="2">
          <reference field="4294967294" count="1" selected="0">
            <x v="0"/>
          </reference>
          <reference field="1" count="1" selected="0">
            <x v="2"/>
          </reference>
        </references>
      </pivotArea>
    </chartFormat>
    <chartFormat chart="9" format="15" series="1">
      <pivotArea type="data" outline="0" fieldPosition="0">
        <references count="2">
          <reference field="4294967294" count="1" selected="0">
            <x v="0"/>
          </reference>
          <reference field="1" count="1" selected="0">
            <x v="0"/>
          </reference>
        </references>
      </pivotArea>
    </chartFormat>
    <chartFormat chart="13" format="19" series="1">
      <pivotArea type="data" outline="0" fieldPosition="0">
        <references count="2">
          <reference field="4294967294" count="1" selected="0">
            <x v="0"/>
          </reference>
          <reference field="1" count="1" selected="0">
            <x v="0"/>
          </reference>
        </references>
      </pivotArea>
    </chartFormat>
    <chartFormat chart="13" format="20" series="1">
      <pivotArea type="data" outline="0" fieldPosition="0">
        <references count="2">
          <reference field="4294967294" count="1" selected="0">
            <x v="0"/>
          </reference>
          <reference field="1" count="1" selected="0">
            <x v="1"/>
          </reference>
        </references>
      </pivotArea>
    </chartFormat>
    <chartFormat chart="13" format="21" series="1">
      <pivotArea type="data" outline="0" fieldPosition="0">
        <references count="2">
          <reference field="4294967294" count="1" selected="0">
            <x v="0"/>
          </reference>
          <reference field="1" count="1" selected="0">
            <x v="2"/>
          </reference>
        </references>
      </pivotArea>
    </chartFormat>
    <chartFormat chart="13"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ECE4DBB-CD2B-4BFB-A8CA-8D6DCAAF7B1E}" name="PivotTable3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5" firstHeaderRow="1" firstDataRow="2" firstDataCol="1"/>
  <pivotFields count="12">
    <pivotField numFmtId="15"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Fields count="1">
    <field x="1"/>
  </colFields>
  <colItems count="4">
    <i>
      <x/>
    </i>
    <i>
      <x v="1"/>
    </i>
    <i>
      <x v="2"/>
    </i>
    <i t="grand">
      <x/>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50461AF-7157-466B-BFBC-AE95D087D501}" name="PivotTable1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2:A73" firstHeaderRow="1" firstDataRow="1" firstDataCol="0"/>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showAll="0"/>
    <pivotField showAll="0"/>
    <pivotField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1F9F47D-29F8-4A99-B522-394506049513}"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N41" firstHeaderRow="1" firstDataRow="3" firstDataCol="1"/>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nonAutoSortDefault="1">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pivotField showAll="0"/>
    <pivotField dataField="1" showAll="0"/>
    <pivotField numFmtId="165"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ragToRow="0" dragToCol="0" dragToPage="0" showAll="0" defaultSubtotal="0"/>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2">
    <field x="9"/>
    <field x="8"/>
  </colFields>
  <colItems count="13">
    <i>
      <x v="1"/>
      <x v="2"/>
    </i>
    <i r="1">
      <x v="3"/>
    </i>
    <i r="1">
      <x v="4"/>
    </i>
    <i>
      <x v="2"/>
      <x v="1"/>
    </i>
    <i r="1">
      <x v="2"/>
    </i>
    <i r="1">
      <x v="3"/>
    </i>
    <i r="1">
      <x v="4"/>
    </i>
    <i>
      <x v="3"/>
      <x v="1"/>
    </i>
    <i r="1">
      <x v="2"/>
    </i>
    <i r="1">
      <x v="3"/>
    </i>
    <i r="1">
      <x v="4"/>
    </i>
    <i>
      <x v="4"/>
      <x v="1"/>
    </i>
    <i t="grand">
      <x/>
    </i>
  </colItems>
  <dataFields count="1">
    <dataField name="Sum of total_vehicles_sold"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C305FFE-DB34-447C-8985-D81CC962C10D}"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X48:Y59" firstHeaderRow="1" firstDataRow="1" firstDataCol="1"/>
  <pivotFields count="3">
    <pivotField axis="axisRow" showAll="0" measureFilter="1" sortType="ascending">
      <items count="36">
        <item x="13"/>
        <item x="2"/>
        <item x="26"/>
        <item x="28"/>
        <item x="12"/>
        <item x="10"/>
        <item x="15"/>
        <item x="31"/>
        <item x="20"/>
        <item x="33"/>
        <item x="17"/>
        <item x="29"/>
        <item x="25"/>
        <item x="8"/>
        <item x="3"/>
        <item x="9"/>
        <item x="32"/>
        <item x="1"/>
        <item x="4"/>
        <item x="21"/>
        <item x="24"/>
        <item x="0"/>
        <item x="34"/>
        <item x="27"/>
        <item x="19"/>
        <item x="16"/>
        <item x="22"/>
        <item x="18"/>
        <item x="30"/>
        <item x="7"/>
        <item x="14"/>
        <item x="11"/>
        <item x="6"/>
        <item x="23"/>
        <item x="5"/>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0"/>
  </rowFields>
  <rowItems count="11">
    <i>
      <x v="12"/>
    </i>
    <i>
      <x v="2"/>
    </i>
    <i>
      <x v="23"/>
    </i>
    <i>
      <x v="3"/>
    </i>
    <i>
      <x v="11"/>
    </i>
    <i>
      <x v="28"/>
    </i>
    <i>
      <x v="7"/>
    </i>
    <i>
      <x v="16"/>
    </i>
    <i>
      <x v="9"/>
    </i>
    <i>
      <x v="22"/>
    </i>
    <i t="grand">
      <x/>
    </i>
  </rowItems>
  <colItems count="1">
    <i/>
  </colItems>
  <dataFields count="1">
    <dataField name="Sum of CAGR_21-23" fld="2" baseField="0" baseItem="0"/>
  </dataFields>
  <formats count="1">
    <format dxfId="21">
      <pivotArea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9BBCF8E5-07A2-4FCC-9F9D-358F49AF4AC0}"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9" firstHeaderRow="1" firstDataRow="1" firstDataCol="1"/>
  <pivotFields count="9">
    <pivotField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ascending">
      <items count="27">
        <item x="5"/>
        <item x="17"/>
        <item x="8"/>
        <item x="18"/>
        <item x="16"/>
        <item x="3"/>
        <item x="22"/>
        <item x="0"/>
        <item x="13"/>
        <item x="1"/>
        <item x="9"/>
        <item x="7"/>
        <item x="10"/>
        <item x="25"/>
        <item x="6"/>
        <item x="21"/>
        <item x="11"/>
        <item x="12"/>
        <item x="2"/>
        <item x="4"/>
        <item x="23"/>
        <item x="20"/>
        <item x="24"/>
        <item x="19"/>
        <item x="15"/>
        <item x="14"/>
        <item t="default"/>
      </items>
      <autoSortScope>
        <pivotArea dataOnly="0" outline="0" fieldPosition="0">
          <references count="1">
            <reference field="4294967294" count="1" selected="0">
              <x v="0"/>
            </reference>
          </references>
        </pivotArea>
      </autoSortScope>
    </pivotField>
    <pivotField dataField="1" numFmtI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2"/>
  </rowFields>
  <rowItems count="6">
    <i>
      <x v="25"/>
    </i>
    <i>
      <x v="17"/>
    </i>
    <i>
      <x v="24"/>
    </i>
    <i>
      <x v="1"/>
    </i>
    <i>
      <x v="7"/>
    </i>
    <i t="grand">
      <x/>
    </i>
  </rowItems>
  <colItems count="1">
    <i/>
  </colItems>
  <dataFields count="1">
    <dataField name="Sum of electric_vehicles_sold" fld="3" baseField="0" baseItem="0" numFmtId="1"/>
  </dataFields>
  <chartFormats count="7">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7"/>
          </reference>
        </references>
      </pivotArea>
    </chartFormat>
    <chartFormat chart="0" format="2" series="1">
      <pivotArea type="data" outline="0" fieldPosition="0">
        <references count="2">
          <reference field="4294967294" count="1" selected="0">
            <x v="0"/>
          </reference>
          <reference field="2" count="1" selected="0">
            <x v="24"/>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7"/>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27D16CE6-A47E-4086-ABF2-1F30A4ACDF0A}"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7" firstHeaderRow="1" firstDataRow="1" firstDataCol="1"/>
  <pivotFields count="9">
    <pivotField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descending">
      <items count="27">
        <item x="5"/>
        <item x="17"/>
        <item x="8"/>
        <item x="18"/>
        <item x="16"/>
        <item x="3"/>
        <item x="22"/>
        <item x="0"/>
        <item x="13"/>
        <item x="1"/>
        <item x="9"/>
        <item x="7"/>
        <item x="10"/>
        <item x="25"/>
        <item x="6"/>
        <item x="21"/>
        <item x="11"/>
        <item x="12"/>
        <item x="2"/>
        <item x="4"/>
        <item x="23"/>
        <item x="20"/>
        <item x="24"/>
        <item x="19"/>
        <item x="15"/>
        <item x="14"/>
        <item t="default"/>
      </items>
      <autoSortScope>
        <pivotArea dataOnly="0" outline="0" fieldPosition="0">
          <references count="1">
            <reference field="4294967294" count="1" selected="0">
              <x v="0"/>
            </reference>
          </references>
        </pivotArea>
      </autoSortScope>
    </pivotField>
    <pivotField dataField="1" numFmtI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2"/>
  </rowFields>
  <rowItems count="4">
    <i>
      <x/>
    </i>
    <i>
      <x v="14"/>
    </i>
    <i>
      <x v="11"/>
    </i>
    <i t="grand">
      <x/>
    </i>
  </rowItems>
  <colItems count="1">
    <i/>
  </colItems>
  <dataFields count="1">
    <dataField name="Sum of electric_vehicles_sold" fld="3" baseField="0" baseItem="0" numFmtId="1"/>
  </dataFields>
  <chartFormats count="2">
    <chartFormat chart="0"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41E24B3A-FED2-49AA-A9FC-A68906985B3D}"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4:B40" firstHeaderRow="1" firstDataRow="1" firstDataCol="1"/>
  <pivotFields count="9">
    <pivotField numFmtId="22"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ascending">
      <items count="27">
        <item x="14"/>
        <item x="15"/>
        <item x="19"/>
        <item x="24"/>
        <item x="20"/>
        <item x="23"/>
        <item x="4"/>
        <item x="2"/>
        <item x="12"/>
        <item x="11"/>
        <item x="21"/>
        <item x="6"/>
        <item x="25"/>
        <item x="10"/>
        <item x="7"/>
        <item x="9"/>
        <item x="1"/>
        <item x="13"/>
        <item x="0"/>
        <item x="22"/>
        <item x="3"/>
        <item x="16"/>
        <item x="18"/>
        <item x="8"/>
        <item x="17"/>
        <item x="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s>
  <rowFields count="1">
    <field x="2"/>
  </rowFields>
  <rowItems count="6">
    <i>
      <x v="14"/>
    </i>
    <i>
      <x v="11"/>
    </i>
    <i>
      <x v="25"/>
    </i>
    <i>
      <x v="6"/>
    </i>
    <i>
      <x v="20"/>
    </i>
    <i t="grand">
      <x/>
    </i>
  </rowItems>
  <colItems count="1">
    <i/>
  </colItems>
  <dataFields count="1">
    <dataField name="Sum of electric_vehicles_sold" fld="3" baseField="0" baseItem="0"/>
  </dataFields>
  <pivotTableStyleInfo name="PivotStyleLight16" showRowHeaders="1" showColHeaders="1" showRowStripes="0" showColStripes="0" showLastColumn="1"/>
  <filters count="1">
    <filter fld="2"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74E733F1-6BDC-47E8-8959-0B4E7C0D02F7}" name="Pivo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4:B20" firstHeaderRow="1" firstDataRow="1" firstDataCol="1"/>
  <pivotFields count="9">
    <pivotField numFmtId="22"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ascending">
      <items count="27">
        <item x="14"/>
        <item x="15"/>
        <item x="19"/>
        <item x="24"/>
        <item x="20"/>
        <item x="23"/>
        <item x="4"/>
        <item x="2"/>
        <item x="12"/>
        <item x="11"/>
        <item x="21"/>
        <item x="6"/>
        <item x="25"/>
        <item x="10"/>
        <item x="7"/>
        <item x="9"/>
        <item x="1"/>
        <item x="13"/>
        <item x="0"/>
        <item x="22"/>
        <item x="3"/>
        <item x="16"/>
        <item x="18"/>
        <item x="8"/>
        <item x="17"/>
        <item x="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s>
  <rowFields count="1">
    <field x="2"/>
  </rowFields>
  <rowItems count="6">
    <i>
      <x v="14"/>
    </i>
    <i>
      <x v="11"/>
    </i>
    <i>
      <x v="25"/>
    </i>
    <i>
      <x v="6"/>
    </i>
    <i>
      <x v="20"/>
    </i>
    <i t="grand">
      <x/>
    </i>
  </rowItems>
  <colItems count="1">
    <i/>
  </colItems>
  <dataFields count="1">
    <dataField name="Sum of electric_vehicles_sold" fld="3" baseField="0" baseItem="0"/>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5F204D5C-A5F7-4CBE-BD87-A3A8BA2691D3}"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3:E9" firstHeaderRow="1" firstDataRow="2" firstDataCol="1"/>
  <pivotFields count="9">
    <pivotField axis="axisRow"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Col" showAll="0" measureFilter="1" sortType="descending">
      <items count="27">
        <item x="14"/>
        <item x="15"/>
        <item x="19"/>
        <item x="24"/>
        <item x="20"/>
        <item x="23"/>
        <item x="4"/>
        <item x="2"/>
        <item x="12"/>
        <item x="11"/>
        <item x="21"/>
        <item x="6"/>
        <item x="25"/>
        <item x="10"/>
        <item x="7"/>
        <item x="9"/>
        <item x="1"/>
        <item x="13"/>
        <item x="0"/>
        <item x="22"/>
        <item x="3"/>
        <item x="16"/>
        <item x="18"/>
        <item x="8"/>
        <item x="17"/>
        <item x="5"/>
        <item t="default"/>
      </items>
      <autoSortScope>
        <pivotArea dataOnly="0" outline="0" fieldPosition="0">
          <references count="1">
            <reference field="4294967294" count="1" selected="0">
              <x v="0"/>
            </reference>
          </references>
        </pivotArea>
      </autoSortScope>
    </pivotField>
    <pivotField dataField="1" numFmtI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3">
    <field x="7"/>
    <field x="6"/>
    <field x="0"/>
  </rowFields>
  <rowItems count="5">
    <i>
      <x v="1"/>
    </i>
    <i>
      <x v="2"/>
    </i>
    <i>
      <x v="3"/>
    </i>
    <i>
      <x v="4"/>
    </i>
    <i t="grand">
      <x/>
    </i>
  </rowItems>
  <colFields count="1">
    <field x="2"/>
  </colFields>
  <colItems count="4">
    <i>
      <x v="18"/>
    </i>
    <i>
      <x v="24"/>
    </i>
    <i>
      <x v="1"/>
    </i>
    <i t="grand">
      <x/>
    </i>
  </colItems>
  <dataFields count="1">
    <dataField name="Sum of electric_vehicles_sold" fld="3" baseField="0" baseItem="0" numFmtId="1"/>
  </dataFields>
  <chartFormats count="17">
    <chartFormat chart="3" format="0" series="1">
      <pivotArea type="data" outline="0" fieldPosition="0">
        <references count="2">
          <reference field="4294967294" count="1" selected="0">
            <x v="0"/>
          </reference>
          <reference field="2" count="1" selected="0">
            <x v="18"/>
          </reference>
        </references>
      </pivotArea>
    </chartFormat>
    <chartFormat chart="3" format="1" series="1">
      <pivotArea type="data" outline="0" fieldPosition="0">
        <references count="2">
          <reference field="4294967294" count="1" selected="0">
            <x v="0"/>
          </reference>
          <reference field="2" count="1" selected="0">
            <x v="24"/>
          </reference>
        </references>
      </pivotArea>
    </chartFormat>
    <chartFormat chart="3" format="2" series="1">
      <pivotArea type="data" outline="0" fieldPosition="0">
        <references count="2">
          <reference field="4294967294" count="1" selected="0">
            <x v="0"/>
          </reference>
          <reference field="2" count="1" selected="0">
            <x v="1"/>
          </reference>
        </references>
      </pivotArea>
    </chartFormat>
    <chartFormat chart="3" format="3" series="1">
      <pivotArea type="data" outline="0" fieldPosition="0">
        <references count="2">
          <reference field="4294967294" count="1" selected="0">
            <x v="0"/>
          </reference>
          <reference field="2" count="1" selected="0">
            <x v="8"/>
          </reference>
        </references>
      </pivotArea>
    </chartFormat>
    <chartFormat chart="3" format="4" series="1">
      <pivotArea type="data" outline="0" fieldPosition="0">
        <references count="2">
          <reference field="4294967294" count="1" selected="0">
            <x v="0"/>
          </reference>
          <reference field="2" count="1" selected="0">
            <x v="0"/>
          </reference>
        </references>
      </pivotArea>
    </chartFormat>
    <chartFormat chart="3" format="5" series="1">
      <pivotArea type="data" outline="0" fieldPosition="0">
        <references count="2">
          <reference field="4294967294" count="1" selected="0">
            <x v="0"/>
          </reference>
          <reference field="2" count="1" selected="0">
            <x v="17"/>
          </reference>
        </references>
      </pivotArea>
    </chartFormat>
    <chartFormat chart="3" format="6" series="1">
      <pivotArea type="data" outline="0" fieldPosition="0">
        <references count="2">
          <reference field="4294967294" count="1" selected="0">
            <x v="0"/>
          </reference>
          <reference field="2" count="1" selected="0">
            <x v="19"/>
          </reference>
        </references>
      </pivotArea>
    </chartFormat>
    <chartFormat chart="3" format="7" series="1">
      <pivotArea type="data" outline="0" fieldPosition="0">
        <references count="2">
          <reference field="4294967294" count="1" selected="0">
            <x v="0"/>
          </reference>
          <reference field="2" count="1" selected="0">
            <x v="2"/>
          </reference>
        </references>
      </pivotArea>
    </chartFormat>
    <chartFormat chart="3" format="8" series="1">
      <pivotArea type="data" outline="0" fieldPosition="0">
        <references count="2">
          <reference field="4294967294" count="1" selected="0">
            <x v="0"/>
          </reference>
          <reference field="2" count="1" selected="0">
            <x v="23"/>
          </reference>
        </references>
      </pivotArea>
    </chartFormat>
    <chartFormat chart="3" format="9" series="1">
      <pivotArea type="data" outline="0" fieldPosition="0">
        <references count="2">
          <reference field="4294967294" count="1" selected="0">
            <x v="0"/>
          </reference>
          <reference field="2" count="1" selected="0">
            <x v="13"/>
          </reference>
        </references>
      </pivotArea>
    </chartFormat>
    <chartFormat chart="3" format="10" series="1">
      <pivotArea type="data" outline="0" fieldPosition="0">
        <references count="2">
          <reference field="4294967294" count="1" selected="0">
            <x v="0"/>
          </reference>
          <reference field="2" count="1" selected="0">
            <x v="15"/>
          </reference>
        </references>
      </pivotArea>
    </chartFormat>
    <chartFormat chart="3" format="11" series="1">
      <pivotArea type="data" outline="0" fieldPosition="0">
        <references count="2">
          <reference field="4294967294" count="1" selected="0">
            <x v="0"/>
          </reference>
          <reference field="2" count="1" selected="0">
            <x v="7"/>
          </reference>
        </references>
      </pivotArea>
    </chartFormat>
    <chartFormat chart="3" format="12" series="1">
      <pivotArea type="data" outline="0" fieldPosition="0">
        <references count="2">
          <reference field="4294967294" count="1" selected="0">
            <x v="0"/>
          </reference>
          <reference field="2" count="1" selected="0">
            <x v="9"/>
          </reference>
        </references>
      </pivotArea>
    </chartFormat>
    <chartFormat chart="35" format="26" series="1">
      <pivotArea type="data" outline="0" fieldPosition="0">
        <references count="2">
          <reference field="4294967294" count="1" selected="0">
            <x v="0"/>
          </reference>
          <reference field="2" count="1" selected="0">
            <x v="18"/>
          </reference>
        </references>
      </pivotArea>
    </chartFormat>
    <chartFormat chart="35" format="27" series="1">
      <pivotArea type="data" outline="0" fieldPosition="0">
        <references count="2">
          <reference field="4294967294" count="1" selected="0">
            <x v="0"/>
          </reference>
          <reference field="2" count="1" selected="0">
            <x v="24"/>
          </reference>
        </references>
      </pivotArea>
    </chartFormat>
    <chartFormat chart="35" format="28" series="1">
      <pivotArea type="data" outline="0" fieldPosition="0">
        <references count="2">
          <reference field="4294967294" count="1" selected="0">
            <x v="0"/>
          </reference>
          <reference field="2" count="1" selected="0">
            <x v="1"/>
          </reference>
        </references>
      </pivotArea>
    </chartFormat>
    <chartFormat chart="35" format="29">
      <pivotArea type="data" outline="0" fieldPosition="0">
        <references count="3">
          <reference field="4294967294" count="1" selected="0">
            <x v="0"/>
          </reference>
          <reference field="2" count="1" selected="0">
            <x v="18"/>
          </reference>
          <reference field="7" count="1" selected="0">
            <x v="1"/>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55B0BDCA-E35A-4DB9-A0FD-F2F861A003B3}" name="PivotTable1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7:E149"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pivotField axis="axisRow" showAll="0">
      <items count="27">
        <item x="14"/>
        <item x="15"/>
        <item x="19"/>
        <item h="1" x="24"/>
        <item x="20"/>
        <item h="1" x="23"/>
        <item x="3"/>
        <item x="1"/>
        <item x="12"/>
        <item x="11"/>
        <item x="21"/>
        <item h="1" x="5"/>
        <item h="1" x="25"/>
        <item x="10"/>
        <item x="6"/>
        <item x="9"/>
        <item h="1" x="7"/>
        <item x="13"/>
        <item x="0"/>
        <item x="22"/>
        <item h="1"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4"/>
  </rowFields>
  <rowItems count="21">
    <i>
      <x/>
    </i>
    <i>
      <x v="1"/>
    </i>
    <i>
      <x v="2"/>
    </i>
    <i>
      <x v="4"/>
    </i>
    <i>
      <x v="6"/>
    </i>
    <i>
      <x v="7"/>
    </i>
    <i>
      <x v="8"/>
    </i>
    <i>
      <x v="9"/>
    </i>
    <i>
      <x v="10"/>
    </i>
    <i>
      <x v="13"/>
    </i>
    <i>
      <x v="14"/>
    </i>
    <i>
      <x v="15"/>
    </i>
    <i>
      <x v="17"/>
    </i>
    <i>
      <x v="18"/>
    </i>
    <i>
      <x v="19"/>
    </i>
    <i>
      <x v="21"/>
    </i>
    <i>
      <x v="22"/>
    </i>
    <i>
      <x v="23"/>
    </i>
    <i>
      <x v="24"/>
    </i>
    <i>
      <x v="25"/>
    </i>
    <i t="grand">
      <x/>
    </i>
  </rowItems>
  <colFields count="1">
    <field x="1"/>
  </colFields>
  <colItems count="4">
    <i>
      <x/>
    </i>
    <i>
      <x v="1"/>
    </i>
    <i>
      <x v="2"/>
    </i>
    <i t="grand">
      <x/>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146621-B48D-43EB-95FF-4804CE7D4DD5}" name="PivotTable10"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96:E118"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items count="3">
        <item x="0"/>
        <item x="1"/>
        <item t="default"/>
      </items>
    </pivotField>
    <pivotField axis="axisRow" showAll="0" sortType="ascending">
      <items count="27">
        <item x="14"/>
        <item x="15"/>
        <item x="19"/>
        <item h="1" x="24"/>
        <item x="20"/>
        <item h="1" x="23"/>
        <item x="3"/>
        <item x="1"/>
        <item x="12"/>
        <item x="11"/>
        <item x="21"/>
        <item h="1" x="5"/>
        <item h="1" x="25"/>
        <item x="10"/>
        <item x="6"/>
        <item x="9"/>
        <item h="1" x="7"/>
        <item x="13"/>
        <item x="0"/>
        <item x="22"/>
        <item h="1" x="2"/>
        <item x="16"/>
        <item x="18"/>
        <item x="8"/>
        <item x="17"/>
        <item x="4"/>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1">
    <field x="4"/>
  </rowFields>
  <rowItems count="21">
    <i>
      <x v="14"/>
    </i>
    <i>
      <x v="25"/>
    </i>
    <i>
      <x v="6"/>
    </i>
    <i>
      <x v="9"/>
    </i>
    <i>
      <x v="7"/>
    </i>
    <i>
      <x v="10"/>
    </i>
    <i>
      <x v="15"/>
    </i>
    <i>
      <x v="4"/>
    </i>
    <i>
      <x v="21"/>
    </i>
    <i>
      <x v="22"/>
    </i>
    <i>
      <x v="13"/>
    </i>
    <i>
      <x v="23"/>
    </i>
    <i>
      <x v="2"/>
    </i>
    <i>
      <x v="19"/>
    </i>
    <i>
      <x v="17"/>
    </i>
    <i>
      <x/>
    </i>
    <i>
      <x v="8"/>
    </i>
    <i>
      <x v="1"/>
    </i>
    <i>
      <x v="24"/>
    </i>
    <i>
      <x v="18"/>
    </i>
    <i t="grand">
      <x/>
    </i>
  </rowItems>
  <colFields count="1">
    <field x="1"/>
  </colFields>
  <colItems count="4">
    <i>
      <x/>
    </i>
    <i>
      <x v="1"/>
    </i>
    <i>
      <x v="2"/>
    </i>
    <i t="grand">
      <x/>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84FE96C-4385-44E1-BC42-B0C25BA75B5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33" firstHeaderRow="1" firstDataRow="4" firstDataCol="1"/>
  <pivotFields count="10">
    <pivotField axis="axisCol"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items count="27">
        <item x="14"/>
        <item x="15"/>
        <item x="19"/>
        <item x="24"/>
        <item x="20"/>
        <item x="23"/>
        <item x="4"/>
        <item x="2"/>
        <item x="12"/>
        <item x="11"/>
        <item x="21"/>
        <item x="6"/>
        <item x="25"/>
        <item x="10"/>
        <item x="7"/>
        <item x="9"/>
        <item x="1"/>
        <item x="13"/>
        <item x="0"/>
        <item x="22"/>
        <item x="3"/>
        <item x="16"/>
        <item x="18"/>
        <item x="8"/>
        <item x="17"/>
        <item x="5"/>
        <item t="default"/>
      </items>
    </pivotField>
    <pivotField dataField="1" numFmtId="1" showAll="0"/>
    <pivotField numFmtId="165" showAll="0"/>
    <pivotField showAll="0"/>
    <pivotField numFmtId="165" showAll="0"/>
    <pivotField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sortType="ascending" defaultSubtotal="0">
      <items count="6">
        <item sd="0" x="0"/>
        <item sd="0" x="5"/>
        <item x="1"/>
        <item x="2"/>
        <item x="3"/>
        <item x="4"/>
      </items>
    </pivotField>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3">
    <field x="9"/>
    <field x="8"/>
    <field x="0"/>
  </colFields>
  <colItems count="13">
    <i>
      <x v="2"/>
      <x v="2"/>
    </i>
    <i r="1">
      <x v="3"/>
    </i>
    <i r="1">
      <x v="4"/>
    </i>
    <i>
      <x v="3"/>
      <x v="1"/>
    </i>
    <i r="1">
      <x v="2"/>
    </i>
    <i r="1">
      <x v="3"/>
    </i>
    <i r="1">
      <x v="4"/>
    </i>
    <i>
      <x v="4"/>
      <x v="1"/>
    </i>
    <i r="1">
      <x v="2"/>
    </i>
    <i r="1">
      <x v="3"/>
    </i>
    <i r="1">
      <x v="4"/>
    </i>
    <i>
      <x v="5"/>
      <x v="1"/>
    </i>
    <i t="grand">
      <x/>
    </i>
  </colItems>
  <dataFields count="1">
    <dataField name="Sum of electric_vehicles_sold" fld="3"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939DA1E-8C2C-462F-89E2-B4EDA2E62F48}"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N61:O67" firstHeaderRow="1" firstDataRow="1" firstDataCol="1"/>
  <pivotFields count="3">
    <pivotField axis="axisRow" showAll="0" measureFilter="1" sortType="ascending">
      <items count="10">
        <item x="0"/>
        <item x="1"/>
        <item x="8"/>
        <item x="2"/>
        <item x="3"/>
        <item x="4"/>
        <item x="5"/>
        <item x="6"/>
        <item x="7"/>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0"/>
  </rowFields>
  <rowItems count="6">
    <i>
      <x v="5"/>
    </i>
    <i>
      <x v="3"/>
    </i>
    <i>
      <x v="1"/>
    </i>
    <i>
      <x/>
    </i>
    <i>
      <x v="8"/>
    </i>
    <i t="grand">
      <x/>
    </i>
  </rowItems>
  <colItems count="1">
    <i/>
  </colItems>
  <dataFields count="1">
    <dataField name="Sum of CAGR_22-24"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1626D095-89A9-4D52-A166-A8EAA73A0359}" name="PivotTable1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I159:J165" firstHeaderRow="1" firstDataRow="1" firstDataCol="1"/>
  <pivotFields count="2">
    <pivotField axis="axisRow" showAll="0" measureFilter="1">
      <items count="21">
        <item x="0"/>
        <item x="1"/>
        <item x="2"/>
        <item x="3"/>
        <item x="4"/>
        <item x="5"/>
        <item x="6"/>
        <item x="7"/>
        <item x="8"/>
        <item x="9"/>
        <item x="10"/>
        <item x="11"/>
        <item x="12"/>
        <item x="13"/>
        <item x="14"/>
        <item x="15"/>
        <item x="16"/>
        <item x="17"/>
        <item x="18"/>
        <item x="19"/>
        <item t="default"/>
      </items>
    </pivotField>
    <pivotField dataField="1" numFmtId="9" showAll="0"/>
  </pivotFields>
  <rowFields count="1">
    <field x="0"/>
  </rowFields>
  <rowItems count="6">
    <i>
      <x v="4"/>
    </i>
    <i>
      <x v="5"/>
    </i>
    <i>
      <x v="13"/>
    </i>
    <i>
      <x v="18"/>
    </i>
    <i>
      <x v="19"/>
    </i>
    <i t="grand">
      <x/>
    </i>
  </rowItems>
  <colItems count="1">
    <i/>
  </colItems>
  <dataFields count="1">
    <dataField name="Sum of CGR_21-23" fld="1" baseField="0" baseItem="0" numFmtId="9"/>
  </dataFields>
  <chartFormats count="7">
    <chartFormat chart="31"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34" format="3">
      <pivotArea type="data" outline="0" fieldPosition="0">
        <references count="2">
          <reference field="4294967294" count="1" selected="0">
            <x v="0"/>
          </reference>
          <reference field="0" count="1" selected="0">
            <x v="19"/>
          </reference>
        </references>
      </pivotArea>
    </chartFormat>
    <chartFormat chart="34" format="3">
      <pivotArea type="data" outline="0" fieldPosition="0">
        <references count="2">
          <reference field="4294967294" count="1" selected="0">
            <x v="0"/>
          </reference>
          <reference field="0" count="1" selected="0">
            <x v="4"/>
          </reference>
        </references>
      </pivotArea>
    </chartFormat>
    <chartFormat chart="34" format="4">
      <pivotArea type="data" outline="0" fieldPosition="0">
        <references count="2">
          <reference field="4294967294" count="1" selected="0">
            <x v="0"/>
          </reference>
          <reference field="0" count="1" selected="0">
            <x v="5"/>
          </reference>
        </references>
      </pivotArea>
    </chartFormat>
    <chartFormat chart="34" format="5">
      <pivotArea type="data" outline="0" fieldPosition="0">
        <references count="2">
          <reference field="4294967294" count="1" selected="0">
            <x v="0"/>
          </reference>
          <reference field="0" count="1" selected="0">
            <x v="18"/>
          </reference>
        </references>
      </pivotArea>
    </chartFormat>
    <chartFormat chart="34" format="6">
      <pivotArea type="data" outline="0" fieldPosition="0">
        <references count="2">
          <reference field="4294967294" count="1" selected="0">
            <x v="0"/>
          </reference>
          <reference field="0" count="1" selected="0">
            <x v="13"/>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9787891D-7D7F-4A0F-B25C-FE6000895295}" autoFormatId="16" applyNumberFormats="0" applyBorderFormats="0" applyFontFormats="0" applyPatternFormats="0" applyAlignmentFormats="0" applyWidthHeightFormats="0">
  <queryTableRefresh nextId="13">
    <queryTableFields count="12">
      <queryTableField id="1" name="date" tableColumnId="1"/>
      <queryTableField id="2" name="fiscal_year" tableColumnId="2"/>
      <queryTableField id="3" name="quarter" tableColumnId="3"/>
      <queryTableField id="4" name="electric_vehicle_sales_by_state.state" tableColumnId="4"/>
      <queryTableField id="5" name="electric_vehicle_sales_by_state.vehicle_category" tableColumnId="5"/>
      <queryTableField id="6" name="electric_vehicle_sales_by_state.electric_vehicles_sold" tableColumnId="6"/>
      <queryTableField id="7" name="electric_vehicle_sales_by_state.total_vehicles_sold" tableColumnId="7"/>
      <queryTableField id="8" name="electric_vehicle_sales_by_state.Year" tableColumnId="8"/>
      <queryTableField id="9" name="electric_vehicle_sales_by_state.Price" tableColumnId="9"/>
      <queryTableField id="10" name="electric_vehicle_sales_by_state.Revenue_Total" tableColumnId="10"/>
      <queryTableField id="11" name="electric_vehicle_sales_by_state.Prices" tableColumnId="11"/>
      <queryTableField id="12" name="electric_vehicle_sales_by_state.EV_Revenue"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019A94A3-E427-4B27-8C04-6E05B461DA19}" autoFormatId="16" applyNumberFormats="0" applyBorderFormats="0" applyFontFormats="0" applyPatternFormats="0" applyAlignmentFormats="0" applyWidthHeightFormats="0">
  <queryTableRefresh nextId="9">
    <queryTableFields count="8">
      <queryTableField id="1" name="date" tableColumnId="1"/>
      <queryTableField id="2" name="fiscal_year" tableColumnId="2"/>
      <queryTableField id="3" name="quarter" tableColumnId="3"/>
      <queryTableField id="4" name="Table11.vehicle_category" tableColumnId="4"/>
      <queryTableField id="5" name="Table11.maker" tableColumnId="5"/>
      <queryTableField id="6" name="Table11.electric_vehicles_sold" tableColumnId="6"/>
      <queryTableField id="7" name="Table11.Price" tableColumnId="7"/>
      <queryTableField id="8" name="Table11.Revenue"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5A12C909-B3E1-42F9-9442-AE59D221E242}" autoFormatId="16" applyNumberFormats="0" applyBorderFormats="0" applyFontFormats="0" applyPatternFormats="0" applyAlignmentFormats="0" applyWidthHeightFormats="0">
  <queryTableRefresh nextId="7">
    <queryTableFields count="6">
      <queryTableField id="1" name="date" tableColumnId="1"/>
      <queryTableField id="2" name="vehicle_category" tableColumnId="2"/>
      <queryTableField id="3" name="maker" tableColumnId="3"/>
      <queryTableField id="4" name="electric_vehicles_sold" tableColumnId="4"/>
      <queryTableField id="5" name="Price" tableColumnId="5"/>
      <queryTableField id="6" name="Revenu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EAB31A24-6B9E-4720-A9AB-4F3E54604FE0}" sourceName="Months (date)">
  <pivotTables>
    <pivotTable tabId="13" name="PivotTable1"/>
    <pivotTable tabId="60" name="PivotTable37"/>
  </pivotTables>
  <data>
    <tabular pivotCacheId="697432519">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date" xr10:uid="{85F2AF18-FDC2-4325-9583-458B3C4FC903}" sourceName="Quarters (date)">
  <pivotTables>
    <pivotTable tabId="13" name="PivotTable1"/>
    <pivotTable tabId="24" name="PivotTable5"/>
    <pivotTable tabId="60" name="PivotTable37"/>
  </pivotTables>
  <data>
    <tabular pivotCacheId="697432519">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BF7C3DFA-141F-4A06-BDC3-C587EAE3BAF8}" sourceName="Years (date)">
  <pivotTables>
    <pivotTable tabId="13" name="PivotTable1"/>
    <pivotTable tabId="24" name="PivotTable5"/>
    <pivotTable tabId="60" name="PivotTable31"/>
    <pivotTable tabId="60" name="PivotTable37"/>
  </pivotTables>
  <data>
    <tabular pivotCacheId="697432519">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category" xr10:uid="{C381602F-69A2-479F-AD21-5B6593368D8C}" sourceName="vehicle_category">
  <pivotTables>
    <pivotTable tabId="13" name="PivotTable1"/>
    <pivotTable tabId="57" name="PivotTable27"/>
    <pivotTable tabId="60" name="PivotTable31"/>
    <pivotTable tabId="60" name="PivotTable34"/>
    <pivotTable tabId="60" name="PivotTable35"/>
    <pivotTable tabId="60" name="PivotTable37"/>
  </pivotTables>
  <data>
    <tabular pivotCacheId="697432519">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category1" xr10:uid="{E7376196-DB92-44DC-93AF-FAD1D473476E}" sourceName="vehicle_category">
  <pivotTables>
    <pivotTable tabId="57" name="PivotTable6"/>
  </pivotTables>
  <data>
    <tabular pivotCacheId="697432519">
      <items count="2">
        <i x="0"/>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category2" xr10:uid="{3F889AC6-421A-49B3-AA6A-6BA73A040D72}" sourceName="vehicle_category">
  <pivotTables>
    <pivotTable tabId="57" name="PivotTable26"/>
  </pivotTables>
  <data>
    <tabular pivotCacheId="697432519">
      <items count="2">
        <i x="0" s="1"/>
        <i x="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C02F6131-D82D-406F-B40D-00FA0BBB3A24}" sourceName="state">
  <pivotTables>
    <pivotTable tabId="60" name="PivotTable31"/>
    <pivotTable tabId="24" name="PivotTable5"/>
    <pivotTable tabId="60" name="PivotTable35"/>
    <pivotTable tabId="57" name="PivotTable36"/>
    <pivotTable tabId="60" name="PivotTable34"/>
    <pivotTable tabId="60" name="PivotTable37"/>
  </pivotTables>
  <data>
    <tabular pivotCacheId="697432519">
      <items count="35">
        <i x="22" s="1"/>
        <i x="1" s="1"/>
        <i x="25" s="1"/>
        <i x="2" s="1"/>
        <i x="3" s="1"/>
        <i x="14" s="1"/>
        <i x="15" s="1"/>
        <i x="4" s="1"/>
        <i x="16" s="1"/>
        <i x="5" s="1"/>
        <i x="26" s="1"/>
        <i x="27" s="1"/>
        <i x="23" s="1"/>
        <i x="21" s="1"/>
        <i x="6" s="1"/>
        <i x="24" s="1"/>
        <i x="28" s="1"/>
        <i x="29" s="1"/>
        <i x="7" s="1"/>
        <i x="17" s="1"/>
        <i x="30" s="1"/>
        <i x="8" s="1"/>
        <i x="9" s="1"/>
        <i x="10" s="1"/>
        <i x="11" s="1"/>
        <i x="18" s="1"/>
        <i x="12" s="1"/>
        <i x="19" s="1"/>
        <i x="31" s="1"/>
        <i x="0" s="1"/>
        <i x="32" s="1"/>
        <i x="13" s="1"/>
        <i x="33" s="1"/>
        <i x="20" s="1"/>
        <i x="34"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year" xr10:uid="{0A909E66-48D1-45DF-B1CC-D76C2C753F36}" sourceName="fiscal_year">
  <pivotTables>
    <pivotTable tabId="23" name="PivotTable10"/>
  </pivotTables>
  <data>
    <tabular pivotCacheId="1428068449">
      <items count="3">
        <i x="0" s="1"/>
        <i x="1"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1.vehicle_category" xr10:uid="{91388C7B-0CFC-4E44-9CF6-DA39DCFC7281}" sourceName="Table11.vehicle_category">
  <pivotTables>
    <pivotTable tabId="65" name="PivotTable9"/>
    <pivotTable tabId="65" name="PivotTable38"/>
    <pivotTable tabId="65" name="PivotTable12"/>
  </pivotTables>
  <data>
    <tabular pivotCacheId="1428068449">
      <items count="2">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1.maker" xr10:uid="{F03C19E9-E631-4770-92A9-E86EEBED4FA9}" sourceName="Table11.maker">
  <data>
    <tabular pivotCacheId="1428068449">
      <items count="26">
        <i x="14" s="1"/>
        <i x="15" s="1"/>
        <i x="19" s="1"/>
        <i x="24" s="1"/>
        <i x="20" s="1"/>
        <i x="23" s="1"/>
        <i x="3" s="1"/>
        <i x="1" s="1"/>
        <i x="12" s="1"/>
        <i x="11" s="1"/>
        <i x="21" s="1"/>
        <i x="5" s="1"/>
        <i x="25" s="1"/>
        <i x="10" s="1"/>
        <i x="6" s="1"/>
        <i x="9" s="1"/>
        <i x="7" s="1"/>
        <i x="13" s="1"/>
        <i x="0" s="1"/>
        <i x="22" s="1"/>
        <i x="2" s="1"/>
        <i x="16" s="1"/>
        <i x="18" s="1"/>
        <i x="8" s="1"/>
        <i x="17" s="1"/>
        <i x="4"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1.maker1" xr10:uid="{DC1664C6-F64C-4727-8C8E-028B948C7D9F}" sourceName="Table11.maker">
  <pivotTables>
    <pivotTable tabId="65" name="PivotTable12"/>
    <pivotTable tabId="65" name="PivotTable9"/>
    <pivotTable tabId="65" name="PivotTable38"/>
    <pivotTable tabId="55" name="PivotTable16"/>
  </pivotTables>
  <data>
    <tabular pivotCacheId="1428068449">
      <items count="26">
        <i x="14" s="1"/>
        <i x="15" s="1"/>
        <i x="19" s="1"/>
        <i x="24" s="1"/>
        <i x="20" s="1"/>
        <i x="23" s="1"/>
        <i x="3" s="1"/>
        <i x="1" s="1"/>
        <i x="12" s="1"/>
        <i x="11" s="1"/>
        <i x="21" s="1"/>
        <i x="5" s="1"/>
        <i x="25" s="1"/>
        <i x="10" s="1"/>
        <i x="6" s="1"/>
        <i x="9" s="1"/>
        <i x="7" s="1"/>
        <i x="13" s="1"/>
        <i x="0" s="1"/>
        <i x="22" s="1"/>
        <i x="2" s="1"/>
        <i x="16" s="1"/>
        <i x="18" s="1"/>
        <i x="8" s="1"/>
        <i x="17"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 xr10:uid="{25C97938-160B-4AF8-9E19-5419F3F5C800}" cache="Slicer_Months__date" caption="Months " startItem="10" rowHeight="234950"/>
  <slicer name="Quarters" xr10:uid="{B9C69B30-8D19-4D89-995C-7F142F05A505}" cache="Slicer_Quarters__date" caption="Quarters " columnCount="2" rowHeight="234950"/>
  <slicer name="Years (date)" xr10:uid="{D8CE2050-08B6-435F-9EB4-A30AB2AC528F}" cache="Slicer_Years__date" caption="Years (date)" columnCount="2" rowHeight="234950"/>
  <slicer name="Vehicle Category" xr10:uid="{25125914-90CE-404F-A010-980F8DA58BC3}" cache="Slicer_vehicle_category" caption="Vehicle Category" rowHeight="234950"/>
  <slicer name="state 2" xr10:uid="{9ACCAA40-2C2F-410C-A2C7-57358F772AB0}" cache="Slicer_state1" caption="state" startItem="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ble11.vehicle_category" xr10:uid="{9F9CBE2E-D29E-48FD-9F69-22948AF1488E}" cache="Slicer_Table11.vehicle_category" caption="Vehicle Category" rowHeight="234950"/>
  <slicer name="Table11.maker 2" xr10:uid="{94A809E7-A1F1-4208-B0C0-DC0C82F6ECC3}" cache="Slicer_Table11.maker1" caption="Maker" startItem="13"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hicle_category" xr10:uid="{755941BF-FD97-400A-B5B3-ADC19669CC94}" cache="Slicer_vehicle_category1" caption="vehicle_category" rowHeight="234950"/>
  <slicer name="vehicle_category 2" xr10:uid="{E4340B40-49C2-43B6-890A-3B71C1DA970E}" cache="Slicer_vehicle_category2" caption="vehicle_categor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61EE6366-5FD5-42FF-81FF-4BFFAC090DDD}" cache="Slicer_state1" caption="state"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ble11.maker" xr10:uid="{165B2C0A-71B1-49F8-A6FA-C19380470EBA}" cache="Slicer_Table11.maker" caption="Table11.maker" rowHeight="234950"/>
  <slicer name="Table11.maker 1" xr10:uid="{0F49F9D6-D3B7-4346-AE95-EC8833E09196}" cache="Slicer_Table11.maker1" caption="Table11.maker" rowHeight="234950"/>
  <slicer name="Table11.maker 3" xr10:uid="{D137A225-CCB7-4A06-889F-432D485360C0}" cache="Slicer_Table11.maker1" caption="Table11.maker"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scal_year" xr10:uid="{B33B6166-1C63-4959-B091-09DC5BF965EE}" cache="Slicer_fiscal_year" caption="fiscal_year" rowHeight="23495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37A394E-0CF5-44C7-A02B-9E5DFE06D155}" name="Table27" displayName="Table27" ref="H172:K183" totalsRowShown="0">
  <autoFilter ref="H172:K183" xr:uid="{237A394E-0CF5-44C7-A02B-9E5DFE06D155}"/>
  <sortState xmlns:xlrd2="http://schemas.microsoft.com/office/spreadsheetml/2017/richdata2" ref="H173:K182">
    <sortCondition descending="1" ref="K173:K182"/>
  </sortState>
  <tableColumns count="4">
    <tableColumn id="1" xr3:uid="{BA261FBC-3162-489D-A342-FC4C4E356062}" name="State">
      <calculatedColumnFormula>A120</calculatedColumnFormula>
    </tableColumn>
    <tableColumn id="2" xr3:uid="{33523390-1EF1-4648-ACC1-15C64BB4B149}" name="PR_total">
      <calculatedColumnFormula>Z120</calculatedColumnFormula>
    </tableColumn>
    <tableColumn id="3" xr3:uid="{978B5C13-4209-4F34-A43C-BCFA2C1220D4}" name="CAGR_2030" dataDxfId="53" dataCellStyle="Percent">
      <calculatedColumnFormula>SQRT(SUM(Y120,W120,U120,S120)/SUM(C120,E120,G120,I120)) - 1</calculatedColumnFormula>
    </tableColumn>
    <tableColumn id="4" xr3:uid="{A5DDE51D-51FB-4A9E-92B7-B33F9B26B50B}" name="EV_sold_2030" dataDxfId="52" dataCellStyle="Comma">
      <calculatedColumnFormula>SUM(Y120,W120,U120,S120) * (1 + J173)^(2030-2024)</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0DABC0-622B-43CB-94AC-1FBFB022DFDB}" name="Table2" displayName="Table2" ref="A3:G2448" totalsRowShown="0">
  <autoFilter ref="A3:G2448" xr:uid="{B20DABC0-622B-43CB-94AC-1FBFB022DFDB}"/>
  <tableColumns count="7">
    <tableColumn id="1" xr3:uid="{0BA9333A-9148-4828-823E-8FF0F7A952F5}" name="date" dataDxfId="51"/>
    <tableColumn id="2" xr3:uid="{06A821BD-6700-44F2-A4A7-49D1B48B0982}" name="state"/>
    <tableColumn id="3" xr3:uid="{81777A03-9312-4CFA-8900-C432FF555AF9}" name="vehicle_category"/>
    <tableColumn id="4" xr3:uid="{B7667E93-4A84-4890-8CC4-4F2150EA6189}" name="electric_vehicles_sold"/>
    <tableColumn id="5" xr3:uid="{454DC013-53F1-4AA1-8FEA-53C5FDD1E364}" name="total_vehicles_sold"/>
    <tableColumn id="6" xr3:uid="{59470A9F-5E34-4F66-B3A9-1DCE805CAD18}" name="Revenue"/>
    <tableColumn id="7" xr3:uid="{E7C36E50-3B4F-4F66-819F-88012C707513}" name="Yea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3360B9-4612-4116-91D9-883B535DE449}" name="Table4" displayName="Table4" ref="A3:G2448" totalsRowShown="0">
  <autoFilter ref="A3:G2448" xr:uid="{8B3360B9-4612-4116-91D9-883B535DE449}"/>
  <tableColumns count="7">
    <tableColumn id="1" xr3:uid="{7F32B71F-173D-4E23-B934-2F59D36AEFFC}" name="date" dataDxfId="50"/>
    <tableColumn id="2" xr3:uid="{B2F7A87C-62CF-4BBB-B336-64C8F46A810D}" name="state"/>
    <tableColumn id="3" xr3:uid="{D4F9E086-6A4B-422F-BD03-30830395F52A}" name="vehicle_category"/>
    <tableColumn id="4" xr3:uid="{0E373256-314B-4874-82B4-7002C3E0ACBA}" name="electric_vehicles_sold"/>
    <tableColumn id="5" xr3:uid="{A21E3444-3523-46D9-A656-FD9FFF55AA0F}" name="total_vehicles_sold"/>
    <tableColumn id="6" xr3:uid="{D0E35C54-3239-434F-A3F5-D6F6B94F0EF3}" name="Revenue"/>
    <tableColumn id="7" xr3:uid="{D30CC122-3540-48AE-BFF3-86C849EAE140}" name="Yea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3B84C15-E12C-4EB9-8A2A-D81FAE904078}" name="Table35" displayName="Table35" ref="A49:D84" totalsRowShown="0">
  <autoFilter ref="A49:D84" xr:uid="{23B84C15-E12C-4EB9-8A2A-D81FAE904078}">
    <filterColumn colId="0">
      <filters>
        <filter val="Andhra Pradesh"/>
        <filter val="Assam"/>
        <filter val="Bihar"/>
        <filter val="Chandigarh"/>
        <filter val="Chhattisgarh"/>
        <filter val="Delhi"/>
        <filter val="DNH and DD"/>
        <filter val="Goa"/>
        <filter val="Gujarat"/>
        <filter val="Haryana"/>
        <filter val="Himachal Pradesh"/>
        <filter val="Jammu and Kashmir"/>
        <filter val="Jharkhand"/>
        <filter val="Karnataka"/>
        <filter val="Kerala"/>
        <filter val="Ladakh"/>
        <filter val="Madhya Pradesh"/>
        <filter val="Maharashtra"/>
        <filter val="Manipur"/>
        <filter val="Meghalaya"/>
        <filter val="Nagaland"/>
        <filter val="Odisha"/>
        <filter val="Puducherry"/>
        <filter val="Punjab"/>
        <filter val="Rajasthan"/>
        <filter val="Tamil Nadu"/>
        <filter val="Tripura"/>
        <filter val="Uttar Pradesh"/>
        <filter val="Uttarakhand"/>
        <filter val="West Bengal"/>
      </filters>
    </filterColumn>
    <filterColumn colId="1">
      <filters>
        <filter val="0.05"/>
        <filter val="0.57"/>
        <filter val="0.79"/>
        <filter val="0.87"/>
        <filter val="1.08"/>
        <filter val="1.18"/>
        <filter val="1.21"/>
        <filter val="1.30"/>
        <filter val="1.32"/>
        <filter val="1.49"/>
        <filter val="1.53"/>
        <filter val="1.66"/>
        <filter val="1.92"/>
        <filter val="2.00"/>
        <filter val="2.11"/>
        <filter val="2.12"/>
        <filter val="2.18"/>
        <filter val="2.23"/>
        <filter val="2.49"/>
        <filter val="2.52"/>
        <filter val="2.63"/>
        <filter val="3.00"/>
        <filter val="3.10"/>
        <filter val="3.38"/>
        <filter val="3.57"/>
        <filter val="3.84"/>
        <filter val="4.92"/>
        <filter val="7.21"/>
        <filter val="9.00"/>
      </filters>
    </filterColumn>
  </autoFilter>
  <sortState xmlns:xlrd2="http://schemas.microsoft.com/office/spreadsheetml/2017/richdata2" ref="A52:D84">
    <sortCondition descending="1" ref="D49:D84"/>
  </sortState>
  <tableColumns count="4">
    <tableColumn id="1" xr3:uid="{6132B246-A6E2-4AE6-A1A1-36B0BBC10C4D}" name="States">
      <calculatedColumnFormula>A8</calculatedColumnFormula>
    </tableColumn>
    <tableColumn id="2" xr3:uid="{7F7C6B7D-CB0F-495A-95DB-01D7786B64F2}" name="CAGR_21-22" dataDxfId="48">
      <calculatedColumnFormula>SUM(H8:I8)/SUM(F8:G8) - 1</calculatedColumnFormula>
    </tableColumn>
    <tableColumn id="3" xr3:uid="{2EB7B747-D408-4CC6-B4EC-5B7335C52F46}" name="CAGR_22-23" dataDxfId="47">
      <calculatedColumnFormula>SQRT(SUM(L8:M8)/SUM(J8:K8))-1</calculatedColumnFormula>
    </tableColumn>
    <tableColumn id="4" xr3:uid="{9F6BD333-45EC-45C0-90F0-6D36472604F8}" name="CAGR_change">
      <calculatedColumnFormula>C50-B50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03AEBFF-0AE1-4B2D-A8DB-AFEED1051ACD}" name="dim_date__2" displayName="dim_date__2" ref="A1:L2446" tableType="queryTable" totalsRowShown="0">
  <autoFilter ref="A1:L2446" xr:uid="{703AEBFF-0AE1-4B2D-A8DB-AFEED1051ACD}"/>
  <tableColumns count="12">
    <tableColumn id="1" xr3:uid="{40405483-6945-44ED-A2D3-9887F39B99BF}" uniqueName="1" name="date" queryTableFieldId="1" dataDxfId="44"/>
    <tableColumn id="2" xr3:uid="{A93460DD-623A-47A5-A18E-EC335C72C994}" uniqueName="2" name="fiscal_year" queryTableFieldId="2"/>
    <tableColumn id="3" xr3:uid="{F0052F7B-BFE6-4510-A83D-27B3260CB83B}" uniqueName="3" name="quarter" queryTableFieldId="3" dataDxfId="43"/>
    <tableColumn id="4" xr3:uid="{CFEE36A0-EC87-4872-9019-03936365E269}" uniqueName="4" name="electric_vehicle_sales_by_state.state" queryTableFieldId="4" dataDxfId="42"/>
    <tableColumn id="5" xr3:uid="{18B1D3E0-D987-42AF-86E3-A216652C939E}" uniqueName="5" name="electric_vehicle_sales_by_state.vehicle_category" queryTableFieldId="5" dataDxfId="41"/>
    <tableColumn id="6" xr3:uid="{5BAD6A89-42D4-46B6-9094-2951B4BD928D}" uniqueName="6" name="electric_vehicle_sales_by_state.electric_vehicles_sold" queryTableFieldId="6"/>
    <tableColumn id="7" xr3:uid="{2C1F4828-765A-4D2F-90BF-22B62A6E2234}" uniqueName="7" name="electric_vehicle_sales_by_state.total_vehicles_sold" queryTableFieldId="7"/>
    <tableColumn id="8" xr3:uid="{BC9E0138-F416-4B7E-B4F4-054D6834385E}" uniqueName="8" name="electric_vehicle_sales_by_state.Year" queryTableFieldId="8"/>
    <tableColumn id="9" xr3:uid="{632F2299-D564-4C16-9EF9-022B60C30C0A}" uniqueName="9" name="electric_vehicle_sales_by_state.Price" queryTableFieldId="9"/>
    <tableColumn id="10" xr3:uid="{645B41E3-D065-4349-9877-C05992FB889B}" uniqueName="10" name="electric_vehicle_sales_by_state.Revenue_Total" queryTableFieldId="10"/>
    <tableColumn id="11" xr3:uid="{E5A40A84-BF6D-423E-A453-4CA4F981BFC2}" uniqueName="11" name="electric_vehicle_sales_by_state.Prices" queryTableFieldId="11"/>
    <tableColumn id="12" xr3:uid="{C98B023D-530E-4A1C-9682-4EEC103807BF}" uniqueName="12" name="electric_vehicle_sales_by_state.EV_Revenue" queryTableFieldId="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1C0FDD-EACA-42D2-9FD8-1A221B7AFE8D}" name="dim_date" displayName="dim_date" ref="A1:C37" totalsRowShown="0">
  <autoFilter ref="A1:C37" xr:uid="{FC91A390-D6F5-4888-AB60-D8E6644B4DE4}"/>
  <tableColumns count="3">
    <tableColumn id="1" xr3:uid="{809060BE-D01F-45D3-B14D-DE7E3E3E3862}" name="date" dataDxfId="40"/>
    <tableColumn id="2" xr3:uid="{69284912-3B82-4041-9A76-99F816583CEC}" name="fiscal_year"/>
    <tableColumn id="3" xr3:uid="{C6DC5404-899B-4903-BDAF-D2CBA99CDF39}" name="quar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D354245-98B8-4731-97C9-15D369F87883}" name="electric_vehicle_sales_by_maker__2" displayName="electric_vehicle_sales_by_maker__2" ref="A1:G817" totalsRowShown="0">
  <autoFilter ref="A1:G817" xr:uid="{BD354245-98B8-4731-97C9-15D369F87883}"/>
  <tableColumns count="7">
    <tableColumn id="1" xr3:uid="{70AB9D36-FEA0-4680-B45C-CE9CF7DBA3CD}" name="date" dataDxfId="39"/>
    <tableColumn id="2" xr3:uid="{3732054B-C8F5-4D5E-9597-0760C330F14D}" name="vehicle_category" dataDxfId="38"/>
    <tableColumn id="3" xr3:uid="{7148AB37-621A-4B01-B924-7CB8584809B7}" name="maker" dataDxfId="37"/>
    <tableColumn id="4" xr3:uid="{EF169213-6C41-40B9-9958-087CBB710DA7}" name="electric_vehicles_sold"/>
    <tableColumn id="5" xr3:uid="{2E6A8961-545E-4EA8-98BA-637623D2488D}" name="Prices"/>
    <tableColumn id="6" xr3:uid="{41D630CB-9064-415B-87D2-5FAE1E43EE97}" name="Year"/>
    <tableColumn id="7" xr3:uid="{AB7409C1-DEE2-4711-848C-5C42E1394D26}" name="Total_Rev"/>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CE9407-82E4-4D6C-9343-2A8F20EFF331}" name="EV_DIMM_MAKER" displayName="EV_DIMM_MAKER" ref="A1:H817" tableType="queryTable" totalsRowShown="0">
  <autoFilter ref="A1:H817" xr:uid="{9ACE9407-82E4-4D6C-9343-2A8F20EFF331}"/>
  <tableColumns count="8">
    <tableColumn id="1" xr3:uid="{F1DC40F1-29B6-4C12-8DC1-766B8C9BADED}" uniqueName="1" name="date" queryTableFieldId="1" dataDxfId="36"/>
    <tableColumn id="2" xr3:uid="{061F8733-D8B0-45CF-B9C9-BAD43289AD9E}" uniqueName="2" name="fiscal_year" queryTableFieldId="2"/>
    <tableColumn id="3" xr3:uid="{25327BD3-42C3-4437-AEBD-0CE47AD78377}" uniqueName="3" name="quarter" queryTableFieldId="3" dataDxfId="35"/>
    <tableColumn id="4" xr3:uid="{6CEFCEF6-FC44-432A-AD03-F33E1C82D3A8}" uniqueName="4" name="Table11.vehicle_category" queryTableFieldId="4" dataDxfId="34"/>
    <tableColumn id="5" xr3:uid="{157D4B19-A32B-4E42-8763-1EEEE2CBA37D}" uniqueName="5" name="Table11.maker" queryTableFieldId="5" dataDxfId="33"/>
    <tableColumn id="6" xr3:uid="{0B7C9730-D4DB-46D4-ACFC-6E452A552461}" uniqueName="6" name="Table11.electric_vehicles_sold" queryTableFieldId="6"/>
    <tableColumn id="7" xr3:uid="{B407C591-1E8C-4FD6-B689-F4073E0F8736}" uniqueName="7" name="Table11.Price" queryTableFieldId="7"/>
    <tableColumn id="8" xr3:uid="{E299C2B7-C3C7-42CB-A620-1CC1732CC221}" uniqueName="8" name="Table11.Revenue" queryTableFieldId="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E80ECC2-3753-4BDA-B47B-C8A30E74881D}" name="EV_MAKER" displayName="EV_MAKER" ref="A1:F817" tableType="queryTable" totalsRowShown="0">
  <autoFilter ref="A1:F817" xr:uid="{2E80ECC2-3753-4BDA-B47B-C8A30E74881D}"/>
  <tableColumns count="6">
    <tableColumn id="1" xr3:uid="{2E52DB51-0DDA-4FD0-92F4-C893ABF4B3B3}" uniqueName="1" name="date" queryTableFieldId="1" dataDxfId="32"/>
    <tableColumn id="2" xr3:uid="{3FCF84EB-A66D-4908-A16A-1CC4DF6AED2E}" uniqueName="2" name="vehicle_category" queryTableFieldId="2" dataDxfId="31"/>
    <tableColumn id="3" xr3:uid="{F7685DA9-252E-4DD8-A93E-C5B6C10E1700}" uniqueName="3" name="maker" queryTableFieldId="3" dataDxfId="30"/>
    <tableColumn id="4" xr3:uid="{3CD4136B-C455-495C-B7D8-D62A923D498D}" uniqueName="4" name="electric_vehicles_sold" queryTableFieldId="4"/>
    <tableColumn id="5" xr3:uid="{7843B558-86FC-4788-BFF5-270930C7F90F}" uniqueName="5" name="Price" queryTableFieldId="5"/>
    <tableColumn id="6" xr3:uid="{78548B46-A320-46D6-9CD1-B2A25836DC0C}" uniqueName="6" name="Revenue"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757EE-E069-41EC-B759-1D980E309C92}" name="electric_vehicle_sales_by_state" displayName="electric_vehicle_sales_by_state" ref="A1:G2446" totalsRowShown="0">
  <autoFilter ref="A1:G2446" xr:uid="{2C1757EE-E069-41EC-B759-1D980E309C92}"/>
  <tableColumns count="7">
    <tableColumn id="1" xr3:uid="{91B0850A-2B00-4A57-A339-095B4EF3F38A}" name="date" dataDxfId="29"/>
    <tableColumn id="2" xr3:uid="{7AE89335-58FC-43DC-8E0D-19E88A731999}" name="state"/>
    <tableColumn id="3" xr3:uid="{4096406A-B5DE-42AD-8492-9909C461F528}" name="vehicle_category"/>
    <tableColumn id="4" xr3:uid="{36F23BD7-0CF7-47E4-B83C-2864EDE319A4}" name="electric_vehicles_sold"/>
    <tableColumn id="5" xr3:uid="{6A128CB7-4993-4281-A2B9-2214906DBDA3}" name="total_vehicles_sold"/>
    <tableColumn id="6" xr3:uid="{380F7EAF-1B97-487B-844D-3A6D1F5BABDA}" name="Revenue" dataDxfId="28">
      <calculatedColumnFormula>D2*M2</calculatedColumnFormula>
    </tableColumn>
    <tableColumn id="7" xr3:uid="{1EFB7E70-68E6-4B7F-97AD-C160DCF273CE}" name="Year" dataDxfId="27">
      <calculatedColumnFormula>YEAR(electric_vehicle_sales_by_state[[#This Row],[date]])</calculatedColumnFormula>
    </tableColumn>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648CD94-833F-4BD4-8E6B-A8EC866D6D7B}" name="Table11" displayName="Table11" ref="A1:D817" totalsRowShown="0" tableBorderDxfId="26">
  <autoFilter ref="A1:D817" xr:uid="{6648CD94-833F-4BD4-8E6B-A8EC866D6D7B}"/>
  <tableColumns count="4">
    <tableColumn id="1" xr3:uid="{0302BF75-8032-4A66-B24C-3BC01D05FCE6}" name="date" dataDxfId="25"/>
    <tableColumn id="2" xr3:uid="{F3EBE933-9A4F-4BA1-9043-5F7309379A2D}" name="vehicle_category" dataDxfId="24"/>
    <tableColumn id="3" xr3:uid="{C971E1F6-4256-4076-9AE5-A780D56EFDB1}" name="maker" dataDxfId="23"/>
    <tableColumn id="4" xr3:uid="{CDBFFEB9-84BE-4962-AA29-88DE1C8331F3}" name="electric_vehicles_sold" dataDxfId="2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66C72F4-400C-4A9C-BD4B-8BEECDC36A12}" name="Table18" displayName="Table18" ref="O8:O42" headerRowCount="0" totalsRowShown="0">
  <sortState xmlns:xlrd2="http://schemas.microsoft.com/office/spreadsheetml/2017/richdata2" ref="O8:O42">
    <sortCondition descending="1" ref="O7:O42"/>
  </sortState>
  <tableColumns count="1">
    <tableColumn id="1" xr3:uid="{FB73FC0D-C0DE-4F91-AB03-2E41AE760535}" name="Column1">
      <calculatedColumnFormula array="1">ROUND((SQRT(SUM(J8:M8/SUM(B8:E8))) - 1 ) * 100,2)</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1E15E3F-BAC7-433B-9ECB-3F9E83E60D28}" name="Table24" displayName="Table24" ref="A47:C82" totalsRowShown="0">
  <autoFilter ref="A47:C82" xr:uid="{C1E15E3F-BAC7-433B-9ECB-3F9E83E60D28}"/>
  <sortState xmlns:xlrd2="http://schemas.microsoft.com/office/spreadsheetml/2017/richdata2" ref="A48:C82">
    <sortCondition ref="C48:C82"/>
  </sortState>
  <tableColumns count="3">
    <tableColumn id="1" xr3:uid="{48731AA1-7902-4673-9E65-3D40EB6E0723}" name="Row Labels"/>
    <tableColumn id="2" xr3:uid="{E001F1EF-40E2-4D74-8A9F-4A4D6A9F0D44}" name="Grand Total"/>
    <tableColumn id="3" xr3:uid="{02DD41F3-93DA-4A15-9D56-836846693D48}" name="CAGR_21-23"/>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FEF8110-924B-4DA0-8161-55731169CBCD}" name="Table19" displayName="Table19" ref="G22:H27" totalsRowShown="0">
  <autoFilter ref="G22:H27" xr:uid="{8FEF8110-924B-4DA0-8161-55731169CBCD}"/>
  <tableColumns count="2">
    <tableColumn id="1" xr3:uid="{930026D7-8D51-4799-B73B-AE916E4B044C}" name="State" dataDxfId="20">
      <calculatedColumnFormula>A4</calculatedColumnFormula>
    </tableColumn>
    <tableColumn id="2" xr3:uid="{EB8C7601-BF54-4FB9-B196-9397E29E84EE}" name="Market Share" dataDxfId="19" dataCellStyle="Percent">
      <calculatedColumnFormula>B4/$B$13</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4F2BFA2-5B95-48A2-99EC-46525D4212D3}" name="Table20" displayName="Table20" ref="C67:D72" totalsRowShown="0">
  <autoFilter ref="C67:D72" xr:uid="{94F2BFA2-5B95-48A2-99EC-46525D4212D3}"/>
  <tableColumns count="2">
    <tableColumn id="1" xr3:uid="{FACA3C47-F87F-4AF4-AA81-5B0CAFD03DF5}" name="State">
      <calculatedColumnFormula>A35</calculatedColumnFormula>
    </tableColumn>
    <tableColumn id="2" xr3:uid="{D39C700B-27F2-46C3-8638-BF1C3EF9A883}" name="Market Share" dataDxfId="18" dataCellStyle="Percent">
      <calculatedColumnFormula>B35/$A$66</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0EF60F-D1AE-4C67-8934-3E853D476BFF}" name="Table47" displayName="Table47" ref="A57:C84" totalsRowShown="0">
  <autoFilter ref="A57:C84" xr:uid="{DD78B6CA-844A-4297-A3BA-516D98A78475}"/>
  <tableColumns count="3">
    <tableColumn id="1" xr3:uid="{B3AD1419-6B52-4AE7-89E7-44BBC2A3AA4E}" name="Row Labels" dataDxfId="17"/>
    <tableColumn id="2" xr3:uid="{ADB9AAD9-34C0-452E-8EE3-B22B41E1FF73}" name="Total" dataDxfId="16"/>
    <tableColumn id="3" xr3:uid="{347C035F-2B20-4340-9DC7-D49FBBB775EC}" name="CAGR_2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60A727F-AF9C-4030-B0DF-7BBBD55296AF}" name="Table7" displayName="Table7" ref="R37:T48" totalsRowShown="0">
  <autoFilter ref="R37:T48" xr:uid="{B60A727F-AF9C-4030-B0DF-7BBBD55296AF}"/>
  <tableColumns count="3">
    <tableColumn id="1" xr3:uid="{81F206B8-D97E-4757-901C-F800361F4F6B}" name="Row Labels" dataDxfId="15"/>
    <tableColumn id="2" xr3:uid="{3EB07DE5-9F88-41F9-9470-30B236B643AB}" name="Grand Total"/>
    <tableColumn id="3" xr3:uid="{77354381-5944-4C3C-AAE3-3B1D872260DF}" name="CAGR_22-2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DBFAC-628D-4C43-8E0F-517EEE58C0F9}" name="Table8" displayName="Table8" ref="A38:C47" totalsRowShown="0">
  <autoFilter ref="A38:C47" xr:uid="{17EDBFAC-628D-4C43-8E0F-517EEE58C0F9}"/>
  <tableColumns count="3">
    <tableColumn id="1" xr3:uid="{2030ED7E-3627-4798-9382-93E603BF6011}" name="Row Labels"/>
    <tableColumn id="2" xr3:uid="{37ABC34F-8B30-4B6A-B33C-8A9FEFE2C0BE}" name="Grand Total" dataDxfId="14"/>
    <tableColumn id="3" xr3:uid="{DB425D3B-9EC2-4156-9807-08745BBE0E1F}" name="CAGR_22-2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4D76A2D-085E-493E-BEC2-0F23E95DA7DD}" name="Table21" displayName="Table21" ref="A158:B178" totalsRowShown="0">
  <autoFilter ref="A158:B178" xr:uid="{A4D76A2D-085E-493E-BEC2-0F23E95DA7DD}"/>
  <sortState xmlns:xlrd2="http://schemas.microsoft.com/office/spreadsheetml/2017/richdata2" ref="A159:B178">
    <sortCondition descending="1" ref="B158:B178"/>
  </sortState>
  <tableColumns count="2">
    <tableColumn id="1" xr3:uid="{092B3FE5-831E-4F21-85B1-C5E46848CB08}" name="Maker">
      <calculatedColumnFormula>A129</calculatedColumnFormula>
    </tableColumn>
    <tableColumn id="2" xr3:uid="{F3E84447-C2F3-48E0-B78E-88E5A7006909}" name="CGR_21-23" dataDxfId="13">
      <calculatedColumnFormula>F129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pivotTable" Target="../pivotTables/pivotTable5.xml"/><Relationship Id="rId7" Type="http://schemas.openxmlformats.org/officeDocument/2006/relationships/table" Target="../tables/table1.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7.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pivotTable" Target="../pivotTables/pivotTable10.xml"/><Relationship Id="rId7" Type="http://schemas.openxmlformats.org/officeDocument/2006/relationships/drawing" Target="../drawings/drawing8.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 Id="rId9" Type="http://schemas.microsoft.com/office/2007/relationships/slicer" Target="../slicers/slicer4.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4"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microsoft.com/office/2007/relationships/slicer" Target="../slicers/slicer5.xml"/><Relationship Id="rId4"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table" Target="../tables/table13.xml"/><Relationship Id="rId4" Type="http://schemas.openxmlformats.org/officeDocument/2006/relationships/table" Target="../tables/table12.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3.xml"/><Relationship Id="rId1" Type="http://schemas.openxmlformats.org/officeDocument/2006/relationships/pivotTable" Target="../pivotTables/pivotTable25.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openxmlformats.org/officeDocument/2006/relationships/table" Target="../tables/table15.xml"/><Relationship Id="rId4"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29.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pivotTable" Target="../pivotTables/pivotTable32.xml"/><Relationship Id="rId7" Type="http://schemas.openxmlformats.org/officeDocument/2006/relationships/table" Target="../tables/table16.xml"/><Relationship Id="rId2" Type="http://schemas.openxmlformats.org/officeDocument/2006/relationships/pivotTable" Target="../pivotTables/pivotTable31.xml"/><Relationship Id="rId1" Type="http://schemas.openxmlformats.org/officeDocument/2006/relationships/pivotTable" Target="../pivotTables/pivotTable30.xml"/><Relationship Id="rId6" Type="http://schemas.openxmlformats.org/officeDocument/2006/relationships/drawing" Target="../drawings/drawing16.xml"/><Relationship Id="rId11" Type="http://schemas.microsoft.com/office/2007/relationships/slicer" Target="../slicers/slicer6.xml"/><Relationship Id="rId5" Type="http://schemas.openxmlformats.org/officeDocument/2006/relationships/pivotTable" Target="../pivotTables/pivotTable34.xml"/><Relationship Id="rId10" Type="http://schemas.openxmlformats.org/officeDocument/2006/relationships/table" Target="../tables/table19.xml"/><Relationship Id="rId4" Type="http://schemas.openxmlformats.org/officeDocument/2006/relationships/pivotTable" Target="../pivotTables/pivotTable33.xml"/><Relationship Id="rId9"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34F03-CA81-4DEC-94B4-33C974F177BE}">
  <sheetPr codeName="Sheet1">
    <pageSetUpPr autoPageBreaks="0"/>
  </sheetPr>
  <dimension ref="A1:Z32"/>
  <sheetViews>
    <sheetView showGridLines="0" showRowColHeaders="0" zoomScaleNormal="100" workbookViewId="0">
      <selection sqref="A1:Z32"/>
    </sheetView>
  </sheetViews>
  <sheetFormatPr defaultRowHeight="14.4" x14ac:dyDescent="0.3"/>
  <sheetData>
    <row r="1" spans="1:26" x14ac:dyDescent="0.3">
      <c r="A1" s="90"/>
      <c r="B1" s="91"/>
      <c r="C1" s="91"/>
      <c r="D1" s="91"/>
      <c r="E1" s="91"/>
      <c r="F1" s="91"/>
      <c r="G1" s="91"/>
      <c r="H1" s="91"/>
      <c r="I1" s="91"/>
      <c r="J1" s="91"/>
      <c r="K1" s="91"/>
      <c r="L1" s="91"/>
      <c r="M1" s="91"/>
      <c r="N1" s="91"/>
      <c r="O1" s="91"/>
      <c r="P1" s="91"/>
      <c r="Q1" s="91"/>
      <c r="R1" s="91"/>
      <c r="S1" s="91"/>
      <c r="T1" s="91"/>
      <c r="U1" s="91"/>
      <c r="V1" s="91"/>
      <c r="W1" s="91"/>
      <c r="X1" s="91"/>
      <c r="Y1" s="91"/>
      <c r="Z1" s="92"/>
    </row>
    <row r="2" spans="1:26" x14ac:dyDescent="0.3">
      <c r="A2" s="93"/>
      <c r="B2" s="94"/>
      <c r="C2" s="94"/>
      <c r="D2" s="94"/>
      <c r="E2" s="94"/>
      <c r="F2" s="94"/>
      <c r="G2" s="94"/>
      <c r="H2" s="94"/>
      <c r="I2" s="94"/>
      <c r="J2" s="94"/>
      <c r="K2" s="94"/>
      <c r="L2" s="94"/>
      <c r="M2" s="94"/>
      <c r="N2" s="94"/>
      <c r="O2" s="94"/>
      <c r="P2" s="94"/>
      <c r="Q2" s="94"/>
      <c r="R2" s="94"/>
      <c r="S2" s="94"/>
      <c r="T2" s="94"/>
      <c r="U2" s="94"/>
      <c r="V2" s="94"/>
      <c r="W2" s="94"/>
      <c r="X2" s="94"/>
      <c r="Y2" s="94"/>
      <c r="Z2" s="95"/>
    </row>
    <row r="3" spans="1:26" x14ac:dyDescent="0.3">
      <c r="A3" s="93"/>
      <c r="B3" s="94"/>
      <c r="C3" s="94"/>
      <c r="D3" s="94"/>
      <c r="E3" s="94"/>
      <c r="F3" s="94"/>
      <c r="G3" s="94"/>
      <c r="H3" s="94"/>
      <c r="I3" s="94"/>
      <c r="J3" s="94"/>
      <c r="K3" s="94"/>
      <c r="L3" s="94"/>
      <c r="M3" s="94"/>
      <c r="N3" s="94"/>
      <c r="O3" s="94"/>
      <c r="P3" s="94"/>
      <c r="Q3" s="94"/>
      <c r="R3" s="94"/>
      <c r="S3" s="94"/>
      <c r="T3" s="94"/>
      <c r="U3" s="94"/>
      <c r="V3" s="94"/>
      <c r="W3" s="94"/>
      <c r="X3" s="94"/>
      <c r="Y3" s="94"/>
      <c r="Z3" s="95"/>
    </row>
    <row r="4" spans="1:26" x14ac:dyDescent="0.3">
      <c r="A4" s="93"/>
      <c r="B4" s="94"/>
      <c r="C4" s="94"/>
      <c r="D4" s="94"/>
      <c r="E4" s="94"/>
      <c r="F4" s="94"/>
      <c r="G4" s="94"/>
      <c r="H4" s="94"/>
      <c r="I4" s="94"/>
      <c r="J4" s="94"/>
      <c r="K4" s="94"/>
      <c r="L4" s="94"/>
      <c r="M4" s="94"/>
      <c r="N4" s="94"/>
      <c r="O4" s="94"/>
      <c r="P4" s="94"/>
      <c r="Q4" s="94"/>
      <c r="R4" s="94"/>
      <c r="S4" s="94"/>
      <c r="T4" s="94"/>
      <c r="U4" s="94"/>
      <c r="V4" s="94"/>
      <c r="W4" s="94"/>
      <c r="X4" s="94"/>
      <c r="Y4" s="94"/>
      <c r="Z4" s="95"/>
    </row>
    <row r="5" spans="1:26" x14ac:dyDescent="0.3">
      <c r="A5" s="93"/>
      <c r="B5" s="94"/>
      <c r="C5" s="94"/>
      <c r="D5" s="94"/>
      <c r="E5" s="94"/>
      <c r="F5" s="94"/>
      <c r="G5" s="94"/>
      <c r="H5" s="94"/>
      <c r="I5" s="94"/>
      <c r="J5" s="94"/>
      <c r="K5" s="94"/>
      <c r="L5" s="94"/>
      <c r="M5" s="94"/>
      <c r="N5" s="94"/>
      <c r="O5" s="94"/>
      <c r="P5" s="94"/>
      <c r="Q5" s="94"/>
      <c r="R5" s="94"/>
      <c r="S5" s="94"/>
      <c r="T5" s="94"/>
      <c r="U5" s="94"/>
      <c r="V5" s="94"/>
      <c r="W5" s="94"/>
      <c r="X5" s="94"/>
      <c r="Y5" s="94"/>
      <c r="Z5" s="95"/>
    </row>
    <row r="6" spans="1:26" x14ac:dyDescent="0.3">
      <c r="A6" s="93"/>
      <c r="B6" s="94"/>
      <c r="C6" s="94"/>
      <c r="D6" s="94"/>
      <c r="E6" s="94"/>
      <c r="F6" s="94"/>
      <c r="G6" s="94"/>
      <c r="H6" s="94"/>
      <c r="I6" s="94"/>
      <c r="J6" s="94"/>
      <c r="K6" s="94"/>
      <c r="L6" s="94"/>
      <c r="M6" s="94"/>
      <c r="N6" s="94"/>
      <c r="O6" s="94"/>
      <c r="P6" s="94"/>
      <c r="Q6" s="94"/>
      <c r="R6" s="94"/>
      <c r="S6" s="94"/>
      <c r="T6" s="94"/>
      <c r="U6" s="94"/>
      <c r="V6" s="94"/>
      <c r="W6" s="94"/>
      <c r="X6" s="94"/>
      <c r="Y6" s="94"/>
      <c r="Z6" s="95"/>
    </row>
    <row r="7" spans="1:26" x14ac:dyDescent="0.3">
      <c r="A7" s="93"/>
      <c r="B7" s="94"/>
      <c r="C7" s="94"/>
      <c r="D7" s="94"/>
      <c r="E7" s="94"/>
      <c r="F7" s="94"/>
      <c r="G7" s="94"/>
      <c r="H7" s="94"/>
      <c r="I7" s="94"/>
      <c r="J7" s="94"/>
      <c r="K7" s="94"/>
      <c r="L7" s="94"/>
      <c r="M7" s="94"/>
      <c r="N7" s="94"/>
      <c r="O7" s="94"/>
      <c r="P7" s="94"/>
      <c r="Q7" s="94"/>
      <c r="R7" s="94"/>
      <c r="S7" s="94"/>
      <c r="T7" s="94"/>
      <c r="U7" s="94"/>
      <c r="V7" s="94"/>
      <c r="W7" s="94"/>
      <c r="X7" s="94"/>
      <c r="Y7" s="94"/>
      <c r="Z7" s="95"/>
    </row>
    <row r="8" spans="1:26" x14ac:dyDescent="0.3">
      <c r="A8" s="93"/>
      <c r="B8" s="94"/>
      <c r="C8" s="94"/>
      <c r="D8" s="94"/>
      <c r="E8" s="94"/>
      <c r="F8" s="94"/>
      <c r="G8" s="94"/>
      <c r="H8" s="94"/>
      <c r="I8" s="94"/>
      <c r="J8" s="94"/>
      <c r="K8" s="94"/>
      <c r="L8" s="94"/>
      <c r="M8" s="94"/>
      <c r="N8" s="94"/>
      <c r="O8" s="94"/>
      <c r="P8" s="94"/>
      <c r="Q8" s="94"/>
      <c r="R8" s="94"/>
      <c r="S8" s="94"/>
      <c r="T8" s="94"/>
      <c r="U8" s="94"/>
      <c r="V8" s="94"/>
      <c r="W8" s="94"/>
      <c r="X8" s="94"/>
      <c r="Y8" s="94"/>
      <c r="Z8" s="95"/>
    </row>
    <row r="9" spans="1:26" x14ac:dyDescent="0.3">
      <c r="A9" s="93"/>
      <c r="B9" s="94"/>
      <c r="C9" s="94"/>
      <c r="D9" s="94"/>
      <c r="E9" s="94"/>
      <c r="F9" s="94"/>
      <c r="G9" s="94"/>
      <c r="H9" s="94"/>
      <c r="I9" s="94"/>
      <c r="J9" s="94"/>
      <c r="K9" s="94"/>
      <c r="L9" s="94"/>
      <c r="M9" s="94"/>
      <c r="N9" s="94"/>
      <c r="O9" s="94"/>
      <c r="P9" s="94"/>
      <c r="Q9" s="94"/>
      <c r="R9" s="94"/>
      <c r="S9" s="94"/>
      <c r="T9" s="94"/>
      <c r="U9" s="94"/>
      <c r="V9" s="94"/>
      <c r="W9" s="94"/>
      <c r="X9" s="94"/>
      <c r="Y9" s="94"/>
      <c r="Z9" s="95"/>
    </row>
    <row r="10" spans="1:26" x14ac:dyDescent="0.3">
      <c r="A10" s="93"/>
      <c r="B10" s="94"/>
      <c r="C10" s="94"/>
      <c r="D10" s="94"/>
      <c r="E10" s="94"/>
      <c r="F10" s="94"/>
      <c r="G10" s="94"/>
      <c r="H10" s="94"/>
      <c r="I10" s="94"/>
      <c r="J10" s="94"/>
      <c r="K10" s="94"/>
      <c r="L10" s="94"/>
      <c r="M10" s="94"/>
      <c r="N10" s="94"/>
      <c r="O10" s="94"/>
      <c r="P10" s="94"/>
      <c r="Q10" s="94"/>
      <c r="R10" s="94"/>
      <c r="S10" s="94"/>
      <c r="T10" s="94"/>
      <c r="U10" s="94"/>
      <c r="V10" s="94"/>
      <c r="W10" s="94"/>
      <c r="X10" s="94"/>
      <c r="Y10" s="94"/>
      <c r="Z10" s="95"/>
    </row>
    <row r="11" spans="1:26" x14ac:dyDescent="0.3">
      <c r="A11" s="93"/>
      <c r="B11" s="94"/>
      <c r="C11" s="94"/>
      <c r="D11" s="94"/>
      <c r="E11" s="94"/>
      <c r="F11" s="94"/>
      <c r="G11" s="94"/>
      <c r="H11" s="94"/>
      <c r="I11" s="94"/>
      <c r="J11" s="94"/>
      <c r="K11" s="94"/>
      <c r="L11" s="94"/>
      <c r="M11" s="94"/>
      <c r="N11" s="94"/>
      <c r="O11" s="94"/>
      <c r="P11" s="94"/>
      <c r="Q11" s="94"/>
      <c r="R11" s="94"/>
      <c r="S11" s="94"/>
      <c r="T11" s="94"/>
      <c r="U11" s="94"/>
      <c r="V11" s="94"/>
      <c r="W11" s="94"/>
      <c r="X11" s="94"/>
      <c r="Y11" s="94"/>
      <c r="Z11" s="95"/>
    </row>
    <row r="12" spans="1:26" x14ac:dyDescent="0.3">
      <c r="A12" s="93"/>
      <c r="B12" s="94"/>
      <c r="C12" s="94"/>
      <c r="D12" s="94"/>
      <c r="E12" s="94"/>
      <c r="F12" s="94"/>
      <c r="G12" s="94"/>
      <c r="H12" s="94"/>
      <c r="I12" s="94"/>
      <c r="J12" s="94"/>
      <c r="K12" s="94"/>
      <c r="L12" s="94"/>
      <c r="M12" s="94"/>
      <c r="N12" s="94"/>
      <c r="O12" s="94"/>
      <c r="P12" s="94"/>
      <c r="Q12" s="94"/>
      <c r="R12" s="94"/>
      <c r="S12" s="94"/>
      <c r="T12" s="94"/>
      <c r="U12" s="94"/>
      <c r="V12" s="94"/>
      <c r="W12" s="94"/>
      <c r="X12" s="94"/>
      <c r="Y12" s="94"/>
      <c r="Z12" s="95"/>
    </row>
    <row r="13" spans="1:26" x14ac:dyDescent="0.3">
      <c r="A13" s="93"/>
      <c r="B13" s="94"/>
      <c r="C13" s="94"/>
      <c r="D13" s="94"/>
      <c r="E13" s="94"/>
      <c r="F13" s="94"/>
      <c r="G13" s="94"/>
      <c r="H13" s="94"/>
      <c r="I13" s="94"/>
      <c r="J13" s="94"/>
      <c r="K13" s="94"/>
      <c r="L13" s="94"/>
      <c r="M13" s="94"/>
      <c r="N13" s="94"/>
      <c r="O13" s="94"/>
      <c r="P13" s="94"/>
      <c r="Q13" s="94"/>
      <c r="R13" s="94"/>
      <c r="S13" s="94"/>
      <c r="T13" s="94"/>
      <c r="U13" s="94"/>
      <c r="V13" s="94"/>
      <c r="W13" s="94"/>
      <c r="X13" s="94"/>
      <c r="Y13" s="94"/>
      <c r="Z13" s="95"/>
    </row>
    <row r="14" spans="1:26" x14ac:dyDescent="0.3">
      <c r="A14" s="93"/>
      <c r="B14" s="94"/>
      <c r="C14" s="94"/>
      <c r="D14" s="94"/>
      <c r="E14" s="94"/>
      <c r="F14" s="94"/>
      <c r="G14" s="94"/>
      <c r="H14" s="94"/>
      <c r="I14" s="94"/>
      <c r="J14" s="94"/>
      <c r="K14" s="94"/>
      <c r="L14" s="94"/>
      <c r="M14" s="94"/>
      <c r="N14" s="94"/>
      <c r="O14" s="94"/>
      <c r="P14" s="94"/>
      <c r="Q14" s="94"/>
      <c r="R14" s="94"/>
      <c r="S14" s="94"/>
      <c r="T14" s="94"/>
      <c r="U14" s="94"/>
      <c r="V14" s="94"/>
      <c r="W14" s="94"/>
      <c r="X14" s="94"/>
      <c r="Y14" s="94"/>
      <c r="Z14" s="95"/>
    </row>
    <row r="15" spans="1:26" x14ac:dyDescent="0.3">
      <c r="A15" s="93"/>
      <c r="B15" s="94"/>
      <c r="C15" s="94"/>
      <c r="D15" s="94"/>
      <c r="E15" s="94"/>
      <c r="F15" s="94"/>
      <c r="G15" s="94"/>
      <c r="H15" s="94"/>
      <c r="I15" s="94"/>
      <c r="J15" s="94"/>
      <c r="K15" s="94"/>
      <c r="L15" s="94"/>
      <c r="M15" s="94"/>
      <c r="N15" s="94"/>
      <c r="O15" s="94"/>
      <c r="P15" s="94"/>
      <c r="Q15" s="94"/>
      <c r="R15" s="94"/>
      <c r="S15" s="94"/>
      <c r="T15" s="94"/>
      <c r="U15" s="94"/>
      <c r="V15" s="94"/>
      <c r="W15" s="94"/>
      <c r="X15" s="94"/>
      <c r="Y15" s="94"/>
      <c r="Z15" s="95"/>
    </row>
    <row r="16" spans="1:26" x14ac:dyDescent="0.3">
      <c r="A16" s="93"/>
      <c r="B16" s="94"/>
      <c r="C16" s="94"/>
      <c r="D16" s="94"/>
      <c r="E16" s="94"/>
      <c r="F16" s="94"/>
      <c r="G16" s="94"/>
      <c r="H16" s="94"/>
      <c r="I16" s="94"/>
      <c r="J16" s="94"/>
      <c r="K16" s="94"/>
      <c r="L16" s="94"/>
      <c r="M16" s="94"/>
      <c r="N16" s="94"/>
      <c r="O16" s="94"/>
      <c r="P16" s="94"/>
      <c r="Q16" s="94"/>
      <c r="R16" s="94"/>
      <c r="S16" s="94"/>
      <c r="T16" s="94"/>
      <c r="U16" s="94"/>
      <c r="V16" s="94"/>
      <c r="W16" s="94"/>
      <c r="X16" s="94"/>
      <c r="Y16" s="94"/>
      <c r="Z16" s="95"/>
    </row>
    <row r="17" spans="1:26" x14ac:dyDescent="0.3">
      <c r="A17" s="93"/>
      <c r="B17" s="94"/>
      <c r="C17" s="94"/>
      <c r="D17" s="94"/>
      <c r="E17" s="94"/>
      <c r="F17" s="94"/>
      <c r="G17" s="94"/>
      <c r="H17" s="94"/>
      <c r="I17" s="94"/>
      <c r="J17" s="94"/>
      <c r="K17" s="94"/>
      <c r="L17" s="94"/>
      <c r="M17" s="94"/>
      <c r="N17" s="94"/>
      <c r="O17" s="94"/>
      <c r="P17" s="94"/>
      <c r="Q17" s="94"/>
      <c r="R17" s="94"/>
      <c r="S17" s="94"/>
      <c r="T17" s="94"/>
      <c r="U17" s="94"/>
      <c r="V17" s="94"/>
      <c r="W17" s="94"/>
      <c r="X17" s="94"/>
      <c r="Y17" s="94"/>
      <c r="Z17" s="95"/>
    </row>
    <row r="18" spans="1:26" x14ac:dyDescent="0.3">
      <c r="A18" s="93"/>
      <c r="B18" s="94"/>
      <c r="C18" s="94"/>
      <c r="D18" s="94"/>
      <c r="E18" s="94"/>
      <c r="F18" s="94"/>
      <c r="G18" s="94"/>
      <c r="H18" s="94"/>
      <c r="I18" s="94"/>
      <c r="J18" s="94"/>
      <c r="K18" s="94"/>
      <c r="L18" s="94"/>
      <c r="M18" s="94"/>
      <c r="N18" s="94"/>
      <c r="O18" s="94"/>
      <c r="P18" s="94"/>
      <c r="Q18" s="94"/>
      <c r="R18" s="94"/>
      <c r="S18" s="94"/>
      <c r="T18" s="94"/>
      <c r="U18" s="94"/>
      <c r="V18" s="94"/>
      <c r="W18" s="94"/>
      <c r="X18" s="94"/>
      <c r="Y18" s="94"/>
      <c r="Z18" s="95"/>
    </row>
    <row r="19" spans="1:26" x14ac:dyDescent="0.3">
      <c r="A19" s="93"/>
      <c r="B19" s="94"/>
      <c r="C19" s="94"/>
      <c r="D19" s="94"/>
      <c r="E19" s="94"/>
      <c r="F19" s="94"/>
      <c r="G19" s="94"/>
      <c r="H19" s="94"/>
      <c r="I19" s="94"/>
      <c r="J19" s="94"/>
      <c r="K19" s="94"/>
      <c r="L19" s="94"/>
      <c r="M19" s="94"/>
      <c r="N19" s="94"/>
      <c r="O19" s="94"/>
      <c r="P19" s="94"/>
      <c r="Q19" s="94"/>
      <c r="R19" s="94"/>
      <c r="S19" s="94"/>
      <c r="T19" s="94"/>
      <c r="U19" s="94"/>
      <c r="V19" s="94"/>
      <c r="W19" s="94"/>
      <c r="X19" s="94"/>
      <c r="Y19" s="94"/>
      <c r="Z19" s="95"/>
    </row>
    <row r="20" spans="1:26" x14ac:dyDescent="0.3">
      <c r="A20" s="93"/>
      <c r="B20" s="94"/>
      <c r="C20" s="94"/>
      <c r="D20" s="94"/>
      <c r="E20" s="94"/>
      <c r="F20" s="94"/>
      <c r="G20" s="94"/>
      <c r="H20" s="94"/>
      <c r="I20" s="94"/>
      <c r="J20" s="94"/>
      <c r="K20" s="94"/>
      <c r="L20" s="94"/>
      <c r="M20" s="94"/>
      <c r="N20" s="94"/>
      <c r="O20" s="94"/>
      <c r="P20" s="94"/>
      <c r="Q20" s="94"/>
      <c r="R20" s="94"/>
      <c r="S20" s="94"/>
      <c r="T20" s="94"/>
      <c r="U20" s="94"/>
      <c r="V20" s="94"/>
      <c r="W20" s="94"/>
      <c r="X20" s="94"/>
      <c r="Y20" s="94"/>
      <c r="Z20" s="95"/>
    </row>
    <row r="21" spans="1:26" x14ac:dyDescent="0.3">
      <c r="A21" s="93"/>
      <c r="B21" s="94"/>
      <c r="C21" s="94"/>
      <c r="D21" s="94"/>
      <c r="E21" s="94"/>
      <c r="F21" s="94"/>
      <c r="G21" s="94"/>
      <c r="H21" s="94"/>
      <c r="I21" s="94"/>
      <c r="J21" s="94"/>
      <c r="K21" s="94"/>
      <c r="L21" s="94"/>
      <c r="M21" s="94"/>
      <c r="N21" s="94"/>
      <c r="O21" s="94"/>
      <c r="P21" s="94"/>
      <c r="Q21" s="94"/>
      <c r="R21" s="94"/>
      <c r="S21" s="94"/>
      <c r="T21" s="94"/>
      <c r="U21" s="94"/>
      <c r="V21" s="94"/>
      <c r="W21" s="94"/>
      <c r="X21" s="94"/>
      <c r="Y21" s="94"/>
      <c r="Z21" s="95"/>
    </row>
    <row r="22" spans="1:26" x14ac:dyDescent="0.3">
      <c r="A22" s="93"/>
      <c r="B22" s="94"/>
      <c r="C22" s="94"/>
      <c r="D22" s="94"/>
      <c r="E22" s="94"/>
      <c r="F22" s="94"/>
      <c r="G22" s="94"/>
      <c r="H22" s="94"/>
      <c r="I22" s="94"/>
      <c r="J22" s="94"/>
      <c r="K22" s="94"/>
      <c r="L22" s="94"/>
      <c r="M22" s="94"/>
      <c r="N22" s="94"/>
      <c r="O22" s="94"/>
      <c r="P22" s="94"/>
      <c r="Q22" s="94"/>
      <c r="R22" s="94"/>
      <c r="S22" s="94"/>
      <c r="T22" s="94"/>
      <c r="U22" s="94"/>
      <c r="V22" s="94"/>
      <c r="W22" s="94"/>
      <c r="X22" s="94"/>
      <c r="Y22" s="94"/>
      <c r="Z22" s="95"/>
    </row>
    <row r="23" spans="1:26" x14ac:dyDescent="0.3">
      <c r="A23" s="93"/>
      <c r="B23" s="94"/>
      <c r="C23" s="94"/>
      <c r="D23" s="94"/>
      <c r="E23" s="94"/>
      <c r="F23" s="94"/>
      <c r="G23" s="94"/>
      <c r="H23" s="94"/>
      <c r="I23" s="94"/>
      <c r="J23" s="94"/>
      <c r="K23" s="94"/>
      <c r="L23" s="94"/>
      <c r="M23" s="94"/>
      <c r="N23" s="94"/>
      <c r="O23" s="94"/>
      <c r="P23" s="94"/>
      <c r="Q23" s="94"/>
      <c r="R23" s="94"/>
      <c r="S23" s="94"/>
      <c r="T23" s="94"/>
      <c r="U23" s="94"/>
      <c r="V23" s="94"/>
      <c r="W23" s="94"/>
      <c r="X23" s="94"/>
      <c r="Y23" s="94"/>
      <c r="Z23" s="95"/>
    </row>
    <row r="24" spans="1:26" x14ac:dyDescent="0.3">
      <c r="A24" s="93"/>
      <c r="B24" s="94"/>
      <c r="C24" s="94"/>
      <c r="D24" s="94"/>
      <c r="E24" s="94"/>
      <c r="F24" s="94"/>
      <c r="G24" s="94"/>
      <c r="H24" s="94"/>
      <c r="I24" s="94"/>
      <c r="J24" s="94"/>
      <c r="K24" s="94"/>
      <c r="L24" s="94"/>
      <c r="M24" s="94"/>
      <c r="N24" s="94"/>
      <c r="O24" s="94"/>
      <c r="P24" s="94"/>
      <c r="Q24" s="94"/>
      <c r="R24" s="94"/>
      <c r="S24" s="94"/>
      <c r="T24" s="94"/>
      <c r="U24" s="94"/>
      <c r="V24" s="94"/>
      <c r="W24" s="94"/>
      <c r="X24" s="94"/>
      <c r="Y24" s="94"/>
      <c r="Z24" s="95"/>
    </row>
    <row r="25" spans="1:26" x14ac:dyDescent="0.3">
      <c r="A25" s="93"/>
      <c r="B25" s="94"/>
      <c r="C25" s="94"/>
      <c r="D25" s="94"/>
      <c r="E25" s="94"/>
      <c r="F25" s="94"/>
      <c r="G25" s="94"/>
      <c r="H25" s="94"/>
      <c r="I25" s="94"/>
      <c r="J25" s="94"/>
      <c r="K25" s="94"/>
      <c r="L25" s="94"/>
      <c r="M25" s="94"/>
      <c r="N25" s="94"/>
      <c r="O25" s="94"/>
      <c r="P25" s="94"/>
      <c r="Q25" s="94"/>
      <c r="R25" s="94"/>
      <c r="S25" s="94"/>
      <c r="T25" s="94"/>
      <c r="U25" s="94"/>
      <c r="V25" s="94"/>
      <c r="W25" s="94"/>
      <c r="X25" s="94"/>
      <c r="Y25" s="94"/>
      <c r="Z25" s="95"/>
    </row>
    <row r="26" spans="1:26" x14ac:dyDescent="0.3">
      <c r="A26" s="93"/>
      <c r="B26" s="94"/>
      <c r="C26" s="94"/>
      <c r="D26" s="94"/>
      <c r="E26" s="94"/>
      <c r="F26" s="94"/>
      <c r="G26" s="94"/>
      <c r="H26" s="94"/>
      <c r="I26" s="94"/>
      <c r="J26" s="94"/>
      <c r="K26" s="94"/>
      <c r="L26" s="94"/>
      <c r="M26" s="94"/>
      <c r="N26" s="94"/>
      <c r="O26" s="94"/>
      <c r="P26" s="94"/>
      <c r="Q26" s="94"/>
      <c r="R26" s="94"/>
      <c r="S26" s="94"/>
      <c r="T26" s="94"/>
      <c r="U26" s="94"/>
      <c r="V26" s="94"/>
      <c r="W26" s="94"/>
      <c r="X26" s="94"/>
      <c r="Y26" s="94"/>
      <c r="Z26" s="95"/>
    </row>
    <row r="27" spans="1:26" x14ac:dyDescent="0.3">
      <c r="A27" s="93"/>
      <c r="B27" s="94"/>
      <c r="C27" s="94"/>
      <c r="D27" s="94"/>
      <c r="E27" s="94"/>
      <c r="F27" s="94"/>
      <c r="G27" s="94"/>
      <c r="H27" s="94"/>
      <c r="I27" s="94"/>
      <c r="J27" s="94"/>
      <c r="K27" s="94"/>
      <c r="L27" s="94"/>
      <c r="M27" s="94"/>
      <c r="N27" s="94"/>
      <c r="O27" s="94"/>
      <c r="P27" s="94"/>
      <c r="Q27" s="94"/>
      <c r="R27" s="94"/>
      <c r="S27" s="94"/>
      <c r="T27" s="94"/>
      <c r="U27" s="94"/>
      <c r="V27" s="94"/>
      <c r="W27" s="94"/>
      <c r="X27" s="94"/>
      <c r="Y27" s="94"/>
      <c r="Z27" s="95"/>
    </row>
    <row r="28" spans="1:26" x14ac:dyDescent="0.3">
      <c r="A28" s="93"/>
      <c r="B28" s="94"/>
      <c r="C28" s="94"/>
      <c r="D28" s="94"/>
      <c r="E28" s="94"/>
      <c r="F28" s="94"/>
      <c r="G28" s="94"/>
      <c r="H28" s="94"/>
      <c r="I28" s="94"/>
      <c r="J28" s="94"/>
      <c r="K28" s="94"/>
      <c r="L28" s="94"/>
      <c r="M28" s="94"/>
      <c r="N28" s="94"/>
      <c r="O28" s="94"/>
      <c r="P28" s="94"/>
      <c r="Q28" s="94"/>
      <c r="R28" s="94"/>
      <c r="S28" s="94"/>
      <c r="T28" s="94"/>
      <c r="U28" s="94"/>
      <c r="V28" s="94"/>
      <c r="W28" s="94"/>
      <c r="X28" s="94"/>
      <c r="Y28" s="94"/>
      <c r="Z28" s="95"/>
    </row>
    <row r="29" spans="1:26" x14ac:dyDescent="0.3">
      <c r="A29" s="93"/>
      <c r="B29" s="94"/>
      <c r="C29" s="94"/>
      <c r="D29" s="94"/>
      <c r="E29" s="94"/>
      <c r="F29" s="94"/>
      <c r="G29" s="94"/>
      <c r="H29" s="94"/>
      <c r="I29" s="94"/>
      <c r="J29" s="94"/>
      <c r="K29" s="94"/>
      <c r="L29" s="94"/>
      <c r="M29" s="94"/>
      <c r="N29" s="94"/>
      <c r="O29" s="94"/>
      <c r="P29" s="94"/>
      <c r="Q29" s="94"/>
      <c r="R29" s="94"/>
      <c r="S29" s="94"/>
      <c r="T29" s="94"/>
      <c r="U29" s="94"/>
      <c r="V29" s="94"/>
      <c r="W29" s="94"/>
      <c r="X29" s="94"/>
      <c r="Y29" s="94"/>
      <c r="Z29" s="95"/>
    </row>
    <row r="30" spans="1:26" x14ac:dyDescent="0.3">
      <c r="A30" s="93"/>
      <c r="B30" s="94"/>
      <c r="C30" s="94"/>
      <c r="D30" s="94"/>
      <c r="E30" s="94"/>
      <c r="F30" s="94"/>
      <c r="G30" s="94"/>
      <c r="H30" s="94"/>
      <c r="I30" s="94"/>
      <c r="J30" s="94"/>
      <c r="K30" s="94"/>
      <c r="L30" s="94"/>
      <c r="M30" s="94"/>
      <c r="N30" s="94"/>
      <c r="O30" s="94"/>
      <c r="P30" s="94"/>
      <c r="Q30" s="94"/>
      <c r="R30" s="94"/>
      <c r="S30" s="94"/>
      <c r="T30" s="94"/>
      <c r="U30" s="94"/>
      <c r="V30" s="94"/>
      <c r="W30" s="94"/>
      <c r="X30" s="94"/>
      <c r="Y30" s="94"/>
      <c r="Z30" s="95"/>
    </row>
    <row r="31" spans="1:26" x14ac:dyDescent="0.3">
      <c r="A31" s="93"/>
      <c r="B31" s="94"/>
      <c r="C31" s="94"/>
      <c r="D31" s="94"/>
      <c r="E31" s="94"/>
      <c r="F31" s="94"/>
      <c r="G31" s="94"/>
      <c r="H31" s="94"/>
      <c r="I31" s="94"/>
      <c r="J31" s="94"/>
      <c r="K31" s="94"/>
      <c r="L31" s="94"/>
      <c r="M31" s="94"/>
      <c r="N31" s="94"/>
      <c r="O31" s="94"/>
      <c r="P31" s="94"/>
      <c r="Q31" s="94"/>
      <c r="R31" s="94"/>
      <c r="S31" s="94"/>
      <c r="T31" s="94"/>
      <c r="U31" s="94"/>
      <c r="V31" s="94"/>
      <c r="W31" s="94"/>
      <c r="X31" s="94"/>
      <c r="Y31" s="94"/>
      <c r="Z31" s="95"/>
    </row>
    <row r="32" spans="1:26" x14ac:dyDescent="0.3">
      <c r="A32" s="96"/>
      <c r="B32" s="97"/>
      <c r="C32" s="97"/>
      <c r="D32" s="97"/>
      <c r="E32" s="97"/>
      <c r="F32" s="97"/>
      <c r="G32" s="97"/>
      <c r="H32" s="97"/>
      <c r="I32" s="97"/>
      <c r="J32" s="97"/>
      <c r="K32" s="97"/>
      <c r="L32" s="97"/>
      <c r="M32" s="97"/>
      <c r="N32" s="97"/>
      <c r="O32" s="97"/>
      <c r="P32" s="97"/>
      <c r="Q32" s="97"/>
      <c r="R32" s="97"/>
      <c r="S32" s="97"/>
      <c r="T32" s="97"/>
      <c r="U32" s="97"/>
      <c r="V32" s="97"/>
      <c r="W32" s="97"/>
      <c r="X32" s="97"/>
      <c r="Y32" s="97"/>
      <c r="Z32" s="98"/>
    </row>
  </sheetData>
  <mergeCells count="1">
    <mergeCell ref="A1:Z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F0F90-A8BB-42D7-906B-E36054960C56}">
  <sheetPr codeName="Sheet2">
    <pageSetUpPr autoPageBreaks="0"/>
  </sheetPr>
  <dimension ref="A1:AF46"/>
  <sheetViews>
    <sheetView showGridLines="0" showRowColHeaders="0" tabSelected="1" zoomScale="101" zoomScaleNormal="100" workbookViewId="0">
      <selection activeCell="K27" sqref="K27"/>
    </sheetView>
  </sheetViews>
  <sheetFormatPr defaultRowHeight="14.4" x14ac:dyDescent="0.3"/>
  <cols>
    <col min="10" max="10" width="8.88671875" customWidth="1"/>
    <col min="11" max="11" width="11.88671875" customWidth="1"/>
    <col min="12" max="12" width="11.44140625" customWidth="1"/>
    <col min="16" max="16" width="8" customWidth="1"/>
    <col min="17" max="17" width="11.5546875" customWidth="1"/>
    <col min="19" max="19" width="10.44140625" customWidth="1"/>
    <col min="20" max="20" width="12.77734375" customWidth="1"/>
    <col min="23" max="23" width="6.21875" customWidth="1"/>
    <col min="24" max="24" width="13.77734375" customWidth="1"/>
    <col min="25" max="25" width="5.77734375" customWidth="1"/>
    <col min="26" max="26" width="15.44140625" customWidth="1"/>
    <col min="27" max="27" width="20.6640625" customWidth="1"/>
    <col min="29" max="29" width="16.44140625" customWidth="1"/>
    <col min="30" max="30" width="18.33203125" customWidth="1"/>
  </cols>
  <sheetData>
    <row r="1" spans="1:32" x14ac:dyDescent="0.3">
      <c r="A1" s="44"/>
      <c r="B1" s="44"/>
      <c r="C1" s="44"/>
      <c r="D1" s="44"/>
      <c r="E1" s="44"/>
      <c r="F1" s="44"/>
      <c r="G1" s="44"/>
      <c r="H1" s="44"/>
      <c r="I1" s="44"/>
      <c r="J1" s="44"/>
      <c r="K1" s="44"/>
      <c r="L1" s="44"/>
      <c r="M1" s="44"/>
      <c r="N1" s="44"/>
      <c r="O1" s="44"/>
      <c r="P1" s="45"/>
      <c r="Q1" s="45"/>
      <c r="R1" s="45"/>
      <c r="S1" s="45"/>
      <c r="T1" s="44"/>
      <c r="U1" s="44"/>
      <c r="V1" s="44"/>
      <c r="W1" s="44"/>
      <c r="X1" s="44"/>
      <c r="Y1" s="44"/>
      <c r="Z1" s="44"/>
      <c r="AA1" s="45"/>
      <c r="AB1" s="45"/>
      <c r="AC1" s="45"/>
      <c r="AD1" s="45"/>
      <c r="AE1" s="45"/>
      <c r="AF1" s="45"/>
    </row>
    <row r="2" spans="1:32" x14ac:dyDescent="0.3">
      <c r="A2" s="44"/>
      <c r="B2" s="44"/>
      <c r="C2" s="44"/>
      <c r="D2" s="44"/>
      <c r="E2" s="44"/>
      <c r="F2" s="44"/>
      <c r="G2" s="44"/>
      <c r="H2" s="44"/>
      <c r="I2" s="44"/>
      <c r="J2" s="44"/>
      <c r="K2" s="44"/>
      <c r="L2" s="44"/>
      <c r="M2" s="44"/>
      <c r="N2" s="44"/>
      <c r="O2" s="44"/>
      <c r="P2" s="45"/>
      <c r="Q2" s="45"/>
      <c r="R2" s="45"/>
      <c r="S2" s="45"/>
      <c r="T2" s="44"/>
      <c r="U2" s="44"/>
      <c r="V2" s="44"/>
      <c r="W2" s="44"/>
      <c r="X2" s="44"/>
      <c r="Y2" s="44"/>
      <c r="Z2" s="45"/>
      <c r="AA2" s="45"/>
      <c r="AB2" s="45"/>
      <c r="AC2" s="45"/>
      <c r="AD2" s="45"/>
      <c r="AE2" s="45"/>
      <c r="AF2" s="45"/>
    </row>
    <row r="3" spans="1:32" x14ac:dyDescent="0.3">
      <c r="A3" s="44"/>
      <c r="B3" s="44"/>
      <c r="C3" s="44"/>
      <c r="D3" s="44"/>
      <c r="E3" s="44"/>
      <c r="F3" s="44"/>
      <c r="G3" s="44"/>
      <c r="H3" s="44"/>
      <c r="I3" s="44"/>
      <c r="J3" s="44"/>
      <c r="K3" s="44"/>
      <c r="L3" s="44"/>
      <c r="M3" s="44"/>
      <c r="N3" s="44"/>
      <c r="O3" s="44"/>
      <c r="P3" s="45"/>
      <c r="Q3" s="45"/>
      <c r="R3" s="45"/>
      <c r="S3" s="45"/>
      <c r="T3" s="44"/>
      <c r="U3" s="44"/>
      <c r="V3" s="44"/>
      <c r="W3" s="44"/>
      <c r="X3" s="45"/>
      <c r="Y3" s="45"/>
      <c r="Z3" s="45"/>
      <c r="AA3" s="45"/>
      <c r="AB3" s="45"/>
      <c r="AC3" s="45"/>
      <c r="AD3" s="45"/>
      <c r="AE3" s="45"/>
      <c r="AF3" s="45"/>
    </row>
    <row r="4" spans="1:32" x14ac:dyDescent="0.3">
      <c r="A4" s="44"/>
      <c r="B4" s="44"/>
      <c r="C4" s="44"/>
      <c r="D4" s="44"/>
      <c r="E4" s="44"/>
      <c r="F4" s="44"/>
      <c r="G4" s="44"/>
      <c r="H4" s="44"/>
      <c r="I4" s="44"/>
      <c r="J4" s="44"/>
      <c r="K4" s="44"/>
      <c r="L4" s="44"/>
      <c r="M4" s="44"/>
      <c r="N4" s="44"/>
      <c r="O4" s="44"/>
      <c r="P4" s="45"/>
      <c r="Q4" s="45"/>
      <c r="R4" s="45"/>
      <c r="S4" s="45"/>
      <c r="T4" s="44"/>
      <c r="U4" s="44"/>
      <c r="V4" s="44"/>
      <c r="W4" s="44"/>
      <c r="X4" s="45"/>
      <c r="Y4" s="45"/>
      <c r="Z4" s="45"/>
      <c r="AA4" s="45"/>
      <c r="AB4" s="45"/>
      <c r="AC4" s="45"/>
      <c r="AD4" s="45"/>
      <c r="AE4" s="45"/>
      <c r="AF4" s="45"/>
    </row>
    <row r="5" spans="1:32" x14ac:dyDescent="0.3">
      <c r="A5" s="44"/>
      <c r="B5" s="44"/>
      <c r="C5" s="44"/>
      <c r="D5" s="44"/>
      <c r="E5" s="44"/>
      <c r="F5" s="44"/>
      <c r="G5" s="44"/>
      <c r="H5" s="44"/>
      <c r="I5" s="44"/>
      <c r="J5" s="44"/>
      <c r="K5" s="44"/>
      <c r="L5" s="44"/>
      <c r="M5" s="44"/>
      <c r="N5" s="44"/>
      <c r="O5" s="44"/>
      <c r="P5" s="45"/>
      <c r="Q5" s="45"/>
      <c r="R5" s="45"/>
      <c r="S5" s="45"/>
      <c r="T5" s="44"/>
      <c r="U5" s="44"/>
      <c r="V5" s="44"/>
      <c r="W5" s="44"/>
      <c r="X5" s="45"/>
      <c r="Y5" s="45"/>
      <c r="Z5" s="45"/>
      <c r="AA5" s="45"/>
      <c r="AB5" s="45"/>
      <c r="AC5" s="45"/>
      <c r="AD5" s="45"/>
      <c r="AE5" s="45"/>
      <c r="AF5" s="45"/>
    </row>
    <row r="6" spans="1:32" x14ac:dyDescent="0.3">
      <c r="A6" s="44"/>
      <c r="B6" s="44"/>
      <c r="C6" s="44"/>
      <c r="D6" s="44"/>
      <c r="E6" s="44"/>
      <c r="F6" s="44"/>
      <c r="G6" s="44"/>
      <c r="H6" s="44"/>
      <c r="I6" s="44"/>
      <c r="J6" s="44"/>
      <c r="K6" s="44"/>
      <c r="L6" s="44"/>
      <c r="M6" s="44"/>
      <c r="N6" s="44"/>
      <c r="O6" s="44"/>
      <c r="P6" s="45"/>
      <c r="Q6" s="45"/>
      <c r="R6" s="45"/>
      <c r="S6" s="45"/>
      <c r="T6" s="44"/>
      <c r="U6" s="44"/>
      <c r="V6" s="44"/>
      <c r="W6" s="44"/>
      <c r="X6" s="45"/>
      <c r="Y6" s="45"/>
      <c r="Z6" s="45"/>
      <c r="AA6" s="45"/>
      <c r="AB6" s="45"/>
      <c r="AC6" s="45"/>
      <c r="AD6" s="45"/>
      <c r="AE6" s="45"/>
      <c r="AF6" s="45"/>
    </row>
    <row r="7" spans="1:32" x14ac:dyDescent="0.3">
      <c r="A7" s="44"/>
      <c r="B7" s="44"/>
      <c r="C7" s="44"/>
      <c r="D7" s="44"/>
      <c r="E7" s="44"/>
      <c r="F7" s="44"/>
      <c r="G7" s="44"/>
      <c r="H7" s="44"/>
      <c r="I7" s="44"/>
      <c r="J7" s="44"/>
      <c r="K7" s="45"/>
      <c r="L7" s="45"/>
      <c r="M7" s="45"/>
      <c r="N7" s="45"/>
      <c r="O7" s="44"/>
      <c r="P7" s="45"/>
      <c r="Q7" s="45"/>
      <c r="R7" s="45"/>
      <c r="S7" s="45"/>
      <c r="T7" s="45"/>
      <c r="U7" s="44"/>
      <c r="V7" s="44"/>
      <c r="W7" s="44"/>
      <c r="X7" s="45"/>
      <c r="Y7" s="45"/>
      <c r="Z7" s="45"/>
      <c r="AA7" s="45"/>
      <c r="AB7" s="45"/>
      <c r="AC7" s="45"/>
      <c r="AD7" s="45"/>
      <c r="AE7" s="45"/>
      <c r="AF7" s="45"/>
    </row>
    <row r="8" spans="1:32" x14ac:dyDescent="0.3">
      <c r="A8" s="44"/>
      <c r="B8" s="44"/>
      <c r="C8" s="44"/>
      <c r="D8" s="44"/>
      <c r="E8" s="44"/>
      <c r="F8" s="44"/>
      <c r="G8" s="44"/>
      <c r="H8" s="44"/>
      <c r="I8" s="44"/>
      <c r="J8" s="44"/>
      <c r="K8" s="45"/>
      <c r="L8" s="45"/>
      <c r="M8" s="45"/>
      <c r="N8" s="45"/>
      <c r="O8" s="45"/>
      <c r="P8" s="45"/>
      <c r="Q8" s="59" t="s">
        <v>106</v>
      </c>
      <c r="R8" s="59" t="s">
        <v>121</v>
      </c>
      <c r="S8" s="59" t="s">
        <v>126</v>
      </c>
      <c r="T8" s="59" t="s">
        <v>128</v>
      </c>
      <c r="U8" s="45"/>
      <c r="V8" s="45"/>
      <c r="W8" s="44"/>
      <c r="X8" s="45"/>
      <c r="Y8" s="45"/>
      <c r="Z8" s="45"/>
      <c r="AA8" s="45"/>
      <c r="AB8" s="45"/>
      <c r="AC8" s="45"/>
      <c r="AD8" s="45"/>
      <c r="AE8" s="45"/>
      <c r="AF8" s="45"/>
    </row>
    <row r="9" spans="1:32" x14ac:dyDescent="0.3">
      <c r="A9" s="44"/>
      <c r="B9" s="44"/>
      <c r="C9" s="44"/>
      <c r="D9" s="44"/>
      <c r="E9" s="44"/>
      <c r="F9" s="44"/>
      <c r="G9" s="44"/>
      <c r="H9" s="44"/>
      <c r="I9" s="44"/>
      <c r="J9" s="44"/>
      <c r="K9" s="45"/>
      <c r="L9" s="45"/>
      <c r="M9" s="45"/>
      <c r="N9" s="45"/>
      <c r="O9" s="45"/>
      <c r="P9" s="45"/>
      <c r="Q9" s="50" t="str">
        <f>'9th_ques'!H173</f>
        <v>Goa</v>
      </c>
      <c r="R9" s="48">
        <f>'9th_ques'!I173</f>
        <v>9.84</v>
      </c>
      <c r="S9" s="49">
        <f>'9th_ques'!J173</f>
        <v>1.4644833718679711</v>
      </c>
      <c r="T9" s="58">
        <f>'9th_ques'!K173</f>
        <v>2419573.9204688682</v>
      </c>
      <c r="U9" s="45"/>
      <c r="V9" s="45"/>
      <c r="W9" s="44"/>
      <c r="X9" s="45"/>
      <c r="Y9" s="45"/>
      <c r="Z9" s="45"/>
      <c r="AA9" s="45"/>
      <c r="AB9" s="45"/>
      <c r="AC9" s="45"/>
      <c r="AD9" s="45"/>
      <c r="AE9" s="45"/>
      <c r="AF9" s="45"/>
    </row>
    <row r="10" spans="1:32" x14ac:dyDescent="0.3">
      <c r="A10" s="44"/>
      <c r="B10" s="44"/>
      <c r="C10" s="44"/>
      <c r="D10" s="44"/>
      <c r="E10" s="44"/>
      <c r="F10" s="44"/>
      <c r="G10" s="44"/>
      <c r="H10" s="44"/>
      <c r="I10" s="44"/>
      <c r="J10" s="44"/>
      <c r="K10" s="45"/>
      <c r="L10" s="45"/>
      <c r="M10" s="45"/>
      <c r="N10" s="45"/>
      <c r="O10" s="45"/>
      <c r="P10" s="45"/>
      <c r="Q10" s="50" t="str">
        <f>'9th_ques'!H174</f>
        <v>Karnataka</v>
      </c>
      <c r="R10" s="48">
        <f>'9th_ques'!I174</f>
        <v>7.84</v>
      </c>
      <c r="S10" s="49">
        <f>'9th_ques'!J174</f>
        <v>0.93243125422231721</v>
      </c>
      <c r="T10" s="58">
        <f>'9th_ques'!K174</f>
        <v>8383406.4105287762</v>
      </c>
      <c r="U10" s="45"/>
      <c r="V10" s="45"/>
      <c r="W10" s="44"/>
      <c r="X10" s="45"/>
      <c r="Y10" s="45"/>
      <c r="Z10" s="45"/>
      <c r="AA10" s="45"/>
      <c r="AB10" s="45"/>
      <c r="AC10" s="45"/>
      <c r="AD10" s="45"/>
      <c r="AE10" s="45"/>
      <c r="AF10" s="45"/>
    </row>
    <row r="11" spans="1:32" x14ac:dyDescent="0.3">
      <c r="A11" s="44"/>
      <c r="B11" s="44"/>
      <c r="C11" s="44"/>
      <c r="D11" s="44"/>
      <c r="E11" s="44"/>
      <c r="F11" s="44"/>
      <c r="G11" s="44"/>
      <c r="H11" s="44"/>
      <c r="I11" s="44"/>
      <c r="J11" s="44"/>
      <c r="K11" s="45"/>
      <c r="L11" s="45"/>
      <c r="M11" s="45"/>
      <c r="N11" s="45"/>
      <c r="O11" s="45"/>
      <c r="P11" s="45"/>
      <c r="Q11" s="50" t="str">
        <f>'9th_ques'!H175</f>
        <v>Delhi</v>
      </c>
      <c r="R11" s="48">
        <f>'9th_ques'!I175</f>
        <v>6.76</v>
      </c>
      <c r="S11" s="49">
        <f>'9th_ques'!J175</f>
        <v>0.68100075309383068</v>
      </c>
      <c r="T11" s="58">
        <f>'9th_ques'!K175</f>
        <v>1054259.354660952</v>
      </c>
      <c r="U11" s="45"/>
      <c r="V11" s="45"/>
      <c r="W11" s="44"/>
      <c r="X11" s="45"/>
      <c r="Y11" s="45"/>
      <c r="Z11" s="45"/>
      <c r="AA11" s="45"/>
      <c r="AB11" s="45"/>
      <c r="AC11" s="45"/>
      <c r="AD11" s="45"/>
      <c r="AE11" s="45"/>
      <c r="AF11" s="45"/>
    </row>
    <row r="12" spans="1:32" x14ac:dyDescent="0.3">
      <c r="A12" s="44"/>
      <c r="B12" s="44"/>
      <c r="C12" s="44"/>
      <c r="D12" s="44"/>
      <c r="E12" s="44"/>
      <c r="F12" s="44"/>
      <c r="G12" s="44"/>
      <c r="H12" s="44"/>
      <c r="I12" s="44"/>
      <c r="J12" s="44"/>
      <c r="K12" s="45"/>
      <c r="L12" s="45"/>
      <c r="M12" s="45"/>
      <c r="N12" s="45"/>
      <c r="O12" s="45"/>
      <c r="P12" s="45"/>
      <c r="Q12" s="50" t="str">
        <f>'9th_ques'!H176</f>
        <v>Kerala</v>
      </c>
      <c r="R12" s="48">
        <f>'9th_ques'!I176</f>
        <v>6.64</v>
      </c>
      <c r="S12" s="49">
        <f>'9th_ques'!J176</f>
        <v>1.3283195498243554</v>
      </c>
      <c r="T12" s="58">
        <f>'9th_ques'!K176</f>
        <v>11779401.022211902</v>
      </c>
      <c r="U12" s="45"/>
      <c r="V12" s="45"/>
      <c r="W12" s="44"/>
      <c r="X12" s="45"/>
      <c r="Y12" s="45"/>
      <c r="Z12" s="45"/>
      <c r="AA12" s="45"/>
      <c r="AB12" s="45"/>
      <c r="AC12" s="45"/>
      <c r="AD12" s="45"/>
      <c r="AE12" s="45"/>
      <c r="AF12" s="45"/>
    </row>
    <row r="13" spans="1:32" x14ac:dyDescent="0.3">
      <c r="A13" s="44"/>
      <c r="B13" s="44"/>
      <c r="C13" s="44"/>
      <c r="D13" s="44"/>
      <c r="E13" s="44"/>
      <c r="F13" s="44"/>
      <c r="G13" s="44"/>
      <c r="H13" s="44"/>
      <c r="I13" s="44"/>
      <c r="J13" s="44"/>
      <c r="K13" s="45"/>
      <c r="L13" s="45"/>
      <c r="M13" s="45"/>
      <c r="N13" s="45"/>
      <c r="O13" s="45"/>
      <c r="P13" s="45"/>
      <c r="Q13" s="50" t="str">
        <f>'9th_ques'!H177</f>
        <v>Maharashtra</v>
      </c>
      <c r="R13" s="48">
        <f>'9th_ques'!I177</f>
        <v>6.49</v>
      </c>
      <c r="S13" s="49">
        <f>'9th_ques'!J177</f>
        <v>1.0188930675434626</v>
      </c>
      <c r="T13" s="58">
        <f>'9th_ques'!K177</f>
        <v>13351145.669607425</v>
      </c>
      <c r="U13" s="45"/>
      <c r="V13" s="45"/>
      <c r="W13" s="44"/>
      <c r="X13" s="45"/>
      <c r="Y13" s="45"/>
      <c r="Z13" s="45"/>
      <c r="AA13" s="45"/>
      <c r="AB13" s="45"/>
      <c r="AC13" s="45"/>
      <c r="AD13" s="45"/>
      <c r="AE13" s="45"/>
      <c r="AF13" s="45"/>
    </row>
    <row r="14" spans="1:32" x14ac:dyDescent="0.3">
      <c r="A14" s="44"/>
      <c r="B14" s="44"/>
      <c r="C14" s="44"/>
      <c r="D14" s="44"/>
      <c r="E14" s="44"/>
      <c r="F14" s="44"/>
      <c r="G14" s="44"/>
      <c r="H14" s="44"/>
      <c r="I14" s="44"/>
      <c r="J14" s="44"/>
      <c r="K14" s="45"/>
      <c r="L14" s="45"/>
      <c r="M14" s="45"/>
      <c r="N14" s="45"/>
      <c r="O14" s="45"/>
      <c r="P14" s="45"/>
      <c r="Q14" s="50" t="str">
        <f>'9th_ques'!H178</f>
        <v>Odisha</v>
      </c>
      <c r="R14" s="48">
        <f>'9th_ques'!I178</f>
        <v>4.63</v>
      </c>
      <c r="S14" s="49">
        <f>'9th_ques'!J178</f>
        <v>1.0294214135936408</v>
      </c>
      <c r="T14" s="58">
        <f>'9th_ques'!K178</f>
        <v>2732813.9987663138</v>
      </c>
      <c r="U14" s="45"/>
      <c r="V14" s="45"/>
      <c r="W14" s="44"/>
      <c r="X14" s="45"/>
      <c r="Y14" s="45"/>
      <c r="Z14" s="45"/>
      <c r="AA14" s="45"/>
      <c r="AB14" s="45"/>
      <c r="AC14" s="45"/>
      <c r="AD14" s="45"/>
      <c r="AE14" s="45"/>
      <c r="AF14" s="45"/>
    </row>
    <row r="15" spans="1:32" x14ac:dyDescent="0.3">
      <c r="A15" s="44"/>
      <c r="B15" s="44"/>
      <c r="C15" s="44"/>
      <c r="D15" s="44"/>
      <c r="E15" s="44"/>
      <c r="F15" s="44"/>
      <c r="G15" s="44"/>
      <c r="H15" s="44"/>
      <c r="I15" s="44"/>
      <c r="J15" s="44"/>
      <c r="K15" s="45"/>
      <c r="L15" s="45"/>
      <c r="M15" s="45"/>
      <c r="N15" s="45"/>
      <c r="O15" s="45"/>
      <c r="P15" s="45"/>
      <c r="Q15" s="50" t="str">
        <f>'9th_ques'!H179</f>
        <v>Rajasthan</v>
      </c>
      <c r="R15" s="48">
        <f>'9th_ques'!I179</f>
        <v>4.55</v>
      </c>
      <c r="S15" s="49">
        <f>'9th_ques'!J179</f>
        <v>0.81873885482607567</v>
      </c>
      <c r="T15" s="58">
        <f>'9th_ques'!K179</f>
        <v>2404793.777730844</v>
      </c>
      <c r="U15" s="45"/>
      <c r="V15" s="45"/>
      <c r="W15" s="44"/>
      <c r="X15" s="44"/>
      <c r="Y15" s="44"/>
      <c r="Z15" s="44"/>
      <c r="AA15" s="45"/>
      <c r="AB15" s="45"/>
      <c r="AC15" s="45"/>
      <c r="AD15" s="45"/>
      <c r="AE15" s="45"/>
      <c r="AF15" s="45"/>
    </row>
    <row r="16" spans="1:32" x14ac:dyDescent="0.3">
      <c r="A16" s="44"/>
      <c r="B16" s="44"/>
      <c r="C16" s="44"/>
      <c r="D16" s="44"/>
      <c r="E16" s="44"/>
      <c r="F16" s="44"/>
      <c r="G16" s="44"/>
      <c r="H16" s="44"/>
      <c r="I16" s="44"/>
      <c r="J16" s="44"/>
      <c r="K16" s="45"/>
      <c r="L16" s="45"/>
      <c r="M16" s="45"/>
      <c r="N16" s="45"/>
      <c r="O16" s="45"/>
      <c r="P16" s="45"/>
      <c r="Q16" s="50" t="str">
        <f>'9th_ques'!H180</f>
        <v>Gujarat</v>
      </c>
      <c r="R16" s="48">
        <f>'9th_ques'!I180</f>
        <v>4.4000000000000004</v>
      </c>
      <c r="S16" s="49">
        <f>'9th_ques'!J180</f>
        <v>1.1632964026833315</v>
      </c>
      <c r="T16" s="58">
        <f>'9th_ques'!K180</f>
        <v>8646246.0746632442</v>
      </c>
      <c r="U16" s="45"/>
      <c r="V16" s="45"/>
      <c r="W16" s="44"/>
      <c r="X16" s="44"/>
      <c r="Y16" s="44"/>
      <c r="Z16" s="44"/>
      <c r="AA16" s="45"/>
      <c r="AB16" s="45"/>
      <c r="AC16" s="45"/>
      <c r="AD16" s="45"/>
      <c r="AE16" s="45"/>
      <c r="AF16" s="45"/>
    </row>
    <row r="17" spans="1:32" x14ac:dyDescent="0.3">
      <c r="A17" s="44"/>
      <c r="B17" s="44"/>
      <c r="C17" s="44"/>
      <c r="D17" s="44"/>
      <c r="E17" s="44"/>
      <c r="F17" s="44"/>
      <c r="G17" s="44"/>
      <c r="H17" s="44"/>
      <c r="I17" s="44"/>
      <c r="J17" s="44"/>
      <c r="K17" s="45"/>
      <c r="L17" s="45"/>
      <c r="M17" s="45"/>
      <c r="N17" s="45"/>
      <c r="O17" s="45"/>
      <c r="P17" s="45"/>
      <c r="Q17" s="50" t="str">
        <f>'9th_ques'!H181</f>
        <v>Tamil Nadu</v>
      </c>
      <c r="R17" s="48">
        <f>'9th_ques'!I181</f>
        <v>4.3</v>
      </c>
      <c r="S17" s="49">
        <f>'9th_ques'!J181</f>
        <v>0.59953130427270596</v>
      </c>
      <c r="T17" s="58">
        <f>'9th_ques'!K181</f>
        <v>1579547.2747418142</v>
      </c>
      <c r="U17" s="45"/>
      <c r="V17" s="45"/>
      <c r="W17" s="44"/>
      <c r="X17" s="44"/>
      <c r="Y17" s="44"/>
      <c r="Z17" s="44"/>
      <c r="AA17" s="45"/>
      <c r="AB17" s="45"/>
      <c r="AC17" s="45"/>
      <c r="AD17" s="45"/>
      <c r="AE17" s="45"/>
      <c r="AF17" s="45"/>
    </row>
    <row r="18" spans="1:32" x14ac:dyDescent="0.3">
      <c r="A18" s="44"/>
      <c r="B18" s="44"/>
      <c r="C18" s="44"/>
      <c r="D18" s="45"/>
      <c r="E18" s="45"/>
      <c r="F18" s="45"/>
      <c r="G18" s="45"/>
      <c r="H18" s="44"/>
      <c r="I18" s="44"/>
      <c r="J18" s="44"/>
      <c r="K18" s="45"/>
      <c r="L18" s="45"/>
      <c r="M18" s="45"/>
      <c r="N18" s="45"/>
      <c r="O18" s="45"/>
      <c r="P18" s="45"/>
      <c r="Q18" s="50" t="str">
        <f>'9th_ques'!H182</f>
        <v>Chandigarh</v>
      </c>
      <c r="R18" s="48">
        <f>'9th_ques'!I182</f>
        <v>4.04</v>
      </c>
      <c r="S18" s="49">
        <f>'9th_ques'!J182</f>
        <v>1.6457513110645907</v>
      </c>
      <c r="T18" s="58">
        <f>'9th_ques'!K182</f>
        <v>986811.00000000047</v>
      </c>
      <c r="U18" s="45"/>
      <c r="V18" s="45"/>
      <c r="W18" s="44"/>
      <c r="X18" s="44"/>
      <c r="Y18" s="44"/>
      <c r="Z18" s="44"/>
      <c r="AA18" s="45"/>
      <c r="AB18" s="45"/>
      <c r="AC18" s="45"/>
      <c r="AD18" s="45"/>
      <c r="AE18" s="45"/>
      <c r="AF18" s="45"/>
    </row>
    <row r="19" spans="1:32" x14ac:dyDescent="0.3">
      <c r="A19" s="44"/>
      <c r="B19" s="44"/>
      <c r="C19" s="44"/>
      <c r="D19" s="45"/>
      <c r="E19" s="45"/>
      <c r="F19" s="45"/>
      <c r="G19" s="45"/>
      <c r="H19" s="44"/>
      <c r="I19" s="44"/>
      <c r="J19" s="44"/>
      <c r="K19" s="44"/>
      <c r="L19" s="45"/>
      <c r="M19" s="45"/>
      <c r="N19" s="45"/>
      <c r="O19" s="45"/>
      <c r="P19" s="45"/>
      <c r="Q19" s="59" t="s">
        <v>92</v>
      </c>
      <c r="R19" s="59">
        <v>5.7</v>
      </c>
      <c r="S19" s="60">
        <v>0.93093542901691251</v>
      </c>
      <c r="T19" s="61">
        <v>40260312.835806951</v>
      </c>
      <c r="U19" s="45"/>
      <c r="V19" s="45"/>
      <c r="W19" s="44"/>
      <c r="X19" s="44"/>
      <c r="Y19" s="44"/>
      <c r="Z19" s="44"/>
      <c r="AA19" s="45"/>
      <c r="AB19" s="45"/>
      <c r="AC19" s="45"/>
      <c r="AD19" s="45"/>
      <c r="AE19" s="45"/>
      <c r="AF19" s="45"/>
    </row>
    <row r="20" spans="1:32" x14ac:dyDescent="0.3">
      <c r="A20" s="44"/>
      <c r="B20" s="44"/>
      <c r="C20" s="44"/>
      <c r="D20" s="45"/>
      <c r="E20" s="45"/>
      <c r="F20" s="45"/>
      <c r="G20" s="45"/>
      <c r="H20" s="44"/>
      <c r="I20" s="44"/>
      <c r="J20" s="44"/>
      <c r="K20" s="44"/>
      <c r="L20" s="44"/>
      <c r="M20" s="45"/>
      <c r="N20" s="45"/>
      <c r="O20" s="45"/>
      <c r="P20" s="45"/>
      <c r="Q20" s="44"/>
      <c r="R20" s="45"/>
      <c r="S20" s="45"/>
      <c r="T20" s="45"/>
      <c r="U20" s="45"/>
      <c r="V20" s="82"/>
      <c r="W20" s="44"/>
      <c r="X20" s="44"/>
      <c r="Y20" s="44"/>
      <c r="Z20" s="44"/>
      <c r="AA20" s="45"/>
      <c r="AB20" s="45"/>
      <c r="AC20" s="45"/>
      <c r="AD20" s="45"/>
      <c r="AE20" s="45"/>
      <c r="AF20" s="45"/>
    </row>
    <row r="21" spans="1:32" x14ac:dyDescent="0.3">
      <c r="A21" s="44"/>
      <c r="B21" s="44"/>
      <c r="C21" s="44"/>
      <c r="D21" s="45"/>
      <c r="E21" s="45"/>
      <c r="F21" s="45"/>
      <c r="G21" s="45"/>
      <c r="H21" s="44"/>
      <c r="I21" s="44"/>
      <c r="J21" s="44"/>
      <c r="K21" s="44"/>
      <c r="L21" s="44"/>
      <c r="M21" s="45"/>
      <c r="N21" s="45"/>
      <c r="O21" s="45"/>
      <c r="P21" s="45"/>
      <c r="Q21" s="44"/>
      <c r="R21" s="44"/>
      <c r="S21" s="82"/>
      <c r="T21" s="82"/>
      <c r="U21" s="82"/>
      <c r="V21" s="82"/>
      <c r="W21" s="44"/>
      <c r="X21" s="44"/>
      <c r="Y21" s="44"/>
      <c r="Z21" s="44"/>
      <c r="AA21" s="45"/>
      <c r="AB21" s="45"/>
      <c r="AC21" s="45"/>
      <c r="AD21" s="45"/>
      <c r="AE21" s="45"/>
      <c r="AF21" s="45"/>
    </row>
    <row r="22" spans="1:32" x14ac:dyDescent="0.3">
      <c r="A22" s="44"/>
      <c r="B22" s="44"/>
      <c r="C22" s="44"/>
      <c r="D22" s="45"/>
      <c r="E22" s="45"/>
      <c r="F22" s="45"/>
      <c r="G22" s="45"/>
      <c r="H22" s="44"/>
      <c r="I22" s="44"/>
      <c r="J22" s="44"/>
      <c r="K22" s="44"/>
      <c r="L22" s="44"/>
      <c r="M22" s="45"/>
      <c r="N22" s="45"/>
      <c r="O22" s="45"/>
      <c r="P22" s="45"/>
      <c r="Q22" s="44"/>
      <c r="R22" s="44"/>
      <c r="S22" s="82"/>
      <c r="T22" s="82"/>
      <c r="U22" s="82"/>
      <c r="V22" s="82"/>
      <c r="W22" s="44"/>
      <c r="X22" s="44"/>
      <c r="Y22" s="44"/>
      <c r="Z22" s="44"/>
      <c r="AA22" s="45"/>
      <c r="AB22" s="45"/>
      <c r="AC22" s="45"/>
      <c r="AD22" s="45"/>
      <c r="AE22" s="45"/>
      <c r="AF22" s="45"/>
    </row>
    <row r="23" spans="1:32" x14ac:dyDescent="0.3">
      <c r="A23" s="44"/>
      <c r="B23" s="44"/>
      <c r="C23" s="44"/>
      <c r="D23" s="45"/>
      <c r="E23" s="45"/>
      <c r="F23" s="45"/>
      <c r="G23" s="45"/>
      <c r="H23" s="44"/>
      <c r="I23" s="44"/>
      <c r="J23" s="44"/>
      <c r="K23" s="44"/>
      <c r="L23" s="44"/>
      <c r="M23" s="45"/>
      <c r="N23" s="45"/>
      <c r="O23" s="45"/>
      <c r="P23" s="45"/>
      <c r="Q23" s="44"/>
      <c r="R23" s="44"/>
      <c r="S23" s="82"/>
      <c r="T23" s="82"/>
      <c r="U23" s="82"/>
      <c r="V23" s="82"/>
      <c r="W23" s="44"/>
      <c r="X23" s="44"/>
      <c r="Y23" s="44"/>
      <c r="Z23" s="44"/>
      <c r="AA23" s="45"/>
      <c r="AB23" s="45"/>
      <c r="AC23" s="45"/>
      <c r="AD23" s="45"/>
      <c r="AE23" s="45"/>
      <c r="AF23" s="45"/>
    </row>
    <row r="24" spans="1:32" x14ac:dyDescent="0.3">
      <c r="A24" s="44"/>
      <c r="B24" s="44"/>
      <c r="C24" s="44"/>
      <c r="D24" s="45"/>
      <c r="E24" s="45"/>
      <c r="F24" s="45"/>
      <c r="G24" s="45"/>
      <c r="H24" s="44"/>
      <c r="I24" s="44"/>
      <c r="J24" s="44"/>
      <c r="K24" s="44"/>
      <c r="L24" s="44"/>
      <c r="M24" s="44"/>
      <c r="N24" s="44"/>
      <c r="O24" s="44"/>
      <c r="P24" s="44"/>
      <c r="Q24" s="44"/>
      <c r="R24" s="44"/>
      <c r="S24" s="82"/>
      <c r="T24" s="82"/>
      <c r="U24" s="82"/>
      <c r="V24" s="82"/>
      <c r="W24" s="44"/>
      <c r="X24" s="44"/>
      <c r="Y24" s="44"/>
      <c r="Z24" s="44"/>
      <c r="AA24" s="45"/>
      <c r="AB24" s="45"/>
      <c r="AC24" s="45"/>
      <c r="AD24" s="45"/>
      <c r="AE24" s="45"/>
      <c r="AF24" s="45"/>
    </row>
    <row r="25" spans="1:32" x14ac:dyDescent="0.3">
      <c r="A25" s="44"/>
      <c r="B25" s="44"/>
      <c r="C25" s="44"/>
      <c r="D25" s="45"/>
      <c r="E25" s="45"/>
      <c r="F25" s="45"/>
      <c r="G25" s="45"/>
      <c r="H25" s="44"/>
      <c r="I25" s="44"/>
      <c r="J25" s="44"/>
      <c r="K25" s="44"/>
      <c r="L25" s="44"/>
      <c r="M25" s="44"/>
      <c r="N25" s="44"/>
      <c r="O25" s="44"/>
      <c r="P25" s="44"/>
      <c r="Q25" s="44"/>
      <c r="R25" s="44"/>
      <c r="S25" s="45"/>
      <c r="T25" s="45"/>
      <c r="U25" s="45"/>
      <c r="V25" s="45"/>
      <c r="W25" s="44"/>
      <c r="X25" s="44"/>
      <c r="Y25" s="44"/>
      <c r="Z25" s="44"/>
      <c r="AA25" s="45"/>
      <c r="AB25" s="45"/>
      <c r="AC25" s="45"/>
      <c r="AD25" s="45"/>
      <c r="AE25" s="45"/>
      <c r="AF25" s="45"/>
    </row>
    <row r="26" spans="1:32" x14ac:dyDescent="0.3">
      <c r="A26" s="44"/>
      <c r="B26" s="44"/>
      <c r="C26" s="44"/>
      <c r="D26" s="45"/>
      <c r="E26" s="45"/>
      <c r="F26" s="45"/>
      <c r="G26" s="45"/>
      <c r="H26" s="44"/>
      <c r="I26" s="44"/>
      <c r="J26" s="44"/>
      <c r="K26" s="44"/>
      <c r="L26" s="44"/>
      <c r="M26" s="44"/>
      <c r="N26" s="44"/>
      <c r="O26" s="44"/>
      <c r="P26" s="44"/>
      <c r="Q26" s="44"/>
      <c r="R26" s="44"/>
      <c r="S26" s="44"/>
      <c r="T26" s="44"/>
      <c r="U26" s="44"/>
      <c r="V26" s="44"/>
      <c r="W26" s="44"/>
      <c r="X26" s="45"/>
      <c r="Y26" s="45"/>
      <c r="Z26" s="45"/>
      <c r="AA26" s="45"/>
      <c r="AB26" s="45"/>
      <c r="AC26" s="45"/>
      <c r="AD26" s="45"/>
      <c r="AE26" s="45"/>
      <c r="AF26" s="45"/>
    </row>
    <row r="27" spans="1:32" x14ac:dyDescent="0.3">
      <c r="A27" s="44"/>
      <c r="B27" s="44"/>
      <c r="C27" s="44"/>
      <c r="D27" s="45"/>
      <c r="E27" s="45"/>
      <c r="F27" s="45"/>
      <c r="G27" s="45"/>
      <c r="H27" s="44"/>
      <c r="I27" s="44"/>
      <c r="J27" s="44"/>
      <c r="K27" s="44"/>
      <c r="L27" s="44"/>
      <c r="M27" s="44"/>
      <c r="N27" s="44"/>
      <c r="O27" s="44"/>
      <c r="P27" s="44"/>
      <c r="Q27" s="44"/>
      <c r="R27" s="44"/>
      <c r="S27" s="44"/>
      <c r="T27" s="44"/>
      <c r="U27" s="44"/>
      <c r="V27" s="44"/>
      <c r="W27" s="44"/>
      <c r="X27" s="45"/>
      <c r="Y27" s="45"/>
      <c r="Z27" s="45"/>
      <c r="AA27" s="45"/>
      <c r="AB27" s="45"/>
      <c r="AC27" s="45"/>
      <c r="AD27" s="45"/>
      <c r="AE27" s="45"/>
      <c r="AF27" s="45"/>
    </row>
    <row r="28" spans="1:32" x14ac:dyDescent="0.3">
      <c r="A28" s="44"/>
      <c r="B28" s="44"/>
      <c r="C28" s="44"/>
      <c r="D28" s="45"/>
      <c r="E28" s="45"/>
      <c r="F28" s="45"/>
      <c r="G28" s="45"/>
      <c r="H28" s="44"/>
      <c r="I28" s="44"/>
      <c r="J28" s="44"/>
      <c r="K28" s="44"/>
      <c r="L28" s="44"/>
      <c r="M28" s="44"/>
      <c r="N28" s="44"/>
      <c r="O28" s="44"/>
      <c r="P28" s="44"/>
      <c r="Q28" s="44"/>
      <c r="R28" s="44"/>
      <c r="S28" s="44"/>
      <c r="T28" s="44"/>
      <c r="U28" s="44"/>
      <c r="V28" s="44"/>
      <c r="W28" s="44"/>
      <c r="X28" s="45"/>
      <c r="Y28" s="45"/>
      <c r="Z28" s="45"/>
      <c r="AA28" s="45"/>
      <c r="AB28" s="45"/>
      <c r="AC28" s="45"/>
      <c r="AD28" s="45"/>
      <c r="AE28" s="45"/>
      <c r="AF28" s="45"/>
    </row>
    <row r="29" spans="1:32" x14ac:dyDescent="0.3">
      <c r="A29" s="44"/>
      <c r="B29" s="44"/>
      <c r="C29" s="44"/>
      <c r="D29" s="45"/>
      <c r="E29" s="45"/>
      <c r="F29" s="45"/>
      <c r="G29" s="45"/>
      <c r="H29" s="44"/>
      <c r="I29" s="44"/>
      <c r="J29" s="44"/>
      <c r="K29" s="44"/>
      <c r="L29" s="44"/>
      <c r="M29" s="44"/>
      <c r="N29" s="44"/>
      <c r="O29" s="44"/>
      <c r="P29" s="44"/>
      <c r="Q29" s="44"/>
      <c r="R29" s="44"/>
      <c r="S29" s="44"/>
      <c r="T29" s="44"/>
      <c r="U29" s="44"/>
      <c r="V29" s="44"/>
      <c r="W29" s="44"/>
      <c r="X29" s="45"/>
      <c r="Y29" s="45"/>
      <c r="Z29" s="45"/>
      <c r="AA29" s="45"/>
      <c r="AB29" s="45"/>
      <c r="AC29" s="45"/>
      <c r="AD29" s="45"/>
      <c r="AE29" s="45"/>
      <c r="AF29" s="45"/>
    </row>
    <row r="30" spans="1:32" x14ac:dyDescent="0.3">
      <c r="A30" s="44"/>
      <c r="B30" s="44"/>
      <c r="C30" s="44"/>
      <c r="D30" s="44"/>
      <c r="E30" s="44"/>
      <c r="F30" s="44"/>
      <c r="G30" s="44"/>
      <c r="H30" s="44"/>
      <c r="I30" s="44"/>
      <c r="J30" s="44"/>
      <c r="K30" s="44"/>
      <c r="L30" s="44"/>
      <c r="M30" s="44"/>
      <c r="N30" s="44"/>
      <c r="O30" s="44"/>
      <c r="P30" s="44"/>
      <c r="Q30" s="44"/>
      <c r="R30" s="44"/>
      <c r="S30" s="44"/>
      <c r="T30" s="44"/>
      <c r="U30" s="44"/>
      <c r="V30" s="44"/>
      <c r="W30" s="44"/>
      <c r="X30" s="45"/>
      <c r="Y30" s="45"/>
      <c r="Z30" s="45"/>
      <c r="AA30" s="45"/>
      <c r="AB30" s="45"/>
      <c r="AC30" s="45"/>
      <c r="AD30" s="45"/>
      <c r="AE30" s="45"/>
      <c r="AF30" s="45"/>
    </row>
    <row r="31" spans="1:32" x14ac:dyDescent="0.3">
      <c r="A31" s="44"/>
      <c r="B31" s="44"/>
      <c r="C31" s="44"/>
      <c r="D31" s="44"/>
      <c r="E31" s="44"/>
      <c r="F31" s="44"/>
      <c r="G31" s="44"/>
      <c r="H31" s="44"/>
      <c r="I31" s="44"/>
      <c r="J31" s="44"/>
      <c r="K31" s="44"/>
      <c r="L31" s="44"/>
      <c r="M31" s="44"/>
      <c r="N31" s="44"/>
      <c r="O31" s="44"/>
      <c r="P31" s="44"/>
      <c r="Q31" s="44"/>
      <c r="R31" s="44"/>
      <c r="S31" s="44"/>
      <c r="T31" s="44"/>
      <c r="U31" s="44"/>
      <c r="V31" s="44"/>
      <c r="W31" s="44"/>
      <c r="X31" s="45"/>
      <c r="Y31" s="45"/>
      <c r="Z31" s="45"/>
      <c r="AA31" s="45"/>
      <c r="AB31" s="45"/>
      <c r="AC31" s="45"/>
      <c r="AD31" s="45"/>
      <c r="AE31" s="45"/>
      <c r="AF31" s="45"/>
    </row>
    <row r="32" spans="1:32" x14ac:dyDescent="0.3">
      <c r="A32" s="44"/>
      <c r="B32" s="44"/>
      <c r="C32" s="44"/>
      <c r="D32" s="44"/>
      <c r="E32" s="44"/>
      <c r="F32" s="44"/>
      <c r="G32" s="44"/>
      <c r="H32" s="44"/>
      <c r="I32" s="44"/>
      <c r="J32" s="44"/>
      <c r="K32" s="44"/>
      <c r="L32" s="44"/>
      <c r="M32" s="44"/>
      <c r="N32" s="44"/>
      <c r="O32" s="44"/>
      <c r="P32" s="44"/>
      <c r="Q32" s="44"/>
      <c r="R32" s="44"/>
      <c r="S32" s="44"/>
      <c r="T32" s="44"/>
      <c r="U32" s="44"/>
      <c r="V32" s="44"/>
      <c r="W32" s="44"/>
      <c r="X32" s="45"/>
      <c r="Y32" s="45"/>
      <c r="Z32" s="45"/>
      <c r="AA32" s="45"/>
      <c r="AB32" s="45"/>
      <c r="AC32" s="45"/>
      <c r="AD32" s="45"/>
      <c r="AE32" s="45"/>
      <c r="AF32" s="45"/>
    </row>
    <row r="33" spans="1:32" x14ac:dyDescent="0.3">
      <c r="A33" s="44"/>
      <c r="B33" s="44"/>
      <c r="C33" s="44"/>
      <c r="D33" s="44"/>
      <c r="E33" s="44"/>
      <c r="F33" s="44"/>
      <c r="G33" s="44"/>
      <c r="H33" s="44"/>
      <c r="I33" s="44"/>
      <c r="J33" s="44"/>
      <c r="K33" s="44"/>
      <c r="L33" s="44"/>
      <c r="M33" s="44"/>
      <c r="N33" s="44"/>
      <c r="O33" s="44"/>
      <c r="P33" s="44"/>
      <c r="Q33" s="44"/>
      <c r="R33" s="44"/>
      <c r="S33" s="44"/>
      <c r="T33" s="44"/>
      <c r="U33" s="44"/>
      <c r="V33" s="44"/>
      <c r="W33" s="44"/>
      <c r="X33" s="45"/>
      <c r="Y33" s="45"/>
      <c r="Z33" s="45"/>
      <c r="AA33" s="45"/>
      <c r="AB33" s="45"/>
      <c r="AC33" s="45"/>
      <c r="AD33" s="45"/>
      <c r="AE33" s="45"/>
      <c r="AF33" s="45"/>
    </row>
    <row r="34" spans="1:32" x14ac:dyDescent="0.3">
      <c r="A34" s="45"/>
      <c r="B34" s="45"/>
      <c r="C34" s="45"/>
      <c r="D34" s="45"/>
      <c r="E34" s="45"/>
      <c r="F34" s="45"/>
      <c r="G34" s="45"/>
      <c r="H34" s="45"/>
      <c r="I34" s="45"/>
      <c r="J34" s="45"/>
      <c r="K34" s="45"/>
      <c r="L34" s="45"/>
      <c r="M34" s="45"/>
      <c r="N34" s="45"/>
      <c r="O34" s="45"/>
      <c r="P34" s="45"/>
      <c r="Q34" s="45"/>
      <c r="R34" s="45"/>
      <c r="S34" s="45"/>
      <c r="T34" s="45"/>
      <c r="U34" s="45"/>
      <c r="V34" s="45"/>
      <c r="W34" s="44"/>
      <c r="X34" s="45"/>
      <c r="Y34" s="45"/>
      <c r="Z34" s="45"/>
      <c r="AA34" s="45"/>
      <c r="AB34" s="45"/>
      <c r="AC34" s="45"/>
      <c r="AD34" s="45"/>
      <c r="AE34" s="45"/>
      <c r="AF34" s="45"/>
    </row>
    <row r="35" spans="1:32" x14ac:dyDescent="0.3">
      <c r="A35" s="45"/>
      <c r="B35" s="45"/>
      <c r="C35" s="45"/>
      <c r="D35" s="45"/>
      <c r="E35" s="45"/>
      <c r="F35" s="45"/>
      <c r="G35" s="45"/>
      <c r="H35" s="45"/>
      <c r="I35" s="45"/>
      <c r="J35" s="45"/>
      <c r="K35" s="45"/>
      <c r="L35" s="45"/>
      <c r="M35" s="45"/>
      <c r="N35" s="45"/>
      <c r="O35" s="45"/>
      <c r="P35" s="45"/>
      <c r="Q35" s="45"/>
      <c r="R35" s="45"/>
      <c r="S35" s="45"/>
      <c r="T35" s="45"/>
      <c r="U35" s="45"/>
      <c r="V35" s="45"/>
      <c r="W35" s="44"/>
      <c r="X35" s="45"/>
      <c r="Y35" s="45"/>
      <c r="Z35" s="45"/>
      <c r="AA35" s="45"/>
      <c r="AB35" s="45"/>
      <c r="AC35" s="45"/>
      <c r="AD35" s="45"/>
      <c r="AE35" s="45"/>
      <c r="AF35" s="45"/>
    </row>
    <row r="36" spans="1:32" x14ac:dyDescent="0.3">
      <c r="A36" s="45"/>
      <c r="B36" s="45"/>
      <c r="C36" s="45"/>
      <c r="D36" s="45"/>
      <c r="E36" s="45"/>
      <c r="F36" s="45"/>
      <c r="G36" s="45"/>
      <c r="H36" s="45"/>
      <c r="I36" s="45"/>
      <c r="J36" s="45"/>
      <c r="K36" s="45"/>
      <c r="L36" s="45"/>
      <c r="M36" s="45"/>
      <c r="N36" s="45"/>
      <c r="O36" s="45"/>
      <c r="P36" s="45"/>
      <c r="Q36" s="45"/>
      <c r="R36" s="45"/>
      <c r="S36" s="45"/>
      <c r="T36" s="45"/>
      <c r="U36" s="45"/>
      <c r="V36" s="45"/>
      <c r="W36" s="44"/>
      <c r="X36" s="45"/>
      <c r="Y36" s="45"/>
      <c r="Z36" s="45"/>
      <c r="AA36" s="45"/>
      <c r="AB36" s="45"/>
      <c r="AC36" s="45"/>
      <c r="AD36" s="45"/>
      <c r="AE36" s="45"/>
      <c r="AF36" s="45"/>
    </row>
    <row r="37" spans="1:32" x14ac:dyDescent="0.3">
      <c r="A37" s="45"/>
      <c r="B37" s="45"/>
      <c r="C37" s="45"/>
      <c r="D37" s="45"/>
      <c r="E37" s="45"/>
      <c r="F37" s="45"/>
      <c r="G37" s="45"/>
      <c r="H37" s="45"/>
      <c r="I37" s="45"/>
      <c r="J37" s="45"/>
      <c r="K37" s="45"/>
      <c r="L37" s="45"/>
      <c r="M37" s="45"/>
      <c r="N37" s="45"/>
      <c r="O37" s="45"/>
      <c r="P37" s="45"/>
      <c r="Q37" s="45"/>
      <c r="R37" s="45"/>
      <c r="S37" s="45"/>
      <c r="T37" s="45"/>
      <c r="U37" s="45"/>
      <c r="V37" s="45"/>
      <c r="W37" s="44"/>
      <c r="X37" s="45"/>
      <c r="Y37" s="45"/>
      <c r="Z37" s="45"/>
      <c r="AA37" s="45"/>
      <c r="AB37" s="45"/>
      <c r="AC37" s="45"/>
      <c r="AD37" s="45"/>
      <c r="AE37" s="45"/>
      <c r="AF37" s="45"/>
    </row>
    <row r="38" spans="1:32" x14ac:dyDescent="0.3">
      <c r="A38" s="45"/>
      <c r="B38" s="45"/>
      <c r="C38" s="45"/>
      <c r="D38" s="45"/>
      <c r="E38" s="45"/>
      <c r="F38" s="45"/>
      <c r="G38" s="45"/>
      <c r="H38" s="45"/>
      <c r="I38" s="45"/>
      <c r="J38" s="45"/>
      <c r="K38" s="45"/>
      <c r="L38" s="45"/>
      <c r="M38" s="45"/>
      <c r="N38" s="45"/>
      <c r="O38" s="45"/>
      <c r="P38" s="45"/>
      <c r="Q38" s="45"/>
      <c r="R38" s="45"/>
      <c r="S38" s="45"/>
      <c r="T38" s="45"/>
      <c r="U38" s="45"/>
      <c r="V38" s="45"/>
      <c r="W38" s="44"/>
      <c r="X38" s="45"/>
      <c r="Y38" s="45"/>
      <c r="Z38" s="45"/>
      <c r="AA38" s="45"/>
      <c r="AB38" s="45"/>
      <c r="AC38" s="45"/>
      <c r="AD38" s="45"/>
      <c r="AE38" s="45"/>
      <c r="AF38" s="45"/>
    </row>
    <row r="39" spans="1:32" x14ac:dyDescent="0.3">
      <c r="A39" s="45"/>
      <c r="B39" s="45"/>
      <c r="C39" s="45"/>
      <c r="D39" s="45"/>
      <c r="E39" s="45"/>
      <c r="F39" s="45"/>
      <c r="G39" s="45"/>
      <c r="H39" s="45"/>
      <c r="I39" s="45"/>
      <c r="J39" s="45"/>
      <c r="K39" s="45"/>
      <c r="L39" s="45"/>
      <c r="M39" s="45"/>
      <c r="N39" s="45"/>
      <c r="O39" s="45"/>
      <c r="P39" s="45"/>
      <c r="Q39" s="45"/>
      <c r="R39" s="45"/>
      <c r="S39" s="45"/>
      <c r="T39" s="45"/>
      <c r="U39" s="45"/>
      <c r="V39" s="45"/>
      <c r="W39" s="44"/>
      <c r="X39" s="45"/>
      <c r="Y39" s="45"/>
      <c r="Z39" s="45"/>
      <c r="AA39" s="45"/>
      <c r="AB39" s="45"/>
      <c r="AC39" s="45"/>
      <c r="AD39" s="45"/>
      <c r="AE39" s="45"/>
      <c r="AF39" s="45"/>
    </row>
    <row r="40" spans="1:32" x14ac:dyDescent="0.3">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row>
    <row r="41" spans="1:32" x14ac:dyDescent="0.3">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row>
    <row r="42" spans="1:32" x14ac:dyDescent="0.3">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row>
    <row r="43" spans="1:32" x14ac:dyDescent="0.3">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row>
    <row r="44" spans="1:32" x14ac:dyDescent="0.3">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row>
    <row r="45" spans="1:32" x14ac:dyDescent="0.3">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row>
    <row r="46" spans="1:32" x14ac:dyDescent="0.3">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row>
  </sheetData>
  <conditionalFormatting sqref="T9:T18">
    <cfRule type="dataBar" priority="1">
      <dataBar>
        <cfvo type="min"/>
        <cfvo type="max"/>
        <color rgb="FF63C384"/>
      </dataBar>
      <extLst>
        <ext xmlns:x14="http://schemas.microsoft.com/office/spreadsheetml/2009/9/main" uri="{B025F937-C7B1-47D3-B67F-A62EFF666E3E}">
          <x14:id>{2B755D42-9BEB-4E0B-AC8B-A51A1478AEA6}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B755D42-9BEB-4E0B-AC8B-A51A1478AEA6}">
            <x14:dataBar minLength="0" maxLength="100" border="1" negativeBarBorderColorSameAsPositive="0">
              <x14:cfvo type="autoMin"/>
              <x14:cfvo type="autoMax"/>
              <x14:borderColor rgb="FF63C384"/>
              <x14:negativeFillColor rgb="FFFF0000"/>
              <x14:negativeBorderColor rgb="FFFF0000"/>
              <x14:axisColor rgb="FF000000"/>
            </x14:dataBar>
          </x14:cfRule>
          <xm:sqref>T9:T18</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DFA9C-C57A-46C3-B609-005493A59E56}">
  <sheetPr codeName="Sheet4"/>
  <dimension ref="A3:B9"/>
  <sheetViews>
    <sheetView zoomScale="58" workbookViewId="0">
      <selection activeCell="A3" sqref="A3"/>
    </sheetView>
  </sheetViews>
  <sheetFormatPr defaultRowHeight="14.4" x14ac:dyDescent="0.3"/>
  <cols>
    <col min="1" max="2" width="21" bestFit="1" customWidth="1"/>
    <col min="3" max="3" width="9" bestFit="1" customWidth="1"/>
    <col min="4" max="4" width="16.88671875" bestFit="1" customWidth="1"/>
    <col min="5" max="5" width="10.33203125" bestFit="1" customWidth="1"/>
    <col min="6" max="6" width="8.21875" bestFit="1" customWidth="1"/>
    <col min="7" max="8" width="10.77734375" bestFit="1" customWidth="1"/>
    <col min="9" max="9" width="26" bestFit="1" customWidth="1"/>
    <col min="10" max="10" width="18.33203125" bestFit="1" customWidth="1"/>
    <col min="11" max="11" width="26" bestFit="1" customWidth="1"/>
    <col min="12" max="12" width="19.44140625" bestFit="1" customWidth="1"/>
    <col min="13" max="13" width="30.77734375" bestFit="1" customWidth="1"/>
    <col min="14" max="14" width="10.77734375" bestFit="1" customWidth="1"/>
    <col min="15" max="15" width="10.6640625" bestFit="1" customWidth="1"/>
    <col min="16" max="16" width="10.5546875" bestFit="1" customWidth="1"/>
    <col min="17" max="17" width="11.6640625" bestFit="1" customWidth="1"/>
    <col min="18" max="18" width="7.21875" bestFit="1" customWidth="1"/>
    <col min="19" max="19" width="9.33203125" bestFit="1" customWidth="1"/>
    <col min="20" max="20" width="6.77734375" bestFit="1" customWidth="1"/>
    <col min="21" max="21" width="11.77734375" bestFit="1" customWidth="1"/>
    <col min="22" max="22" width="5.33203125" bestFit="1" customWidth="1"/>
    <col min="23" max="23" width="6.33203125" bestFit="1" customWidth="1"/>
    <col min="24" max="24" width="9.5546875" bestFit="1" customWidth="1"/>
    <col min="25" max="25" width="6.33203125" bestFit="1" customWidth="1"/>
    <col min="26" max="26" width="10.77734375" bestFit="1" customWidth="1"/>
    <col min="27" max="27" width="8.44140625" bestFit="1" customWidth="1"/>
    <col min="28" max="28" width="8.77734375" bestFit="1" customWidth="1"/>
    <col min="29" max="29" width="10.77734375" bestFit="1" customWidth="1"/>
    <col min="30" max="30" width="8.6640625" bestFit="1" customWidth="1"/>
    <col min="31" max="31" width="8.44140625" bestFit="1" customWidth="1"/>
    <col min="32" max="32" width="8.33203125" bestFit="1" customWidth="1"/>
    <col min="33" max="33" width="8.77734375" bestFit="1" customWidth="1"/>
    <col min="34" max="34" width="8.44140625" bestFit="1" customWidth="1"/>
    <col min="35" max="35" width="8.109375" bestFit="1" customWidth="1"/>
    <col min="36" max="36" width="8.44140625" bestFit="1" customWidth="1"/>
    <col min="37" max="37" width="8.77734375" bestFit="1" customWidth="1"/>
    <col min="38" max="38" width="10.77734375" bestFit="1" customWidth="1"/>
  </cols>
  <sheetData>
    <row r="3" spans="1:2" x14ac:dyDescent="0.3">
      <c r="A3" s="4" t="s">
        <v>76</v>
      </c>
      <c r="B3" t="s">
        <v>78</v>
      </c>
    </row>
    <row r="4" spans="1:2" x14ac:dyDescent="0.3">
      <c r="A4" s="5" t="s">
        <v>5</v>
      </c>
      <c r="B4" s="99">
        <v>0</v>
      </c>
    </row>
    <row r="5" spans="1:2" x14ac:dyDescent="0.3">
      <c r="A5" s="5" t="s">
        <v>18</v>
      </c>
      <c r="B5" s="99">
        <v>0.03</v>
      </c>
    </row>
    <row r="6" spans="1:2" x14ac:dyDescent="0.3">
      <c r="A6" s="5" t="s">
        <v>9</v>
      </c>
      <c r="B6" s="99">
        <v>0.05</v>
      </c>
    </row>
    <row r="7" spans="1:2" x14ac:dyDescent="0.3">
      <c r="A7" s="5" t="s">
        <v>16</v>
      </c>
      <c r="B7" s="99">
        <v>0.2</v>
      </c>
    </row>
    <row r="8" spans="1:2" x14ac:dyDescent="0.3">
      <c r="A8" s="5" t="s">
        <v>15</v>
      </c>
      <c r="B8" s="99">
        <v>0.28999999999999998</v>
      </c>
    </row>
    <row r="9" spans="1:2" x14ac:dyDescent="0.3">
      <c r="A9" s="5" t="s">
        <v>75</v>
      </c>
      <c r="B9" s="99">
        <v>0.15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CF6F0-2E96-4E74-B381-195A21AC525D}">
  <sheetPr codeName="Sheet5"/>
  <dimension ref="A3:B16"/>
  <sheetViews>
    <sheetView topLeftCell="A5" workbookViewId="0">
      <selection activeCell="A3" sqref="A3"/>
    </sheetView>
  </sheetViews>
  <sheetFormatPr defaultRowHeight="14.4" x14ac:dyDescent="0.3"/>
  <cols>
    <col min="1" max="1" width="12.5546875" bestFit="1" customWidth="1"/>
    <col min="2" max="2" width="26" bestFit="1" customWidth="1"/>
    <col min="3" max="3" width="10.5546875" customWidth="1"/>
    <col min="4" max="4" width="10.6640625" customWidth="1"/>
    <col min="5" max="5" width="10.109375" customWidth="1"/>
  </cols>
  <sheetData>
    <row r="3" spans="1:2" x14ac:dyDescent="0.3">
      <c r="A3" s="4" t="s">
        <v>76</v>
      </c>
      <c r="B3" t="s">
        <v>77</v>
      </c>
    </row>
    <row r="4" spans="1:2" x14ac:dyDescent="0.3">
      <c r="A4" s="5" t="s">
        <v>94</v>
      </c>
      <c r="B4" s="99">
        <v>189099</v>
      </c>
    </row>
    <row r="5" spans="1:2" x14ac:dyDescent="0.3">
      <c r="A5" s="5" t="s">
        <v>95</v>
      </c>
      <c r="B5" s="99">
        <v>198049</v>
      </c>
    </row>
    <row r="6" spans="1:2" x14ac:dyDescent="0.3">
      <c r="A6" s="5" t="s">
        <v>96</v>
      </c>
      <c r="B6" s="99">
        <v>291587</v>
      </c>
    </row>
    <row r="7" spans="1:2" x14ac:dyDescent="0.3">
      <c r="A7" s="5" t="s">
        <v>97</v>
      </c>
      <c r="B7" s="99">
        <v>134657</v>
      </c>
    </row>
    <row r="8" spans="1:2" x14ac:dyDescent="0.3">
      <c r="A8" s="5" t="s">
        <v>98</v>
      </c>
      <c r="B8" s="99">
        <v>159869</v>
      </c>
    </row>
    <row r="9" spans="1:2" x14ac:dyDescent="0.3">
      <c r="A9" s="5" t="s">
        <v>99</v>
      </c>
      <c r="B9" s="99">
        <v>106709</v>
      </c>
    </row>
    <row r="10" spans="1:2" x14ac:dyDescent="0.3">
      <c r="A10" s="5" t="s">
        <v>100</v>
      </c>
      <c r="B10" s="99">
        <v>127426</v>
      </c>
    </row>
    <row r="11" spans="1:2" x14ac:dyDescent="0.3">
      <c r="A11" s="5" t="s">
        <v>101</v>
      </c>
      <c r="B11" s="99">
        <v>141961</v>
      </c>
    </row>
    <row r="12" spans="1:2" x14ac:dyDescent="0.3">
      <c r="A12" s="5" t="s">
        <v>102</v>
      </c>
      <c r="B12" s="99">
        <v>145972</v>
      </c>
    </row>
    <row r="13" spans="1:2" x14ac:dyDescent="0.3">
      <c r="A13" s="5" t="s">
        <v>103</v>
      </c>
      <c r="B13" s="99">
        <v>185185</v>
      </c>
    </row>
    <row r="14" spans="1:2" x14ac:dyDescent="0.3">
      <c r="A14" s="5" t="s">
        <v>104</v>
      </c>
      <c r="B14" s="99">
        <v>205196</v>
      </c>
    </row>
    <row r="15" spans="1:2" x14ac:dyDescent="0.3">
      <c r="A15" s="5" t="s">
        <v>105</v>
      </c>
      <c r="B15" s="99">
        <v>180401</v>
      </c>
    </row>
    <row r="16" spans="1:2" x14ac:dyDescent="0.3">
      <c r="A16" s="5" t="s">
        <v>75</v>
      </c>
      <c r="B16" s="99">
        <v>2066111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8A00E-4A95-4A7F-8632-700AC0EC57B7}">
  <sheetPr codeName="Sheet6">
    <pageSetUpPr autoPageBreaks="0"/>
  </sheetPr>
  <dimension ref="A1:AF46"/>
  <sheetViews>
    <sheetView showGridLines="0" showRowColHeaders="0" zoomScale="99" zoomScaleNormal="98" workbookViewId="0">
      <selection activeCell="U30" sqref="U30"/>
    </sheetView>
  </sheetViews>
  <sheetFormatPr defaultRowHeight="14.4" x14ac:dyDescent="0.3"/>
  <sheetData>
    <row r="1" spans="1:32" x14ac:dyDescent="0.3">
      <c r="A1" s="44"/>
      <c r="B1" s="44"/>
      <c r="C1" s="44"/>
      <c r="D1" s="44"/>
      <c r="E1" s="44"/>
      <c r="F1" s="44"/>
      <c r="G1" s="44"/>
      <c r="H1" s="44"/>
      <c r="I1" s="44"/>
      <c r="J1" s="44"/>
      <c r="K1" s="44"/>
      <c r="L1" s="44"/>
      <c r="M1" s="44"/>
      <c r="N1" s="44"/>
      <c r="O1" s="44"/>
      <c r="P1" s="44"/>
      <c r="Q1" s="44"/>
      <c r="R1" s="44"/>
      <c r="S1" s="44"/>
      <c r="T1" s="44"/>
      <c r="U1" s="44"/>
      <c r="V1" s="44"/>
      <c r="W1" s="44"/>
      <c r="X1" s="44"/>
      <c r="Y1" s="45"/>
      <c r="Z1" s="45"/>
      <c r="AA1" s="45"/>
      <c r="AB1" s="45"/>
      <c r="AC1" s="45"/>
      <c r="AD1" s="45"/>
      <c r="AE1" s="45"/>
      <c r="AF1" s="45"/>
    </row>
    <row r="2" spans="1:32" x14ac:dyDescent="0.3">
      <c r="A2" s="44"/>
      <c r="B2" s="44"/>
      <c r="C2" s="44"/>
      <c r="D2" s="44"/>
      <c r="E2" s="44"/>
      <c r="F2" s="44"/>
      <c r="G2" s="44"/>
      <c r="H2" s="44"/>
      <c r="I2" s="44"/>
      <c r="J2" s="44"/>
      <c r="K2" s="44"/>
      <c r="L2" s="44"/>
      <c r="M2" s="44"/>
      <c r="N2" s="44"/>
      <c r="O2" s="44"/>
      <c r="P2" s="44"/>
      <c r="Q2" s="44"/>
      <c r="R2" s="44"/>
      <c r="S2" s="44"/>
      <c r="T2" s="44"/>
      <c r="U2" s="44"/>
      <c r="V2" s="44"/>
      <c r="W2" s="44"/>
      <c r="X2" s="44"/>
      <c r="Y2" s="45"/>
      <c r="Z2" s="45"/>
      <c r="AA2" s="45"/>
      <c r="AB2" s="45"/>
      <c r="AC2" s="45"/>
      <c r="AD2" s="45"/>
      <c r="AE2" s="45"/>
      <c r="AF2" s="45"/>
    </row>
    <row r="3" spans="1:32" x14ac:dyDescent="0.3">
      <c r="A3" s="44"/>
      <c r="B3" s="44"/>
      <c r="C3" s="44"/>
      <c r="D3" s="44"/>
      <c r="E3" s="44"/>
      <c r="F3" s="44"/>
      <c r="G3" s="44"/>
      <c r="H3" s="44"/>
      <c r="I3" s="44"/>
      <c r="J3" s="44"/>
      <c r="K3" s="44"/>
      <c r="L3" s="44"/>
      <c r="M3" s="44"/>
      <c r="N3" s="44"/>
      <c r="O3" s="44"/>
      <c r="P3" s="88"/>
      <c r="Q3" s="88"/>
      <c r="R3" s="88"/>
      <c r="S3" s="88"/>
      <c r="T3" s="88"/>
      <c r="U3" s="44"/>
      <c r="V3" s="44"/>
      <c r="W3" s="44"/>
      <c r="X3" s="44"/>
      <c r="Y3" s="45"/>
      <c r="Z3" s="45"/>
      <c r="AA3" s="45"/>
      <c r="AB3" s="45"/>
      <c r="AC3" s="45"/>
      <c r="AD3" s="45"/>
      <c r="AE3" s="45"/>
      <c r="AF3" s="45"/>
    </row>
    <row r="4" spans="1:32" x14ac:dyDescent="0.3">
      <c r="A4" s="44"/>
      <c r="B4" s="44"/>
      <c r="C4" s="44"/>
      <c r="D4" s="44"/>
      <c r="E4" s="44"/>
      <c r="F4" s="44"/>
      <c r="G4" s="44"/>
      <c r="H4" s="44"/>
      <c r="I4" s="44"/>
      <c r="J4" s="44"/>
      <c r="K4" s="44"/>
      <c r="L4" s="44"/>
      <c r="M4" s="44"/>
      <c r="N4" s="44"/>
      <c r="O4" s="44"/>
      <c r="P4" s="88"/>
      <c r="Q4" s="88"/>
      <c r="R4" s="88"/>
      <c r="S4" s="88"/>
      <c r="T4" s="88"/>
      <c r="U4" s="44"/>
      <c r="V4" s="44"/>
      <c r="W4" s="44"/>
      <c r="X4" s="44"/>
      <c r="Y4" s="45"/>
      <c r="Z4" s="45"/>
      <c r="AA4" s="45"/>
      <c r="AB4" s="45"/>
      <c r="AC4" s="45"/>
      <c r="AD4" s="45"/>
      <c r="AE4" s="45"/>
      <c r="AF4" s="45"/>
    </row>
    <row r="5" spans="1:32" x14ac:dyDescent="0.3">
      <c r="A5" s="44"/>
      <c r="B5" s="44"/>
      <c r="C5" s="44"/>
      <c r="D5" s="44"/>
      <c r="E5" s="44"/>
      <c r="F5" s="44"/>
      <c r="G5" s="44"/>
      <c r="H5" s="44"/>
      <c r="I5" s="44"/>
      <c r="J5" s="44"/>
      <c r="K5" s="44"/>
      <c r="L5" s="44"/>
      <c r="M5" s="44"/>
      <c r="N5" s="44"/>
      <c r="O5" s="44"/>
      <c r="P5" s="88"/>
      <c r="Q5" s="88"/>
      <c r="R5" s="88"/>
      <c r="S5" s="88"/>
      <c r="T5" s="88"/>
      <c r="U5" s="85"/>
      <c r="V5" s="86"/>
      <c r="W5" s="86"/>
      <c r="X5" s="86"/>
      <c r="Y5" s="87"/>
      <c r="Z5" s="45"/>
      <c r="AA5" s="45"/>
      <c r="AB5" s="45"/>
      <c r="AC5" s="45"/>
      <c r="AD5" s="45"/>
      <c r="AE5" s="45"/>
      <c r="AF5" s="45"/>
    </row>
    <row r="6" spans="1:32" x14ac:dyDescent="0.3">
      <c r="A6" s="44"/>
      <c r="B6" s="44"/>
      <c r="C6" s="44"/>
      <c r="D6" s="44"/>
      <c r="E6" s="44"/>
      <c r="F6" s="44"/>
      <c r="G6" s="44"/>
      <c r="H6" s="44"/>
      <c r="I6" s="44"/>
      <c r="J6" s="44"/>
      <c r="K6" s="44"/>
      <c r="L6" s="44"/>
      <c r="M6" s="44"/>
      <c r="N6" s="44"/>
      <c r="O6" s="44"/>
      <c r="P6" s="88"/>
      <c r="Q6" s="88"/>
      <c r="R6" s="88"/>
      <c r="S6" s="88"/>
      <c r="T6" s="88"/>
      <c r="U6" s="44"/>
      <c r="V6" s="44"/>
      <c r="W6" s="44"/>
      <c r="X6" s="44"/>
      <c r="Y6" s="45"/>
      <c r="Z6" s="45"/>
      <c r="AA6" s="45"/>
      <c r="AB6" s="45"/>
      <c r="AC6" s="45"/>
      <c r="AD6" s="45"/>
      <c r="AE6" s="45"/>
      <c r="AF6" s="45"/>
    </row>
    <row r="7" spans="1:32" x14ac:dyDescent="0.3">
      <c r="A7" s="44"/>
      <c r="B7" s="44"/>
      <c r="C7" s="44"/>
      <c r="D7" s="44"/>
      <c r="E7" s="44"/>
      <c r="F7" s="44"/>
      <c r="G7" s="44"/>
      <c r="H7" s="44"/>
      <c r="I7" s="44"/>
      <c r="J7" s="44"/>
      <c r="K7" s="44"/>
      <c r="L7" s="44"/>
      <c r="M7" s="44"/>
      <c r="N7" s="44"/>
      <c r="O7" s="44"/>
      <c r="P7" s="44"/>
      <c r="Q7" s="44"/>
      <c r="R7" s="44"/>
      <c r="S7" s="44"/>
      <c r="T7" s="44"/>
      <c r="U7" s="44"/>
      <c r="V7" s="44"/>
      <c r="W7" s="44"/>
      <c r="X7" s="44"/>
      <c r="Y7" s="45"/>
      <c r="Z7" s="45"/>
      <c r="AA7" s="45"/>
      <c r="AB7" s="45"/>
      <c r="AC7" s="45"/>
      <c r="AD7" s="45"/>
      <c r="AE7" s="45"/>
      <c r="AF7" s="45"/>
    </row>
    <row r="8" spans="1:32" x14ac:dyDescent="0.3">
      <c r="A8" s="44"/>
      <c r="B8" s="44"/>
      <c r="C8" s="44"/>
      <c r="D8" s="44"/>
      <c r="E8" s="44"/>
      <c r="F8" s="44"/>
      <c r="G8" s="44"/>
      <c r="H8" s="44"/>
      <c r="I8" s="44"/>
      <c r="J8" s="44"/>
      <c r="K8" s="44"/>
      <c r="L8" s="44"/>
      <c r="M8" s="44"/>
      <c r="N8" s="44"/>
      <c r="O8" s="44"/>
      <c r="P8" s="44"/>
      <c r="Q8" s="44"/>
      <c r="R8" s="44"/>
      <c r="S8" s="44"/>
      <c r="T8" s="44"/>
      <c r="U8" s="44"/>
      <c r="V8" s="44"/>
      <c r="W8" s="44"/>
      <c r="X8" s="44"/>
      <c r="Y8" s="45"/>
      <c r="Z8" s="45"/>
      <c r="AA8" s="45"/>
      <c r="AB8" s="45"/>
      <c r="AC8" s="45"/>
      <c r="AD8" s="45"/>
      <c r="AE8" s="45"/>
      <c r="AF8" s="45"/>
    </row>
    <row r="9" spans="1:32" x14ac:dyDescent="0.3">
      <c r="A9" s="44"/>
      <c r="B9" s="44"/>
      <c r="C9" s="44"/>
      <c r="D9" s="44"/>
      <c r="E9" s="44"/>
      <c r="F9" s="44"/>
      <c r="G9" s="44"/>
      <c r="H9" s="44"/>
      <c r="I9" s="44"/>
      <c r="J9" s="44"/>
      <c r="K9" s="44"/>
      <c r="L9" s="44"/>
      <c r="M9" s="44"/>
      <c r="N9" s="44"/>
      <c r="O9" s="44"/>
      <c r="P9" s="44"/>
      <c r="Q9" s="44"/>
      <c r="R9" s="44"/>
      <c r="S9" s="44"/>
      <c r="T9" s="44"/>
      <c r="U9" s="44"/>
      <c r="V9" s="44"/>
      <c r="W9" s="44"/>
      <c r="X9" s="44"/>
      <c r="Y9" s="45"/>
      <c r="Z9" s="45"/>
      <c r="AA9" s="45"/>
      <c r="AB9" s="45"/>
      <c r="AC9" s="45"/>
      <c r="AD9" s="45"/>
      <c r="AE9" s="45"/>
      <c r="AF9" s="45"/>
    </row>
    <row r="10" spans="1:32" x14ac:dyDescent="0.3">
      <c r="A10" s="44"/>
      <c r="B10" s="44"/>
      <c r="C10" s="44"/>
      <c r="D10" s="44"/>
      <c r="E10" s="44"/>
      <c r="F10" s="44"/>
      <c r="G10" s="44"/>
      <c r="H10" s="44"/>
      <c r="I10" s="44"/>
      <c r="J10" s="44"/>
      <c r="K10" s="44"/>
      <c r="L10" s="44"/>
      <c r="M10" s="44"/>
      <c r="N10" s="44"/>
      <c r="O10" s="44"/>
      <c r="P10" s="44"/>
      <c r="Q10" s="44"/>
      <c r="R10" s="44"/>
      <c r="S10" s="44"/>
      <c r="T10" s="44"/>
      <c r="U10" s="44"/>
      <c r="V10" s="44"/>
      <c r="W10" s="44"/>
      <c r="X10" s="44"/>
      <c r="Y10" s="45"/>
      <c r="Z10" s="45"/>
      <c r="AA10" s="45"/>
      <c r="AB10" s="45"/>
      <c r="AC10" s="45"/>
      <c r="AD10" s="45"/>
      <c r="AE10" s="45"/>
      <c r="AF10" s="45"/>
    </row>
    <row r="11" spans="1:32" x14ac:dyDescent="0.3">
      <c r="A11" s="44"/>
      <c r="B11" s="44"/>
      <c r="C11" s="44"/>
      <c r="D11" s="44"/>
      <c r="E11" s="44"/>
      <c r="F11" s="44"/>
      <c r="G11" s="44"/>
      <c r="H11" s="44"/>
      <c r="I11" s="44"/>
      <c r="J11" s="44"/>
      <c r="K11" s="44"/>
      <c r="L11" s="44"/>
      <c r="M11" s="44"/>
      <c r="N11" s="44"/>
      <c r="O11" s="44"/>
      <c r="P11" s="44"/>
      <c r="Q11" s="44"/>
      <c r="R11" s="44"/>
      <c r="S11" s="44"/>
      <c r="T11" s="44"/>
      <c r="U11" s="44"/>
      <c r="V11" s="44"/>
      <c r="W11" s="44"/>
      <c r="X11" s="44"/>
      <c r="Y11" s="45"/>
      <c r="Z11" s="45"/>
      <c r="AA11" s="45"/>
      <c r="AB11" s="45"/>
      <c r="AC11" s="45"/>
      <c r="AD11" s="45"/>
      <c r="AE11" s="45"/>
      <c r="AF11" s="45"/>
    </row>
    <row r="12" spans="1:32" x14ac:dyDescent="0.3">
      <c r="A12" s="44"/>
      <c r="B12" s="44"/>
      <c r="C12" s="44"/>
      <c r="D12" s="44"/>
      <c r="E12" s="44"/>
      <c r="F12" s="44"/>
      <c r="G12" s="44"/>
      <c r="H12" s="44"/>
      <c r="I12" s="44"/>
      <c r="J12" s="44"/>
      <c r="K12" s="44"/>
      <c r="L12" s="44"/>
      <c r="M12" s="44"/>
      <c r="N12" s="44"/>
      <c r="O12" s="44"/>
      <c r="P12" s="44"/>
      <c r="Q12" s="44"/>
      <c r="R12" s="44"/>
      <c r="S12" s="44"/>
      <c r="T12" s="44"/>
      <c r="U12" s="44"/>
      <c r="V12" s="44"/>
      <c r="W12" s="44"/>
      <c r="X12" s="44"/>
      <c r="Y12" s="45"/>
      <c r="Z12" s="45"/>
      <c r="AA12" s="45"/>
      <c r="AB12" s="45"/>
      <c r="AC12" s="45"/>
      <c r="AD12" s="45"/>
      <c r="AE12" s="45"/>
      <c r="AF12" s="45"/>
    </row>
    <row r="13" spans="1:32" x14ac:dyDescent="0.3">
      <c r="A13" s="44"/>
      <c r="B13" s="44"/>
      <c r="C13" s="44"/>
      <c r="D13" s="44"/>
      <c r="E13" s="44"/>
      <c r="F13" s="44"/>
      <c r="G13" s="44"/>
      <c r="H13" s="44"/>
      <c r="I13" s="44"/>
      <c r="J13" s="44"/>
      <c r="K13" s="44"/>
      <c r="L13" s="44"/>
      <c r="M13" s="44"/>
      <c r="N13" s="44"/>
      <c r="O13" s="44"/>
      <c r="P13" s="44"/>
      <c r="Q13" s="44"/>
      <c r="R13" s="44"/>
      <c r="S13" s="44"/>
      <c r="T13" s="44"/>
      <c r="U13" s="44"/>
      <c r="V13" s="44"/>
      <c r="W13" s="44"/>
      <c r="X13" s="44"/>
      <c r="Y13" s="45"/>
      <c r="Z13" s="45"/>
      <c r="AA13" s="45"/>
      <c r="AB13" s="45"/>
      <c r="AC13" s="45"/>
      <c r="AD13" s="45"/>
      <c r="AE13" s="45"/>
      <c r="AF13" s="45"/>
    </row>
    <row r="14" spans="1:32" x14ac:dyDescent="0.3">
      <c r="A14" s="44"/>
      <c r="B14" s="44"/>
      <c r="C14" s="44"/>
      <c r="D14" s="44"/>
      <c r="E14" s="44"/>
      <c r="F14" s="44"/>
      <c r="G14" s="44"/>
      <c r="H14" s="44"/>
      <c r="I14" s="44"/>
      <c r="J14" s="44"/>
      <c r="K14" s="44"/>
      <c r="L14" s="44"/>
      <c r="M14" s="44"/>
      <c r="N14" s="44"/>
      <c r="O14" s="44"/>
      <c r="P14" s="44"/>
      <c r="Q14" s="44"/>
      <c r="R14" s="44"/>
      <c r="S14" s="44"/>
      <c r="T14" s="44"/>
      <c r="U14" s="44"/>
      <c r="V14" s="44"/>
      <c r="W14" s="44"/>
      <c r="X14" s="44"/>
      <c r="Y14" s="45"/>
      <c r="Z14" s="45"/>
      <c r="AA14" s="45"/>
      <c r="AB14" s="45"/>
      <c r="AC14" s="45"/>
      <c r="AD14" s="45"/>
      <c r="AE14" s="45"/>
      <c r="AF14" s="45"/>
    </row>
    <row r="15" spans="1:32" x14ac:dyDescent="0.3">
      <c r="A15" s="44"/>
      <c r="B15" s="44"/>
      <c r="C15" s="44"/>
      <c r="D15" s="44"/>
      <c r="E15" s="44"/>
      <c r="F15" s="44"/>
      <c r="G15" s="44"/>
      <c r="H15" s="44"/>
      <c r="I15" s="44"/>
      <c r="J15" s="44"/>
      <c r="K15" s="44"/>
      <c r="L15" s="44"/>
      <c r="M15" s="44"/>
      <c r="N15" s="44"/>
      <c r="O15" s="44"/>
      <c r="P15" s="44"/>
      <c r="Q15" s="44"/>
      <c r="R15" s="44"/>
      <c r="S15" s="44"/>
      <c r="T15" s="44"/>
      <c r="U15" s="44"/>
      <c r="V15" s="44"/>
      <c r="W15" s="44"/>
      <c r="X15" s="44"/>
      <c r="Y15" s="45"/>
      <c r="Z15" s="45"/>
      <c r="AA15" s="45"/>
      <c r="AB15" s="45"/>
      <c r="AC15" s="45"/>
      <c r="AD15" s="45"/>
      <c r="AE15" s="45"/>
      <c r="AF15" s="45"/>
    </row>
    <row r="16" spans="1:32" x14ac:dyDescent="0.3">
      <c r="A16" s="44"/>
      <c r="B16" s="44"/>
      <c r="C16" s="44"/>
      <c r="D16" s="44"/>
      <c r="E16" s="44"/>
      <c r="F16" s="44"/>
      <c r="G16" s="44"/>
      <c r="H16" s="44"/>
      <c r="I16" s="44"/>
      <c r="J16" s="44"/>
      <c r="K16" s="44"/>
      <c r="L16" s="44"/>
      <c r="M16" s="44"/>
      <c r="N16" s="44"/>
      <c r="O16" s="44"/>
      <c r="P16" s="44"/>
      <c r="Q16" s="44"/>
      <c r="R16" s="44"/>
      <c r="S16" s="44"/>
      <c r="T16" s="44"/>
      <c r="U16" s="44"/>
      <c r="V16" s="44"/>
      <c r="W16" s="44"/>
      <c r="X16" s="44"/>
      <c r="Y16" s="45"/>
      <c r="Z16" s="45"/>
      <c r="AA16" s="45"/>
      <c r="AB16" s="45"/>
      <c r="AC16" s="45"/>
      <c r="AD16" s="45"/>
      <c r="AE16" s="45"/>
      <c r="AF16" s="45"/>
    </row>
    <row r="17" spans="1:32" x14ac:dyDescent="0.3">
      <c r="A17" s="44"/>
      <c r="B17" s="44"/>
      <c r="C17" s="44"/>
      <c r="D17" s="44"/>
      <c r="E17" s="44"/>
      <c r="F17" s="44"/>
      <c r="G17" s="44"/>
      <c r="H17" s="44"/>
      <c r="I17" s="44"/>
      <c r="J17" s="44"/>
      <c r="K17" s="44"/>
      <c r="L17" s="44"/>
      <c r="M17" s="44"/>
      <c r="N17" s="44"/>
      <c r="O17" s="44"/>
      <c r="P17" s="44"/>
      <c r="Q17" s="44"/>
      <c r="R17" s="44"/>
      <c r="S17" s="44"/>
      <c r="T17" s="44"/>
      <c r="U17" s="44"/>
      <c r="V17" s="44"/>
      <c r="W17" s="44"/>
      <c r="X17" s="44"/>
      <c r="Y17" s="45"/>
      <c r="Z17" s="45"/>
      <c r="AA17" s="45"/>
      <c r="AB17" s="45"/>
      <c r="AC17" s="45"/>
      <c r="AD17" s="45"/>
      <c r="AE17" s="45"/>
      <c r="AF17" s="45"/>
    </row>
    <row r="18" spans="1:32" x14ac:dyDescent="0.3">
      <c r="A18" s="44"/>
      <c r="B18" s="44"/>
      <c r="C18" s="44"/>
      <c r="D18" s="44"/>
      <c r="E18" s="44"/>
      <c r="F18" s="44"/>
      <c r="G18" s="44"/>
      <c r="H18" s="44"/>
      <c r="I18" s="44"/>
      <c r="J18" s="44"/>
      <c r="K18" s="44"/>
      <c r="L18" s="44"/>
      <c r="M18" s="44"/>
      <c r="N18" s="44"/>
      <c r="O18" s="44"/>
      <c r="P18" s="44"/>
      <c r="Q18" s="44"/>
      <c r="R18" s="44"/>
      <c r="S18" s="44"/>
      <c r="T18" s="44"/>
      <c r="U18" s="44"/>
      <c r="V18" s="44"/>
      <c r="W18" s="44"/>
      <c r="X18" s="44"/>
      <c r="Y18" s="45"/>
      <c r="Z18" s="45"/>
      <c r="AA18" s="45"/>
      <c r="AB18" s="45"/>
      <c r="AC18" s="45"/>
      <c r="AD18" s="45"/>
      <c r="AE18" s="45"/>
      <c r="AF18" s="45"/>
    </row>
    <row r="19" spans="1:32" x14ac:dyDescent="0.3">
      <c r="A19" s="44"/>
      <c r="B19" s="44"/>
      <c r="C19" s="44"/>
      <c r="D19" s="44"/>
      <c r="E19" s="44"/>
      <c r="F19" s="44"/>
      <c r="G19" s="44"/>
      <c r="H19" s="44"/>
      <c r="I19" s="44"/>
      <c r="J19" s="44"/>
      <c r="K19" s="44"/>
      <c r="L19" s="44"/>
      <c r="M19" s="44"/>
      <c r="N19" s="44"/>
      <c r="O19" s="44"/>
      <c r="P19" s="44"/>
      <c r="Q19" s="44"/>
      <c r="R19" s="44"/>
      <c r="S19" s="44"/>
      <c r="T19" s="44"/>
      <c r="U19" s="44"/>
      <c r="V19" s="44"/>
      <c r="W19" s="44"/>
      <c r="X19" s="44"/>
      <c r="Y19" s="45"/>
      <c r="Z19" s="45"/>
      <c r="AA19" s="45"/>
      <c r="AB19" s="45"/>
      <c r="AC19" s="45"/>
      <c r="AD19" s="45"/>
      <c r="AE19" s="45"/>
      <c r="AF19" s="45"/>
    </row>
    <row r="20" spans="1:32" x14ac:dyDescent="0.3">
      <c r="A20" s="44"/>
      <c r="B20" s="44"/>
      <c r="C20" s="44"/>
      <c r="D20" s="44"/>
      <c r="E20" s="44"/>
      <c r="F20" s="44"/>
      <c r="G20" s="44"/>
      <c r="H20" s="44"/>
      <c r="I20" s="44"/>
      <c r="J20" s="44"/>
      <c r="K20" s="44"/>
      <c r="L20" s="44"/>
      <c r="M20" s="44"/>
      <c r="N20" s="44"/>
      <c r="O20" s="44"/>
      <c r="P20" s="44"/>
      <c r="Q20" s="44"/>
      <c r="R20" s="44"/>
      <c r="S20" s="44"/>
      <c r="T20" s="44"/>
      <c r="U20" s="44"/>
      <c r="V20" s="44"/>
      <c r="W20" s="44"/>
      <c r="X20" s="44"/>
      <c r="Y20" s="45"/>
      <c r="Z20" s="45"/>
      <c r="AA20" s="45"/>
      <c r="AB20" s="45"/>
      <c r="AC20" s="45"/>
      <c r="AD20" s="45"/>
      <c r="AE20" s="45"/>
      <c r="AF20" s="45"/>
    </row>
    <row r="21" spans="1:32" x14ac:dyDescent="0.3">
      <c r="A21" s="44"/>
      <c r="B21" s="44"/>
      <c r="C21" s="44"/>
      <c r="D21" s="44"/>
      <c r="E21" s="44"/>
      <c r="F21" s="44"/>
      <c r="G21" s="44"/>
      <c r="H21" s="44"/>
      <c r="I21" s="44"/>
      <c r="J21" s="44"/>
      <c r="K21" s="44"/>
      <c r="L21" s="44"/>
      <c r="M21" s="44"/>
      <c r="N21" s="44"/>
      <c r="O21" s="44"/>
      <c r="P21" s="44"/>
      <c r="Q21" s="44"/>
      <c r="R21" s="44"/>
      <c r="S21" s="44"/>
      <c r="T21" s="44"/>
      <c r="U21" s="44"/>
      <c r="V21" s="44"/>
      <c r="W21" s="44"/>
      <c r="X21" s="44"/>
      <c r="Y21" s="45"/>
      <c r="Z21" s="45"/>
      <c r="AA21" s="45"/>
      <c r="AB21" s="45"/>
      <c r="AC21" s="45"/>
      <c r="AD21" s="45"/>
      <c r="AE21" s="45"/>
      <c r="AF21" s="45"/>
    </row>
    <row r="22" spans="1:32" x14ac:dyDescent="0.3">
      <c r="A22" s="44"/>
      <c r="B22" s="44"/>
      <c r="C22" s="44"/>
      <c r="D22" s="44"/>
      <c r="E22" s="44"/>
      <c r="F22" s="44"/>
      <c r="G22" s="44"/>
      <c r="H22" s="44"/>
      <c r="I22" s="44"/>
      <c r="J22" s="44"/>
      <c r="K22" s="44"/>
      <c r="L22" s="44"/>
      <c r="M22" s="44"/>
      <c r="N22" s="44"/>
      <c r="O22" s="44"/>
      <c r="P22" s="44"/>
      <c r="Q22" s="44"/>
      <c r="R22" s="44"/>
      <c r="S22" s="44"/>
      <c r="T22" s="44"/>
      <c r="U22" s="44"/>
      <c r="V22" s="44"/>
      <c r="W22" s="44"/>
      <c r="X22" s="44"/>
      <c r="Y22" s="45"/>
      <c r="Z22" s="45"/>
      <c r="AA22" s="45"/>
      <c r="AB22" s="45"/>
      <c r="AC22" s="45"/>
      <c r="AD22" s="45"/>
      <c r="AE22" s="45"/>
      <c r="AF22" s="45"/>
    </row>
    <row r="23" spans="1:32" x14ac:dyDescent="0.3">
      <c r="A23" s="44"/>
      <c r="B23" s="44"/>
      <c r="C23" s="44"/>
      <c r="D23" s="44"/>
      <c r="E23" s="44"/>
      <c r="F23" s="44"/>
      <c r="G23" s="44"/>
      <c r="H23" s="44"/>
      <c r="I23" s="44"/>
      <c r="J23" s="44"/>
      <c r="K23" s="44"/>
      <c r="L23" s="44"/>
      <c r="M23" s="44"/>
      <c r="N23" s="44"/>
      <c r="O23" s="44"/>
      <c r="P23" s="44"/>
      <c r="Q23" s="44"/>
      <c r="R23" s="44"/>
      <c r="S23" s="44"/>
      <c r="T23" s="44"/>
      <c r="U23" s="44"/>
      <c r="V23" s="44"/>
      <c r="W23" s="44"/>
      <c r="X23" s="44"/>
      <c r="Y23" s="45"/>
      <c r="Z23" s="45"/>
      <c r="AA23" s="45"/>
      <c r="AB23" s="45"/>
      <c r="AC23" s="45"/>
      <c r="AD23" s="45"/>
      <c r="AE23" s="45"/>
      <c r="AF23" s="45"/>
    </row>
    <row r="24" spans="1:32" x14ac:dyDescent="0.3">
      <c r="A24" s="44"/>
      <c r="B24" s="44"/>
      <c r="C24" s="44"/>
      <c r="D24" s="44"/>
      <c r="E24" s="44"/>
      <c r="F24" s="44"/>
      <c r="G24" s="44"/>
      <c r="H24" s="44"/>
      <c r="I24" s="44"/>
      <c r="J24" s="44"/>
      <c r="K24" s="44"/>
      <c r="L24" s="44"/>
      <c r="M24" s="44"/>
      <c r="N24" s="44"/>
      <c r="O24" s="44"/>
      <c r="P24" s="44"/>
      <c r="Q24" s="44"/>
      <c r="R24" s="44"/>
      <c r="S24" s="44"/>
      <c r="T24" s="44"/>
      <c r="U24" s="44"/>
      <c r="V24" s="44"/>
      <c r="W24" s="44"/>
      <c r="X24" s="44"/>
      <c r="Y24" s="45"/>
      <c r="Z24" s="45"/>
      <c r="AA24" s="45"/>
      <c r="AB24" s="45"/>
      <c r="AC24" s="45"/>
      <c r="AD24" s="45"/>
      <c r="AE24" s="45"/>
      <c r="AF24" s="45"/>
    </row>
    <row r="25" spans="1:32" x14ac:dyDescent="0.3">
      <c r="A25" s="44"/>
      <c r="B25" s="44"/>
      <c r="C25" s="44"/>
      <c r="D25" s="44"/>
      <c r="E25" s="44"/>
      <c r="F25" s="44"/>
      <c r="G25" s="44"/>
      <c r="H25" s="44"/>
      <c r="I25" s="44"/>
      <c r="J25" s="44"/>
      <c r="K25" s="44"/>
      <c r="L25" s="44"/>
      <c r="M25" s="44"/>
      <c r="N25" s="44"/>
      <c r="O25" s="44"/>
      <c r="P25" s="44"/>
      <c r="Q25" s="44"/>
      <c r="R25" s="44"/>
      <c r="S25" s="44"/>
      <c r="T25" s="44"/>
      <c r="U25" s="44"/>
      <c r="V25" s="44"/>
      <c r="W25" s="44"/>
      <c r="X25" s="44"/>
      <c r="Y25" s="45"/>
      <c r="Z25" s="45"/>
      <c r="AA25" s="45"/>
      <c r="AB25" s="45"/>
      <c r="AC25" s="45"/>
      <c r="AD25" s="45"/>
      <c r="AE25" s="45"/>
      <c r="AF25" s="45"/>
    </row>
    <row r="26" spans="1:32" x14ac:dyDescent="0.3">
      <c r="A26" s="44"/>
      <c r="B26" s="44"/>
      <c r="C26" s="44"/>
      <c r="D26" s="44"/>
      <c r="E26" s="44"/>
      <c r="F26" s="44"/>
      <c r="G26" s="44"/>
      <c r="H26" s="44"/>
      <c r="I26" s="44"/>
      <c r="J26" s="44"/>
      <c r="K26" s="44"/>
      <c r="L26" s="44"/>
      <c r="M26" s="44"/>
      <c r="N26" s="44"/>
      <c r="O26" s="44"/>
      <c r="P26" s="44"/>
      <c r="Q26" s="44"/>
      <c r="R26" s="44"/>
      <c r="S26" s="44"/>
      <c r="T26" s="44"/>
      <c r="U26" s="44"/>
      <c r="V26" s="44"/>
      <c r="W26" s="44"/>
      <c r="X26" s="44"/>
      <c r="Y26" s="45"/>
      <c r="Z26" s="45"/>
      <c r="AA26" s="45"/>
      <c r="AB26" s="45"/>
      <c r="AC26" s="45"/>
      <c r="AD26" s="45"/>
      <c r="AE26" s="45"/>
      <c r="AF26" s="45"/>
    </row>
    <row r="27" spans="1:32" x14ac:dyDescent="0.3">
      <c r="A27" s="44"/>
      <c r="B27" s="44"/>
      <c r="C27" s="44"/>
      <c r="D27" s="44"/>
      <c r="E27" s="44"/>
      <c r="F27" s="44"/>
      <c r="G27" s="44"/>
      <c r="H27" s="44"/>
      <c r="I27" s="44"/>
      <c r="J27" s="44"/>
      <c r="K27" s="44"/>
      <c r="L27" s="44"/>
      <c r="M27" s="44"/>
      <c r="N27" s="44"/>
      <c r="O27" s="44"/>
      <c r="P27" s="44"/>
      <c r="Q27" s="44"/>
      <c r="R27" s="44"/>
      <c r="S27" s="44"/>
      <c r="T27" s="44"/>
      <c r="U27" s="44"/>
      <c r="V27" s="44"/>
      <c r="W27" s="44"/>
      <c r="X27" s="44"/>
      <c r="Y27" s="45"/>
      <c r="Z27" s="45"/>
      <c r="AA27" s="45"/>
      <c r="AB27" s="45"/>
      <c r="AC27" s="45"/>
      <c r="AD27" s="45"/>
      <c r="AE27" s="45"/>
      <c r="AF27" s="45"/>
    </row>
    <row r="28" spans="1:32" x14ac:dyDescent="0.3">
      <c r="A28" s="44"/>
      <c r="B28" s="44"/>
      <c r="C28" s="44"/>
      <c r="D28" s="44"/>
      <c r="E28" s="44"/>
      <c r="F28" s="44"/>
      <c r="G28" s="44"/>
      <c r="H28" s="44"/>
      <c r="I28" s="44"/>
      <c r="J28" s="44"/>
      <c r="K28" s="44"/>
      <c r="L28" s="44"/>
      <c r="M28" s="44"/>
      <c r="N28" s="44"/>
      <c r="O28" s="44"/>
      <c r="P28" s="44"/>
      <c r="Q28" s="44"/>
      <c r="R28" s="44"/>
      <c r="S28" s="44"/>
      <c r="T28" s="44"/>
      <c r="U28" s="44"/>
      <c r="V28" s="44"/>
      <c r="W28" s="44"/>
      <c r="X28" s="44"/>
      <c r="Y28" s="45"/>
      <c r="Z28" s="45"/>
      <c r="AA28" s="45"/>
      <c r="AB28" s="45"/>
      <c r="AC28" s="45"/>
      <c r="AD28" s="45"/>
      <c r="AE28" s="45"/>
      <c r="AF28" s="45"/>
    </row>
    <row r="29" spans="1:32" x14ac:dyDescent="0.3">
      <c r="A29" s="44"/>
      <c r="B29" s="44"/>
      <c r="C29" s="44"/>
      <c r="D29" s="44"/>
      <c r="E29" s="44"/>
      <c r="F29" s="44"/>
      <c r="G29" s="44"/>
      <c r="H29" s="44"/>
      <c r="I29" s="44"/>
      <c r="J29" s="44"/>
      <c r="K29" s="44"/>
      <c r="L29" s="44"/>
      <c r="M29" s="44"/>
      <c r="N29" s="44"/>
      <c r="O29" s="44"/>
      <c r="P29" s="44"/>
      <c r="Q29" s="44"/>
      <c r="R29" s="44"/>
      <c r="S29" s="44"/>
      <c r="T29" s="44"/>
      <c r="U29" s="44"/>
      <c r="V29" s="44"/>
      <c r="W29" s="44"/>
      <c r="X29" s="44"/>
      <c r="Y29" s="45"/>
      <c r="Z29" s="45"/>
      <c r="AA29" s="45"/>
      <c r="AB29" s="45"/>
      <c r="AC29" s="45"/>
      <c r="AD29" s="45"/>
      <c r="AE29" s="45"/>
      <c r="AF29" s="45"/>
    </row>
    <row r="30" spans="1:32" x14ac:dyDescent="0.3">
      <c r="A30" s="44"/>
      <c r="B30" s="44"/>
      <c r="C30" s="44"/>
      <c r="D30" s="44"/>
      <c r="E30" s="44"/>
      <c r="F30" s="44"/>
      <c r="G30" s="44"/>
      <c r="H30" s="44"/>
      <c r="I30" s="44"/>
      <c r="J30" s="44"/>
      <c r="K30" s="44"/>
      <c r="L30" s="44"/>
      <c r="M30" s="44"/>
      <c r="N30" s="44"/>
      <c r="O30" s="44"/>
      <c r="P30" s="44"/>
      <c r="Q30" s="44"/>
      <c r="R30" s="44"/>
      <c r="S30" s="44"/>
      <c r="T30" s="44"/>
      <c r="U30" s="44"/>
      <c r="V30" s="44"/>
      <c r="W30" s="44"/>
      <c r="X30" s="44"/>
      <c r="Y30" s="45"/>
      <c r="Z30" s="45"/>
      <c r="AA30" s="45"/>
      <c r="AB30" s="45"/>
      <c r="AC30" s="45"/>
      <c r="AD30" s="45"/>
      <c r="AE30" s="45"/>
      <c r="AF30" s="45"/>
    </row>
    <row r="31" spans="1:32" x14ac:dyDescent="0.3">
      <c r="A31" s="44"/>
      <c r="B31" s="44"/>
      <c r="C31" s="44"/>
      <c r="D31" s="44"/>
      <c r="E31" s="44"/>
      <c r="F31" s="44"/>
      <c r="G31" s="44"/>
      <c r="H31" s="44"/>
      <c r="I31" s="44"/>
      <c r="J31" s="44"/>
      <c r="K31" s="44"/>
      <c r="L31" s="44"/>
      <c r="M31" s="44"/>
      <c r="N31" s="44"/>
      <c r="O31" s="44"/>
      <c r="P31" s="44"/>
      <c r="Q31" s="44"/>
      <c r="R31" s="44"/>
      <c r="S31" s="44"/>
      <c r="T31" s="44"/>
      <c r="U31" s="44"/>
      <c r="V31" s="44"/>
      <c r="W31" s="44"/>
      <c r="X31" s="44"/>
      <c r="Y31" s="45"/>
      <c r="Z31" s="45"/>
      <c r="AA31" s="45"/>
      <c r="AB31" s="45"/>
      <c r="AC31" s="45"/>
      <c r="AD31" s="45"/>
      <c r="AE31" s="45"/>
      <c r="AF31" s="45"/>
    </row>
    <row r="32" spans="1:32" x14ac:dyDescent="0.3">
      <c r="A32" s="44"/>
      <c r="B32" s="44"/>
      <c r="C32" s="44"/>
      <c r="D32" s="44"/>
      <c r="E32" s="44"/>
      <c r="F32" s="44"/>
      <c r="G32" s="44"/>
      <c r="H32" s="44"/>
      <c r="I32" s="44"/>
      <c r="J32" s="44"/>
      <c r="K32" s="44"/>
      <c r="L32" s="44"/>
      <c r="M32" s="44"/>
      <c r="N32" s="44"/>
      <c r="O32" s="44"/>
      <c r="P32" s="44"/>
      <c r="Q32" s="44"/>
      <c r="R32" s="44"/>
      <c r="S32" s="44"/>
      <c r="T32" s="44"/>
      <c r="U32" s="44"/>
      <c r="V32" s="44"/>
      <c r="W32" s="44"/>
      <c r="X32" s="44"/>
      <c r="Y32" s="45"/>
      <c r="Z32" s="45"/>
      <c r="AA32" s="45"/>
      <c r="AB32" s="45"/>
      <c r="AC32" s="45"/>
      <c r="AD32" s="45"/>
      <c r="AE32" s="45"/>
      <c r="AF32" s="45"/>
    </row>
    <row r="33" spans="1:32" x14ac:dyDescent="0.3">
      <c r="A33" s="44"/>
      <c r="B33" s="44"/>
      <c r="C33" s="44"/>
      <c r="D33" s="44"/>
      <c r="E33" s="44"/>
      <c r="F33" s="44"/>
      <c r="G33" s="44"/>
      <c r="H33" s="44"/>
      <c r="I33" s="44"/>
      <c r="J33" s="44"/>
      <c r="K33" s="44"/>
      <c r="L33" s="44"/>
      <c r="M33" s="44"/>
      <c r="N33" s="44"/>
      <c r="O33" s="44"/>
      <c r="P33" s="44"/>
      <c r="Q33" s="44"/>
      <c r="R33" s="44"/>
      <c r="S33" s="44"/>
      <c r="T33" s="44"/>
      <c r="U33" s="44"/>
      <c r="V33" s="44"/>
      <c r="W33" s="44"/>
      <c r="X33" s="44"/>
      <c r="Y33" s="45"/>
      <c r="Z33" s="45"/>
      <c r="AA33" s="45"/>
      <c r="AB33" s="45"/>
      <c r="AC33" s="45"/>
      <c r="AD33" s="45"/>
      <c r="AE33" s="45"/>
      <c r="AF33" s="45"/>
    </row>
    <row r="34" spans="1:32" x14ac:dyDescent="0.3">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row>
    <row r="35" spans="1:32" x14ac:dyDescent="0.3">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row>
    <row r="36" spans="1:32" x14ac:dyDescent="0.3">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row>
    <row r="37" spans="1:32" x14ac:dyDescent="0.3">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row>
    <row r="38" spans="1:32" x14ac:dyDescent="0.3">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row>
    <row r="39" spans="1:32" x14ac:dyDescent="0.3">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row>
    <row r="40" spans="1:32" x14ac:dyDescent="0.3">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row>
    <row r="41" spans="1:32" x14ac:dyDescent="0.3">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row>
    <row r="42" spans="1:32" x14ac:dyDescent="0.3">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row>
    <row r="43" spans="1:32" x14ac:dyDescent="0.3">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row>
    <row r="44" spans="1:32" x14ac:dyDescent="0.3">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row>
    <row r="45" spans="1:32" x14ac:dyDescent="0.3">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row>
    <row r="46" spans="1:32" x14ac:dyDescent="0.3">
      <c r="A46" s="63"/>
      <c r="B46" s="63"/>
      <c r="C46" s="63"/>
      <c r="D46" s="63"/>
      <c r="E46" s="63"/>
      <c r="F46" s="63"/>
      <c r="G46" s="63"/>
      <c r="H46" s="63"/>
      <c r="I46" s="63"/>
      <c r="J46" s="63"/>
      <c r="K46" s="63"/>
      <c r="L46" s="63"/>
      <c r="M46" s="63"/>
      <c r="N46" s="63"/>
      <c r="O46" s="63"/>
      <c r="P46" s="63"/>
      <c r="Q46" s="63"/>
      <c r="R46" s="63"/>
      <c r="S46" s="63"/>
      <c r="T46" s="63"/>
      <c r="U46" s="63"/>
      <c r="V46" s="63"/>
      <c r="W46" s="63"/>
      <c r="X46" s="63"/>
      <c r="Y46" s="63"/>
      <c r="Z46" s="63"/>
      <c r="AA46" s="63"/>
      <c r="AB46" s="63"/>
      <c r="AC46" s="63"/>
      <c r="AD46" s="63"/>
      <c r="AE46" s="63"/>
      <c r="AF46" s="63"/>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45A9-B767-4D09-9A92-E8C6953052C1}">
  <sheetPr codeName="Sheet23">
    <pageSetUpPr autoPageBreaks="0"/>
  </sheetPr>
  <dimension ref="A1:Z32"/>
  <sheetViews>
    <sheetView showGridLines="0" showRowColHeaders="0" zoomScale="98" zoomScaleNormal="100" workbookViewId="0">
      <selection sqref="A1:Z32"/>
    </sheetView>
  </sheetViews>
  <sheetFormatPr defaultRowHeight="14.4" x14ac:dyDescent="0.3"/>
  <sheetData>
    <row r="1" spans="1:26" x14ac:dyDescent="0.3">
      <c r="A1" s="90"/>
      <c r="B1" s="91"/>
      <c r="C1" s="91"/>
      <c r="D1" s="91"/>
      <c r="E1" s="91"/>
      <c r="F1" s="91"/>
      <c r="G1" s="91"/>
      <c r="H1" s="91"/>
      <c r="I1" s="91"/>
      <c r="J1" s="91"/>
      <c r="K1" s="91"/>
      <c r="L1" s="91"/>
      <c r="M1" s="91"/>
      <c r="N1" s="91"/>
      <c r="O1" s="91"/>
      <c r="P1" s="91"/>
      <c r="Q1" s="91"/>
      <c r="R1" s="91"/>
      <c r="S1" s="91"/>
      <c r="T1" s="91"/>
      <c r="U1" s="91"/>
      <c r="V1" s="91"/>
      <c r="W1" s="91"/>
      <c r="X1" s="91"/>
      <c r="Y1" s="91"/>
      <c r="Z1" s="92"/>
    </row>
    <row r="2" spans="1:26" x14ac:dyDescent="0.3">
      <c r="A2" s="93"/>
      <c r="B2" s="94"/>
      <c r="C2" s="94"/>
      <c r="D2" s="94"/>
      <c r="E2" s="94"/>
      <c r="F2" s="94"/>
      <c r="G2" s="94"/>
      <c r="H2" s="94"/>
      <c r="I2" s="94"/>
      <c r="J2" s="94"/>
      <c r="K2" s="94"/>
      <c r="L2" s="94"/>
      <c r="M2" s="94"/>
      <c r="N2" s="94"/>
      <c r="O2" s="94"/>
      <c r="P2" s="94"/>
      <c r="Q2" s="94"/>
      <c r="R2" s="94"/>
      <c r="S2" s="94"/>
      <c r="T2" s="94"/>
      <c r="U2" s="94"/>
      <c r="V2" s="94"/>
      <c r="W2" s="94"/>
      <c r="X2" s="94"/>
      <c r="Y2" s="94"/>
      <c r="Z2" s="95"/>
    </row>
    <row r="3" spans="1:26" x14ac:dyDescent="0.3">
      <c r="A3" s="93"/>
      <c r="B3" s="94"/>
      <c r="C3" s="94"/>
      <c r="D3" s="94"/>
      <c r="E3" s="94"/>
      <c r="F3" s="94"/>
      <c r="G3" s="94"/>
      <c r="H3" s="94"/>
      <c r="I3" s="94"/>
      <c r="J3" s="94"/>
      <c r="K3" s="94"/>
      <c r="L3" s="94"/>
      <c r="M3" s="94"/>
      <c r="N3" s="94"/>
      <c r="O3" s="94"/>
      <c r="P3" s="94"/>
      <c r="Q3" s="94"/>
      <c r="R3" s="94"/>
      <c r="S3" s="94"/>
      <c r="T3" s="94"/>
      <c r="U3" s="94"/>
      <c r="V3" s="94"/>
      <c r="W3" s="94"/>
      <c r="X3" s="94"/>
      <c r="Y3" s="94"/>
      <c r="Z3" s="95"/>
    </row>
    <row r="4" spans="1:26" x14ac:dyDescent="0.3">
      <c r="A4" s="93"/>
      <c r="B4" s="94"/>
      <c r="C4" s="94"/>
      <c r="D4" s="94"/>
      <c r="E4" s="94"/>
      <c r="F4" s="94"/>
      <c r="G4" s="94"/>
      <c r="H4" s="94"/>
      <c r="I4" s="94"/>
      <c r="J4" s="94"/>
      <c r="K4" s="94"/>
      <c r="L4" s="94"/>
      <c r="M4" s="94"/>
      <c r="N4" s="94"/>
      <c r="O4" s="94"/>
      <c r="P4" s="94"/>
      <c r="Q4" s="94"/>
      <c r="R4" s="94"/>
      <c r="S4" s="94"/>
      <c r="T4" s="94"/>
      <c r="U4" s="94"/>
      <c r="V4" s="94"/>
      <c r="W4" s="94"/>
      <c r="X4" s="94"/>
      <c r="Y4" s="94"/>
      <c r="Z4" s="95"/>
    </row>
    <row r="5" spans="1:26" x14ac:dyDescent="0.3">
      <c r="A5" s="93"/>
      <c r="B5" s="94"/>
      <c r="C5" s="94"/>
      <c r="D5" s="94"/>
      <c r="E5" s="94"/>
      <c r="F5" s="94"/>
      <c r="G5" s="94"/>
      <c r="H5" s="94"/>
      <c r="I5" s="94"/>
      <c r="J5" s="94"/>
      <c r="K5" s="94"/>
      <c r="L5" s="94"/>
      <c r="M5" s="94"/>
      <c r="N5" s="94"/>
      <c r="O5" s="94"/>
      <c r="P5" s="94"/>
      <c r="Q5" s="94"/>
      <c r="R5" s="94"/>
      <c r="S5" s="94"/>
      <c r="T5" s="94"/>
      <c r="U5" s="94"/>
      <c r="V5" s="94"/>
      <c r="W5" s="94"/>
      <c r="X5" s="94"/>
      <c r="Y5" s="94"/>
      <c r="Z5" s="95"/>
    </row>
    <row r="6" spans="1:26" x14ac:dyDescent="0.3">
      <c r="A6" s="93"/>
      <c r="B6" s="94"/>
      <c r="C6" s="94"/>
      <c r="D6" s="94"/>
      <c r="E6" s="94"/>
      <c r="F6" s="94"/>
      <c r="G6" s="94"/>
      <c r="H6" s="94"/>
      <c r="I6" s="94"/>
      <c r="J6" s="94"/>
      <c r="K6" s="94"/>
      <c r="L6" s="94"/>
      <c r="M6" s="94"/>
      <c r="N6" s="94"/>
      <c r="O6" s="94"/>
      <c r="P6" s="94"/>
      <c r="Q6" s="94"/>
      <c r="R6" s="94"/>
      <c r="S6" s="94"/>
      <c r="T6" s="94"/>
      <c r="U6" s="94"/>
      <c r="V6" s="94"/>
      <c r="W6" s="94"/>
      <c r="X6" s="94"/>
      <c r="Y6" s="94"/>
      <c r="Z6" s="95"/>
    </row>
    <row r="7" spans="1:26" x14ac:dyDescent="0.3">
      <c r="A7" s="93"/>
      <c r="B7" s="94"/>
      <c r="C7" s="94"/>
      <c r="D7" s="94"/>
      <c r="E7" s="94"/>
      <c r="F7" s="94"/>
      <c r="G7" s="94"/>
      <c r="H7" s="94"/>
      <c r="I7" s="94"/>
      <c r="J7" s="94"/>
      <c r="K7" s="94"/>
      <c r="L7" s="94"/>
      <c r="M7" s="94"/>
      <c r="N7" s="94"/>
      <c r="O7" s="94"/>
      <c r="P7" s="94"/>
      <c r="Q7" s="94"/>
      <c r="R7" s="94"/>
      <c r="S7" s="94"/>
      <c r="T7" s="94"/>
      <c r="U7" s="94"/>
      <c r="V7" s="94"/>
      <c r="W7" s="94"/>
      <c r="X7" s="94"/>
      <c r="Y7" s="94"/>
      <c r="Z7" s="95"/>
    </row>
    <row r="8" spans="1:26" x14ac:dyDescent="0.3">
      <c r="A8" s="93"/>
      <c r="B8" s="94"/>
      <c r="C8" s="94"/>
      <c r="D8" s="94"/>
      <c r="E8" s="94"/>
      <c r="F8" s="94"/>
      <c r="G8" s="94"/>
      <c r="H8" s="94"/>
      <c r="I8" s="94"/>
      <c r="J8" s="94"/>
      <c r="K8" s="94"/>
      <c r="L8" s="94"/>
      <c r="M8" s="94"/>
      <c r="N8" s="94"/>
      <c r="O8" s="94"/>
      <c r="P8" s="94"/>
      <c r="Q8" s="94"/>
      <c r="R8" s="94"/>
      <c r="S8" s="94"/>
      <c r="T8" s="94"/>
      <c r="U8" s="94"/>
      <c r="V8" s="94"/>
      <c r="W8" s="94"/>
      <c r="X8" s="94"/>
      <c r="Y8" s="94"/>
      <c r="Z8" s="95"/>
    </row>
    <row r="9" spans="1:26" x14ac:dyDescent="0.3">
      <c r="A9" s="93"/>
      <c r="B9" s="94"/>
      <c r="C9" s="94"/>
      <c r="D9" s="94"/>
      <c r="E9" s="94"/>
      <c r="F9" s="94"/>
      <c r="G9" s="94"/>
      <c r="H9" s="94"/>
      <c r="I9" s="94"/>
      <c r="J9" s="94"/>
      <c r="K9" s="94"/>
      <c r="L9" s="94"/>
      <c r="M9" s="94"/>
      <c r="N9" s="94"/>
      <c r="O9" s="94"/>
      <c r="P9" s="94"/>
      <c r="Q9" s="94"/>
      <c r="R9" s="94"/>
      <c r="S9" s="94"/>
      <c r="T9" s="94"/>
      <c r="U9" s="94"/>
      <c r="V9" s="94"/>
      <c r="W9" s="94"/>
      <c r="X9" s="94"/>
      <c r="Y9" s="94"/>
      <c r="Z9" s="95"/>
    </row>
    <row r="10" spans="1:26" x14ac:dyDescent="0.3">
      <c r="A10" s="93"/>
      <c r="B10" s="94"/>
      <c r="C10" s="94"/>
      <c r="D10" s="94"/>
      <c r="E10" s="94"/>
      <c r="F10" s="94"/>
      <c r="G10" s="94"/>
      <c r="H10" s="94"/>
      <c r="I10" s="94"/>
      <c r="J10" s="94"/>
      <c r="K10" s="94"/>
      <c r="L10" s="94"/>
      <c r="M10" s="94"/>
      <c r="N10" s="94"/>
      <c r="O10" s="94"/>
      <c r="P10" s="94"/>
      <c r="Q10" s="94"/>
      <c r="R10" s="94"/>
      <c r="S10" s="94"/>
      <c r="T10" s="94"/>
      <c r="U10" s="94"/>
      <c r="V10" s="94"/>
      <c r="W10" s="94"/>
      <c r="X10" s="94"/>
      <c r="Y10" s="94"/>
      <c r="Z10" s="95"/>
    </row>
    <row r="11" spans="1:26" x14ac:dyDescent="0.3">
      <c r="A11" s="93"/>
      <c r="B11" s="94"/>
      <c r="C11" s="94"/>
      <c r="D11" s="94"/>
      <c r="E11" s="94"/>
      <c r="F11" s="94"/>
      <c r="G11" s="94"/>
      <c r="H11" s="94"/>
      <c r="I11" s="94"/>
      <c r="J11" s="94"/>
      <c r="K11" s="94"/>
      <c r="L11" s="94"/>
      <c r="M11" s="94"/>
      <c r="N11" s="94"/>
      <c r="O11" s="94"/>
      <c r="P11" s="94"/>
      <c r="Q11" s="94"/>
      <c r="R11" s="94"/>
      <c r="S11" s="94"/>
      <c r="T11" s="94"/>
      <c r="U11" s="94"/>
      <c r="V11" s="94"/>
      <c r="W11" s="94"/>
      <c r="X11" s="94"/>
      <c r="Y11" s="94"/>
      <c r="Z11" s="95"/>
    </row>
    <row r="12" spans="1:26" x14ac:dyDescent="0.3">
      <c r="A12" s="93"/>
      <c r="B12" s="94"/>
      <c r="C12" s="94"/>
      <c r="D12" s="94"/>
      <c r="E12" s="94"/>
      <c r="F12" s="94"/>
      <c r="G12" s="94"/>
      <c r="H12" s="94"/>
      <c r="I12" s="94"/>
      <c r="J12" s="94"/>
      <c r="K12" s="94"/>
      <c r="L12" s="94"/>
      <c r="M12" s="94"/>
      <c r="N12" s="94"/>
      <c r="O12" s="94"/>
      <c r="P12" s="94"/>
      <c r="Q12" s="94"/>
      <c r="R12" s="94"/>
      <c r="S12" s="94"/>
      <c r="T12" s="94"/>
      <c r="U12" s="94"/>
      <c r="V12" s="94"/>
      <c r="W12" s="94"/>
      <c r="X12" s="94"/>
      <c r="Y12" s="94"/>
      <c r="Z12" s="95"/>
    </row>
    <row r="13" spans="1:26" x14ac:dyDescent="0.3">
      <c r="A13" s="93"/>
      <c r="B13" s="94"/>
      <c r="C13" s="94"/>
      <c r="D13" s="94"/>
      <c r="E13" s="94"/>
      <c r="F13" s="94"/>
      <c r="G13" s="94"/>
      <c r="H13" s="94"/>
      <c r="I13" s="94"/>
      <c r="J13" s="94"/>
      <c r="K13" s="94"/>
      <c r="L13" s="94"/>
      <c r="M13" s="94"/>
      <c r="N13" s="94"/>
      <c r="O13" s="94"/>
      <c r="P13" s="94"/>
      <c r="Q13" s="94"/>
      <c r="R13" s="94"/>
      <c r="S13" s="94"/>
      <c r="T13" s="94"/>
      <c r="U13" s="94"/>
      <c r="V13" s="94"/>
      <c r="W13" s="94"/>
      <c r="X13" s="94"/>
      <c r="Y13" s="94"/>
      <c r="Z13" s="95"/>
    </row>
    <row r="14" spans="1:26" x14ac:dyDescent="0.3">
      <c r="A14" s="93"/>
      <c r="B14" s="94"/>
      <c r="C14" s="94"/>
      <c r="D14" s="94"/>
      <c r="E14" s="94"/>
      <c r="F14" s="94"/>
      <c r="G14" s="94"/>
      <c r="H14" s="94"/>
      <c r="I14" s="94"/>
      <c r="J14" s="94"/>
      <c r="K14" s="94"/>
      <c r="L14" s="94"/>
      <c r="M14" s="94"/>
      <c r="N14" s="94"/>
      <c r="O14" s="94"/>
      <c r="P14" s="94"/>
      <c r="Q14" s="94"/>
      <c r="R14" s="94"/>
      <c r="S14" s="94"/>
      <c r="T14" s="94"/>
      <c r="U14" s="94"/>
      <c r="V14" s="94"/>
      <c r="W14" s="94"/>
      <c r="X14" s="94"/>
      <c r="Y14" s="94"/>
      <c r="Z14" s="95"/>
    </row>
    <row r="15" spans="1:26" x14ac:dyDescent="0.3">
      <c r="A15" s="93"/>
      <c r="B15" s="94"/>
      <c r="C15" s="94"/>
      <c r="D15" s="94"/>
      <c r="E15" s="94"/>
      <c r="F15" s="94"/>
      <c r="G15" s="94"/>
      <c r="H15" s="94"/>
      <c r="I15" s="94"/>
      <c r="J15" s="94"/>
      <c r="K15" s="94"/>
      <c r="L15" s="94"/>
      <c r="M15" s="94"/>
      <c r="N15" s="94"/>
      <c r="O15" s="94"/>
      <c r="P15" s="94"/>
      <c r="Q15" s="94"/>
      <c r="R15" s="94"/>
      <c r="S15" s="94"/>
      <c r="T15" s="94"/>
      <c r="U15" s="94"/>
      <c r="V15" s="94"/>
      <c r="W15" s="94"/>
      <c r="X15" s="94"/>
      <c r="Y15" s="94"/>
      <c r="Z15" s="95"/>
    </row>
    <row r="16" spans="1:26" x14ac:dyDescent="0.3">
      <c r="A16" s="93"/>
      <c r="B16" s="94"/>
      <c r="C16" s="94"/>
      <c r="D16" s="94"/>
      <c r="E16" s="94"/>
      <c r="F16" s="94"/>
      <c r="G16" s="94"/>
      <c r="H16" s="94"/>
      <c r="I16" s="94"/>
      <c r="J16" s="94"/>
      <c r="K16" s="94"/>
      <c r="L16" s="94"/>
      <c r="M16" s="94"/>
      <c r="N16" s="94"/>
      <c r="O16" s="94"/>
      <c r="P16" s="94"/>
      <c r="Q16" s="94"/>
      <c r="R16" s="94"/>
      <c r="S16" s="94"/>
      <c r="T16" s="94"/>
      <c r="U16" s="94"/>
      <c r="V16" s="94"/>
      <c r="W16" s="94"/>
      <c r="X16" s="94"/>
      <c r="Y16" s="94"/>
      <c r="Z16" s="95"/>
    </row>
    <row r="17" spans="1:26" x14ac:dyDescent="0.3">
      <c r="A17" s="93"/>
      <c r="B17" s="94"/>
      <c r="C17" s="94"/>
      <c r="D17" s="94"/>
      <c r="E17" s="94"/>
      <c r="F17" s="94"/>
      <c r="G17" s="94"/>
      <c r="H17" s="94"/>
      <c r="I17" s="94"/>
      <c r="J17" s="94"/>
      <c r="K17" s="94"/>
      <c r="L17" s="94"/>
      <c r="M17" s="94"/>
      <c r="N17" s="94"/>
      <c r="O17" s="94"/>
      <c r="P17" s="94"/>
      <c r="Q17" s="94"/>
      <c r="R17" s="94"/>
      <c r="S17" s="94"/>
      <c r="T17" s="94"/>
      <c r="U17" s="94"/>
      <c r="V17" s="94"/>
      <c r="W17" s="94"/>
      <c r="X17" s="94"/>
      <c r="Y17" s="94"/>
      <c r="Z17" s="95"/>
    </row>
    <row r="18" spans="1:26" x14ac:dyDescent="0.3">
      <c r="A18" s="93"/>
      <c r="B18" s="94"/>
      <c r="C18" s="94"/>
      <c r="D18" s="94"/>
      <c r="E18" s="94"/>
      <c r="F18" s="94"/>
      <c r="G18" s="94"/>
      <c r="H18" s="94"/>
      <c r="I18" s="94"/>
      <c r="J18" s="94"/>
      <c r="K18" s="94"/>
      <c r="L18" s="94"/>
      <c r="M18" s="94"/>
      <c r="N18" s="94"/>
      <c r="O18" s="94"/>
      <c r="P18" s="94"/>
      <c r="Q18" s="94"/>
      <c r="R18" s="94"/>
      <c r="S18" s="94"/>
      <c r="T18" s="94"/>
      <c r="U18" s="94"/>
      <c r="V18" s="94"/>
      <c r="W18" s="94"/>
      <c r="X18" s="94"/>
      <c r="Y18" s="94"/>
      <c r="Z18" s="95"/>
    </row>
    <row r="19" spans="1:26" x14ac:dyDescent="0.3">
      <c r="A19" s="93"/>
      <c r="B19" s="94"/>
      <c r="C19" s="94"/>
      <c r="D19" s="94"/>
      <c r="E19" s="94"/>
      <c r="F19" s="94"/>
      <c r="G19" s="94"/>
      <c r="H19" s="94"/>
      <c r="I19" s="94"/>
      <c r="J19" s="94"/>
      <c r="K19" s="94"/>
      <c r="L19" s="94"/>
      <c r="M19" s="94"/>
      <c r="N19" s="94"/>
      <c r="O19" s="94"/>
      <c r="P19" s="94"/>
      <c r="Q19" s="94"/>
      <c r="R19" s="94"/>
      <c r="S19" s="94"/>
      <c r="T19" s="94"/>
      <c r="U19" s="94"/>
      <c r="V19" s="94"/>
      <c r="W19" s="94"/>
      <c r="X19" s="94"/>
      <c r="Y19" s="94"/>
      <c r="Z19" s="95"/>
    </row>
    <row r="20" spans="1:26" x14ac:dyDescent="0.3">
      <c r="A20" s="93"/>
      <c r="B20" s="94"/>
      <c r="C20" s="94"/>
      <c r="D20" s="94"/>
      <c r="E20" s="94"/>
      <c r="F20" s="94"/>
      <c r="G20" s="94"/>
      <c r="H20" s="94"/>
      <c r="I20" s="94"/>
      <c r="J20" s="94"/>
      <c r="K20" s="94"/>
      <c r="L20" s="94"/>
      <c r="M20" s="94"/>
      <c r="N20" s="94"/>
      <c r="O20" s="94"/>
      <c r="P20" s="94"/>
      <c r="Q20" s="94"/>
      <c r="R20" s="94"/>
      <c r="S20" s="94"/>
      <c r="T20" s="94"/>
      <c r="U20" s="94"/>
      <c r="V20" s="94"/>
      <c r="W20" s="94"/>
      <c r="X20" s="94"/>
      <c r="Y20" s="94"/>
      <c r="Z20" s="95"/>
    </row>
    <row r="21" spans="1:26" x14ac:dyDescent="0.3">
      <c r="A21" s="93"/>
      <c r="B21" s="94"/>
      <c r="C21" s="94"/>
      <c r="D21" s="94"/>
      <c r="E21" s="94"/>
      <c r="F21" s="94"/>
      <c r="G21" s="94"/>
      <c r="H21" s="94"/>
      <c r="I21" s="94"/>
      <c r="J21" s="94"/>
      <c r="K21" s="94"/>
      <c r="L21" s="94"/>
      <c r="M21" s="94"/>
      <c r="N21" s="94"/>
      <c r="O21" s="94"/>
      <c r="P21" s="94"/>
      <c r="Q21" s="94"/>
      <c r="R21" s="94"/>
      <c r="S21" s="94"/>
      <c r="T21" s="94"/>
      <c r="U21" s="94"/>
      <c r="V21" s="94"/>
      <c r="W21" s="94"/>
      <c r="X21" s="94"/>
      <c r="Y21" s="94"/>
      <c r="Z21" s="95"/>
    </row>
    <row r="22" spans="1:26" x14ac:dyDescent="0.3">
      <c r="A22" s="93"/>
      <c r="B22" s="94"/>
      <c r="C22" s="94"/>
      <c r="D22" s="94"/>
      <c r="E22" s="94"/>
      <c r="F22" s="94"/>
      <c r="G22" s="94"/>
      <c r="H22" s="94"/>
      <c r="I22" s="94"/>
      <c r="J22" s="94"/>
      <c r="K22" s="94"/>
      <c r="L22" s="94"/>
      <c r="M22" s="94"/>
      <c r="N22" s="94"/>
      <c r="O22" s="94"/>
      <c r="P22" s="94"/>
      <c r="Q22" s="94"/>
      <c r="R22" s="94"/>
      <c r="S22" s="94"/>
      <c r="T22" s="94"/>
      <c r="U22" s="94"/>
      <c r="V22" s="94"/>
      <c r="W22" s="94"/>
      <c r="X22" s="94"/>
      <c r="Y22" s="94"/>
      <c r="Z22" s="95"/>
    </row>
    <row r="23" spans="1:26" x14ac:dyDescent="0.3">
      <c r="A23" s="93"/>
      <c r="B23" s="94"/>
      <c r="C23" s="94"/>
      <c r="D23" s="94"/>
      <c r="E23" s="94"/>
      <c r="F23" s="94"/>
      <c r="G23" s="94"/>
      <c r="H23" s="94"/>
      <c r="I23" s="94"/>
      <c r="J23" s="94"/>
      <c r="K23" s="94"/>
      <c r="L23" s="94"/>
      <c r="M23" s="94"/>
      <c r="N23" s="94"/>
      <c r="O23" s="94"/>
      <c r="P23" s="94"/>
      <c r="Q23" s="94"/>
      <c r="R23" s="94"/>
      <c r="S23" s="94"/>
      <c r="T23" s="94"/>
      <c r="U23" s="94"/>
      <c r="V23" s="94"/>
      <c r="W23" s="94"/>
      <c r="X23" s="94"/>
      <c r="Y23" s="94"/>
      <c r="Z23" s="95"/>
    </row>
    <row r="24" spans="1:26" x14ac:dyDescent="0.3">
      <c r="A24" s="93"/>
      <c r="B24" s="94"/>
      <c r="C24" s="94"/>
      <c r="D24" s="94"/>
      <c r="E24" s="94"/>
      <c r="F24" s="94"/>
      <c r="G24" s="94"/>
      <c r="H24" s="94"/>
      <c r="I24" s="94"/>
      <c r="J24" s="94"/>
      <c r="K24" s="94"/>
      <c r="L24" s="94"/>
      <c r="M24" s="94"/>
      <c r="N24" s="94"/>
      <c r="O24" s="94"/>
      <c r="P24" s="94"/>
      <c r="Q24" s="94"/>
      <c r="R24" s="94"/>
      <c r="S24" s="94"/>
      <c r="T24" s="94"/>
      <c r="U24" s="94"/>
      <c r="V24" s="94"/>
      <c r="W24" s="94"/>
      <c r="X24" s="94"/>
      <c r="Y24" s="94"/>
      <c r="Z24" s="95"/>
    </row>
    <row r="25" spans="1:26" x14ac:dyDescent="0.3">
      <c r="A25" s="93"/>
      <c r="B25" s="94"/>
      <c r="C25" s="94"/>
      <c r="D25" s="94"/>
      <c r="E25" s="94"/>
      <c r="F25" s="94"/>
      <c r="G25" s="94"/>
      <c r="H25" s="94"/>
      <c r="I25" s="94"/>
      <c r="J25" s="94"/>
      <c r="K25" s="94"/>
      <c r="L25" s="94"/>
      <c r="M25" s="94"/>
      <c r="N25" s="94"/>
      <c r="O25" s="94"/>
      <c r="P25" s="94"/>
      <c r="Q25" s="94"/>
      <c r="R25" s="94"/>
      <c r="S25" s="94"/>
      <c r="T25" s="94"/>
      <c r="U25" s="94"/>
      <c r="V25" s="94"/>
      <c r="W25" s="94"/>
      <c r="X25" s="94"/>
      <c r="Y25" s="94"/>
      <c r="Z25" s="95"/>
    </row>
    <row r="26" spans="1:26" x14ac:dyDescent="0.3">
      <c r="A26" s="93"/>
      <c r="B26" s="94"/>
      <c r="C26" s="94"/>
      <c r="D26" s="94"/>
      <c r="E26" s="94"/>
      <c r="F26" s="94"/>
      <c r="G26" s="94"/>
      <c r="H26" s="94"/>
      <c r="I26" s="94"/>
      <c r="J26" s="94"/>
      <c r="K26" s="94"/>
      <c r="L26" s="94"/>
      <c r="M26" s="94"/>
      <c r="N26" s="94"/>
      <c r="O26" s="94"/>
      <c r="P26" s="94"/>
      <c r="Q26" s="94"/>
      <c r="R26" s="94"/>
      <c r="S26" s="94"/>
      <c r="T26" s="94"/>
      <c r="U26" s="94"/>
      <c r="V26" s="94"/>
      <c r="W26" s="94"/>
      <c r="X26" s="94"/>
      <c r="Y26" s="94"/>
      <c r="Z26" s="95"/>
    </row>
    <row r="27" spans="1:26" x14ac:dyDescent="0.3">
      <c r="A27" s="93"/>
      <c r="B27" s="94"/>
      <c r="C27" s="94"/>
      <c r="D27" s="94"/>
      <c r="E27" s="94"/>
      <c r="F27" s="94"/>
      <c r="G27" s="94"/>
      <c r="H27" s="94"/>
      <c r="I27" s="94"/>
      <c r="J27" s="94"/>
      <c r="K27" s="94"/>
      <c r="L27" s="94"/>
      <c r="M27" s="94"/>
      <c r="N27" s="94"/>
      <c r="O27" s="94"/>
      <c r="P27" s="94"/>
      <c r="Q27" s="94"/>
      <c r="R27" s="94"/>
      <c r="S27" s="94"/>
      <c r="T27" s="94"/>
      <c r="U27" s="94"/>
      <c r="V27" s="94"/>
      <c r="W27" s="94"/>
      <c r="X27" s="94"/>
      <c r="Y27" s="94"/>
      <c r="Z27" s="95"/>
    </row>
    <row r="28" spans="1:26" x14ac:dyDescent="0.3">
      <c r="A28" s="93"/>
      <c r="B28" s="94"/>
      <c r="C28" s="94"/>
      <c r="D28" s="94"/>
      <c r="E28" s="94"/>
      <c r="F28" s="94"/>
      <c r="G28" s="94"/>
      <c r="H28" s="94"/>
      <c r="I28" s="94"/>
      <c r="J28" s="94"/>
      <c r="K28" s="94"/>
      <c r="L28" s="94"/>
      <c r="M28" s="94"/>
      <c r="N28" s="94"/>
      <c r="O28" s="94"/>
      <c r="P28" s="94"/>
      <c r="Q28" s="94"/>
      <c r="R28" s="94"/>
      <c r="S28" s="94"/>
      <c r="T28" s="94"/>
      <c r="U28" s="94"/>
      <c r="V28" s="94"/>
      <c r="W28" s="94"/>
      <c r="X28" s="94"/>
      <c r="Y28" s="94"/>
      <c r="Z28" s="95"/>
    </row>
    <row r="29" spans="1:26" x14ac:dyDescent="0.3">
      <c r="A29" s="93"/>
      <c r="B29" s="94"/>
      <c r="C29" s="94"/>
      <c r="D29" s="94"/>
      <c r="E29" s="94"/>
      <c r="F29" s="94"/>
      <c r="G29" s="94"/>
      <c r="H29" s="94"/>
      <c r="I29" s="94"/>
      <c r="J29" s="94"/>
      <c r="K29" s="94"/>
      <c r="L29" s="94"/>
      <c r="M29" s="94"/>
      <c r="N29" s="94"/>
      <c r="O29" s="94"/>
      <c r="P29" s="94"/>
      <c r="Q29" s="94"/>
      <c r="R29" s="94"/>
      <c r="S29" s="94"/>
      <c r="T29" s="94"/>
      <c r="U29" s="94"/>
      <c r="V29" s="94"/>
      <c r="W29" s="94"/>
      <c r="X29" s="94"/>
      <c r="Y29" s="94"/>
      <c r="Z29" s="95"/>
    </row>
    <row r="30" spans="1:26" x14ac:dyDescent="0.3">
      <c r="A30" s="93"/>
      <c r="B30" s="94"/>
      <c r="C30" s="94"/>
      <c r="D30" s="94"/>
      <c r="E30" s="94"/>
      <c r="F30" s="94"/>
      <c r="G30" s="94"/>
      <c r="H30" s="94"/>
      <c r="I30" s="94"/>
      <c r="J30" s="94"/>
      <c r="K30" s="94"/>
      <c r="L30" s="94"/>
      <c r="M30" s="94"/>
      <c r="N30" s="94"/>
      <c r="O30" s="94"/>
      <c r="P30" s="94"/>
      <c r="Q30" s="94"/>
      <c r="R30" s="94"/>
      <c r="S30" s="94"/>
      <c r="T30" s="94"/>
      <c r="U30" s="94"/>
      <c r="V30" s="94"/>
      <c r="W30" s="94"/>
      <c r="X30" s="94"/>
      <c r="Y30" s="94"/>
      <c r="Z30" s="95"/>
    </row>
    <row r="31" spans="1:26" x14ac:dyDescent="0.3">
      <c r="A31" s="93"/>
      <c r="B31" s="94"/>
      <c r="C31" s="94"/>
      <c r="D31" s="94"/>
      <c r="E31" s="94"/>
      <c r="F31" s="94"/>
      <c r="G31" s="94"/>
      <c r="H31" s="94"/>
      <c r="I31" s="94"/>
      <c r="J31" s="94"/>
      <c r="K31" s="94"/>
      <c r="L31" s="94"/>
      <c r="M31" s="94"/>
      <c r="N31" s="94"/>
      <c r="O31" s="94"/>
      <c r="P31" s="94"/>
      <c r="Q31" s="94"/>
      <c r="R31" s="94"/>
      <c r="S31" s="94"/>
      <c r="T31" s="94"/>
      <c r="U31" s="94"/>
      <c r="V31" s="94"/>
      <c r="W31" s="94"/>
      <c r="X31" s="94"/>
      <c r="Y31" s="94"/>
      <c r="Z31" s="95"/>
    </row>
    <row r="32" spans="1:26" x14ac:dyDescent="0.3">
      <c r="A32" s="96"/>
      <c r="B32" s="97"/>
      <c r="C32" s="97"/>
      <c r="D32" s="97"/>
      <c r="E32" s="97"/>
      <c r="F32" s="97"/>
      <c r="G32" s="97"/>
      <c r="H32" s="97"/>
      <c r="I32" s="97"/>
      <c r="J32" s="97"/>
      <c r="K32" s="97"/>
      <c r="L32" s="97"/>
      <c r="M32" s="97"/>
      <c r="N32" s="97"/>
      <c r="O32" s="97"/>
      <c r="P32" s="97"/>
      <c r="Q32" s="97"/>
      <c r="R32" s="97"/>
      <c r="S32" s="97"/>
      <c r="T32" s="97"/>
      <c r="U32" s="97"/>
      <c r="V32" s="97"/>
      <c r="W32" s="97"/>
      <c r="X32" s="97"/>
      <c r="Y32" s="97"/>
      <c r="Z32" s="98"/>
    </row>
  </sheetData>
  <mergeCells count="1">
    <mergeCell ref="A1:Z3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1AE0A-EBC0-4097-915C-3924135FA1B4}">
  <sheetPr codeName="Sheet8">
    <pageSetUpPr autoPageBreaks="0"/>
  </sheetPr>
  <dimension ref="A3:AD214"/>
  <sheetViews>
    <sheetView topLeftCell="A163" zoomScale="67" zoomScaleNormal="55" workbookViewId="0">
      <selection activeCell="D214" sqref="D214"/>
    </sheetView>
  </sheetViews>
  <sheetFormatPr defaultRowHeight="14.4" x14ac:dyDescent="0.3"/>
  <cols>
    <col min="1" max="24" width="26" bestFit="1" customWidth="1"/>
    <col min="25" max="25" width="30.77734375" bestFit="1" customWidth="1"/>
    <col min="26" max="26" width="19.44140625" bestFit="1" customWidth="1"/>
    <col min="27" max="27" width="30.77734375" bestFit="1" customWidth="1"/>
    <col min="28" max="36" width="21.5546875" bestFit="1" customWidth="1"/>
    <col min="37" max="37" width="14.33203125" bestFit="1" customWidth="1"/>
    <col min="38" max="38" width="11.21875" bestFit="1" customWidth="1"/>
  </cols>
  <sheetData>
    <row r="3" spans="1:30" x14ac:dyDescent="0.3">
      <c r="A3" s="4" t="s">
        <v>77</v>
      </c>
      <c r="B3" s="4" t="s">
        <v>84</v>
      </c>
    </row>
    <row r="4" spans="1:30" x14ac:dyDescent="0.3">
      <c r="B4" t="s">
        <v>85</v>
      </c>
      <c r="E4" t="s">
        <v>79</v>
      </c>
      <c r="I4" t="s">
        <v>86</v>
      </c>
      <c r="M4" t="s">
        <v>87</v>
      </c>
      <c r="N4" t="s">
        <v>75</v>
      </c>
    </row>
    <row r="5" spans="1:30" x14ac:dyDescent="0.3">
      <c r="B5" t="s">
        <v>81</v>
      </c>
      <c r="C5" t="s">
        <v>82</v>
      </c>
      <c r="D5" t="s">
        <v>83</v>
      </c>
      <c r="E5" t="s">
        <v>80</v>
      </c>
      <c r="F5" t="s">
        <v>81</v>
      </c>
      <c r="G5" t="s">
        <v>82</v>
      </c>
      <c r="H5" t="s">
        <v>83</v>
      </c>
      <c r="I5" t="s">
        <v>80</v>
      </c>
      <c r="J5" t="s">
        <v>81</v>
      </c>
      <c r="K5" t="s">
        <v>82</v>
      </c>
      <c r="L5" t="s">
        <v>83</v>
      </c>
      <c r="M5" t="s">
        <v>80</v>
      </c>
    </row>
    <row r="7" spans="1:30" x14ac:dyDescent="0.3">
      <c r="A7" s="4" t="s">
        <v>76</v>
      </c>
      <c r="S7" t="s">
        <v>106</v>
      </c>
      <c r="T7" t="s">
        <v>124</v>
      </c>
      <c r="U7" t="s">
        <v>125</v>
      </c>
      <c r="V7" t="s">
        <v>107</v>
      </c>
      <c r="AD7" t="s">
        <v>120</v>
      </c>
    </row>
    <row r="8" spans="1:30" x14ac:dyDescent="0.3">
      <c r="A8" s="5" t="s">
        <v>29</v>
      </c>
      <c r="M8">
        <v>0</v>
      </c>
      <c r="N8">
        <v>0</v>
      </c>
      <c r="S8" t="str">
        <f>A8</f>
        <v>Andaman &amp; Nicobar</v>
      </c>
      <c r="T8" t="e">
        <f>ROUND(SUM(J8:M8)/SUM(F8:I8) - 1,2)</f>
        <v>#DIV/0!</v>
      </c>
      <c r="U8" t="e">
        <f>SUM(J8:M8) * (1 + T8)^7</f>
        <v>#DIV/0!</v>
      </c>
      <c r="V8" t="s">
        <v>7</v>
      </c>
      <c r="AD8" t="e">
        <f t="shared" ref="AD8:AD42" si="0">ROUND(SQRT(SUM(J8:M8)/SUM(F8:I8)) - 1, 2)</f>
        <v>#DIV/0!</v>
      </c>
    </row>
    <row r="9" spans="1:30" x14ac:dyDescent="0.3">
      <c r="A9" s="5" t="s">
        <v>8</v>
      </c>
      <c r="B9">
        <v>9</v>
      </c>
      <c r="C9">
        <v>9</v>
      </c>
      <c r="D9">
        <v>2</v>
      </c>
      <c r="E9">
        <v>2</v>
      </c>
      <c r="F9">
        <v>1</v>
      </c>
      <c r="G9">
        <v>0</v>
      </c>
      <c r="H9">
        <v>4</v>
      </c>
      <c r="I9">
        <v>1</v>
      </c>
      <c r="J9">
        <v>2</v>
      </c>
      <c r="K9">
        <v>7</v>
      </c>
      <c r="L9">
        <v>4</v>
      </c>
      <c r="M9">
        <v>2</v>
      </c>
      <c r="N9">
        <v>43</v>
      </c>
      <c r="S9" t="str">
        <f t="shared" ref="S9:S42" si="1">A9</f>
        <v>Andaman &amp; Nicobar Island</v>
      </c>
      <c r="T9">
        <f>ROUND(SUM(J9:M9)/SUM(F9:I9) - 1,2)</f>
        <v>1.5</v>
      </c>
      <c r="U9" s="2">
        <f t="shared" ref="U9:U42" si="2">SUM(J9:M9) * (1 + T9)^7</f>
        <v>9155.2734375</v>
      </c>
      <c r="V9" t="s">
        <v>7</v>
      </c>
      <c r="AD9">
        <f t="shared" si="0"/>
        <v>0.57999999999999996</v>
      </c>
    </row>
    <row r="10" spans="1:30" x14ac:dyDescent="0.3">
      <c r="A10" s="5" t="s">
        <v>32</v>
      </c>
      <c r="B10">
        <v>81</v>
      </c>
      <c r="C10">
        <v>153</v>
      </c>
      <c r="D10">
        <v>102</v>
      </c>
      <c r="E10">
        <v>127</v>
      </c>
      <c r="F10">
        <v>160</v>
      </c>
      <c r="G10">
        <v>188</v>
      </c>
      <c r="H10">
        <v>272</v>
      </c>
      <c r="I10">
        <v>410</v>
      </c>
      <c r="J10">
        <v>597</v>
      </c>
      <c r="K10">
        <v>320</v>
      </c>
      <c r="L10">
        <v>296</v>
      </c>
      <c r="M10">
        <v>617</v>
      </c>
      <c r="N10">
        <v>3323</v>
      </c>
      <c r="S10" t="str">
        <f t="shared" si="1"/>
        <v>Andhra Pradesh</v>
      </c>
      <c r="T10">
        <f t="shared" ref="T10:T41" si="3">ROUND(SUM(J10:M10)/SUM(F10:I10) - 1,2)</f>
        <v>0.78</v>
      </c>
      <c r="U10" s="2">
        <f t="shared" si="2"/>
        <v>103607.47885928716</v>
      </c>
      <c r="V10" t="s">
        <v>7</v>
      </c>
      <c r="AD10">
        <f t="shared" si="0"/>
        <v>0.33</v>
      </c>
    </row>
    <row r="11" spans="1:30" x14ac:dyDescent="0.3">
      <c r="A11" s="5" t="s">
        <v>9</v>
      </c>
      <c r="B11">
        <v>0</v>
      </c>
      <c r="C11">
        <v>0</v>
      </c>
      <c r="D11">
        <v>0</v>
      </c>
      <c r="E11">
        <v>0</v>
      </c>
      <c r="F11">
        <v>0</v>
      </c>
      <c r="G11">
        <v>1</v>
      </c>
      <c r="H11">
        <v>0</v>
      </c>
      <c r="I11">
        <v>0</v>
      </c>
      <c r="J11">
        <v>1</v>
      </c>
      <c r="K11">
        <v>10</v>
      </c>
      <c r="L11">
        <v>7</v>
      </c>
      <c r="M11">
        <v>10</v>
      </c>
      <c r="N11">
        <v>29</v>
      </c>
      <c r="S11" t="str">
        <f t="shared" si="1"/>
        <v>Arunachal Pradesh</v>
      </c>
      <c r="T11">
        <f>ROUND(SUM(J11:M11)/SUM(F11:I11) - 1,2)</f>
        <v>27</v>
      </c>
      <c r="U11" s="2">
        <f t="shared" si="2"/>
        <v>377801998336</v>
      </c>
      <c r="V11" t="s">
        <v>7</v>
      </c>
      <c r="AD11">
        <f t="shared" si="0"/>
        <v>4.29</v>
      </c>
    </row>
    <row r="12" spans="1:30" x14ac:dyDescent="0.3">
      <c r="A12" s="5" t="s">
        <v>10</v>
      </c>
      <c r="B12">
        <v>1</v>
      </c>
      <c r="C12">
        <v>2</v>
      </c>
      <c r="D12">
        <v>3</v>
      </c>
      <c r="E12">
        <v>5</v>
      </c>
      <c r="F12">
        <v>18</v>
      </c>
      <c r="G12">
        <v>34</v>
      </c>
      <c r="H12">
        <v>25</v>
      </c>
      <c r="I12">
        <v>38</v>
      </c>
      <c r="J12">
        <v>78</v>
      </c>
      <c r="K12">
        <v>73</v>
      </c>
      <c r="L12">
        <v>80</v>
      </c>
      <c r="M12">
        <v>98</v>
      </c>
      <c r="N12">
        <v>455</v>
      </c>
      <c r="S12" t="str">
        <f t="shared" si="1"/>
        <v>Assam</v>
      </c>
      <c r="T12">
        <f t="shared" si="3"/>
        <v>1.86</v>
      </c>
      <c r="U12" s="2">
        <f t="shared" si="2"/>
        <v>514941.77993614</v>
      </c>
      <c r="V12" t="s">
        <v>7</v>
      </c>
      <c r="AD12">
        <f t="shared" si="0"/>
        <v>0.69</v>
      </c>
    </row>
    <row r="13" spans="1:30" x14ac:dyDescent="0.3">
      <c r="A13" s="5" t="s">
        <v>21</v>
      </c>
      <c r="B13">
        <v>8</v>
      </c>
      <c r="C13">
        <v>16</v>
      </c>
      <c r="D13">
        <v>25</v>
      </c>
      <c r="E13">
        <v>30</v>
      </c>
      <c r="F13">
        <v>36</v>
      </c>
      <c r="G13">
        <v>39</v>
      </c>
      <c r="H13">
        <v>30</v>
      </c>
      <c r="I13">
        <v>112</v>
      </c>
      <c r="J13">
        <v>138</v>
      </c>
      <c r="K13">
        <v>171</v>
      </c>
      <c r="L13">
        <v>166</v>
      </c>
      <c r="M13">
        <v>228</v>
      </c>
      <c r="N13">
        <v>999</v>
      </c>
      <c r="S13" t="str">
        <f t="shared" si="1"/>
        <v>Bihar</v>
      </c>
      <c r="T13">
        <f t="shared" si="3"/>
        <v>2.2400000000000002</v>
      </c>
      <c r="U13" s="2">
        <f t="shared" si="2"/>
        <v>2634937.9741020314</v>
      </c>
      <c r="V13" t="s">
        <v>7</v>
      </c>
      <c r="AD13">
        <f t="shared" si="0"/>
        <v>0.8</v>
      </c>
    </row>
    <row r="14" spans="1:30" x14ac:dyDescent="0.3">
      <c r="A14" s="5" t="s">
        <v>22</v>
      </c>
      <c r="B14">
        <v>15</v>
      </c>
      <c r="C14">
        <v>38</v>
      </c>
      <c r="D14">
        <v>40</v>
      </c>
      <c r="E14">
        <v>32</v>
      </c>
      <c r="F14">
        <v>51</v>
      </c>
      <c r="G14">
        <v>66</v>
      </c>
      <c r="H14">
        <v>123</v>
      </c>
      <c r="I14">
        <v>240</v>
      </c>
      <c r="J14">
        <v>222</v>
      </c>
      <c r="K14">
        <v>205</v>
      </c>
      <c r="L14">
        <v>289</v>
      </c>
      <c r="M14">
        <v>304</v>
      </c>
      <c r="N14">
        <v>1625</v>
      </c>
      <c r="S14" t="str">
        <f t="shared" si="1"/>
        <v>Chandigarh</v>
      </c>
      <c r="T14">
        <f t="shared" si="3"/>
        <v>1.1299999999999999</v>
      </c>
      <c r="U14" s="2">
        <f t="shared" si="2"/>
        <v>202888.48342129128</v>
      </c>
      <c r="V14" t="s">
        <v>7</v>
      </c>
      <c r="AD14">
        <f t="shared" si="0"/>
        <v>0.46</v>
      </c>
    </row>
    <row r="15" spans="1:30" x14ac:dyDescent="0.3">
      <c r="A15" s="5" t="s">
        <v>11</v>
      </c>
      <c r="B15">
        <v>5</v>
      </c>
      <c r="C15">
        <v>35</v>
      </c>
      <c r="D15">
        <v>30</v>
      </c>
      <c r="E15">
        <v>50</v>
      </c>
      <c r="F15">
        <v>76</v>
      </c>
      <c r="G15">
        <v>114</v>
      </c>
      <c r="H15">
        <v>124</v>
      </c>
      <c r="I15">
        <v>224</v>
      </c>
      <c r="J15">
        <v>392</v>
      </c>
      <c r="K15">
        <v>284</v>
      </c>
      <c r="L15">
        <v>271</v>
      </c>
      <c r="M15">
        <v>310</v>
      </c>
      <c r="N15">
        <v>1915</v>
      </c>
      <c r="S15" t="str">
        <f t="shared" si="1"/>
        <v>Chhattisgarh</v>
      </c>
      <c r="T15">
        <f t="shared" si="3"/>
        <v>1.34</v>
      </c>
      <c r="U15" s="2">
        <f t="shared" si="2"/>
        <v>482887.85150715505</v>
      </c>
      <c r="V15" t="s">
        <v>7</v>
      </c>
      <c r="AD15">
        <f t="shared" si="0"/>
        <v>0.53</v>
      </c>
    </row>
    <row r="16" spans="1:30" x14ac:dyDescent="0.3">
      <c r="A16" s="5" t="s">
        <v>23</v>
      </c>
      <c r="B16">
        <v>209</v>
      </c>
      <c r="C16">
        <v>553</v>
      </c>
      <c r="D16">
        <v>715</v>
      </c>
      <c r="E16">
        <v>800</v>
      </c>
      <c r="F16">
        <v>1583</v>
      </c>
      <c r="G16">
        <v>1352</v>
      </c>
      <c r="H16">
        <v>1907</v>
      </c>
      <c r="I16">
        <v>2385</v>
      </c>
      <c r="J16">
        <v>2273</v>
      </c>
      <c r="K16">
        <v>1651</v>
      </c>
      <c r="L16">
        <v>1868</v>
      </c>
      <c r="M16">
        <v>2838</v>
      </c>
      <c r="N16">
        <v>18134</v>
      </c>
      <c r="S16" t="str">
        <f t="shared" si="1"/>
        <v>Delhi</v>
      </c>
      <c r="T16">
        <f t="shared" si="3"/>
        <v>0.19</v>
      </c>
      <c r="U16" s="2">
        <f t="shared" si="2"/>
        <v>29163.492055479281</v>
      </c>
      <c r="V16" t="s">
        <v>7</v>
      </c>
      <c r="AD16">
        <f t="shared" si="0"/>
        <v>0.09</v>
      </c>
    </row>
    <row r="17" spans="1:30" x14ac:dyDescent="0.3">
      <c r="A17" s="5" t="s">
        <v>12</v>
      </c>
      <c r="B17">
        <v>1</v>
      </c>
      <c r="C17">
        <v>0</v>
      </c>
      <c r="D17">
        <v>2</v>
      </c>
      <c r="E17">
        <v>2</v>
      </c>
      <c r="F17">
        <v>6</v>
      </c>
      <c r="G17">
        <v>2</v>
      </c>
      <c r="H17">
        <v>6</v>
      </c>
      <c r="I17">
        <v>6</v>
      </c>
      <c r="J17">
        <v>6</v>
      </c>
      <c r="K17">
        <v>11</v>
      </c>
      <c r="L17">
        <v>20</v>
      </c>
      <c r="M17">
        <v>12</v>
      </c>
      <c r="N17">
        <v>74</v>
      </c>
      <c r="S17" t="str">
        <f t="shared" si="1"/>
        <v>DNH and DD</v>
      </c>
      <c r="T17">
        <f t="shared" si="3"/>
        <v>1.45</v>
      </c>
      <c r="U17" s="2">
        <f t="shared" si="2"/>
        <v>25963.227007500798</v>
      </c>
      <c r="V17" t="s">
        <v>7</v>
      </c>
      <c r="AD17">
        <f t="shared" si="0"/>
        <v>0.56999999999999995</v>
      </c>
    </row>
    <row r="18" spans="1:30" x14ac:dyDescent="0.3">
      <c r="A18" s="5" t="s">
        <v>33</v>
      </c>
      <c r="B18">
        <v>26</v>
      </c>
      <c r="C18">
        <v>63</v>
      </c>
      <c r="D18">
        <v>67</v>
      </c>
      <c r="E18">
        <v>179</v>
      </c>
      <c r="F18">
        <v>156</v>
      </c>
      <c r="G18">
        <v>193</v>
      </c>
      <c r="H18">
        <v>96</v>
      </c>
      <c r="I18">
        <v>239</v>
      </c>
      <c r="J18">
        <v>217</v>
      </c>
      <c r="K18">
        <v>251</v>
      </c>
      <c r="L18">
        <v>255</v>
      </c>
      <c r="M18">
        <v>308</v>
      </c>
      <c r="N18">
        <v>2050</v>
      </c>
      <c r="S18" t="str">
        <f t="shared" si="1"/>
        <v>Goa</v>
      </c>
      <c r="T18">
        <f t="shared" si="3"/>
        <v>0.51</v>
      </c>
      <c r="U18" s="2">
        <f t="shared" si="2"/>
        <v>18454.28809993856</v>
      </c>
      <c r="V18" t="s">
        <v>7</v>
      </c>
      <c r="AD18">
        <f t="shared" si="0"/>
        <v>0.23</v>
      </c>
    </row>
    <row r="19" spans="1:30" x14ac:dyDescent="0.3">
      <c r="A19" s="5" t="s">
        <v>34</v>
      </c>
      <c r="B19">
        <v>134</v>
      </c>
      <c r="C19">
        <v>267</v>
      </c>
      <c r="D19">
        <v>388</v>
      </c>
      <c r="E19">
        <v>474</v>
      </c>
      <c r="F19">
        <v>671</v>
      </c>
      <c r="G19">
        <v>837</v>
      </c>
      <c r="H19">
        <v>823</v>
      </c>
      <c r="I19">
        <v>981</v>
      </c>
      <c r="J19">
        <v>1945</v>
      </c>
      <c r="K19">
        <v>1837</v>
      </c>
      <c r="L19">
        <v>1810</v>
      </c>
      <c r="M19">
        <v>1665</v>
      </c>
      <c r="N19">
        <v>11832</v>
      </c>
      <c r="S19" t="str">
        <f t="shared" si="1"/>
        <v>Gujarat</v>
      </c>
      <c r="T19">
        <f t="shared" si="3"/>
        <v>1.19</v>
      </c>
      <c r="U19" s="2">
        <f t="shared" si="2"/>
        <v>1753339.136931011</v>
      </c>
      <c r="V19" t="s">
        <v>7</v>
      </c>
      <c r="AD19">
        <f t="shared" si="0"/>
        <v>0.48</v>
      </c>
    </row>
    <row r="20" spans="1:30" x14ac:dyDescent="0.3">
      <c r="A20" s="5" t="s">
        <v>30</v>
      </c>
      <c r="B20">
        <v>8</v>
      </c>
      <c r="C20">
        <v>16</v>
      </c>
      <c r="D20">
        <v>32</v>
      </c>
      <c r="E20">
        <v>67</v>
      </c>
      <c r="F20">
        <v>68</v>
      </c>
      <c r="G20">
        <v>347</v>
      </c>
      <c r="H20">
        <v>349</v>
      </c>
      <c r="I20">
        <v>793</v>
      </c>
      <c r="J20">
        <v>837</v>
      </c>
      <c r="K20">
        <v>373</v>
      </c>
      <c r="L20">
        <v>653</v>
      </c>
      <c r="M20">
        <v>899</v>
      </c>
      <c r="N20">
        <v>4442</v>
      </c>
      <c r="S20" t="str">
        <f t="shared" si="1"/>
        <v>Haryana</v>
      </c>
      <c r="T20">
        <f t="shared" si="3"/>
        <v>0.77</v>
      </c>
      <c r="U20" s="2">
        <f t="shared" si="2"/>
        <v>150326.84362140263</v>
      </c>
      <c r="V20" t="s">
        <v>7</v>
      </c>
      <c r="AD20">
        <f t="shared" si="0"/>
        <v>0.33</v>
      </c>
    </row>
    <row r="21" spans="1:30" x14ac:dyDescent="0.3">
      <c r="A21" s="5" t="s">
        <v>28</v>
      </c>
      <c r="B21">
        <v>3</v>
      </c>
      <c r="C21">
        <v>3</v>
      </c>
      <c r="D21">
        <v>2</v>
      </c>
      <c r="E21">
        <v>11</v>
      </c>
      <c r="F21">
        <v>9</v>
      </c>
      <c r="G21">
        <v>12</v>
      </c>
      <c r="H21">
        <v>11</v>
      </c>
      <c r="I21">
        <v>33</v>
      </c>
      <c r="J21">
        <v>49</v>
      </c>
      <c r="K21">
        <v>32</v>
      </c>
      <c r="L21">
        <v>38</v>
      </c>
      <c r="M21">
        <v>41</v>
      </c>
      <c r="N21">
        <v>244</v>
      </c>
      <c r="S21" t="str">
        <f t="shared" si="1"/>
        <v>Himachal Pradesh</v>
      </c>
      <c r="T21">
        <f t="shared" si="3"/>
        <v>1.46</v>
      </c>
      <c r="U21" s="2">
        <f t="shared" si="2"/>
        <v>87229.971861042577</v>
      </c>
      <c r="V21" t="s">
        <v>7</v>
      </c>
      <c r="AD21">
        <f t="shared" si="0"/>
        <v>0.56999999999999995</v>
      </c>
    </row>
    <row r="22" spans="1:30" x14ac:dyDescent="0.3">
      <c r="A22" s="5" t="s">
        <v>13</v>
      </c>
      <c r="B22">
        <v>1</v>
      </c>
      <c r="C22">
        <v>2</v>
      </c>
      <c r="D22">
        <v>2</v>
      </c>
      <c r="E22">
        <v>11</v>
      </c>
      <c r="F22">
        <v>9</v>
      </c>
      <c r="G22">
        <v>16</v>
      </c>
      <c r="H22">
        <v>12</v>
      </c>
      <c r="I22">
        <v>29</v>
      </c>
      <c r="J22">
        <v>36</v>
      </c>
      <c r="K22">
        <v>35</v>
      </c>
      <c r="L22">
        <v>43</v>
      </c>
      <c r="M22">
        <v>52</v>
      </c>
      <c r="N22">
        <v>248</v>
      </c>
      <c r="S22" t="str">
        <f t="shared" si="1"/>
        <v>Jammu and Kashmir</v>
      </c>
      <c r="T22">
        <f t="shared" si="3"/>
        <v>1.52</v>
      </c>
      <c r="U22" s="2">
        <f t="shared" si="2"/>
        <v>107130.18959490616</v>
      </c>
      <c r="V22" t="s">
        <v>7</v>
      </c>
      <c r="AD22">
        <f t="shared" si="0"/>
        <v>0.59</v>
      </c>
    </row>
    <row r="23" spans="1:30" x14ac:dyDescent="0.3">
      <c r="A23" s="5" t="s">
        <v>31</v>
      </c>
      <c r="B23">
        <v>8</v>
      </c>
      <c r="C23">
        <v>19</v>
      </c>
      <c r="D23">
        <v>16</v>
      </c>
      <c r="E23">
        <v>14</v>
      </c>
      <c r="F23">
        <v>31</v>
      </c>
      <c r="G23">
        <v>53</v>
      </c>
      <c r="H23">
        <v>59</v>
      </c>
      <c r="I23">
        <v>126</v>
      </c>
      <c r="J23">
        <v>124</v>
      </c>
      <c r="K23">
        <v>105</v>
      </c>
      <c r="L23">
        <v>97</v>
      </c>
      <c r="M23">
        <v>123</v>
      </c>
      <c r="N23">
        <v>775</v>
      </c>
      <c r="S23" t="str">
        <f t="shared" si="1"/>
        <v>Jharkhand</v>
      </c>
      <c r="T23">
        <f t="shared" si="3"/>
        <v>0.67</v>
      </c>
      <c r="U23" s="2">
        <f t="shared" si="2"/>
        <v>16265.283563805368</v>
      </c>
      <c r="V23" t="s">
        <v>7</v>
      </c>
      <c r="AD23">
        <f t="shared" si="0"/>
        <v>0.28999999999999998</v>
      </c>
    </row>
    <row r="24" spans="1:30" x14ac:dyDescent="0.3">
      <c r="A24" s="5" t="s">
        <v>35</v>
      </c>
      <c r="B24">
        <v>163</v>
      </c>
      <c r="C24">
        <v>560</v>
      </c>
      <c r="D24">
        <v>469</v>
      </c>
      <c r="E24">
        <v>641</v>
      </c>
      <c r="F24">
        <v>911</v>
      </c>
      <c r="G24">
        <v>1214</v>
      </c>
      <c r="H24">
        <v>1565</v>
      </c>
      <c r="I24">
        <v>2265</v>
      </c>
      <c r="J24">
        <v>2903</v>
      </c>
      <c r="K24">
        <v>3359</v>
      </c>
      <c r="L24">
        <v>3131</v>
      </c>
      <c r="M24">
        <v>3485</v>
      </c>
      <c r="N24">
        <v>20666</v>
      </c>
      <c r="S24" t="str">
        <f t="shared" si="1"/>
        <v>Karnataka</v>
      </c>
      <c r="T24">
        <f t="shared" si="3"/>
        <v>1.1599999999999999</v>
      </c>
      <c r="U24" s="2">
        <f t="shared" si="2"/>
        <v>2825040.5034678616</v>
      </c>
      <c r="V24" t="s">
        <v>7</v>
      </c>
      <c r="AD24">
        <f t="shared" si="0"/>
        <v>0.47</v>
      </c>
    </row>
    <row r="25" spans="1:30" x14ac:dyDescent="0.3">
      <c r="A25" s="5" t="s">
        <v>36</v>
      </c>
      <c r="B25">
        <v>320</v>
      </c>
      <c r="C25">
        <v>486</v>
      </c>
      <c r="D25">
        <v>558</v>
      </c>
      <c r="E25">
        <v>870</v>
      </c>
      <c r="F25">
        <v>878</v>
      </c>
      <c r="G25">
        <v>1031</v>
      </c>
      <c r="H25">
        <v>1042</v>
      </c>
      <c r="I25">
        <v>2113</v>
      </c>
      <c r="J25">
        <v>2476</v>
      </c>
      <c r="K25">
        <v>2380</v>
      </c>
      <c r="L25">
        <v>2019</v>
      </c>
      <c r="M25">
        <v>2294</v>
      </c>
      <c r="N25">
        <v>16467</v>
      </c>
      <c r="S25" t="str">
        <f t="shared" si="1"/>
        <v>Kerala</v>
      </c>
      <c r="T25">
        <f t="shared" si="3"/>
        <v>0.81</v>
      </c>
      <c r="U25" s="2">
        <f t="shared" si="2"/>
        <v>583541.83511512028</v>
      </c>
      <c r="V25" t="s">
        <v>7</v>
      </c>
      <c r="AD25">
        <f t="shared" si="0"/>
        <v>0.35</v>
      </c>
    </row>
    <row r="26" spans="1:30" x14ac:dyDescent="0.3">
      <c r="A26" s="5" t="s">
        <v>14</v>
      </c>
      <c r="B26">
        <v>0</v>
      </c>
      <c r="C26">
        <v>0</v>
      </c>
      <c r="D26">
        <v>0</v>
      </c>
      <c r="E26">
        <v>0</v>
      </c>
      <c r="F26">
        <v>0</v>
      </c>
      <c r="G26">
        <v>10</v>
      </c>
      <c r="H26">
        <v>0</v>
      </c>
      <c r="I26">
        <v>0</v>
      </c>
      <c r="J26">
        <v>0</v>
      </c>
      <c r="K26">
        <v>0</v>
      </c>
      <c r="L26">
        <v>0</v>
      </c>
      <c r="M26">
        <v>0</v>
      </c>
      <c r="N26">
        <v>10</v>
      </c>
      <c r="S26" t="str">
        <f t="shared" si="1"/>
        <v>Ladakh</v>
      </c>
      <c r="T26">
        <f t="shared" si="3"/>
        <v>-1</v>
      </c>
      <c r="U26" s="2">
        <f t="shared" si="2"/>
        <v>0</v>
      </c>
      <c r="V26" t="s">
        <v>7</v>
      </c>
      <c r="AD26">
        <f t="shared" si="0"/>
        <v>-1</v>
      </c>
    </row>
    <row r="27" spans="1:30" x14ac:dyDescent="0.3">
      <c r="A27" s="5" t="s">
        <v>24</v>
      </c>
      <c r="B27">
        <v>15</v>
      </c>
      <c r="C27">
        <v>66</v>
      </c>
      <c r="D27">
        <v>81</v>
      </c>
      <c r="E27">
        <v>82</v>
      </c>
      <c r="F27">
        <v>122</v>
      </c>
      <c r="G27">
        <v>178</v>
      </c>
      <c r="H27">
        <v>152</v>
      </c>
      <c r="I27">
        <v>372</v>
      </c>
      <c r="J27">
        <v>338</v>
      </c>
      <c r="K27">
        <v>367</v>
      </c>
      <c r="L27">
        <v>383</v>
      </c>
      <c r="M27">
        <v>461</v>
      </c>
      <c r="N27">
        <v>2617</v>
      </c>
      <c r="S27" t="str">
        <f t="shared" si="1"/>
        <v>Madhya Pradesh</v>
      </c>
      <c r="T27">
        <f t="shared" si="3"/>
        <v>0.88</v>
      </c>
      <c r="U27" s="2">
        <f t="shared" si="2"/>
        <v>128574.94955576309</v>
      </c>
      <c r="V27" t="s">
        <v>7</v>
      </c>
      <c r="AD27">
        <f t="shared" si="0"/>
        <v>0.37</v>
      </c>
    </row>
    <row r="28" spans="1:30" x14ac:dyDescent="0.3">
      <c r="A28" s="5" t="s">
        <v>37</v>
      </c>
      <c r="B28">
        <v>407</v>
      </c>
      <c r="C28">
        <v>631</v>
      </c>
      <c r="D28">
        <v>2205</v>
      </c>
      <c r="E28">
        <v>3228</v>
      </c>
      <c r="F28">
        <v>2230</v>
      </c>
      <c r="G28">
        <v>3029</v>
      </c>
      <c r="H28">
        <v>3205</v>
      </c>
      <c r="I28">
        <v>3228</v>
      </c>
      <c r="J28">
        <v>3636</v>
      </c>
      <c r="K28">
        <v>3042</v>
      </c>
      <c r="L28">
        <v>3844</v>
      </c>
      <c r="M28">
        <v>3595</v>
      </c>
      <c r="N28">
        <v>32280</v>
      </c>
      <c r="S28" t="str">
        <f t="shared" si="1"/>
        <v>Maharashtra</v>
      </c>
      <c r="T28">
        <f>ROUND(SUM(J28:M28)/SUM(F28:I28) - 1,2)</f>
        <v>0.21</v>
      </c>
      <c r="U28" s="2">
        <f>SUM(J28:M28) * (1 + T28)^7</f>
        <v>53609.284006946124</v>
      </c>
      <c r="V28" t="s">
        <v>7</v>
      </c>
      <c r="AD28">
        <f t="shared" si="0"/>
        <v>0.1</v>
      </c>
    </row>
    <row r="29" spans="1:30" x14ac:dyDescent="0.3">
      <c r="A29" s="5" t="s">
        <v>15</v>
      </c>
      <c r="B29">
        <v>0</v>
      </c>
      <c r="C29">
        <v>0</v>
      </c>
      <c r="D29">
        <v>0</v>
      </c>
      <c r="E29">
        <v>0</v>
      </c>
      <c r="F29">
        <v>1</v>
      </c>
      <c r="G29">
        <v>0</v>
      </c>
      <c r="H29">
        <v>0</v>
      </c>
      <c r="I29">
        <v>8</v>
      </c>
      <c r="J29">
        <v>4</v>
      </c>
      <c r="K29">
        <v>12</v>
      </c>
      <c r="L29">
        <v>6</v>
      </c>
      <c r="M29">
        <v>16</v>
      </c>
      <c r="N29">
        <v>47</v>
      </c>
      <c r="S29" t="str">
        <f t="shared" si="1"/>
        <v>Manipur</v>
      </c>
      <c r="T29">
        <f t="shared" si="3"/>
        <v>3.22</v>
      </c>
      <c r="U29" s="2">
        <f t="shared" si="2"/>
        <v>905671.60828861257</v>
      </c>
      <c r="V29" t="s">
        <v>7</v>
      </c>
      <c r="AD29">
        <f t="shared" si="0"/>
        <v>1.05</v>
      </c>
    </row>
    <row r="30" spans="1:30" x14ac:dyDescent="0.3">
      <c r="A30" s="5" t="s">
        <v>16</v>
      </c>
      <c r="B30">
        <v>2</v>
      </c>
      <c r="C30">
        <v>1</v>
      </c>
      <c r="D30">
        <v>0</v>
      </c>
      <c r="E30">
        <v>1</v>
      </c>
      <c r="F30">
        <v>5</v>
      </c>
      <c r="G30">
        <v>4</v>
      </c>
      <c r="H30">
        <v>1</v>
      </c>
      <c r="I30">
        <v>1</v>
      </c>
      <c r="J30">
        <v>6</v>
      </c>
      <c r="K30">
        <v>9</v>
      </c>
      <c r="L30">
        <v>4</v>
      </c>
      <c r="M30">
        <v>8</v>
      </c>
      <c r="N30">
        <v>42</v>
      </c>
      <c r="S30" t="str">
        <f t="shared" si="1"/>
        <v>Meghalaya</v>
      </c>
      <c r="T30">
        <f t="shared" si="3"/>
        <v>1.45</v>
      </c>
      <c r="U30" s="2">
        <f t="shared" si="2"/>
        <v>14306.267942908604</v>
      </c>
      <c r="V30" t="s">
        <v>7</v>
      </c>
      <c r="AD30">
        <f t="shared" si="0"/>
        <v>0.56999999999999995</v>
      </c>
    </row>
    <row r="31" spans="1:30" x14ac:dyDescent="0.3">
      <c r="A31" s="5" t="s">
        <v>17</v>
      </c>
      <c r="B31">
        <v>0</v>
      </c>
      <c r="C31">
        <v>0</v>
      </c>
      <c r="D31">
        <v>0</v>
      </c>
      <c r="E31">
        <v>0</v>
      </c>
      <c r="F31">
        <v>0</v>
      </c>
      <c r="G31">
        <v>0</v>
      </c>
      <c r="H31">
        <v>0</v>
      </c>
      <c r="I31">
        <v>0</v>
      </c>
      <c r="J31">
        <v>0</v>
      </c>
      <c r="K31">
        <v>0</v>
      </c>
      <c r="L31">
        <v>0</v>
      </c>
      <c r="M31">
        <v>1</v>
      </c>
      <c r="N31">
        <v>1</v>
      </c>
      <c r="S31" t="str">
        <f t="shared" si="1"/>
        <v>Mizoram</v>
      </c>
      <c r="T31" t="e">
        <f t="shared" si="3"/>
        <v>#DIV/0!</v>
      </c>
      <c r="U31" t="e">
        <f t="shared" si="2"/>
        <v>#DIV/0!</v>
      </c>
      <c r="V31" t="s">
        <v>7</v>
      </c>
      <c r="AD31" t="e">
        <f t="shared" si="0"/>
        <v>#DIV/0!</v>
      </c>
    </row>
    <row r="32" spans="1:30" x14ac:dyDescent="0.3">
      <c r="A32" s="5" t="s">
        <v>18</v>
      </c>
      <c r="B32">
        <v>0</v>
      </c>
      <c r="C32">
        <v>0</v>
      </c>
      <c r="D32">
        <v>0</v>
      </c>
      <c r="E32">
        <v>0</v>
      </c>
      <c r="F32">
        <v>0</v>
      </c>
      <c r="G32">
        <v>0</v>
      </c>
      <c r="H32">
        <v>0</v>
      </c>
      <c r="I32">
        <v>0</v>
      </c>
      <c r="J32">
        <v>1</v>
      </c>
      <c r="K32">
        <v>1</v>
      </c>
      <c r="L32">
        <v>1</v>
      </c>
      <c r="M32">
        <v>1</v>
      </c>
      <c r="N32">
        <v>4</v>
      </c>
      <c r="S32" t="str">
        <f t="shared" si="1"/>
        <v>Nagaland</v>
      </c>
      <c r="T32" t="e">
        <f t="shared" si="3"/>
        <v>#DIV/0!</v>
      </c>
      <c r="U32" t="e">
        <f t="shared" si="2"/>
        <v>#DIV/0!</v>
      </c>
      <c r="V32" t="s">
        <v>7</v>
      </c>
      <c r="AD32" t="e">
        <f t="shared" si="0"/>
        <v>#DIV/0!</v>
      </c>
    </row>
    <row r="33" spans="1:30" x14ac:dyDescent="0.3">
      <c r="A33" s="5" t="s">
        <v>25</v>
      </c>
      <c r="B33">
        <v>7</v>
      </c>
      <c r="C33">
        <v>9</v>
      </c>
      <c r="D33">
        <v>40</v>
      </c>
      <c r="E33">
        <v>85</v>
      </c>
      <c r="F33">
        <v>103</v>
      </c>
      <c r="G33">
        <v>112</v>
      </c>
      <c r="H33">
        <v>138</v>
      </c>
      <c r="I33">
        <v>185</v>
      </c>
      <c r="J33">
        <v>278</v>
      </c>
      <c r="K33">
        <v>381</v>
      </c>
      <c r="L33">
        <v>493</v>
      </c>
      <c r="M33">
        <v>353</v>
      </c>
      <c r="N33">
        <v>2184</v>
      </c>
      <c r="S33" t="str">
        <f t="shared" si="1"/>
        <v>Odisha</v>
      </c>
      <c r="T33">
        <f t="shared" si="3"/>
        <v>1.8</v>
      </c>
      <c r="U33" s="2">
        <f t="shared" si="2"/>
        <v>2030685.7410559987</v>
      </c>
      <c r="V33" t="s">
        <v>7</v>
      </c>
      <c r="AD33">
        <f t="shared" si="0"/>
        <v>0.67</v>
      </c>
    </row>
    <row r="34" spans="1:30" x14ac:dyDescent="0.3">
      <c r="A34" s="5" t="s">
        <v>19</v>
      </c>
      <c r="B34">
        <v>2</v>
      </c>
      <c r="C34">
        <v>3</v>
      </c>
      <c r="D34">
        <v>3</v>
      </c>
      <c r="E34">
        <v>3</v>
      </c>
      <c r="F34">
        <v>13</v>
      </c>
      <c r="G34">
        <v>11</v>
      </c>
      <c r="H34">
        <v>17</v>
      </c>
      <c r="I34">
        <v>10</v>
      </c>
      <c r="J34">
        <v>19</v>
      </c>
      <c r="K34">
        <v>31</v>
      </c>
      <c r="L34">
        <v>30</v>
      </c>
      <c r="M34">
        <v>31</v>
      </c>
      <c r="N34">
        <v>173</v>
      </c>
      <c r="S34" t="str">
        <f t="shared" si="1"/>
        <v>Puducherry</v>
      </c>
      <c r="T34">
        <f t="shared" si="3"/>
        <v>1.18</v>
      </c>
      <c r="U34" s="2">
        <f t="shared" si="2"/>
        <v>25972.779828563511</v>
      </c>
      <c r="V34" t="s">
        <v>7</v>
      </c>
      <c r="AD34">
        <f t="shared" si="0"/>
        <v>0.48</v>
      </c>
    </row>
    <row r="35" spans="1:30" x14ac:dyDescent="0.3">
      <c r="A35" s="5" t="s">
        <v>26</v>
      </c>
      <c r="B35">
        <v>7</v>
      </c>
      <c r="C35">
        <v>10</v>
      </c>
      <c r="D35">
        <v>14</v>
      </c>
      <c r="E35">
        <v>16</v>
      </c>
      <c r="F35">
        <v>8</v>
      </c>
      <c r="G35">
        <v>14</v>
      </c>
      <c r="H35">
        <v>4</v>
      </c>
      <c r="I35">
        <v>31</v>
      </c>
      <c r="J35">
        <v>161</v>
      </c>
      <c r="K35">
        <v>250</v>
      </c>
      <c r="L35">
        <v>338</v>
      </c>
      <c r="M35">
        <v>348</v>
      </c>
      <c r="N35">
        <v>1201</v>
      </c>
      <c r="S35" t="str">
        <f t="shared" si="1"/>
        <v>Punjab</v>
      </c>
      <c r="T35">
        <f>ROUND(SUM(J35:M35)/SUM(F35:I35) - 1,2)</f>
        <v>18.25</v>
      </c>
      <c r="U35" s="2">
        <f>SUM(J35:M35) * (1 + T35)^7</f>
        <v>1074537965316.0242</v>
      </c>
      <c r="V35" t="s">
        <v>7</v>
      </c>
      <c r="AD35">
        <f t="shared" si="0"/>
        <v>3.39</v>
      </c>
    </row>
    <row r="36" spans="1:30" x14ac:dyDescent="0.3">
      <c r="A36" s="5" t="s">
        <v>38</v>
      </c>
      <c r="B36">
        <v>63</v>
      </c>
      <c r="C36">
        <v>174</v>
      </c>
      <c r="D36">
        <v>238</v>
      </c>
      <c r="E36">
        <v>297</v>
      </c>
      <c r="F36">
        <v>347</v>
      </c>
      <c r="G36">
        <v>397</v>
      </c>
      <c r="H36">
        <v>427</v>
      </c>
      <c r="I36">
        <v>873</v>
      </c>
      <c r="J36">
        <v>1090</v>
      </c>
      <c r="K36">
        <v>1176</v>
      </c>
      <c r="L36">
        <v>1351</v>
      </c>
      <c r="M36">
        <v>1508</v>
      </c>
      <c r="N36">
        <v>7941</v>
      </c>
      <c r="S36" t="str">
        <f t="shared" si="1"/>
        <v>Rajasthan</v>
      </c>
      <c r="T36">
        <f t="shared" si="3"/>
        <v>1.51</v>
      </c>
      <c r="U36" s="2">
        <f t="shared" si="2"/>
        <v>3216695.2673525098</v>
      </c>
      <c r="V36" t="s">
        <v>7</v>
      </c>
      <c r="AD36">
        <f t="shared" si="0"/>
        <v>0.57999999999999996</v>
      </c>
    </row>
    <row r="37" spans="1:30" x14ac:dyDescent="0.3">
      <c r="A37" s="5" t="s">
        <v>5</v>
      </c>
      <c r="B37">
        <v>0</v>
      </c>
      <c r="C37">
        <v>0</v>
      </c>
      <c r="D37">
        <v>0</v>
      </c>
      <c r="E37">
        <v>0</v>
      </c>
      <c r="F37">
        <v>0</v>
      </c>
      <c r="G37">
        <v>0</v>
      </c>
      <c r="H37">
        <v>0</v>
      </c>
      <c r="I37">
        <v>0</v>
      </c>
      <c r="J37">
        <v>0</v>
      </c>
      <c r="K37">
        <v>0</v>
      </c>
      <c r="L37">
        <v>0</v>
      </c>
      <c r="M37">
        <v>0</v>
      </c>
      <c r="N37">
        <v>0</v>
      </c>
      <c r="S37" t="str">
        <f t="shared" si="1"/>
        <v>Sikkim</v>
      </c>
      <c r="T37" t="e">
        <f t="shared" si="3"/>
        <v>#DIV/0!</v>
      </c>
      <c r="U37" t="e">
        <f t="shared" si="2"/>
        <v>#DIV/0!</v>
      </c>
      <c r="V37" t="s">
        <v>7</v>
      </c>
      <c r="AD37" t="e">
        <f t="shared" si="0"/>
        <v>#DIV/0!</v>
      </c>
    </row>
    <row r="38" spans="1:30" x14ac:dyDescent="0.3">
      <c r="A38" s="5" t="s">
        <v>39</v>
      </c>
      <c r="B38">
        <v>131</v>
      </c>
      <c r="C38">
        <v>283</v>
      </c>
      <c r="D38">
        <v>348</v>
      </c>
      <c r="E38">
        <v>424</v>
      </c>
      <c r="F38">
        <v>555</v>
      </c>
      <c r="G38">
        <v>576</v>
      </c>
      <c r="H38">
        <v>901</v>
      </c>
      <c r="I38">
        <v>1080</v>
      </c>
      <c r="J38">
        <v>1500</v>
      </c>
      <c r="K38">
        <v>1764</v>
      </c>
      <c r="L38">
        <v>1675</v>
      </c>
      <c r="M38">
        <v>1970</v>
      </c>
      <c r="N38">
        <v>11207</v>
      </c>
      <c r="S38" t="str">
        <f t="shared" si="1"/>
        <v>Tamil Nadu</v>
      </c>
      <c r="T38">
        <f t="shared" si="3"/>
        <v>1.22</v>
      </c>
      <c r="U38" s="2">
        <f t="shared" si="2"/>
        <v>1836056.3835362787</v>
      </c>
      <c r="V38" t="s">
        <v>7</v>
      </c>
      <c r="AD38">
        <f t="shared" si="0"/>
        <v>0.49</v>
      </c>
    </row>
    <row r="39" spans="1:30" x14ac:dyDescent="0.3">
      <c r="A39" s="5" t="s">
        <v>20</v>
      </c>
      <c r="B39">
        <v>0</v>
      </c>
      <c r="C39">
        <v>0</v>
      </c>
      <c r="D39">
        <v>0</v>
      </c>
      <c r="E39">
        <v>0</v>
      </c>
      <c r="F39">
        <v>0</v>
      </c>
      <c r="G39">
        <v>0</v>
      </c>
      <c r="H39">
        <v>0</v>
      </c>
      <c r="I39">
        <v>9</v>
      </c>
      <c r="J39">
        <v>5</v>
      </c>
      <c r="K39">
        <v>7</v>
      </c>
      <c r="L39">
        <v>9</v>
      </c>
      <c r="M39">
        <v>10</v>
      </c>
      <c r="N39">
        <v>40</v>
      </c>
      <c r="S39" t="str">
        <f t="shared" si="1"/>
        <v>Tripura</v>
      </c>
      <c r="T39">
        <f t="shared" si="3"/>
        <v>2.44</v>
      </c>
      <c r="U39" s="2">
        <f t="shared" si="2"/>
        <v>176713.9326152828</v>
      </c>
      <c r="V39" t="s">
        <v>7</v>
      </c>
      <c r="AD39">
        <f t="shared" si="0"/>
        <v>0.86</v>
      </c>
    </row>
    <row r="40" spans="1:30" x14ac:dyDescent="0.3">
      <c r="A40" s="5" t="s">
        <v>40</v>
      </c>
      <c r="B40">
        <v>10</v>
      </c>
      <c r="C40">
        <v>15</v>
      </c>
      <c r="D40">
        <v>41</v>
      </c>
      <c r="E40">
        <v>54</v>
      </c>
      <c r="F40">
        <v>54</v>
      </c>
      <c r="G40">
        <v>57</v>
      </c>
      <c r="H40">
        <v>45</v>
      </c>
      <c r="I40">
        <v>517</v>
      </c>
      <c r="J40">
        <v>1229</v>
      </c>
      <c r="K40">
        <v>1378</v>
      </c>
      <c r="L40">
        <v>1456</v>
      </c>
      <c r="M40">
        <v>1182</v>
      </c>
      <c r="N40">
        <v>6038</v>
      </c>
      <c r="S40" t="str">
        <f t="shared" si="1"/>
        <v>Uttar Pradesh</v>
      </c>
      <c r="T40">
        <f t="shared" si="3"/>
        <v>6.79</v>
      </c>
      <c r="U40" s="2">
        <f t="shared" si="2"/>
        <v>9130776160.1902332</v>
      </c>
      <c r="V40" t="s">
        <v>7</v>
      </c>
      <c r="AD40">
        <f t="shared" si="0"/>
        <v>1.79</v>
      </c>
    </row>
    <row r="41" spans="1:30" x14ac:dyDescent="0.3">
      <c r="A41" s="5" t="s">
        <v>27</v>
      </c>
      <c r="B41">
        <v>17</v>
      </c>
      <c r="C41">
        <v>27</v>
      </c>
      <c r="D41">
        <v>63</v>
      </c>
      <c r="E41">
        <v>74</v>
      </c>
      <c r="F41">
        <v>109</v>
      </c>
      <c r="G41">
        <v>97</v>
      </c>
      <c r="H41">
        <v>105</v>
      </c>
      <c r="I41">
        <v>87</v>
      </c>
      <c r="J41">
        <v>150</v>
      </c>
      <c r="K41">
        <v>133</v>
      </c>
      <c r="L41">
        <v>118</v>
      </c>
      <c r="M41">
        <v>160</v>
      </c>
      <c r="N41">
        <v>1140</v>
      </c>
      <c r="S41" t="str">
        <f t="shared" si="1"/>
        <v>Uttarakhand</v>
      </c>
      <c r="T41">
        <f t="shared" si="3"/>
        <v>0.41</v>
      </c>
      <c r="U41" s="2">
        <f t="shared" si="2"/>
        <v>6215.7945285789765</v>
      </c>
      <c r="V41" t="s">
        <v>7</v>
      </c>
      <c r="AD41">
        <f t="shared" si="0"/>
        <v>0.19</v>
      </c>
    </row>
    <row r="42" spans="1:30" x14ac:dyDescent="0.3">
      <c r="A42" s="5" t="s">
        <v>41</v>
      </c>
      <c r="B42">
        <v>48</v>
      </c>
      <c r="C42">
        <v>99</v>
      </c>
      <c r="D42">
        <v>131</v>
      </c>
      <c r="E42">
        <v>140</v>
      </c>
      <c r="F42">
        <v>207</v>
      </c>
      <c r="G42">
        <v>326</v>
      </c>
      <c r="H42">
        <v>280</v>
      </c>
      <c r="I42">
        <v>618</v>
      </c>
      <c r="J42">
        <v>721</v>
      </c>
      <c r="K42">
        <v>575</v>
      </c>
      <c r="L42">
        <v>688</v>
      </c>
      <c r="M42">
        <v>864</v>
      </c>
      <c r="N42">
        <v>4697</v>
      </c>
      <c r="S42" t="str">
        <f t="shared" si="1"/>
        <v>West Bengal</v>
      </c>
      <c r="T42">
        <f>ROUND(SUM(J42:M42)/SUM(F42:I42) - 1,2)</f>
        <v>0.99</v>
      </c>
      <c r="U42" s="2">
        <f t="shared" si="2"/>
        <v>351974.75867051666</v>
      </c>
      <c r="V42" t="s">
        <v>7</v>
      </c>
      <c r="AD42">
        <f t="shared" si="0"/>
        <v>0.41</v>
      </c>
    </row>
    <row r="43" spans="1:30" x14ac:dyDescent="0.3">
      <c r="A43" s="5" t="s">
        <v>75</v>
      </c>
      <c r="B43">
        <v>1701</v>
      </c>
      <c r="C43">
        <v>3540</v>
      </c>
      <c r="D43">
        <v>5617</v>
      </c>
      <c r="E43">
        <v>7719</v>
      </c>
      <c r="F43">
        <v>8418</v>
      </c>
      <c r="G43">
        <v>10310</v>
      </c>
      <c r="H43">
        <v>11723</v>
      </c>
      <c r="I43">
        <v>17014</v>
      </c>
      <c r="J43">
        <v>21434</v>
      </c>
      <c r="K43">
        <v>20230</v>
      </c>
      <c r="L43">
        <v>21443</v>
      </c>
      <c r="M43">
        <v>23794</v>
      </c>
      <c r="N43">
        <v>152943</v>
      </c>
      <c r="S43" t="str">
        <f>A50</f>
        <v>Andaman &amp; Nicobar</v>
      </c>
      <c r="T43" t="e">
        <f>ROUND(SUM(J50:M50)/SUM(F50:I50) - 1,2)</f>
        <v>#DIV/0!</v>
      </c>
      <c r="U43" t="e">
        <f>SUM(J50:M50) * (1 + T43)^7</f>
        <v>#DIV/0!</v>
      </c>
      <c r="V43" t="s">
        <v>6</v>
      </c>
    </row>
    <row r="44" spans="1:30" x14ac:dyDescent="0.3">
      <c r="S44" t="str">
        <f t="shared" ref="S44:S77" si="4">A51</f>
        <v>Andaman &amp; Nicobar Island</v>
      </c>
      <c r="T44">
        <f t="shared" ref="T44:T77" si="5">ROUND(SUM(J51:M51)/SUM(F51:I51) - 1,2)</f>
        <v>0.06</v>
      </c>
      <c r="U44" s="2">
        <f t="shared" ref="U44:U77" si="6">SUM(J51:M51) * (1 + T44)^7</f>
        <v>27.065344661844495</v>
      </c>
      <c r="V44" t="s">
        <v>6</v>
      </c>
    </row>
    <row r="45" spans="1:30" x14ac:dyDescent="0.3">
      <c r="A45" s="4" t="s">
        <v>77</v>
      </c>
      <c r="B45" s="4" t="s">
        <v>84</v>
      </c>
      <c r="S45" t="str">
        <f t="shared" si="4"/>
        <v>Andhra Pradesh</v>
      </c>
      <c r="T45">
        <f t="shared" si="5"/>
        <v>7.0000000000000007E-2</v>
      </c>
      <c r="U45" s="2">
        <f t="shared" si="6"/>
        <v>50346.066632028218</v>
      </c>
      <c r="V45" t="s">
        <v>6</v>
      </c>
    </row>
    <row r="46" spans="1:30" x14ac:dyDescent="0.3">
      <c r="B46" t="s">
        <v>85</v>
      </c>
      <c r="E46" t="s">
        <v>79</v>
      </c>
      <c r="I46" t="s">
        <v>86</v>
      </c>
      <c r="M46" t="s">
        <v>87</v>
      </c>
      <c r="N46" t="s">
        <v>75</v>
      </c>
      <c r="S46" t="str">
        <f t="shared" si="4"/>
        <v>Arunachal Pradesh</v>
      </c>
      <c r="T46">
        <f t="shared" si="5"/>
        <v>2</v>
      </c>
      <c r="U46" s="2">
        <f t="shared" si="6"/>
        <v>6561</v>
      </c>
      <c r="V46" t="s">
        <v>6</v>
      </c>
    </row>
    <row r="47" spans="1:30" x14ac:dyDescent="0.3">
      <c r="B47" t="s">
        <v>81</v>
      </c>
      <c r="C47" t="s">
        <v>82</v>
      </c>
      <c r="D47" t="s">
        <v>83</v>
      </c>
      <c r="E47" t="s">
        <v>80</v>
      </c>
      <c r="F47" t="s">
        <v>81</v>
      </c>
      <c r="G47" t="s">
        <v>82</v>
      </c>
      <c r="H47" t="s">
        <v>83</v>
      </c>
      <c r="I47" t="s">
        <v>80</v>
      </c>
      <c r="J47" t="s">
        <v>81</v>
      </c>
      <c r="K47" t="s">
        <v>82</v>
      </c>
      <c r="L47" t="s">
        <v>83</v>
      </c>
      <c r="M47" t="s">
        <v>80</v>
      </c>
      <c r="S47" t="str">
        <f t="shared" si="4"/>
        <v>Assam</v>
      </c>
      <c r="T47">
        <f t="shared" si="5"/>
        <v>0.53</v>
      </c>
      <c r="U47" s="2">
        <f t="shared" si="6"/>
        <v>62176.344989937141</v>
      </c>
      <c r="V47" t="s">
        <v>6</v>
      </c>
    </row>
    <row r="48" spans="1:30" x14ac:dyDescent="0.3">
      <c r="S48" t="str">
        <f t="shared" si="4"/>
        <v>Bihar</v>
      </c>
      <c r="T48">
        <f t="shared" si="5"/>
        <v>0.32</v>
      </c>
      <c r="U48" s="2">
        <f t="shared" si="6"/>
        <v>100312.11344815425</v>
      </c>
      <c r="V48" t="s">
        <v>6</v>
      </c>
    </row>
    <row r="49" spans="1:25" x14ac:dyDescent="0.3">
      <c r="A49" s="4" t="s">
        <v>76</v>
      </c>
      <c r="S49" t="str">
        <f t="shared" si="4"/>
        <v>Chandigarh</v>
      </c>
      <c r="T49">
        <f t="shared" si="5"/>
        <v>0.23</v>
      </c>
      <c r="U49" s="2">
        <f t="shared" si="6"/>
        <v>7909.4754758767613</v>
      </c>
      <c r="V49" t="s">
        <v>6</v>
      </c>
    </row>
    <row r="50" spans="1:25" x14ac:dyDescent="0.3">
      <c r="A50" s="5" t="s">
        <v>29</v>
      </c>
      <c r="M50">
        <v>2</v>
      </c>
      <c r="N50">
        <v>2</v>
      </c>
      <c r="S50" t="str">
        <f t="shared" si="4"/>
        <v>Chhattisgarh</v>
      </c>
      <c r="T50">
        <f t="shared" si="5"/>
        <v>0.35</v>
      </c>
      <c r="U50" s="2">
        <f t="shared" si="6"/>
        <v>222960.79409175712</v>
      </c>
      <c r="V50" t="s">
        <v>6</v>
      </c>
    </row>
    <row r="51" spans="1:25" x14ac:dyDescent="0.3">
      <c r="A51" s="5" t="s">
        <v>8</v>
      </c>
      <c r="B51">
        <v>0</v>
      </c>
      <c r="C51">
        <v>0</v>
      </c>
      <c r="D51">
        <v>0</v>
      </c>
      <c r="E51">
        <v>0</v>
      </c>
      <c r="F51">
        <v>0</v>
      </c>
      <c r="G51">
        <v>0</v>
      </c>
      <c r="H51">
        <v>16</v>
      </c>
      <c r="I51">
        <v>1</v>
      </c>
      <c r="J51">
        <v>0</v>
      </c>
      <c r="K51">
        <v>0</v>
      </c>
      <c r="L51">
        <v>11</v>
      </c>
      <c r="M51">
        <v>7</v>
      </c>
      <c r="N51">
        <v>35</v>
      </c>
      <c r="S51" t="str">
        <f t="shared" si="4"/>
        <v>Delhi</v>
      </c>
      <c r="T51">
        <f t="shared" si="5"/>
        <v>0.03</v>
      </c>
      <c r="U51" s="2">
        <f t="shared" si="6"/>
        <v>46850.815029494996</v>
      </c>
      <c r="V51" t="s">
        <v>6</v>
      </c>
    </row>
    <row r="52" spans="1:25" x14ac:dyDescent="0.3">
      <c r="A52" s="5" t="s">
        <v>32</v>
      </c>
      <c r="B52">
        <v>1006</v>
      </c>
      <c r="C52">
        <v>2243</v>
      </c>
      <c r="D52">
        <v>3092</v>
      </c>
      <c r="E52">
        <v>7124</v>
      </c>
      <c r="F52">
        <v>6093</v>
      </c>
      <c r="G52">
        <v>6058</v>
      </c>
      <c r="H52">
        <v>8028</v>
      </c>
      <c r="I52">
        <v>9102</v>
      </c>
      <c r="J52">
        <v>8889</v>
      </c>
      <c r="K52">
        <v>4317</v>
      </c>
      <c r="L52">
        <v>6126</v>
      </c>
      <c r="M52">
        <v>12021</v>
      </c>
      <c r="N52">
        <v>74099</v>
      </c>
      <c r="O52" s="27"/>
      <c r="Q52" s="28"/>
      <c r="S52" t="str">
        <f t="shared" si="4"/>
        <v>DNH and DD</v>
      </c>
      <c r="T52">
        <f t="shared" si="5"/>
        <v>0.46</v>
      </c>
      <c r="U52" s="2">
        <f t="shared" si="6"/>
        <v>2106.959845562179</v>
      </c>
      <c r="V52" t="s">
        <v>6</v>
      </c>
    </row>
    <row r="53" spans="1:25" x14ac:dyDescent="0.3">
      <c r="A53" s="5" t="s">
        <v>9</v>
      </c>
      <c r="B53">
        <v>0</v>
      </c>
      <c r="C53">
        <v>0</v>
      </c>
      <c r="D53">
        <v>0</v>
      </c>
      <c r="E53">
        <v>0</v>
      </c>
      <c r="F53">
        <v>0</v>
      </c>
      <c r="G53">
        <v>0</v>
      </c>
      <c r="H53">
        <v>1</v>
      </c>
      <c r="I53">
        <v>0</v>
      </c>
      <c r="J53">
        <v>1</v>
      </c>
      <c r="K53">
        <v>0</v>
      </c>
      <c r="L53">
        <v>2</v>
      </c>
      <c r="M53">
        <v>0</v>
      </c>
      <c r="N53">
        <v>4</v>
      </c>
      <c r="O53" s="20"/>
      <c r="S53" t="str">
        <f t="shared" si="4"/>
        <v>Goa</v>
      </c>
      <c r="T53">
        <f t="shared" si="5"/>
        <v>0.52</v>
      </c>
      <c r="U53" s="2">
        <f t="shared" si="6"/>
        <v>183109.45353869823</v>
      </c>
      <c r="V53" t="s">
        <v>6</v>
      </c>
    </row>
    <row r="54" spans="1:25" x14ac:dyDescent="0.3">
      <c r="A54" s="5" t="s">
        <v>10</v>
      </c>
      <c r="B54">
        <v>13</v>
      </c>
      <c r="C54">
        <v>86</v>
      </c>
      <c r="D54">
        <v>241</v>
      </c>
      <c r="E54">
        <v>379</v>
      </c>
      <c r="F54">
        <v>381</v>
      </c>
      <c r="G54">
        <v>522</v>
      </c>
      <c r="H54">
        <v>620</v>
      </c>
      <c r="I54">
        <v>553</v>
      </c>
      <c r="J54">
        <v>637</v>
      </c>
      <c r="K54">
        <v>572</v>
      </c>
      <c r="L54">
        <v>693</v>
      </c>
      <c r="M54">
        <v>1266</v>
      </c>
      <c r="N54">
        <v>5963</v>
      </c>
      <c r="O54" s="20"/>
      <c r="S54" t="str">
        <f t="shared" si="4"/>
        <v>Gujarat</v>
      </c>
      <c r="T54">
        <f t="shared" si="5"/>
        <v>0.02</v>
      </c>
      <c r="U54" s="2">
        <f t="shared" si="6"/>
        <v>88565.96234709477</v>
      </c>
      <c r="V54" t="s">
        <v>6</v>
      </c>
    </row>
    <row r="55" spans="1:25" x14ac:dyDescent="0.3">
      <c r="A55" s="5" t="s">
        <v>21</v>
      </c>
      <c r="B55">
        <v>122</v>
      </c>
      <c r="C55">
        <v>855</v>
      </c>
      <c r="D55">
        <v>1541</v>
      </c>
      <c r="E55">
        <v>2232</v>
      </c>
      <c r="F55">
        <v>1649</v>
      </c>
      <c r="G55">
        <v>2438</v>
      </c>
      <c r="H55">
        <v>3617</v>
      </c>
      <c r="I55">
        <v>3200</v>
      </c>
      <c r="J55">
        <v>3027</v>
      </c>
      <c r="K55">
        <v>2227</v>
      </c>
      <c r="L55">
        <v>3939</v>
      </c>
      <c r="M55">
        <v>5173</v>
      </c>
      <c r="N55">
        <v>30020</v>
      </c>
      <c r="O55" s="20"/>
      <c r="S55" t="str">
        <f t="shared" si="4"/>
        <v>Haryana</v>
      </c>
      <c r="T55">
        <f t="shared" si="5"/>
        <v>-0.22</v>
      </c>
      <c r="U55" s="2">
        <f t="shared" si="6"/>
        <v>1586.3465232871033</v>
      </c>
      <c r="V55" t="s">
        <v>6</v>
      </c>
    </row>
    <row r="56" spans="1:25" x14ac:dyDescent="0.3">
      <c r="A56" s="5" t="s">
        <v>22</v>
      </c>
      <c r="B56">
        <v>8</v>
      </c>
      <c r="C56">
        <v>55</v>
      </c>
      <c r="D56">
        <v>127</v>
      </c>
      <c r="E56">
        <v>96</v>
      </c>
      <c r="F56">
        <v>170</v>
      </c>
      <c r="G56">
        <v>187</v>
      </c>
      <c r="H56">
        <v>404</v>
      </c>
      <c r="I56">
        <v>750</v>
      </c>
      <c r="J56">
        <v>470</v>
      </c>
      <c r="K56">
        <v>393</v>
      </c>
      <c r="L56">
        <v>535</v>
      </c>
      <c r="M56">
        <v>459</v>
      </c>
      <c r="N56">
        <v>3654</v>
      </c>
      <c r="O56" s="20"/>
      <c r="S56" t="str">
        <f t="shared" si="4"/>
        <v>Himachal Pradesh</v>
      </c>
      <c r="T56">
        <f t="shared" si="5"/>
        <v>-0.15</v>
      </c>
      <c r="U56" s="2">
        <f t="shared" si="6"/>
        <v>284.67245439374989</v>
      </c>
      <c r="V56" t="s">
        <v>6</v>
      </c>
    </row>
    <row r="57" spans="1:25" x14ac:dyDescent="0.3">
      <c r="A57" s="5" t="s">
        <v>11</v>
      </c>
      <c r="B57">
        <v>180</v>
      </c>
      <c r="C57">
        <v>735</v>
      </c>
      <c r="D57">
        <v>1310</v>
      </c>
      <c r="E57">
        <v>2189</v>
      </c>
      <c r="F57">
        <v>3269</v>
      </c>
      <c r="G57">
        <v>3859</v>
      </c>
      <c r="H57">
        <v>7079</v>
      </c>
      <c r="I57">
        <v>5985</v>
      </c>
      <c r="J57">
        <v>5318</v>
      </c>
      <c r="K57">
        <v>5850</v>
      </c>
      <c r="L57">
        <v>7940</v>
      </c>
      <c r="M57">
        <v>8175</v>
      </c>
      <c r="N57">
        <v>51889</v>
      </c>
      <c r="O57" s="20"/>
      <c r="S57" t="str">
        <f t="shared" si="4"/>
        <v>Jammu and Kashmir</v>
      </c>
      <c r="T57">
        <f t="shared" si="5"/>
        <v>-0.03</v>
      </c>
      <c r="U57" s="2">
        <f t="shared" si="6"/>
        <v>1710.4996824016521</v>
      </c>
      <c r="V57" t="s">
        <v>6</v>
      </c>
    </row>
    <row r="58" spans="1:25" x14ac:dyDescent="0.3">
      <c r="A58" s="5" t="s">
        <v>23</v>
      </c>
      <c r="B58">
        <v>477</v>
      </c>
      <c r="C58">
        <v>2622</v>
      </c>
      <c r="D58">
        <v>3522</v>
      </c>
      <c r="E58">
        <v>7637</v>
      </c>
      <c r="F58">
        <v>7347</v>
      </c>
      <c r="G58">
        <v>8218</v>
      </c>
      <c r="H58">
        <v>11394</v>
      </c>
      <c r="I58">
        <v>9867</v>
      </c>
      <c r="J58">
        <v>9502</v>
      </c>
      <c r="K58">
        <v>6186</v>
      </c>
      <c r="L58">
        <v>11967</v>
      </c>
      <c r="M58">
        <v>10439</v>
      </c>
      <c r="N58">
        <v>89178</v>
      </c>
      <c r="O58" s="20"/>
      <c r="S58" t="str">
        <f t="shared" si="4"/>
        <v>Jharkhand</v>
      </c>
      <c r="T58">
        <f t="shared" si="5"/>
        <v>-0.04</v>
      </c>
      <c r="U58" s="2">
        <f t="shared" si="6"/>
        <v>5546.4338359163285</v>
      </c>
      <c r="V58" t="s">
        <v>6</v>
      </c>
    </row>
    <row r="59" spans="1:25" x14ac:dyDescent="0.3">
      <c r="A59" s="5" t="s">
        <v>12</v>
      </c>
      <c r="B59">
        <v>3</v>
      </c>
      <c r="C59">
        <v>6</v>
      </c>
      <c r="D59">
        <v>6</v>
      </c>
      <c r="E59">
        <v>15</v>
      </c>
      <c r="F59">
        <v>11</v>
      </c>
      <c r="G59">
        <v>23</v>
      </c>
      <c r="H59">
        <v>38</v>
      </c>
      <c r="I59">
        <v>30</v>
      </c>
      <c r="J59">
        <v>14</v>
      </c>
      <c r="K59">
        <v>23</v>
      </c>
      <c r="L59">
        <v>32</v>
      </c>
      <c r="M59">
        <v>80</v>
      </c>
      <c r="N59">
        <v>281</v>
      </c>
      <c r="O59" s="20"/>
      <c r="S59" t="str">
        <f t="shared" si="4"/>
        <v>Karnataka</v>
      </c>
      <c r="T59">
        <f t="shared" si="5"/>
        <v>0.44</v>
      </c>
      <c r="U59" s="2">
        <f t="shared" si="6"/>
        <v>1901624.4770279673</v>
      </c>
      <c r="V59" t="s">
        <v>6</v>
      </c>
    </row>
    <row r="60" spans="1:25" x14ac:dyDescent="0.3">
      <c r="A60" s="5" t="s">
        <v>33</v>
      </c>
      <c r="B60">
        <v>80</v>
      </c>
      <c r="C60">
        <v>173</v>
      </c>
      <c r="D60">
        <v>494</v>
      </c>
      <c r="E60">
        <v>696</v>
      </c>
      <c r="F60">
        <v>1195</v>
      </c>
      <c r="G60">
        <v>1282</v>
      </c>
      <c r="H60">
        <v>1819</v>
      </c>
      <c r="I60">
        <v>2127</v>
      </c>
      <c r="J60">
        <v>2092</v>
      </c>
      <c r="K60">
        <v>1766</v>
      </c>
      <c r="L60">
        <v>2343</v>
      </c>
      <c r="M60">
        <v>3567</v>
      </c>
      <c r="N60">
        <v>17634</v>
      </c>
      <c r="O60" s="20"/>
      <c r="S60" t="str">
        <f t="shared" si="4"/>
        <v>Kerala</v>
      </c>
      <c r="T60">
        <f t="shared" si="5"/>
        <v>0.46</v>
      </c>
      <c r="U60" s="2">
        <f t="shared" si="6"/>
        <v>915877.0619947433</v>
      </c>
      <c r="V60" t="s">
        <v>6</v>
      </c>
    </row>
    <row r="61" spans="1:25" x14ac:dyDescent="0.3">
      <c r="A61" s="5" t="s">
        <v>34</v>
      </c>
      <c r="B61">
        <v>411</v>
      </c>
      <c r="C61">
        <v>1901</v>
      </c>
      <c r="D61">
        <v>5140</v>
      </c>
      <c r="E61">
        <v>9311</v>
      </c>
      <c r="F61">
        <v>16425</v>
      </c>
      <c r="G61">
        <v>15984</v>
      </c>
      <c r="H61">
        <v>22863</v>
      </c>
      <c r="I61">
        <v>20420</v>
      </c>
      <c r="J61">
        <v>21894</v>
      </c>
      <c r="K61">
        <v>18264</v>
      </c>
      <c r="L61">
        <v>17921</v>
      </c>
      <c r="M61">
        <v>19023</v>
      </c>
      <c r="N61">
        <v>169557</v>
      </c>
      <c r="O61" s="20"/>
      <c r="S61" t="str">
        <f t="shared" si="4"/>
        <v>Ladakh</v>
      </c>
      <c r="T61">
        <f t="shared" si="5"/>
        <v>1.07</v>
      </c>
      <c r="U61" s="2">
        <f t="shared" si="6"/>
        <v>5048.4041146577683</v>
      </c>
      <c r="V61" t="s">
        <v>6</v>
      </c>
      <c r="Y61" s="46">
        <f>1278180 + 53609</f>
        <v>1331789</v>
      </c>
    </row>
    <row r="62" spans="1:25" x14ac:dyDescent="0.3">
      <c r="A62" s="5" t="s">
        <v>30</v>
      </c>
      <c r="B62">
        <v>192</v>
      </c>
      <c r="C62">
        <v>1266</v>
      </c>
      <c r="D62">
        <v>2046</v>
      </c>
      <c r="E62">
        <v>2299</v>
      </c>
      <c r="F62">
        <v>3359</v>
      </c>
      <c r="G62">
        <v>2473</v>
      </c>
      <c r="H62">
        <v>3567</v>
      </c>
      <c r="I62">
        <v>2122</v>
      </c>
      <c r="J62">
        <v>2263</v>
      </c>
      <c r="K62">
        <v>872</v>
      </c>
      <c r="L62">
        <v>2175</v>
      </c>
      <c r="M62">
        <v>3721</v>
      </c>
      <c r="N62">
        <v>26355</v>
      </c>
      <c r="O62" s="20"/>
      <c r="S62" t="str">
        <f t="shared" si="4"/>
        <v>Madhya Pradesh</v>
      </c>
      <c r="T62">
        <f t="shared" si="5"/>
        <v>0.54</v>
      </c>
      <c r="U62" s="2">
        <f t="shared" si="6"/>
        <v>856071.88303722476</v>
      </c>
      <c r="V62" t="s">
        <v>6</v>
      </c>
    </row>
    <row r="63" spans="1:25" x14ac:dyDescent="0.3">
      <c r="A63" s="5" t="s">
        <v>28</v>
      </c>
      <c r="B63">
        <v>38</v>
      </c>
      <c r="C63">
        <v>83</v>
      </c>
      <c r="D63">
        <v>163</v>
      </c>
      <c r="E63">
        <v>140</v>
      </c>
      <c r="F63">
        <v>274</v>
      </c>
      <c r="G63">
        <v>218</v>
      </c>
      <c r="H63">
        <v>313</v>
      </c>
      <c r="I63">
        <v>234</v>
      </c>
      <c r="J63">
        <v>273</v>
      </c>
      <c r="K63">
        <v>172</v>
      </c>
      <c r="L63">
        <v>208</v>
      </c>
      <c r="M63">
        <v>235</v>
      </c>
      <c r="N63">
        <v>2351</v>
      </c>
      <c r="O63" s="20"/>
      <c r="S63" t="str">
        <f t="shared" si="4"/>
        <v>Maharashtra</v>
      </c>
      <c r="T63">
        <f t="shared" si="5"/>
        <v>0.32</v>
      </c>
      <c r="U63" s="2">
        <f>SUM(J70:M70) * (1 + T63)^7</f>
        <v>1278179.93811162</v>
      </c>
      <c r="V63" t="s">
        <v>6</v>
      </c>
    </row>
    <row r="64" spans="1:25" x14ac:dyDescent="0.3">
      <c r="A64" s="5" t="s">
        <v>13</v>
      </c>
      <c r="B64">
        <v>159</v>
      </c>
      <c r="C64">
        <v>482</v>
      </c>
      <c r="D64">
        <v>373</v>
      </c>
      <c r="E64">
        <v>404</v>
      </c>
      <c r="F64">
        <v>408</v>
      </c>
      <c r="G64">
        <v>718</v>
      </c>
      <c r="H64">
        <v>602</v>
      </c>
      <c r="I64">
        <v>460</v>
      </c>
      <c r="J64">
        <v>636</v>
      </c>
      <c r="K64">
        <v>327</v>
      </c>
      <c r="L64">
        <v>405</v>
      </c>
      <c r="M64">
        <v>749</v>
      </c>
      <c r="N64">
        <v>5723</v>
      </c>
      <c r="O64" s="20"/>
      <c r="S64" t="str">
        <f t="shared" si="4"/>
        <v>Manipur</v>
      </c>
      <c r="T64">
        <f t="shared" si="5"/>
        <v>-0.37</v>
      </c>
      <c r="U64" s="2">
        <f t="shared" si="6"/>
        <v>3.4663029624669606</v>
      </c>
      <c r="V64" t="s">
        <v>6</v>
      </c>
    </row>
    <row r="65" spans="1:22" x14ac:dyDescent="0.3">
      <c r="A65" s="5" t="s">
        <v>31</v>
      </c>
      <c r="B65">
        <v>161</v>
      </c>
      <c r="C65">
        <v>394</v>
      </c>
      <c r="D65">
        <v>916</v>
      </c>
      <c r="E65">
        <v>1185</v>
      </c>
      <c r="F65">
        <v>1342</v>
      </c>
      <c r="G65">
        <v>1648</v>
      </c>
      <c r="H65">
        <v>2555</v>
      </c>
      <c r="I65">
        <v>2104</v>
      </c>
      <c r="J65">
        <v>1911</v>
      </c>
      <c r="K65">
        <v>1426</v>
      </c>
      <c r="L65">
        <v>1959</v>
      </c>
      <c r="M65">
        <v>2085</v>
      </c>
      <c r="N65">
        <v>17686</v>
      </c>
      <c r="O65" s="20"/>
      <c r="S65" t="str">
        <f t="shared" si="4"/>
        <v>Meghalaya</v>
      </c>
      <c r="T65">
        <f t="shared" si="5"/>
        <v>2.66</v>
      </c>
      <c r="U65" s="2">
        <f t="shared" si="6"/>
        <v>932552.87005703745</v>
      </c>
      <c r="V65" t="s">
        <v>6</v>
      </c>
    </row>
    <row r="66" spans="1:22" x14ac:dyDescent="0.3">
      <c r="A66" s="5" t="s">
        <v>35</v>
      </c>
      <c r="B66">
        <v>2249</v>
      </c>
      <c r="C66">
        <v>10242</v>
      </c>
      <c r="D66">
        <v>11520</v>
      </c>
      <c r="E66">
        <v>17267</v>
      </c>
      <c r="F66">
        <v>21561</v>
      </c>
      <c r="G66">
        <v>20781</v>
      </c>
      <c r="H66">
        <v>27307</v>
      </c>
      <c r="I66">
        <v>33291</v>
      </c>
      <c r="J66">
        <v>34733</v>
      </c>
      <c r="K66">
        <v>29942</v>
      </c>
      <c r="L66">
        <v>35674</v>
      </c>
      <c r="M66">
        <v>47762</v>
      </c>
      <c r="N66">
        <v>292329</v>
      </c>
      <c r="O66" s="20"/>
      <c r="S66" t="str">
        <f t="shared" si="4"/>
        <v>Mizoram</v>
      </c>
      <c r="T66">
        <f t="shared" si="5"/>
        <v>3.22</v>
      </c>
      <c r="U66" s="2">
        <f t="shared" si="6"/>
        <v>6530368.9650284164</v>
      </c>
      <c r="V66" t="s">
        <v>6</v>
      </c>
    </row>
    <row r="67" spans="1:22" x14ac:dyDescent="0.3">
      <c r="A67" s="5" t="s">
        <v>36</v>
      </c>
      <c r="B67">
        <v>658</v>
      </c>
      <c r="C67">
        <v>1843</v>
      </c>
      <c r="D67">
        <v>2888</v>
      </c>
      <c r="E67">
        <v>6016</v>
      </c>
      <c r="F67">
        <v>7849</v>
      </c>
      <c r="G67">
        <v>8133</v>
      </c>
      <c r="H67">
        <v>11439</v>
      </c>
      <c r="I67">
        <v>16998</v>
      </c>
      <c r="J67">
        <v>16065</v>
      </c>
      <c r="K67">
        <v>13196</v>
      </c>
      <c r="L67">
        <v>15269</v>
      </c>
      <c r="M67">
        <v>20239</v>
      </c>
      <c r="N67">
        <v>120593</v>
      </c>
      <c r="O67" s="20"/>
      <c r="S67" t="str">
        <f t="shared" si="4"/>
        <v>Nagaland</v>
      </c>
      <c r="T67">
        <f t="shared" si="5"/>
        <v>0.67</v>
      </c>
      <c r="U67" s="2">
        <f t="shared" si="6"/>
        <v>181.12787932968115</v>
      </c>
      <c r="V67" t="s">
        <v>6</v>
      </c>
    </row>
    <row r="68" spans="1:22" x14ac:dyDescent="0.3">
      <c r="A68" s="5" t="s">
        <v>14</v>
      </c>
      <c r="B68">
        <v>0</v>
      </c>
      <c r="C68">
        <v>0</v>
      </c>
      <c r="D68">
        <v>6</v>
      </c>
      <c r="E68">
        <v>6</v>
      </c>
      <c r="F68">
        <v>14</v>
      </c>
      <c r="G68">
        <v>0</v>
      </c>
      <c r="H68">
        <v>0</v>
      </c>
      <c r="I68">
        <v>1</v>
      </c>
      <c r="J68">
        <v>16</v>
      </c>
      <c r="K68">
        <v>1</v>
      </c>
      <c r="L68">
        <v>0</v>
      </c>
      <c r="M68">
        <v>14</v>
      </c>
      <c r="N68">
        <v>58</v>
      </c>
      <c r="O68" s="20"/>
      <c r="S68" t="str">
        <f t="shared" si="4"/>
        <v>Odisha</v>
      </c>
      <c r="T68">
        <f t="shared" si="5"/>
        <v>0.28999999999999998</v>
      </c>
      <c r="U68" s="2">
        <f t="shared" si="6"/>
        <v>223596.98648594329</v>
      </c>
      <c r="V68" t="s">
        <v>6</v>
      </c>
    </row>
    <row r="69" spans="1:22" x14ac:dyDescent="0.3">
      <c r="A69" s="5" t="s">
        <v>24</v>
      </c>
      <c r="B69">
        <v>354</v>
      </c>
      <c r="C69">
        <v>1516</v>
      </c>
      <c r="D69">
        <v>2386</v>
      </c>
      <c r="E69">
        <v>3416</v>
      </c>
      <c r="F69">
        <v>4081</v>
      </c>
      <c r="G69">
        <v>5551</v>
      </c>
      <c r="H69">
        <v>9370</v>
      </c>
      <c r="I69">
        <v>8014</v>
      </c>
      <c r="J69">
        <v>7569</v>
      </c>
      <c r="K69">
        <v>9161</v>
      </c>
      <c r="L69">
        <v>11482</v>
      </c>
      <c r="M69">
        <v>13462</v>
      </c>
      <c r="N69">
        <v>76362</v>
      </c>
      <c r="O69" s="20"/>
      <c r="S69" t="str">
        <f t="shared" si="4"/>
        <v>Puducherry</v>
      </c>
      <c r="T69">
        <f t="shared" si="5"/>
        <v>0.81</v>
      </c>
      <c r="U69" s="2">
        <f t="shared" si="6"/>
        <v>190101.36999551361</v>
      </c>
      <c r="V69" t="s">
        <v>6</v>
      </c>
    </row>
    <row r="70" spans="1:22" x14ac:dyDescent="0.3">
      <c r="A70" s="5" t="s">
        <v>37</v>
      </c>
      <c r="B70">
        <v>1508</v>
      </c>
      <c r="C70">
        <v>6686</v>
      </c>
      <c r="D70">
        <v>12013</v>
      </c>
      <c r="E70">
        <v>21696</v>
      </c>
      <c r="F70">
        <v>24169</v>
      </c>
      <c r="G70">
        <v>28899</v>
      </c>
      <c r="H70">
        <v>42793</v>
      </c>
      <c r="I70">
        <v>42949</v>
      </c>
      <c r="J70">
        <v>41296</v>
      </c>
      <c r="K70">
        <v>34309</v>
      </c>
      <c r="L70">
        <v>49219</v>
      </c>
      <c r="M70">
        <v>58228</v>
      </c>
      <c r="N70">
        <v>363765</v>
      </c>
      <c r="O70" s="20"/>
      <c r="S70" t="str">
        <f t="shared" si="4"/>
        <v>Punjab</v>
      </c>
      <c r="T70">
        <f t="shared" si="5"/>
        <v>0.25</v>
      </c>
      <c r="U70" s="2">
        <f t="shared" si="6"/>
        <v>48165.321350097656</v>
      </c>
      <c r="V70" t="s">
        <v>6</v>
      </c>
    </row>
    <row r="71" spans="1:22" x14ac:dyDescent="0.3">
      <c r="A71" s="5" t="s">
        <v>15</v>
      </c>
      <c r="B71">
        <v>2</v>
      </c>
      <c r="C71">
        <v>0</v>
      </c>
      <c r="D71">
        <v>13</v>
      </c>
      <c r="E71">
        <v>10</v>
      </c>
      <c r="F71">
        <v>16</v>
      </c>
      <c r="G71">
        <v>30</v>
      </c>
      <c r="H71">
        <v>69</v>
      </c>
      <c r="I71">
        <v>24</v>
      </c>
      <c r="J71">
        <v>29</v>
      </c>
      <c r="K71">
        <v>14</v>
      </c>
      <c r="L71">
        <v>22</v>
      </c>
      <c r="M71">
        <v>23</v>
      </c>
      <c r="N71">
        <v>252</v>
      </c>
      <c r="O71" s="20"/>
      <c r="S71" t="str">
        <f t="shared" si="4"/>
        <v>Rajasthan</v>
      </c>
      <c r="T71">
        <f t="shared" si="5"/>
        <v>-0.01</v>
      </c>
      <c r="U71" s="2">
        <f t="shared" si="6"/>
        <v>57153.315068308715</v>
      </c>
      <c r="V71" t="s">
        <v>6</v>
      </c>
    </row>
    <row r="72" spans="1:22" x14ac:dyDescent="0.3">
      <c r="A72" s="5" t="s">
        <v>16</v>
      </c>
      <c r="B72">
        <v>0</v>
      </c>
      <c r="C72">
        <v>0</v>
      </c>
      <c r="D72">
        <v>0</v>
      </c>
      <c r="E72">
        <v>0</v>
      </c>
      <c r="F72">
        <v>7</v>
      </c>
      <c r="G72">
        <v>6</v>
      </c>
      <c r="H72">
        <v>9</v>
      </c>
      <c r="I72">
        <v>7</v>
      </c>
      <c r="J72">
        <v>11</v>
      </c>
      <c r="K72">
        <v>46</v>
      </c>
      <c r="L72">
        <v>8</v>
      </c>
      <c r="M72">
        <v>41</v>
      </c>
      <c r="N72">
        <v>135</v>
      </c>
      <c r="O72" s="20"/>
      <c r="S72" t="str">
        <f t="shared" si="4"/>
        <v>Sikkim</v>
      </c>
      <c r="T72" t="e">
        <f t="shared" si="5"/>
        <v>#DIV/0!</v>
      </c>
      <c r="U72" t="e">
        <f t="shared" si="6"/>
        <v>#DIV/0!</v>
      </c>
      <c r="V72" t="s">
        <v>6</v>
      </c>
    </row>
    <row r="73" spans="1:22" x14ac:dyDescent="0.3">
      <c r="A73" s="5" t="s">
        <v>17</v>
      </c>
      <c r="B73">
        <v>0</v>
      </c>
      <c r="C73">
        <v>0</v>
      </c>
      <c r="D73">
        <v>0</v>
      </c>
      <c r="E73">
        <v>0</v>
      </c>
      <c r="F73">
        <v>3</v>
      </c>
      <c r="G73">
        <v>11</v>
      </c>
      <c r="H73">
        <v>22</v>
      </c>
      <c r="I73">
        <v>29</v>
      </c>
      <c r="J73">
        <v>26</v>
      </c>
      <c r="K73">
        <v>16</v>
      </c>
      <c r="L73">
        <v>95</v>
      </c>
      <c r="M73">
        <v>137</v>
      </c>
      <c r="N73">
        <v>339</v>
      </c>
      <c r="O73" s="20"/>
      <c r="S73" t="str">
        <f t="shared" si="4"/>
        <v>Tamil Nadu</v>
      </c>
      <c r="T73">
        <f t="shared" si="5"/>
        <v>0.33</v>
      </c>
      <c r="U73" s="2">
        <f t="shared" si="6"/>
        <v>643424.75213449378</v>
      </c>
      <c r="V73" t="s">
        <v>6</v>
      </c>
    </row>
    <row r="74" spans="1:22" x14ac:dyDescent="0.3">
      <c r="A74" s="5" t="s">
        <v>18</v>
      </c>
      <c r="B74">
        <v>0</v>
      </c>
      <c r="C74">
        <v>1</v>
      </c>
      <c r="D74">
        <v>0</v>
      </c>
      <c r="E74">
        <v>0</v>
      </c>
      <c r="F74">
        <v>3</v>
      </c>
      <c r="G74">
        <v>0</v>
      </c>
      <c r="H74">
        <v>0</v>
      </c>
      <c r="I74">
        <v>0</v>
      </c>
      <c r="J74">
        <v>0</v>
      </c>
      <c r="K74">
        <v>2</v>
      </c>
      <c r="L74">
        <v>1</v>
      </c>
      <c r="M74">
        <v>2</v>
      </c>
      <c r="N74">
        <v>9</v>
      </c>
      <c r="O74" s="20"/>
      <c r="S74" t="str">
        <f t="shared" si="4"/>
        <v>Tripura</v>
      </c>
      <c r="T74">
        <f t="shared" si="5"/>
        <v>0.24</v>
      </c>
      <c r="U74" s="2">
        <f t="shared" si="6"/>
        <v>1230.5930079933237</v>
      </c>
      <c r="V74" t="s">
        <v>6</v>
      </c>
    </row>
    <row r="75" spans="1:22" x14ac:dyDescent="0.3">
      <c r="A75" s="5" t="s">
        <v>25</v>
      </c>
      <c r="B75">
        <v>366</v>
      </c>
      <c r="C75">
        <v>1299</v>
      </c>
      <c r="D75">
        <v>2730</v>
      </c>
      <c r="E75">
        <v>4962</v>
      </c>
      <c r="F75">
        <v>5668</v>
      </c>
      <c r="G75">
        <v>6020</v>
      </c>
      <c r="H75">
        <v>9071</v>
      </c>
      <c r="I75">
        <v>8354</v>
      </c>
      <c r="J75">
        <v>8706</v>
      </c>
      <c r="K75">
        <v>8591</v>
      </c>
      <c r="L75">
        <v>12700</v>
      </c>
      <c r="M75">
        <v>7616</v>
      </c>
      <c r="N75">
        <v>76083</v>
      </c>
      <c r="O75" s="20"/>
      <c r="S75" t="str">
        <f t="shared" si="4"/>
        <v>Uttar Pradesh</v>
      </c>
      <c r="T75">
        <f t="shared" si="5"/>
        <v>0.98</v>
      </c>
      <c r="U75" s="2">
        <f t="shared" si="6"/>
        <v>6265030.0946738897</v>
      </c>
      <c r="V75" t="s">
        <v>6</v>
      </c>
    </row>
    <row r="76" spans="1:22" x14ac:dyDescent="0.3">
      <c r="A76" s="5" t="s">
        <v>19</v>
      </c>
      <c r="B76">
        <v>52</v>
      </c>
      <c r="C76">
        <v>120</v>
      </c>
      <c r="D76">
        <v>159</v>
      </c>
      <c r="E76">
        <v>392</v>
      </c>
      <c r="F76">
        <v>232</v>
      </c>
      <c r="G76">
        <v>276</v>
      </c>
      <c r="H76">
        <v>510</v>
      </c>
      <c r="I76">
        <v>635</v>
      </c>
      <c r="J76">
        <v>679</v>
      </c>
      <c r="K76">
        <v>522</v>
      </c>
      <c r="L76">
        <v>615</v>
      </c>
      <c r="M76">
        <v>1171</v>
      </c>
      <c r="N76">
        <v>5363</v>
      </c>
      <c r="O76" s="20"/>
      <c r="S76" t="str">
        <f t="shared" si="4"/>
        <v>Uttarakhand</v>
      </c>
      <c r="T76">
        <f t="shared" si="5"/>
        <v>-0.09</v>
      </c>
      <c r="U76" s="2">
        <f t="shared" si="6"/>
        <v>2984.2948867884661</v>
      </c>
      <c r="V76" t="s">
        <v>6</v>
      </c>
    </row>
    <row r="77" spans="1:22" x14ac:dyDescent="0.3">
      <c r="A77" s="5" t="s">
        <v>26</v>
      </c>
      <c r="B77">
        <v>101</v>
      </c>
      <c r="C77">
        <v>1147</v>
      </c>
      <c r="D77">
        <v>1669</v>
      </c>
      <c r="E77">
        <v>1564</v>
      </c>
      <c r="F77">
        <v>1824</v>
      </c>
      <c r="G77">
        <v>1838</v>
      </c>
      <c r="H77">
        <v>2384</v>
      </c>
      <c r="I77">
        <v>2004</v>
      </c>
      <c r="J77">
        <v>2091</v>
      </c>
      <c r="K77">
        <v>1763</v>
      </c>
      <c r="L77">
        <v>2895</v>
      </c>
      <c r="M77">
        <v>3352</v>
      </c>
      <c r="N77">
        <v>22632</v>
      </c>
      <c r="O77" s="20"/>
      <c r="S77" t="str">
        <f t="shared" si="4"/>
        <v>West Bengal</v>
      </c>
      <c r="T77">
        <f t="shared" si="5"/>
        <v>0.46</v>
      </c>
      <c r="U77" s="2">
        <f t="shared" si="6"/>
        <v>198195.63218388925</v>
      </c>
      <c r="V77" t="s">
        <v>6</v>
      </c>
    </row>
    <row r="78" spans="1:22" x14ac:dyDescent="0.3">
      <c r="A78" s="5" t="s">
        <v>38</v>
      </c>
      <c r="B78">
        <v>873</v>
      </c>
      <c r="C78">
        <v>4454</v>
      </c>
      <c r="D78">
        <v>5986</v>
      </c>
      <c r="E78">
        <v>8002</v>
      </c>
      <c r="F78">
        <v>10899</v>
      </c>
      <c r="G78">
        <v>13410</v>
      </c>
      <c r="H78">
        <v>21821</v>
      </c>
      <c r="I78">
        <v>15661</v>
      </c>
      <c r="J78">
        <v>14072</v>
      </c>
      <c r="K78">
        <v>12412</v>
      </c>
      <c r="L78">
        <v>17325</v>
      </c>
      <c r="M78">
        <v>17510</v>
      </c>
      <c r="N78">
        <v>142425</v>
      </c>
      <c r="O78" s="20"/>
    </row>
    <row r="79" spans="1:22" x14ac:dyDescent="0.3">
      <c r="A79" s="5" t="s">
        <v>5</v>
      </c>
      <c r="B79">
        <v>0</v>
      </c>
      <c r="C79">
        <v>0</v>
      </c>
      <c r="D79">
        <v>0</v>
      </c>
      <c r="E79">
        <v>0</v>
      </c>
      <c r="F79">
        <v>0</v>
      </c>
      <c r="G79">
        <v>0</v>
      </c>
      <c r="H79">
        <v>0</v>
      </c>
      <c r="I79">
        <v>0</v>
      </c>
      <c r="J79">
        <v>0</v>
      </c>
      <c r="K79">
        <v>0</v>
      </c>
      <c r="L79">
        <v>0</v>
      </c>
      <c r="M79">
        <v>0</v>
      </c>
      <c r="N79">
        <v>0</v>
      </c>
      <c r="O79" s="20"/>
    </row>
    <row r="80" spans="1:22" x14ac:dyDescent="0.3">
      <c r="A80" s="5" t="s">
        <v>39</v>
      </c>
      <c r="B80">
        <v>2194</v>
      </c>
      <c r="C80">
        <v>8426</v>
      </c>
      <c r="D80">
        <v>8610</v>
      </c>
      <c r="E80">
        <v>16447</v>
      </c>
      <c r="F80">
        <v>12802</v>
      </c>
      <c r="G80">
        <v>14598</v>
      </c>
      <c r="H80">
        <v>17779</v>
      </c>
      <c r="I80">
        <v>20594</v>
      </c>
      <c r="J80">
        <v>21559</v>
      </c>
      <c r="K80">
        <v>17263</v>
      </c>
      <c r="L80">
        <v>19006</v>
      </c>
      <c r="M80">
        <v>29577</v>
      </c>
      <c r="N80">
        <v>188855</v>
      </c>
      <c r="O80" s="20"/>
    </row>
    <row r="81" spans="1:15" x14ac:dyDescent="0.3">
      <c r="A81" s="5" t="s">
        <v>20</v>
      </c>
      <c r="B81">
        <v>1</v>
      </c>
      <c r="C81">
        <v>0</v>
      </c>
      <c r="D81">
        <v>1</v>
      </c>
      <c r="E81">
        <v>26</v>
      </c>
      <c r="F81">
        <v>55</v>
      </c>
      <c r="G81">
        <v>33</v>
      </c>
      <c r="H81">
        <v>82</v>
      </c>
      <c r="I81">
        <v>51</v>
      </c>
      <c r="J81">
        <v>92</v>
      </c>
      <c r="K81">
        <v>56</v>
      </c>
      <c r="L81">
        <v>57</v>
      </c>
      <c r="M81">
        <v>68</v>
      </c>
      <c r="N81">
        <v>522</v>
      </c>
      <c r="O81" s="20"/>
    </row>
    <row r="82" spans="1:15" x14ac:dyDescent="0.3">
      <c r="A82" s="5" t="s">
        <v>40</v>
      </c>
      <c r="B82">
        <v>288</v>
      </c>
      <c r="C82">
        <v>1564</v>
      </c>
      <c r="D82">
        <v>3740</v>
      </c>
      <c r="E82">
        <v>4510</v>
      </c>
      <c r="F82">
        <v>5453</v>
      </c>
      <c r="G82">
        <v>5535</v>
      </c>
      <c r="H82">
        <v>8083</v>
      </c>
      <c r="I82">
        <v>7479</v>
      </c>
      <c r="J82">
        <v>9723</v>
      </c>
      <c r="K82">
        <v>8177</v>
      </c>
      <c r="L82">
        <v>14589</v>
      </c>
      <c r="M82">
        <v>20024</v>
      </c>
      <c r="N82">
        <v>89165</v>
      </c>
      <c r="O82" s="20"/>
    </row>
    <row r="83" spans="1:15" x14ac:dyDescent="0.3">
      <c r="A83" s="5" t="s">
        <v>27</v>
      </c>
      <c r="B83">
        <v>77</v>
      </c>
      <c r="C83">
        <v>359</v>
      </c>
      <c r="D83">
        <v>620</v>
      </c>
      <c r="E83">
        <v>842</v>
      </c>
      <c r="F83">
        <v>1353</v>
      </c>
      <c r="G83">
        <v>1284</v>
      </c>
      <c r="H83">
        <v>2217</v>
      </c>
      <c r="I83">
        <v>1460</v>
      </c>
      <c r="J83">
        <v>1530</v>
      </c>
      <c r="K83">
        <v>1034</v>
      </c>
      <c r="L83">
        <v>1664</v>
      </c>
      <c r="M83">
        <v>1547</v>
      </c>
      <c r="N83">
        <v>13987</v>
      </c>
      <c r="O83" s="20"/>
    </row>
    <row r="84" spans="1:15" x14ac:dyDescent="0.3">
      <c r="A84" s="5" t="s">
        <v>41</v>
      </c>
      <c r="B84">
        <v>27</v>
      </c>
      <c r="C84">
        <v>200</v>
      </c>
      <c r="D84">
        <v>661</v>
      </c>
      <c r="E84">
        <v>1379</v>
      </c>
      <c r="F84">
        <v>2158</v>
      </c>
      <c r="G84">
        <v>2079</v>
      </c>
      <c r="H84">
        <v>2794</v>
      </c>
      <c r="I84">
        <v>2549</v>
      </c>
      <c r="J84">
        <v>2888</v>
      </c>
      <c r="K84">
        <v>1509</v>
      </c>
      <c r="L84">
        <v>4483</v>
      </c>
      <c r="M84">
        <v>5136</v>
      </c>
      <c r="N84">
        <v>25863</v>
      </c>
      <c r="O84" s="20"/>
    </row>
    <row r="85" spans="1:15" x14ac:dyDescent="0.3">
      <c r="A85" s="5" t="s">
        <v>75</v>
      </c>
      <c r="B85">
        <v>11600</v>
      </c>
      <c r="C85">
        <v>48758</v>
      </c>
      <c r="D85">
        <v>71973</v>
      </c>
      <c r="E85">
        <v>120242</v>
      </c>
      <c r="F85">
        <v>140070</v>
      </c>
      <c r="G85">
        <v>152112</v>
      </c>
      <c r="H85">
        <v>218666</v>
      </c>
      <c r="I85">
        <v>217055</v>
      </c>
      <c r="J85">
        <v>218012</v>
      </c>
      <c r="K85">
        <v>180409</v>
      </c>
      <c r="L85">
        <v>241360</v>
      </c>
      <c r="M85">
        <v>292911</v>
      </c>
      <c r="N85">
        <v>1913168</v>
      </c>
      <c r="O85" s="20"/>
    </row>
    <row r="86" spans="1:15" x14ac:dyDescent="0.3">
      <c r="O86" s="21"/>
    </row>
    <row r="87" spans="1:15" x14ac:dyDescent="0.3">
      <c r="O87" s="21"/>
    </row>
    <row r="88" spans="1:15" x14ac:dyDescent="0.3">
      <c r="O88" s="21"/>
    </row>
    <row r="89" spans="1:15" x14ac:dyDescent="0.3">
      <c r="O89" s="21"/>
    </row>
    <row r="90" spans="1:15" x14ac:dyDescent="0.3">
      <c r="O90" s="21"/>
    </row>
    <row r="91" spans="1:15" x14ac:dyDescent="0.3">
      <c r="O91" s="21"/>
    </row>
    <row r="92" spans="1:15" x14ac:dyDescent="0.3">
      <c r="O92" s="21"/>
    </row>
    <row r="93" spans="1:15" x14ac:dyDescent="0.3">
      <c r="O93" s="21"/>
    </row>
    <row r="94" spans="1:15" x14ac:dyDescent="0.3">
      <c r="O94" s="21"/>
    </row>
    <row r="95" spans="1:15" x14ac:dyDescent="0.3">
      <c r="O95" s="21"/>
    </row>
    <row r="96" spans="1:15" x14ac:dyDescent="0.3">
      <c r="O96" s="21"/>
    </row>
    <row r="97" spans="1:15" x14ac:dyDescent="0.3">
      <c r="O97" s="21"/>
    </row>
    <row r="98" spans="1:15" x14ac:dyDescent="0.3">
      <c r="O98" s="21"/>
    </row>
    <row r="99" spans="1:15" x14ac:dyDescent="0.3">
      <c r="A99" s="4" t="s">
        <v>76</v>
      </c>
      <c r="B99" t="s">
        <v>109</v>
      </c>
      <c r="O99" s="21"/>
    </row>
    <row r="100" spans="1:15" x14ac:dyDescent="0.3">
      <c r="A100" s="5" t="s">
        <v>25</v>
      </c>
      <c r="B100">
        <v>78302</v>
      </c>
      <c r="O100" s="21"/>
    </row>
    <row r="101" spans="1:15" x14ac:dyDescent="0.3">
      <c r="A101" s="5" t="s">
        <v>24</v>
      </c>
      <c r="B101">
        <v>78997</v>
      </c>
      <c r="O101" s="21"/>
    </row>
    <row r="102" spans="1:15" x14ac:dyDescent="0.3">
      <c r="A102" s="5" t="s">
        <v>40</v>
      </c>
      <c r="B102">
        <v>96273</v>
      </c>
      <c r="O102" s="21"/>
    </row>
    <row r="103" spans="1:15" x14ac:dyDescent="0.3">
      <c r="A103" s="5" t="s">
        <v>23</v>
      </c>
      <c r="B103">
        <v>107314</v>
      </c>
      <c r="O103" s="21"/>
    </row>
    <row r="104" spans="1:15" x14ac:dyDescent="0.3">
      <c r="A104" s="5" t="s">
        <v>36</v>
      </c>
      <c r="B104">
        <v>137074</v>
      </c>
      <c r="O104" s="21"/>
    </row>
    <row r="105" spans="1:15" x14ac:dyDescent="0.3">
      <c r="A105" s="5" t="s">
        <v>38</v>
      </c>
      <c r="B105">
        <v>150382</v>
      </c>
      <c r="O105" s="21"/>
    </row>
    <row r="106" spans="1:15" x14ac:dyDescent="0.3">
      <c r="A106" s="5" t="s">
        <v>34</v>
      </c>
      <c r="B106">
        <v>181400</v>
      </c>
      <c r="O106" s="21"/>
    </row>
    <row r="107" spans="1:15" x14ac:dyDescent="0.3">
      <c r="A107" s="5" t="s">
        <v>39</v>
      </c>
      <c r="B107">
        <v>200082</v>
      </c>
      <c r="O107" s="21"/>
    </row>
    <row r="108" spans="1:15" x14ac:dyDescent="0.3">
      <c r="A108" s="5" t="s">
        <v>35</v>
      </c>
      <c r="B108">
        <v>313017</v>
      </c>
      <c r="O108" s="21"/>
    </row>
    <row r="109" spans="1:15" x14ac:dyDescent="0.3">
      <c r="A109" s="5" t="s">
        <v>37</v>
      </c>
      <c r="B109">
        <v>396049</v>
      </c>
      <c r="O109" s="21"/>
    </row>
    <row r="110" spans="1:15" x14ac:dyDescent="0.3">
      <c r="A110" s="5" t="s">
        <v>75</v>
      </c>
      <c r="B110">
        <v>1983101</v>
      </c>
      <c r="O110" s="21"/>
    </row>
    <row r="111" spans="1:15" x14ac:dyDescent="0.3">
      <c r="O111" s="21"/>
    </row>
    <row r="112" spans="1:15" x14ac:dyDescent="0.3">
      <c r="O112" s="21"/>
    </row>
    <row r="113" spans="1:27" x14ac:dyDescent="0.3">
      <c r="O113" s="21"/>
    </row>
    <row r="114" spans="1:27" x14ac:dyDescent="0.3">
      <c r="B114" s="4" t="s">
        <v>84</v>
      </c>
    </row>
    <row r="115" spans="1:27" x14ac:dyDescent="0.3">
      <c r="B115" t="s">
        <v>85</v>
      </c>
      <c r="H115" t="s">
        <v>79</v>
      </c>
      <c r="P115" t="s">
        <v>86</v>
      </c>
      <c r="X115" t="s">
        <v>87</v>
      </c>
      <c r="Z115" t="s">
        <v>123</v>
      </c>
      <c r="AA115" t="s">
        <v>122</v>
      </c>
    </row>
    <row r="116" spans="1:27" x14ac:dyDescent="0.3">
      <c r="B116" t="s">
        <v>81</v>
      </c>
      <c r="D116" t="s">
        <v>82</v>
      </c>
      <c r="F116" t="s">
        <v>83</v>
      </c>
      <c r="H116" t="s">
        <v>80</v>
      </c>
      <c r="J116" t="s">
        <v>81</v>
      </c>
      <c r="L116" t="s">
        <v>82</v>
      </c>
      <c r="N116" t="s">
        <v>83</v>
      </c>
      <c r="P116" t="s">
        <v>80</v>
      </c>
      <c r="R116" t="s">
        <v>81</v>
      </c>
      <c r="T116" t="s">
        <v>82</v>
      </c>
      <c r="V116" t="s">
        <v>83</v>
      </c>
      <c r="X116" t="s">
        <v>80</v>
      </c>
    </row>
    <row r="119" spans="1:27" x14ac:dyDescent="0.3">
      <c r="A119" s="4" t="s">
        <v>76</v>
      </c>
      <c r="B119" t="s">
        <v>78</v>
      </c>
      <c r="C119" t="s">
        <v>77</v>
      </c>
      <c r="D119" t="s">
        <v>78</v>
      </c>
      <c r="E119" t="s">
        <v>77</v>
      </c>
      <c r="F119" t="s">
        <v>78</v>
      </c>
      <c r="G119" t="s">
        <v>77</v>
      </c>
      <c r="H119" t="s">
        <v>78</v>
      </c>
      <c r="I119" t="s">
        <v>77</v>
      </c>
      <c r="J119" t="s">
        <v>78</v>
      </c>
      <c r="K119" t="s">
        <v>77</v>
      </c>
      <c r="L119" t="s">
        <v>78</v>
      </c>
      <c r="M119" t="s">
        <v>77</v>
      </c>
      <c r="N119" t="s">
        <v>78</v>
      </c>
      <c r="O119" t="s">
        <v>77</v>
      </c>
      <c r="P119" t="s">
        <v>78</v>
      </c>
      <c r="Q119" t="s">
        <v>77</v>
      </c>
      <c r="R119" t="s">
        <v>78</v>
      </c>
      <c r="S119" t="s">
        <v>77</v>
      </c>
      <c r="T119" t="s">
        <v>78</v>
      </c>
      <c r="U119" t="s">
        <v>77</v>
      </c>
      <c r="V119" t="s">
        <v>78</v>
      </c>
      <c r="W119" t="s">
        <v>77</v>
      </c>
      <c r="X119" t="s">
        <v>78</v>
      </c>
      <c r="Y119" t="s">
        <v>77</v>
      </c>
    </row>
    <row r="120" spans="1:27" x14ac:dyDescent="0.3">
      <c r="A120" s="5" t="s">
        <v>33</v>
      </c>
      <c r="B120" s="99">
        <v>1.35</v>
      </c>
      <c r="C120" s="99">
        <v>106</v>
      </c>
      <c r="D120" s="99">
        <v>2.19</v>
      </c>
      <c r="E120" s="99">
        <v>236</v>
      </c>
      <c r="F120" s="99">
        <v>3.68</v>
      </c>
      <c r="G120" s="99">
        <v>561</v>
      </c>
      <c r="H120" s="99">
        <v>6.05</v>
      </c>
      <c r="I120" s="99">
        <v>875</v>
      </c>
      <c r="J120" s="99">
        <v>9.4499999999999993</v>
      </c>
      <c r="K120" s="99">
        <v>1351</v>
      </c>
      <c r="L120" s="99">
        <v>8.69</v>
      </c>
      <c r="M120" s="99">
        <v>1475</v>
      </c>
      <c r="N120" s="99">
        <v>8.6</v>
      </c>
      <c r="O120" s="99">
        <v>1915</v>
      </c>
      <c r="P120" s="99">
        <v>12.12</v>
      </c>
      <c r="Q120" s="99">
        <v>2366</v>
      </c>
      <c r="R120" s="99">
        <v>14.22</v>
      </c>
      <c r="S120" s="99">
        <v>2309</v>
      </c>
      <c r="T120" s="99">
        <v>10.49</v>
      </c>
      <c r="U120" s="99">
        <v>2017</v>
      </c>
      <c r="V120" s="99">
        <v>11.62</v>
      </c>
      <c r="W120" s="99">
        <v>2598</v>
      </c>
      <c r="X120" s="99">
        <v>18.73</v>
      </c>
      <c r="Y120" s="99">
        <v>3875</v>
      </c>
      <c r="Z120" s="99">
        <v>9.84</v>
      </c>
      <c r="AA120" s="99">
        <v>19684</v>
      </c>
    </row>
    <row r="121" spans="1:27" x14ac:dyDescent="0.3">
      <c r="A121" s="5" t="s">
        <v>35</v>
      </c>
      <c r="B121" s="99">
        <v>2.2000000000000002</v>
      </c>
      <c r="C121" s="99">
        <v>2412</v>
      </c>
      <c r="D121" s="99">
        <v>3.5</v>
      </c>
      <c r="E121" s="99">
        <v>10802</v>
      </c>
      <c r="F121" s="99">
        <v>4.1900000000000004</v>
      </c>
      <c r="G121" s="99">
        <v>11989</v>
      </c>
      <c r="H121" s="99">
        <v>5.91</v>
      </c>
      <c r="I121" s="99">
        <v>17908</v>
      </c>
      <c r="J121" s="99">
        <v>6.53</v>
      </c>
      <c r="K121" s="99">
        <v>22472</v>
      </c>
      <c r="L121" s="99">
        <v>6.82</v>
      </c>
      <c r="M121" s="99">
        <v>21995</v>
      </c>
      <c r="N121" s="99">
        <v>7.73</v>
      </c>
      <c r="O121" s="99">
        <v>28872</v>
      </c>
      <c r="P121" s="99">
        <v>9.76</v>
      </c>
      <c r="Q121" s="99">
        <v>35556</v>
      </c>
      <c r="R121" s="99">
        <v>10.46</v>
      </c>
      <c r="S121" s="99">
        <v>37636</v>
      </c>
      <c r="T121" s="99">
        <v>8.7799999999999994</v>
      </c>
      <c r="U121" s="99">
        <v>33301</v>
      </c>
      <c r="V121" s="99">
        <v>9.42</v>
      </c>
      <c r="W121" s="99">
        <v>38805</v>
      </c>
      <c r="X121" s="99">
        <v>11.89</v>
      </c>
      <c r="Y121" s="99">
        <v>51247</v>
      </c>
      <c r="Z121" s="99">
        <v>7.84</v>
      </c>
      <c r="AA121" s="99">
        <v>312995</v>
      </c>
    </row>
    <row r="122" spans="1:27" x14ac:dyDescent="0.3">
      <c r="A122" s="5" t="s">
        <v>23</v>
      </c>
      <c r="B122" s="99">
        <v>1.19</v>
      </c>
      <c r="C122" s="99">
        <v>686</v>
      </c>
      <c r="D122" s="99">
        <v>3</v>
      </c>
      <c r="E122" s="99">
        <v>3175</v>
      </c>
      <c r="F122" s="99">
        <v>3.54</v>
      </c>
      <c r="G122" s="99">
        <v>4237</v>
      </c>
      <c r="H122" s="99">
        <v>7.12</v>
      </c>
      <c r="I122" s="99">
        <v>8437</v>
      </c>
      <c r="J122" s="99">
        <v>6.63</v>
      </c>
      <c r="K122" s="99">
        <v>8930</v>
      </c>
      <c r="L122" s="99">
        <v>7.12</v>
      </c>
      <c r="M122" s="99">
        <v>9570</v>
      </c>
      <c r="N122" s="99">
        <v>8.1</v>
      </c>
      <c r="O122" s="99">
        <v>13301</v>
      </c>
      <c r="P122" s="99">
        <v>8.32</v>
      </c>
      <c r="Q122" s="99">
        <v>12252</v>
      </c>
      <c r="R122" s="99">
        <v>8.64</v>
      </c>
      <c r="S122" s="99">
        <v>11775</v>
      </c>
      <c r="T122" s="99">
        <v>5.49</v>
      </c>
      <c r="U122" s="99">
        <v>7837</v>
      </c>
      <c r="V122" s="99">
        <v>8.07</v>
      </c>
      <c r="W122" s="99">
        <v>13835</v>
      </c>
      <c r="X122" s="99">
        <v>8.52</v>
      </c>
      <c r="Y122" s="99">
        <v>13277</v>
      </c>
      <c r="Z122" s="99">
        <v>6.76</v>
      </c>
      <c r="AA122" s="99">
        <v>107312</v>
      </c>
    </row>
    <row r="123" spans="1:27" x14ac:dyDescent="0.3">
      <c r="A123" s="5" t="s">
        <v>36</v>
      </c>
      <c r="B123" s="99">
        <v>0.81</v>
      </c>
      <c r="C123" s="99">
        <v>978</v>
      </c>
      <c r="D123" s="99">
        <v>1.1299999999999999</v>
      </c>
      <c r="E123" s="99">
        <v>2329</v>
      </c>
      <c r="F123" s="99">
        <v>1.95</v>
      </c>
      <c r="G123" s="99">
        <v>3446</v>
      </c>
      <c r="H123" s="99">
        <v>3.7</v>
      </c>
      <c r="I123" s="99">
        <v>6886</v>
      </c>
      <c r="J123" s="99">
        <v>4.99</v>
      </c>
      <c r="K123" s="99">
        <v>8727</v>
      </c>
      <c r="L123" s="99">
        <v>4.63</v>
      </c>
      <c r="M123" s="99">
        <v>9164</v>
      </c>
      <c r="N123" s="99">
        <v>7.18</v>
      </c>
      <c r="O123" s="99">
        <v>12481</v>
      </c>
      <c r="P123" s="99">
        <v>10.039999999999999</v>
      </c>
      <c r="Q123" s="99">
        <v>19111</v>
      </c>
      <c r="R123" s="99">
        <v>12.31</v>
      </c>
      <c r="S123" s="99">
        <v>18541</v>
      </c>
      <c r="T123" s="99">
        <v>8.32</v>
      </c>
      <c r="U123" s="99">
        <v>15576</v>
      </c>
      <c r="V123" s="99">
        <v>11.51</v>
      </c>
      <c r="W123" s="99">
        <v>17288</v>
      </c>
      <c r="X123" s="99">
        <v>15.01</v>
      </c>
      <c r="Y123" s="99">
        <v>22533</v>
      </c>
      <c r="Z123" s="99">
        <v>6.64</v>
      </c>
      <c r="AA123" s="99">
        <v>137060</v>
      </c>
    </row>
    <row r="124" spans="1:27" x14ac:dyDescent="0.3">
      <c r="A124" s="5" t="s">
        <v>37</v>
      </c>
      <c r="B124" s="99">
        <v>1</v>
      </c>
      <c r="C124" s="99">
        <v>1915</v>
      </c>
      <c r="D124" s="99">
        <v>1.6</v>
      </c>
      <c r="E124" s="99">
        <v>7317</v>
      </c>
      <c r="F124" s="99">
        <v>2.71</v>
      </c>
      <c r="G124" s="99">
        <v>14218</v>
      </c>
      <c r="H124" s="99">
        <v>5.08</v>
      </c>
      <c r="I124" s="99">
        <v>24924</v>
      </c>
      <c r="J124" s="99">
        <v>5.53</v>
      </c>
      <c r="K124" s="99">
        <v>26399</v>
      </c>
      <c r="L124" s="99">
        <v>6.91</v>
      </c>
      <c r="M124" s="99">
        <v>31928</v>
      </c>
      <c r="N124" s="99">
        <v>7.07</v>
      </c>
      <c r="O124" s="99">
        <v>45998</v>
      </c>
      <c r="P124" s="99">
        <v>8.39</v>
      </c>
      <c r="Q124" s="99">
        <v>46177</v>
      </c>
      <c r="R124" s="99">
        <v>9.2799999999999994</v>
      </c>
      <c r="S124" s="99">
        <v>44932</v>
      </c>
      <c r="T124" s="99">
        <v>7.26</v>
      </c>
      <c r="U124" s="99">
        <v>37351</v>
      </c>
      <c r="V124" s="99">
        <v>7.59</v>
      </c>
      <c r="W124" s="99">
        <v>53063</v>
      </c>
      <c r="X124" s="99">
        <v>10.37</v>
      </c>
      <c r="Y124" s="99">
        <v>61823</v>
      </c>
      <c r="Z124" s="99">
        <v>6.49</v>
      </c>
      <c r="AA124" s="99">
        <v>396045</v>
      </c>
    </row>
    <row r="125" spans="1:27" x14ac:dyDescent="0.3">
      <c r="A125" s="5" t="s">
        <v>25</v>
      </c>
      <c r="B125" s="99">
        <v>0.5</v>
      </c>
      <c r="C125" s="99">
        <v>373</v>
      </c>
      <c r="D125" s="99">
        <v>1.1299999999999999</v>
      </c>
      <c r="E125" s="99">
        <v>1308</v>
      </c>
      <c r="F125" s="99">
        <v>2.04</v>
      </c>
      <c r="G125" s="99">
        <v>2770</v>
      </c>
      <c r="H125" s="99">
        <v>3.31</v>
      </c>
      <c r="I125" s="99">
        <v>5047</v>
      </c>
      <c r="J125" s="99">
        <v>4.16</v>
      </c>
      <c r="K125" s="99">
        <v>5771</v>
      </c>
      <c r="L125" s="99">
        <v>5.28</v>
      </c>
      <c r="M125" s="99">
        <v>6132</v>
      </c>
      <c r="N125" s="99">
        <v>5.47</v>
      </c>
      <c r="O125" s="99">
        <v>9209</v>
      </c>
      <c r="P125" s="99">
        <v>5.08</v>
      </c>
      <c r="Q125" s="99">
        <v>8539</v>
      </c>
      <c r="R125" s="99">
        <v>6.04</v>
      </c>
      <c r="S125" s="99">
        <v>8984</v>
      </c>
      <c r="T125" s="99">
        <v>6.48</v>
      </c>
      <c r="U125" s="99">
        <v>8972</v>
      </c>
      <c r="V125" s="99">
        <v>6.39</v>
      </c>
      <c r="W125" s="99">
        <v>13193</v>
      </c>
      <c r="X125" s="99">
        <v>6.4</v>
      </c>
      <c r="Y125" s="99">
        <v>7969</v>
      </c>
      <c r="Z125" s="99">
        <v>4.63</v>
      </c>
      <c r="AA125" s="99">
        <v>78267</v>
      </c>
    </row>
    <row r="126" spans="1:27" x14ac:dyDescent="0.3">
      <c r="A126" s="5" t="s">
        <v>38</v>
      </c>
      <c r="B126" s="99">
        <v>0.61</v>
      </c>
      <c r="C126" s="99">
        <v>936</v>
      </c>
      <c r="D126" s="99">
        <v>2.21</v>
      </c>
      <c r="E126" s="99">
        <v>4628</v>
      </c>
      <c r="F126" s="99">
        <v>2.0099999999999998</v>
      </c>
      <c r="G126" s="99">
        <v>6224</v>
      </c>
      <c r="H126" s="99">
        <v>3.98</v>
      </c>
      <c r="I126" s="99">
        <v>8299</v>
      </c>
      <c r="J126" s="99">
        <v>4.54</v>
      </c>
      <c r="K126" s="99">
        <v>11246</v>
      </c>
      <c r="L126" s="99">
        <v>6.4</v>
      </c>
      <c r="M126" s="99">
        <v>13807</v>
      </c>
      <c r="N126" s="99">
        <v>5.57</v>
      </c>
      <c r="O126" s="99">
        <v>22248</v>
      </c>
      <c r="P126" s="99">
        <v>6.29</v>
      </c>
      <c r="Q126" s="99">
        <v>16534</v>
      </c>
      <c r="R126" s="99">
        <v>5.77</v>
      </c>
      <c r="S126" s="99">
        <v>15162</v>
      </c>
      <c r="T126" s="99">
        <v>4.87</v>
      </c>
      <c r="U126" s="99">
        <v>13588</v>
      </c>
      <c r="V126" s="99">
        <v>4.1399999999999997</v>
      </c>
      <c r="W126" s="99">
        <v>18676</v>
      </c>
      <c r="X126" s="99">
        <v>6.19</v>
      </c>
      <c r="Y126" s="99">
        <v>19018</v>
      </c>
      <c r="Z126" s="99">
        <v>4.55</v>
      </c>
      <c r="AA126" s="99">
        <v>150366</v>
      </c>
    </row>
    <row r="127" spans="1:27" x14ac:dyDescent="0.3">
      <c r="A127" s="5" t="s">
        <v>34</v>
      </c>
      <c r="B127" s="99">
        <v>0.28000000000000003</v>
      </c>
      <c r="C127" s="99">
        <v>545</v>
      </c>
      <c r="D127" s="99">
        <v>0.82</v>
      </c>
      <c r="E127" s="99">
        <v>2168</v>
      </c>
      <c r="F127" s="99">
        <v>1.54</v>
      </c>
      <c r="G127" s="99">
        <v>5528</v>
      </c>
      <c r="H127" s="99">
        <v>3.52</v>
      </c>
      <c r="I127" s="99">
        <v>9785</v>
      </c>
      <c r="J127" s="99">
        <v>5.4</v>
      </c>
      <c r="K127" s="99">
        <v>17096</v>
      </c>
      <c r="L127" s="99">
        <v>5.43</v>
      </c>
      <c r="M127" s="99">
        <v>16821</v>
      </c>
      <c r="N127" s="99">
        <v>4.9000000000000004</v>
      </c>
      <c r="O127" s="99">
        <v>23686</v>
      </c>
      <c r="P127" s="99">
        <v>6.49</v>
      </c>
      <c r="Q127" s="99">
        <v>21401</v>
      </c>
      <c r="R127" s="99">
        <v>7.08</v>
      </c>
      <c r="S127" s="99">
        <v>23839</v>
      </c>
      <c r="T127" s="99">
        <v>4.96</v>
      </c>
      <c r="U127" s="99">
        <v>20101</v>
      </c>
      <c r="V127" s="99">
        <v>4.04</v>
      </c>
      <c r="W127" s="99">
        <v>19731</v>
      </c>
      <c r="X127" s="99">
        <v>5.75</v>
      </c>
      <c r="Y127" s="99">
        <v>20688</v>
      </c>
      <c r="Z127" s="99">
        <v>4.4000000000000004</v>
      </c>
      <c r="AA127" s="99">
        <v>181389</v>
      </c>
    </row>
    <row r="128" spans="1:27" x14ac:dyDescent="0.3">
      <c r="A128" s="5" t="s">
        <v>39</v>
      </c>
      <c r="B128" s="99">
        <v>1.1599999999999999</v>
      </c>
      <c r="C128" s="99">
        <v>2325</v>
      </c>
      <c r="D128" s="99">
        <v>2.17</v>
      </c>
      <c r="E128" s="99">
        <v>8709</v>
      </c>
      <c r="F128" s="99">
        <v>2.73</v>
      </c>
      <c r="G128" s="99">
        <v>8958</v>
      </c>
      <c r="H128" s="99">
        <v>4.0599999999999996</v>
      </c>
      <c r="I128" s="99">
        <v>16871</v>
      </c>
      <c r="J128" s="99">
        <v>3.54</v>
      </c>
      <c r="K128" s="99">
        <v>13357</v>
      </c>
      <c r="L128" s="99">
        <v>3.74</v>
      </c>
      <c r="M128" s="99">
        <v>15174</v>
      </c>
      <c r="N128" s="99">
        <v>5.07</v>
      </c>
      <c r="O128" s="99">
        <v>18680</v>
      </c>
      <c r="P128" s="99">
        <v>4.9400000000000004</v>
      </c>
      <c r="Q128" s="99">
        <v>21674</v>
      </c>
      <c r="R128" s="99">
        <v>5.94</v>
      </c>
      <c r="S128" s="99">
        <v>23059</v>
      </c>
      <c r="T128" s="99">
        <v>4.42</v>
      </c>
      <c r="U128" s="99">
        <v>19027</v>
      </c>
      <c r="V128" s="99">
        <v>5.13</v>
      </c>
      <c r="W128" s="99">
        <v>20681</v>
      </c>
      <c r="X128" s="99">
        <v>6.37</v>
      </c>
      <c r="Y128" s="99">
        <v>31547</v>
      </c>
      <c r="Z128" s="99">
        <v>4.3</v>
      </c>
      <c r="AA128" s="99">
        <v>200062</v>
      </c>
    </row>
    <row r="129" spans="1:27" x14ac:dyDescent="0.3">
      <c r="A129" s="5" t="s">
        <v>22</v>
      </c>
      <c r="B129" s="99">
        <v>0.34</v>
      </c>
      <c r="C129" s="99">
        <v>23</v>
      </c>
      <c r="D129" s="99">
        <v>1.01</v>
      </c>
      <c r="E129" s="99">
        <v>93</v>
      </c>
      <c r="F129" s="99">
        <v>1.54</v>
      </c>
      <c r="G129" s="99">
        <v>167</v>
      </c>
      <c r="H129" s="99">
        <v>1.27</v>
      </c>
      <c r="I129" s="99">
        <v>128</v>
      </c>
      <c r="J129" s="99">
        <v>1.86</v>
      </c>
      <c r="K129" s="99">
        <v>221</v>
      </c>
      <c r="L129" s="99">
        <v>2</v>
      </c>
      <c r="M129" s="99">
        <v>253</v>
      </c>
      <c r="N129" s="99">
        <v>3.98</v>
      </c>
      <c r="O129" s="99">
        <v>527</v>
      </c>
      <c r="P129" s="99">
        <v>9.2100000000000009</v>
      </c>
      <c r="Q129" s="99">
        <v>990</v>
      </c>
      <c r="R129" s="99">
        <v>4.7</v>
      </c>
      <c r="S129" s="99">
        <v>692</v>
      </c>
      <c r="T129" s="99">
        <v>5.33</v>
      </c>
      <c r="U129" s="99">
        <v>598</v>
      </c>
      <c r="V129" s="99">
        <v>7.79</v>
      </c>
      <c r="W129" s="99">
        <v>824</v>
      </c>
      <c r="X129" s="99">
        <v>8.84</v>
      </c>
      <c r="Y129" s="99">
        <v>763</v>
      </c>
      <c r="Z129" s="99">
        <v>4.04</v>
      </c>
      <c r="AA129" s="99">
        <v>5279</v>
      </c>
    </row>
    <row r="130" spans="1:27" x14ac:dyDescent="0.3">
      <c r="A130" s="5" t="s">
        <v>11</v>
      </c>
      <c r="B130" s="99">
        <v>0.34</v>
      </c>
      <c r="C130" s="99">
        <v>185</v>
      </c>
      <c r="D130" s="99">
        <v>0.8</v>
      </c>
      <c r="E130" s="99">
        <v>770</v>
      </c>
      <c r="F130" s="99">
        <v>0.99</v>
      </c>
      <c r="G130" s="99">
        <v>1340</v>
      </c>
      <c r="H130" s="99">
        <v>2.14</v>
      </c>
      <c r="I130" s="99">
        <v>2239</v>
      </c>
      <c r="J130" s="99">
        <v>3.32</v>
      </c>
      <c r="K130" s="99">
        <v>3345</v>
      </c>
      <c r="L130" s="99">
        <v>4.6500000000000004</v>
      </c>
      <c r="M130" s="99">
        <v>3973</v>
      </c>
      <c r="N130" s="99">
        <v>5.07</v>
      </c>
      <c r="O130" s="99">
        <v>7203</v>
      </c>
      <c r="P130" s="99">
        <v>5.48</v>
      </c>
      <c r="Q130" s="99">
        <v>6209</v>
      </c>
      <c r="R130" s="99">
        <v>5.7</v>
      </c>
      <c r="S130" s="99">
        <v>5710</v>
      </c>
      <c r="T130" s="99">
        <v>6.17</v>
      </c>
      <c r="U130" s="99">
        <v>6134</v>
      </c>
      <c r="V130" s="99">
        <v>5.0999999999999996</v>
      </c>
      <c r="W130" s="99">
        <v>8211</v>
      </c>
      <c r="X130" s="99">
        <v>5.96</v>
      </c>
      <c r="Y130" s="99">
        <v>8485</v>
      </c>
      <c r="Z130" s="99">
        <v>4.03</v>
      </c>
      <c r="AA130" s="99">
        <v>53804</v>
      </c>
    </row>
    <row r="131" spans="1:27" x14ac:dyDescent="0.3">
      <c r="A131" s="5" t="s">
        <v>19</v>
      </c>
      <c r="B131" s="99">
        <v>0.81</v>
      </c>
      <c r="C131" s="99">
        <v>54</v>
      </c>
      <c r="D131" s="99">
        <v>0.97</v>
      </c>
      <c r="E131" s="99">
        <v>123</v>
      </c>
      <c r="F131" s="99">
        <v>1.61</v>
      </c>
      <c r="G131" s="99">
        <v>162</v>
      </c>
      <c r="H131" s="99">
        <v>2.91</v>
      </c>
      <c r="I131" s="99">
        <v>395</v>
      </c>
      <c r="J131" s="99">
        <v>2.09</v>
      </c>
      <c r="K131" s="99">
        <v>245</v>
      </c>
      <c r="L131" s="99">
        <v>2.1800000000000002</v>
      </c>
      <c r="M131" s="99">
        <v>287</v>
      </c>
      <c r="N131" s="99">
        <v>4.71</v>
      </c>
      <c r="O131" s="99">
        <v>527</v>
      </c>
      <c r="P131" s="99">
        <v>4.59</v>
      </c>
      <c r="Q131" s="99">
        <v>645</v>
      </c>
      <c r="R131" s="99">
        <v>5.37</v>
      </c>
      <c r="S131" s="99">
        <v>698</v>
      </c>
      <c r="T131" s="99">
        <v>3.93</v>
      </c>
      <c r="U131" s="99">
        <v>553</v>
      </c>
      <c r="V131" s="99">
        <v>4.92</v>
      </c>
      <c r="W131" s="99">
        <v>645</v>
      </c>
      <c r="X131" s="99">
        <v>6.87</v>
      </c>
      <c r="Y131" s="99">
        <v>1202</v>
      </c>
      <c r="Z131" s="99">
        <v>3.67</v>
      </c>
      <c r="AA131" s="99">
        <v>5536</v>
      </c>
    </row>
    <row r="132" spans="1:27" x14ac:dyDescent="0.3">
      <c r="A132" s="5" t="s">
        <v>32</v>
      </c>
      <c r="B132" s="99">
        <v>0.61</v>
      </c>
      <c r="C132" s="99">
        <v>1087</v>
      </c>
      <c r="D132" s="99">
        <v>1.24</v>
      </c>
      <c r="E132" s="99">
        <v>2396</v>
      </c>
      <c r="F132" s="99">
        <v>1.48</v>
      </c>
      <c r="G132" s="99">
        <v>3194</v>
      </c>
      <c r="H132" s="99">
        <v>3.91</v>
      </c>
      <c r="I132" s="99">
        <v>7251</v>
      </c>
      <c r="J132" s="99">
        <v>3.84</v>
      </c>
      <c r="K132" s="99">
        <v>6253</v>
      </c>
      <c r="L132" s="99">
        <v>3.63</v>
      </c>
      <c r="M132" s="99">
        <v>6246</v>
      </c>
      <c r="N132" s="99">
        <v>3.91</v>
      </c>
      <c r="O132" s="99">
        <v>8300</v>
      </c>
      <c r="P132" s="99">
        <v>5.26</v>
      </c>
      <c r="Q132" s="99">
        <v>9512</v>
      </c>
      <c r="R132" s="99">
        <v>5.58</v>
      </c>
      <c r="S132" s="99">
        <v>9486</v>
      </c>
      <c r="T132" s="99">
        <v>2.5499999999999998</v>
      </c>
      <c r="U132" s="99">
        <v>4637</v>
      </c>
      <c r="V132" s="99">
        <v>2.8</v>
      </c>
      <c r="W132" s="99">
        <v>6422</v>
      </c>
      <c r="X132" s="99">
        <v>6.26</v>
      </c>
      <c r="Y132" s="99">
        <v>12638</v>
      </c>
      <c r="Z132" s="99">
        <v>3.39</v>
      </c>
      <c r="AA132" s="99">
        <v>77422</v>
      </c>
    </row>
    <row r="133" spans="1:27" x14ac:dyDescent="0.3">
      <c r="A133" s="5" t="s">
        <v>27</v>
      </c>
      <c r="B133" s="99">
        <v>0.35</v>
      </c>
      <c r="C133" s="99">
        <v>94</v>
      </c>
      <c r="D133" s="99">
        <v>0.87</v>
      </c>
      <c r="E133" s="99">
        <v>386</v>
      </c>
      <c r="F133" s="99">
        <v>1.17</v>
      </c>
      <c r="G133" s="99">
        <v>683</v>
      </c>
      <c r="H133" s="99">
        <v>2.11</v>
      </c>
      <c r="I133" s="99">
        <v>916</v>
      </c>
      <c r="J133" s="99">
        <v>2.86</v>
      </c>
      <c r="K133" s="99">
        <v>1462</v>
      </c>
      <c r="L133" s="99">
        <v>3.06</v>
      </c>
      <c r="M133" s="99">
        <v>1381</v>
      </c>
      <c r="N133" s="99">
        <v>3.34</v>
      </c>
      <c r="O133" s="99">
        <v>2322</v>
      </c>
      <c r="P133" s="99">
        <v>3.05</v>
      </c>
      <c r="Q133" s="99">
        <v>1547</v>
      </c>
      <c r="R133" s="99">
        <v>3.07</v>
      </c>
      <c r="S133" s="99">
        <v>1680</v>
      </c>
      <c r="T133" s="99">
        <v>2.27</v>
      </c>
      <c r="U133" s="99">
        <v>1167</v>
      </c>
      <c r="V133" s="99">
        <v>2.44</v>
      </c>
      <c r="W133" s="99">
        <v>1782</v>
      </c>
      <c r="X133" s="99">
        <v>3.17</v>
      </c>
      <c r="Y133" s="99">
        <v>1707</v>
      </c>
      <c r="Z133" s="99">
        <v>2.4300000000000002</v>
      </c>
      <c r="AA133" s="99">
        <v>15127</v>
      </c>
    </row>
    <row r="134" spans="1:27" x14ac:dyDescent="0.3">
      <c r="A134" s="5" t="s">
        <v>24</v>
      </c>
      <c r="B134" s="99">
        <v>0.26</v>
      </c>
      <c r="C134" s="99">
        <v>369</v>
      </c>
      <c r="D134" s="99">
        <v>0.57999999999999996</v>
      </c>
      <c r="E134" s="99">
        <v>1582</v>
      </c>
      <c r="F134" s="99">
        <v>0.83</v>
      </c>
      <c r="G134" s="99">
        <v>2467</v>
      </c>
      <c r="H134" s="99">
        <v>1.37</v>
      </c>
      <c r="I134" s="99">
        <v>3498</v>
      </c>
      <c r="J134" s="99">
        <v>1.44</v>
      </c>
      <c r="K134" s="99">
        <v>4203</v>
      </c>
      <c r="L134" s="99">
        <v>2.11</v>
      </c>
      <c r="M134" s="99">
        <v>5729</v>
      </c>
      <c r="N134" s="99">
        <v>2.5299999999999998</v>
      </c>
      <c r="O134" s="99">
        <v>9522</v>
      </c>
      <c r="P134" s="99">
        <v>2.74</v>
      </c>
      <c r="Q134" s="99">
        <v>8386</v>
      </c>
      <c r="R134" s="99">
        <v>2.88</v>
      </c>
      <c r="S134" s="99">
        <v>7907</v>
      </c>
      <c r="T134" s="99">
        <v>3.78</v>
      </c>
      <c r="U134" s="99">
        <v>9528</v>
      </c>
      <c r="V134" s="99">
        <v>2.75</v>
      </c>
      <c r="W134" s="99">
        <v>11865</v>
      </c>
      <c r="X134" s="99">
        <v>4.25</v>
      </c>
      <c r="Y134" s="99">
        <v>13923</v>
      </c>
      <c r="Z134" s="99">
        <v>2.2599999999999998</v>
      </c>
      <c r="AA134" s="99">
        <v>78979</v>
      </c>
    </row>
    <row r="135" spans="1:27" x14ac:dyDescent="0.3">
      <c r="A135" s="5" t="s">
        <v>30</v>
      </c>
      <c r="B135" s="99">
        <v>0.19</v>
      </c>
      <c r="C135" s="99">
        <v>200</v>
      </c>
      <c r="D135" s="99">
        <v>0.97</v>
      </c>
      <c r="E135" s="99">
        <v>1282</v>
      </c>
      <c r="F135" s="99">
        <v>1.34</v>
      </c>
      <c r="G135" s="99">
        <v>2078</v>
      </c>
      <c r="H135" s="99">
        <v>1.73</v>
      </c>
      <c r="I135" s="99">
        <v>2366</v>
      </c>
      <c r="J135" s="99">
        <v>2.36</v>
      </c>
      <c r="K135" s="99">
        <v>3427</v>
      </c>
      <c r="L135" s="99">
        <v>2.0099999999999998</v>
      </c>
      <c r="M135" s="99">
        <v>2820</v>
      </c>
      <c r="N135" s="99">
        <v>2</v>
      </c>
      <c r="O135" s="99">
        <v>3916</v>
      </c>
      <c r="P135" s="99">
        <v>1.81</v>
      </c>
      <c r="Q135" s="99">
        <v>2915</v>
      </c>
      <c r="R135" s="99">
        <v>1.87</v>
      </c>
      <c r="S135" s="99">
        <v>3100</v>
      </c>
      <c r="T135" s="99">
        <v>0.79</v>
      </c>
      <c r="U135" s="99">
        <v>1245</v>
      </c>
      <c r="V135" s="99">
        <v>1.37</v>
      </c>
      <c r="W135" s="99">
        <v>2828</v>
      </c>
      <c r="X135" s="99">
        <v>2.2999999999999998</v>
      </c>
      <c r="Y135" s="99">
        <v>4620</v>
      </c>
      <c r="Z135" s="99">
        <v>1.62</v>
      </c>
      <c r="AA135" s="99">
        <v>30797</v>
      </c>
    </row>
    <row r="136" spans="1:27" x14ac:dyDescent="0.3">
      <c r="A136" s="5" t="s">
        <v>26</v>
      </c>
      <c r="B136" s="99">
        <v>0.13</v>
      </c>
      <c r="C136" s="99">
        <v>108</v>
      </c>
      <c r="D136" s="99">
        <v>1.1000000000000001</v>
      </c>
      <c r="E136" s="99">
        <v>1157</v>
      </c>
      <c r="F136" s="99">
        <v>1.2</v>
      </c>
      <c r="G136" s="99">
        <v>1683</v>
      </c>
      <c r="H136" s="99">
        <v>1.38</v>
      </c>
      <c r="I136" s="99">
        <v>1580</v>
      </c>
      <c r="J136" s="99">
        <v>1.55</v>
      </c>
      <c r="K136" s="99">
        <v>1832</v>
      </c>
      <c r="L136" s="99">
        <v>1.61</v>
      </c>
      <c r="M136" s="99">
        <v>1852</v>
      </c>
      <c r="N136" s="99">
        <v>1.56</v>
      </c>
      <c r="O136" s="99">
        <v>2388</v>
      </c>
      <c r="P136" s="99">
        <v>1.45</v>
      </c>
      <c r="Q136" s="99">
        <v>2035</v>
      </c>
      <c r="R136" s="99">
        <v>1.84</v>
      </c>
      <c r="S136" s="99">
        <v>2252</v>
      </c>
      <c r="T136" s="99">
        <v>1.45</v>
      </c>
      <c r="U136" s="99">
        <v>2013</v>
      </c>
      <c r="V136" s="99">
        <v>1.94</v>
      </c>
      <c r="W136" s="99">
        <v>3233</v>
      </c>
      <c r="X136" s="99">
        <v>2.5099999999999998</v>
      </c>
      <c r="Y136" s="99">
        <v>3700</v>
      </c>
      <c r="Z136" s="99">
        <v>1.54</v>
      </c>
      <c r="AA136" s="99">
        <v>23833</v>
      </c>
    </row>
    <row r="137" spans="1:27" x14ac:dyDescent="0.3">
      <c r="A137" s="5" t="s">
        <v>13</v>
      </c>
      <c r="B137" s="99">
        <v>0.54</v>
      </c>
      <c r="C137" s="99">
        <v>160</v>
      </c>
      <c r="D137" s="99">
        <v>1.1499999999999999</v>
      </c>
      <c r="E137" s="99">
        <v>484</v>
      </c>
      <c r="F137" s="99">
        <v>1.07</v>
      </c>
      <c r="G137" s="99">
        <v>375</v>
      </c>
      <c r="H137" s="99">
        <v>1.51</v>
      </c>
      <c r="I137" s="99">
        <v>415</v>
      </c>
      <c r="J137" s="99">
        <v>1.06</v>
      </c>
      <c r="K137" s="99">
        <v>417</v>
      </c>
      <c r="L137" s="99">
        <v>1.86</v>
      </c>
      <c r="M137" s="99">
        <v>734</v>
      </c>
      <c r="N137" s="99">
        <v>1.93</v>
      </c>
      <c r="O137" s="99">
        <v>614</v>
      </c>
      <c r="P137" s="99">
        <v>1.59</v>
      </c>
      <c r="Q137" s="99">
        <v>489</v>
      </c>
      <c r="R137" s="99">
        <v>1.84</v>
      </c>
      <c r="S137" s="99">
        <v>672</v>
      </c>
      <c r="T137" s="99">
        <v>0.92</v>
      </c>
      <c r="U137" s="99">
        <v>362</v>
      </c>
      <c r="V137" s="99">
        <v>1.35</v>
      </c>
      <c r="W137" s="99">
        <v>448</v>
      </c>
      <c r="X137" s="99">
        <v>2.65</v>
      </c>
      <c r="Y137" s="99">
        <v>801</v>
      </c>
      <c r="Z137" s="99">
        <v>1.44</v>
      </c>
      <c r="AA137" s="99">
        <v>5971</v>
      </c>
    </row>
    <row r="138" spans="1:27" x14ac:dyDescent="0.3">
      <c r="A138" s="5" t="s">
        <v>31</v>
      </c>
      <c r="B138" s="99">
        <v>0.18</v>
      </c>
      <c r="C138" s="99">
        <v>169</v>
      </c>
      <c r="D138" s="99">
        <v>0.44</v>
      </c>
      <c r="E138" s="99">
        <v>413</v>
      </c>
      <c r="F138" s="99">
        <v>0.77</v>
      </c>
      <c r="G138" s="99">
        <v>932</v>
      </c>
      <c r="H138" s="99">
        <v>1.1499999999999999</v>
      </c>
      <c r="I138" s="99">
        <v>1199</v>
      </c>
      <c r="J138" s="99">
        <v>1.1399999999999999</v>
      </c>
      <c r="K138" s="99">
        <v>1373</v>
      </c>
      <c r="L138" s="99">
        <v>1.82</v>
      </c>
      <c r="M138" s="99">
        <v>1701</v>
      </c>
      <c r="N138" s="99">
        <v>1.98</v>
      </c>
      <c r="O138" s="99">
        <v>2614</v>
      </c>
      <c r="P138" s="99">
        <v>1.99</v>
      </c>
      <c r="Q138" s="99">
        <v>2230</v>
      </c>
      <c r="R138" s="99">
        <v>1.59</v>
      </c>
      <c r="S138" s="99">
        <v>2035</v>
      </c>
      <c r="T138" s="99">
        <v>1.47</v>
      </c>
      <c r="U138" s="99">
        <v>1531</v>
      </c>
      <c r="V138" s="99">
        <v>1.41</v>
      </c>
      <c r="W138" s="99">
        <v>2056</v>
      </c>
      <c r="X138" s="99">
        <v>1.89</v>
      </c>
      <c r="Y138" s="99">
        <v>2208</v>
      </c>
      <c r="Z138" s="99">
        <v>1.35</v>
      </c>
      <c r="AA138" s="99">
        <v>18461</v>
      </c>
    </row>
    <row r="139" spans="1:27" x14ac:dyDescent="0.3">
      <c r="A139" s="5" t="s">
        <v>40</v>
      </c>
      <c r="B139" s="99">
        <v>0.05</v>
      </c>
      <c r="C139" s="99">
        <v>298</v>
      </c>
      <c r="D139" s="99">
        <v>0.28000000000000003</v>
      </c>
      <c r="E139" s="99">
        <v>1579</v>
      </c>
      <c r="F139" s="99">
        <v>0.53</v>
      </c>
      <c r="G139" s="99">
        <v>3781</v>
      </c>
      <c r="H139" s="99">
        <v>0.76</v>
      </c>
      <c r="I139" s="99">
        <v>4564</v>
      </c>
      <c r="J139" s="99">
        <v>0.7</v>
      </c>
      <c r="K139" s="99">
        <v>5507</v>
      </c>
      <c r="L139" s="99">
        <v>1.22</v>
      </c>
      <c r="M139" s="99">
        <v>5592</v>
      </c>
      <c r="N139" s="99">
        <v>1.05</v>
      </c>
      <c r="O139" s="99">
        <v>8128</v>
      </c>
      <c r="P139" s="99">
        <v>1.18</v>
      </c>
      <c r="Q139" s="99">
        <v>7996</v>
      </c>
      <c r="R139" s="99">
        <v>1.35</v>
      </c>
      <c r="S139" s="99">
        <v>10952</v>
      </c>
      <c r="T139" s="99">
        <v>1.78</v>
      </c>
      <c r="U139" s="99">
        <v>9555</v>
      </c>
      <c r="V139" s="99">
        <v>1.85</v>
      </c>
      <c r="W139" s="99">
        <v>16045</v>
      </c>
      <c r="X139" s="99">
        <v>2.97</v>
      </c>
      <c r="Y139" s="99">
        <v>21206</v>
      </c>
      <c r="Z139" s="99">
        <v>1.17</v>
      </c>
      <c r="AA139" s="99">
        <v>95203</v>
      </c>
    </row>
    <row r="140" spans="1:27" x14ac:dyDescent="0.3">
      <c r="A140" s="5" t="s">
        <v>41</v>
      </c>
      <c r="B140" s="99">
        <v>0.04</v>
      </c>
      <c r="C140" s="99">
        <v>75</v>
      </c>
      <c r="D140" s="99">
        <v>0.13</v>
      </c>
      <c r="E140" s="99">
        <v>299</v>
      </c>
      <c r="F140" s="99">
        <v>0.34</v>
      </c>
      <c r="G140" s="99">
        <v>792</v>
      </c>
      <c r="H140" s="99">
        <v>0.7</v>
      </c>
      <c r="I140" s="99">
        <v>1519</v>
      </c>
      <c r="J140" s="99">
        <v>1.02</v>
      </c>
      <c r="K140" s="99">
        <v>2365</v>
      </c>
      <c r="L140" s="99">
        <v>1.1000000000000001</v>
      </c>
      <c r="M140" s="99">
        <v>2405</v>
      </c>
      <c r="N140" s="99">
        <v>1.25</v>
      </c>
      <c r="O140" s="99">
        <v>3074</v>
      </c>
      <c r="P140" s="99">
        <v>1.44</v>
      </c>
      <c r="Q140" s="99">
        <v>3167</v>
      </c>
      <c r="R140" s="99">
        <v>1.63</v>
      </c>
      <c r="S140" s="99">
        <v>3609</v>
      </c>
      <c r="T140" s="99">
        <v>0.96</v>
      </c>
      <c r="U140" s="99">
        <v>2084</v>
      </c>
      <c r="V140" s="99">
        <v>1.84</v>
      </c>
      <c r="W140" s="99">
        <v>5171</v>
      </c>
      <c r="X140" s="99">
        <v>2.4700000000000002</v>
      </c>
      <c r="Y140" s="99">
        <v>6000</v>
      </c>
      <c r="Z140" s="99">
        <v>1.1200000000000001</v>
      </c>
      <c r="AA140" s="99">
        <v>30560</v>
      </c>
    </row>
    <row r="141" spans="1:27" x14ac:dyDescent="0.3">
      <c r="A141" s="5" t="s">
        <v>21</v>
      </c>
      <c r="B141" s="99">
        <v>0.05</v>
      </c>
      <c r="C141" s="99">
        <v>130</v>
      </c>
      <c r="D141" s="99">
        <v>0.46</v>
      </c>
      <c r="E141" s="99">
        <v>871</v>
      </c>
      <c r="F141" s="99">
        <v>0.65</v>
      </c>
      <c r="G141" s="99">
        <v>1566</v>
      </c>
      <c r="H141" s="99">
        <v>1.06</v>
      </c>
      <c r="I141" s="99">
        <v>2262</v>
      </c>
      <c r="J141" s="99">
        <v>0.56999999999999995</v>
      </c>
      <c r="K141" s="99">
        <v>1685</v>
      </c>
      <c r="L141" s="99">
        <v>1.26</v>
      </c>
      <c r="M141" s="99">
        <v>2477</v>
      </c>
      <c r="N141" s="99">
        <v>1.31</v>
      </c>
      <c r="O141" s="99">
        <v>3647</v>
      </c>
      <c r="P141" s="99">
        <v>1.31</v>
      </c>
      <c r="Q141" s="99">
        <v>3312</v>
      </c>
      <c r="R141" s="99">
        <v>0.99</v>
      </c>
      <c r="S141" s="99">
        <v>3165</v>
      </c>
      <c r="T141" s="99">
        <v>1.1499999999999999</v>
      </c>
      <c r="U141" s="99">
        <v>2398</v>
      </c>
      <c r="V141" s="99">
        <v>1.26</v>
      </c>
      <c r="W141" s="99">
        <v>4105</v>
      </c>
      <c r="X141" s="99">
        <v>1.94</v>
      </c>
      <c r="Y141" s="99">
        <v>5401</v>
      </c>
      <c r="Z141" s="99">
        <v>1.02</v>
      </c>
      <c r="AA141" s="99">
        <v>31019</v>
      </c>
    </row>
    <row r="142" spans="1:27" x14ac:dyDescent="0.3">
      <c r="A142" s="5" t="s">
        <v>12</v>
      </c>
      <c r="B142" s="99">
        <v>0.16</v>
      </c>
      <c r="C142" s="99">
        <v>4</v>
      </c>
      <c r="D142" s="99">
        <v>0.21</v>
      </c>
      <c r="E142" s="99">
        <v>6</v>
      </c>
      <c r="F142" s="99">
        <v>0.22</v>
      </c>
      <c r="G142" s="99">
        <v>8</v>
      </c>
      <c r="H142" s="99">
        <v>0.5</v>
      </c>
      <c r="I142" s="99">
        <v>17</v>
      </c>
      <c r="J142" s="99">
        <v>0.48</v>
      </c>
      <c r="K142" s="99">
        <v>17</v>
      </c>
      <c r="L142" s="99">
        <v>0.8</v>
      </c>
      <c r="M142" s="99">
        <v>25</v>
      </c>
      <c r="N142" s="99">
        <v>1.03</v>
      </c>
      <c r="O142" s="99">
        <v>44</v>
      </c>
      <c r="P142" s="99">
        <v>0.99</v>
      </c>
      <c r="Q142" s="99">
        <v>36</v>
      </c>
      <c r="R142" s="99">
        <v>0.57999999999999996</v>
      </c>
      <c r="S142" s="99">
        <v>20</v>
      </c>
      <c r="T142" s="99">
        <v>1</v>
      </c>
      <c r="U142" s="99">
        <v>34</v>
      </c>
      <c r="V142" s="99">
        <v>0.96</v>
      </c>
      <c r="W142" s="99">
        <v>52</v>
      </c>
      <c r="X142" s="99">
        <v>2.2400000000000002</v>
      </c>
      <c r="Y142" s="99">
        <v>92</v>
      </c>
      <c r="Z142" s="99">
        <v>0.82</v>
      </c>
      <c r="AA142" s="99">
        <v>355</v>
      </c>
    </row>
    <row r="143" spans="1:27" x14ac:dyDescent="0.3">
      <c r="A143" s="5" t="s">
        <v>28</v>
      </c>
      <c r="B143" s="99">
        <v>0.21</v>
      </c>
      <c r="C143" s="99">
        <v>41</v>
      </c>
      <c r="D143" s="99">
        <v>0.31</v>
      </c>
      <c r="E143" s="99">
        <v>86</v>
      </c>
      <c r="F143" s="99">
        <v>0.55000000000000004</v>
      </c>
      <c r="G143" s="99">
        <v>165</v>
      </c>
      <c r="H143" s="99">
        <v>0.71</v>
      </c>
      <c r="I143" s="99">
        <v>151</v>
      </c>
      <c r="J143" s="99">
        <v>1.1000000000000001</v>
      </c>
      <c r="K143" s="99">
        <v>283</v>
      </c>
      <c r="L143" s="99">
        <v>0.93</v>
      </c>
      <c r="M143" s="99">
        <v>230</v>
      </c>
      <c r="N143" s="99">
        <v>0.95</v>
      </c>
      <c r="O143" s="99">
        <v>324</v>
      </c>
      <c r="P143" s="99">
        <v>1.05</v>
      </c>
      <c r="Q143" s="99">
        <v>267</v>
      </c>
      <c r="R143" s="99">
        <v>1.22</v>
      </c>
      <c r="S143" s="99">
        <v>322</v>
      </c>
      <c r="T143" s="99">
        <v>0.73</v>
      </c>
      <c r="U143" s="99">
        <v>204</v>
      </c>
      <c r="V143" s="99">
        <v>0.73</v>
      </c>
      <c r="W143" s="99">
        <v>246</v>
      </c>
      <c r="X143" s="99">
        <v>0.94</v>
      </c>
      <c r="Y143" s="99">
        <v>276</v>
      </c>
      <c r="Z143" s="99">
        <v>0.8</v>
      </c>
      <c r="AA143" s="99">
        <v>2595</v>
      </c>
    </row>
    <row r="144" spans="1:27" x14ac:dyDescent="0.3">
      <c r="A144" s="5" t="s">
        <v>14</v>
      </c>
      <c r="B144" s="99">
        <v>0</v>
      </c>
      <c r="C144" s="99">
        <v>0</v>
      </c>
      <c r="D144" s="99">
        <v>0</v>
      </c>
      <c r="E144" s="99">
        <v>0</v>
      </c>
      <c r="F144" s="99">
        <v>0.75</v>
      </c>
      <c r="G144" s="99">
        <v>6</v>
      </c>
      <c r="H144" s="99">
        <v>1.83</v>
      </c>
      <c r="I144" s="99">
        <v>6</v>
      </c>
      <c r="J144" s="99">
        <v>0.67</v>
      </c>
      <c r="K144" s="99">
        <v>14</v>
      </c>
      <c r="L144" s="99">
        <v>0.76</v>
      </c>
      <c r="M144" s="99">
        <v>10</v>
      </c>
      <c r="N144" s="99">
        <v>0</v>
      </c>
      <c r="O144" s="99">
        <v>0</v>
      </c>
      <c r="P144" s="99">
        <v>0.39</v>
      </c>
      <c r="Q144" s="99">
        <v>1</v>
      </c>
      <c r="R144" s="99">
        <v>1.23</v>
      </c>
      <c r="S144" s="99">
        <v>16</v>
      </c>
      <c r="T144" s="99">
        <v>0.1</v>
      </c>
      <c r="U144" s="99">
        <v>1</v>
      </c>
      <c r="V144" s="99">
        <v>0</v>
      </c>
      <c r="W144" s="99">
        <v>0</v>
      </c>
      <c r="X144" s="99">
        <v>4.3600000000000003</v>
      </c>
      <c r="Y144" s="99">
        <v>14</v>
      </c>
      <c r="Z144" s="99">
        <v>0.65</v>
      </c>
      <c r="AA144" s="99">
        <v>68</v>
      </c>
    </row>
    <row r="145" spans="1:27" x14ac:dyDescent="0.3">
      <c r="A145" s="5" t="s">
        <v>17</v>
      </c>
      <c r="B145" s="99">
        <v>0</v>
      </c>
      <c r="C145" s="99">
        <v>0</v>
      </c>
      <c r="D145" s="99">
        <v>0</v>
      </c>
      <c r="E145" s="99">
        <v>0</v>
      </c>
      <c r="F145" s="99">
        <v>0</v>
      </c>
      <c r="G145" s="99">
        <v>0</v>
      </c>
      <c r="H145" s="99">
        <v>0</v>
      </c>
      <c r="I145" s="99">
        <v>0</v>
      </c>
      <c r="J145" s="99">
        <v>0.05</v>
      </c>
      <c r="K145" s="99">
        <v>3</v>
      </c>
      <c r="L145" s="99">
        <v>0.18</v>
      </c>
      <c r="M145" s="99">
        <v>11</v>
      </c>
      <c r="N145" s="99">
        <v>0.36</v>
      </c>
      <c r="O145" s="99">
        <v>22</v>
      </c>
      <c r="P145" s="99">
        <v>0.47</v>
      </c>
      <c r="Q145" s="99">
        <v>29</v>
      </c>
      <c r="R145" s="99">
        <v>0.43</v>
      </c>
      <c r="S145" s="99">
        <v>26</v>
      </c>
      <c r="T145" s="99">
        <v>0.25</v>
      </c>
      <c r="U145" s="99">
        <v>16</v>
      </c>
      <c r="V145" s="99">
        <v>1.27</v>
      </c>
      <c r="W145" s="99">
        <v>95</v>
      </c>
      <c r="X145" s="99">
        <v>1.86</v>
      </c>
      <c r="Y145" s="99">
        <v>138</v>
      </c>
      <c r="Z145" s="99">
        <v>0.48</v>
      </c>
      <c r="AA145" s="99">
        <v>340</v>
      </c>
    </row>
    <row r="146" spans="1:27" x14ac:dyDescent="0.3">
      <c r="A146" s="5" t="s">
        <v>10</v>
      </c>
      <c r="B146" s="99">
        <v>0.02</v>
      </c>
      <c r="C146" s="99">
        <v>14</v>
      </c>
      <c r="D146" s="99">
        <v>0.1</v>
      </c>
      <c r="E146" s="99">
        <v>88</v>
      </c>
      <c r="F146" s="99">
        <v>0.23</v>
      </c>
      <c r="G146" s="99">
        <v>244</v>
      </c>
      <c r="H146" s="99">
        <v>0.38</v>
      </c>
      <c r="I146" s="99">
        <v>384</v>
      </c>
      <c r="J146" s="99">
        <v>0.41</v>
      </c>
      <c r="K146" s="99">
        <v>399</v>
      </c>
      <c r="L146" s="99">
        <v>0.51</v>
      </c>
      <c r="M146" s="99">
        <v>556</v>
      </c>
      <c r="N146" s="99">
        <v>0.5</v>
      </c>
      <c r="O146" s="99">
        <v>645</v>
      </c>
      <c r="P146" s="99">
        <v>0.41</v>
      </c>
      <c r="Q146" s="99">
        <v>591</v>
      </c>
      <c r="R146" s="99">
        <v>0.57999999999999996</v>
      </c>
      <c r="S146" s="99">
        <v>715</v>
      </c>
      <c r="T146" s="99">
        <v>0.54</v>
      </c>
      <c r="U146" s="99">
        <v>645</v>
      </c>
      <c r="V146" s="99">
        <v>0.49</v>
      </c>
      <c r="W146" s="99">
        <v>773</v>
      </c>
      <c r="X146" s="99">
        <v>0.92</v>
      </c>
      <c r="Y146" s="99">
        <v>1364</v>
      </c>
      <c r="Z146" s="99">
        <v>0.46</v>
      </c>
      <c r="AA146" s="99">
        <v>6418</v>
      </c>
    </row>
    <row r="147" spans="1:27" x14ac:dyDescent="0.3">
      <c r="A147" s="5" t="s">
        <v>20</v>
      </c>
      <c r="B147" s="99">
        <v>0.01</v>
      </c>
      <c r="C147" s="99">
        <v>1</v>
      </c>
      <c r="D147" s="99">
        <v>0</v>
      </c>
      <c r="E147" s="99">
        <v>0</v>
      </c>
      <c r="F147" s="99">
        <v>0.01</v>
      </c>
      <c r="G147" s="99">
        <v>1</v>
      </c>
      <c r="H147" s="99">
        <v>0.25</v>
      </c>
      <c r="I147" s="99">
        <v>26</v>
      </c>
      <c r="J147" s="99">
        <v>0.57999999999999996</v>
      </c>
      <c r="K147" s="99">
        <v>55</v>
      </c>
      <c r="L147" s="99">
        <v>0.32</v>
      </c>
      <c r="M147" s="99">
        <v>33</v>
      </c>
      <c r="N147" s="99">
        <v>0.72</v>
      </c>
      <c r="O147" s="99">
        <v>82</v>
      </c>
      <c r="P147" s="99">
        <v>0.62</v>
      </c>
      <c r="Q147" s="99">
        <v>60</v>
      </c>
      <c r="R147" s="99">
        <v>1.01</v>
      </c>
      <c r="S147" s="99">
        <v>97</v>
      </c>
      <c r="T147" s="99">
        <v>0.59</v>
      </c>
      <c r="U147" s="99">
        <v>63</v>
      </c>
      <c r="V147" s="99">
        <v>0.46</v>
      </c>
      <c r="W147" s="99">
        <v>66</v>
      </c>
      <c r="X147" s="99">
        <v>0.67</v>
      </c>
      <c r="Y147" s="99">
        <v>78</v>
      </c>
      <c r="Z147" s="99">
        <v>0.45</v>
      </c>
      <c r="AA147" s="99">
        <v>562</v>
      </c>
    </row>
    <row r="148" spans="1:27" x14ac:dyDescent="0.3">
      <c r="A148" s="5" t="s">
        <v>8</v>
      </c>
      <c r="B148" s="99">
        <v>1.3</v>
      </c>
      <c r="C148" s="99">
        <v>9</v>
      </c>
      <c r="D148" s="99">
        <v>0.56999999999999995</v>
      </c>
      <c r="E148" s="99">
        <v>9</v>
      </c>
      <c r="F148" s="99">
        <v>0.14000000000000001</v>
      </c>
      <c r="G148" s="99">
        <v>2</v>
      </c>
      <c r="H148" s="99">
        <v>0.14000000000000001</v>
      </c>
      <c r="I148" s="99">
        <v>2</v>
      </c>
      <c r="J148" s="99">
        <v>0.06</v>
      </c>
      <c r="K148" s="99">
        <v>1</v>
      </c>
      <c r="L148" s="99">
        <v>0</v>
      </c>
      <c r="M148" s="99">
        <v>0</v>
      </c>
      <c r="N148" s="99">
        <v>1.1499999999999999</v>
      </c>
      <c r="O148" s="99">
        <v>20</v>
      </c>
      <c r="P148" s="99">
        <v>0.13</v>
      </c>
      <c r="Q148" s="99">
        <v>2</v>
      </c>
      <c r="R148" s="99">
        <v>0.13</v>
      </c>
      <c r="S148" s="99">
        <v>2</v>
      </c>
      <c r="T148" s="99">
        <v>0.39</v>
      </c>
      <c r="U148" s="99">
        <v>7</v>
      </c>
      <c r="V148" s="99">
        <v>0.76</v>
      </c>
      <c r="W148" s="99">
        <v>15</v>
      </c>
      <c r="X148" s="99">
        <v>0.71</v>
      </c>
      <c r="Y148" s="99">
        <v>9</v>
      </c>
      <c r="Z148" s="99">
        <v>0.43</v>
      </c>
      <c r="AA148" s="99">
        <v>78</v>
      </c>
    </row>
    <row r="149" spans="1:27" x14ac:dyDescent="0.3">
      <c r="A149" s="5" t="s">
        <v>29</v>
      </c>
      <c r="B149" s="99" t="e">
        <v>#DIV/0!</v>
      </c>
      <c r="C149" s="99"/>
      <c r="D149" s="99" t="e">
        <v>#DIV/0!</v>
      </c>
      <c r="E149" s="99"/>
      <c r="F149" s="99" t="e">
        <v>#DIV/0!</v>
      </c>
      <c r="G149" s="99"/>
      <c r="H149" s="99" t="e">
        <v>#DIV/0!</v>
      </c>
      <c r="I149" s="99"/>
      <c r="J149" s="99" t="e">
        <v>#DIV/0!</v>
      </c>
      <c r="K149" s="99"/>
      <c r="L149" s="99" t="e">
        <v>#DIV/0!</v>
      </c>
      <c r="M149" s="99"/>
      <c r="N149" s="99" t="e">
        <v>#DIV/0!</v>
      </c>
      <c r="O149" s="99"/>
      <c r="P149" s="99" t="e">
        <v>#DIV/0!</v>
      </c>
      <c r="Q149" s="99"/>
      <c r="R149" s="99" t="e">
        <v>#DIV/0!</v>
      </c>
      <c r="S149" s="99"/>
      <c r="T149" s="99" t="e">
        <v>#DIV/0!</v>
      </c>
      <c r="U149" s="99"/>
      <c r="V149" s="99" t="e">
        <v>#DIV/0!</v>
      </c>
      <c r="W149" s="99"/>
      <c r="X149" s="99">
        <v>0.3</v>
      </c>
      <c r="Y149" s="99">
        <v>2</v>
      </c>
      <c r="Z149" s="99">
        <v>0.3</v>
      </c>
      <c r="AA149" s="99">
        <v>2</v>
      </c>
    </row>
    <row r="150" spans="1:27" x14ac:dyDescent="0.3">
      <c r="A150" s="5" t="s">
        <v>15</v>
      </c>
      <c r="B150" s="99">
        <v>0.05</v>
      </c>
      <c r="C150" s="99">
        <v>2</v>
      </c>
      <c r="D150" s="99">
        <v>0</v>
      </c>
      <c r="E150" s="99">
        <v>0</v>
      </c>
      <c r="F150" s="99">
        <v>0.12</v>
      </c>
      <c r="G150" s="99">
        <v>13</v>
      </c>
      <c r="H150" s="99">
        <v>7.0000000000000007E-2</v>
      </c>
      <c r="I150" s="99">
        <v>10</v>
      </c>
      <c r="J150" s="99">
        <v>0.18</v>
      </c>
      <c r="K150" s="99">
        <v>17</v>
      </c>
      <c r="L150" s="99">
        <v>0.24</v>
      </c>
      <c r="M150" s="99">
        <v>30</v>
      </c>
      <c r="N150" s="99">
        <v>0.44</v>
      </c>
      <c r="O150" s="99">
        <v>69</v>
      </c>
      <c r="P150" s="99">
        <v>0.26</v>
      </c>
      <c r="Q150" s="99">
        <v>32</v>
      </c>
      <c r="R150" s="99">
        <v>0.59</v>
      </c>
      <c r="S150" s="99">
        <v>33</v>
      </c>
      <c r="T150" s="99">
        <v>0.73</v>
      </c>
      <c r="U150" s="99">
        <v>26</v>
      </c>
      <c r="V150" s="99">
        <v>0.79</v>
      </c>
      <c r="W150" s="99">
        <v>28</v>
      </c>
      <c r="X150" s="99">
        <v>0.67</v>
      </c>
      <c r="Y150" s="99">
        <v>39</v>
      </c>
      <c r="Z150" s="99">
        <v>0.28999999999999998</v>
      </c>
      <c r="AA150" s="99">
        <v>299</v>
      </c>
    </row>
    <row r="151" spans="1:27" x14ac:dyDescent="0.3">
      <c r="A151" s="5" t="s">
        <v>16</v>
      </c>
      <c r="B151" s="99">
        <v>0.06</v>
      </c>
      <c r="C151" s="99">
        <v>2</v>
      </c>
      <c r="D151" s="99">
        <v>0.02</v>
      </c>
      <c r="E151" s="99">
        <v>1</v>
      </c>
      <c r="F151" s="99">
        <v>0</v>
      </c>
      <c r="G151" s="99">
        <v>0</v>
      </c>
      <c r="H151" s="99">
        <v>0.01</v>
      </c>
      <c r="I151" s="99">
        <v>1</v>
      </c>
      <c r="J151" s="99">
        <v>0.16</v>
      </c>
      <c r="K151" s="99">
        <v>12</v>
      </c>
      <c r="L151" s="99">
        <v>0.12</v>
      </c>
      <c r="M151" s="99">
        <v>10</v>
      </c>
      <c r="N151" s="99">
        <v>0.13</v>
      </c>
      <c r="O151" s="99">
        <v>10</v>
      </c>
      <c r="P151" s="99">
        <v>0.1</v>
      </c>
      <c r="Q151" s="99">
        <v>8</v>
      </c>
      <c r="R151" s="99">
        <v>0.2</v>
      </c>
      <c r="S151" s="99">
        <v>17</v>
      </c>
      <c r="T151" s="99">
        <v>0.57999999999999996</v>
      </c>
      <c r="U151" s="99">
        <v>55</v>
      </c>
      <c r="V151" s="99">
        <v>0.13</v>
      </c>
      <c r="W151" s="99">
        <v>12</v>
      </c>
      <c r="X151" s="99">
        <v>0.51</v>
      </c>
      <c r="Y151" s="99">
        <v>49</v>
      </c>
      <c r="Z151" s="99">
        <v>0.2</v>
      </c>
      <c r="AA151" s="99">
        <v>177</v>
      </c>
    </row>
    <row r="152" spans="1:27" x14ac:dyDescent="0.3">
      <c r="A152" s="5" t="s">
        <v>9</v>
      </c>
      <c r="B152" s="99">
        <v>0</v>
      </c>
      <c r="C152" s="99">
        <v>0</v>
      </c>
      <c r="D152" s="99">
        <v>0</v>
      </c>
      <c r="E152" s="99">
        <v>0</v>
      </c>
      <c r="F152" s="99">
        <v>0</v>
      </c>
      <c r="G152" s="99">
        <v>0</v>
      </c>
      <c r="H152" s="99">
        <v>0</v>
      </c>
      <c r="I152" s="99">
        <v>0</v>
      </c>
      <c r="J152" s="99">
        <v>0</v>
      </c>
      <c r="K152" s="99">
        <v>0</v>
      </c>
      <c r="L152" s="99">
        <v>0.02</v>
      </c>
      <c r="M152" s="99">
        <v>1</v>
      </c>
      <c r="N152" s="99">
        <v>0.02</v>
      </c>
      <c r="O152" s="99">
        <v>1</v>
      </c>
      <c r="P152" s="99">
        <v>0</v>
      </c>
      <c r="Q152" s="99">
        <v>0</v>
      </c>
      <c r="R152" s="99">
        <v>0.03</v>
      </c>
      <c r="S152" s="99">
        <v>2</v>
      </c>
      <c r="T152" s="99">
        <v>0.14000000000000001</v>
      </c>
      <c r="U152" s="99">
        <v>10</v>
      </c>
      <c r="V152" s="99">
        <v>0.12</v>
      </c>
      <c r="W152" s="99">
        <v>9</v>
      </c>
      <c r="X152" s="99">
        <v>0.15</v>
      </c>
      <c r="Y152" s="99">
        <v>10</v>
      </c>
      <c r="Z152" s="99">
        <v>0.05</v>
      </c>
      <c r="AA152" s="99">
        <v>33</v>
      </c>
    </row>
    <row r="153" spans="1:27" x14ac:dyDescent="0.3">
      <c r="A153" s="5" t="s">
        <v>18</v>
      </c>
      <c r="B153" s="99">
        <v>0</v>
      </c>
      <c r="C153" s="99">
        <v>0</v>
      </c>
      <c r="D153" s="99">
        <v>0.02</v>
      </c>
      <c r="E153" s="99">
        <v>1</v>
      </c>
      <c r="F153" s="99">
        <v>0</v>
      </c>
      <c r="G153" s="99">
        <v>0</v>
      </c>
      <c r="H153" s="99">
        <v>0</v>
      </c>
      <c r="I153" s="99">
        <v>0</v>
      </c>
      <c r="J153" s="99">
        <v>0.08</v>
      </c>
      <c r="K153" s="99">
        <v>3</v>
      </c>
      <c r="L153" s="99">
        <v>0</v>
      </c>
      <c r="M153" s="99">
        <v>0</v>
      </c>
      <c r="N153" s="99">
        <v>0</v>
      </c>
      <c r="O153" s="99">
        <v>0</v>
      </c>
      <c r="P153" s="99">
        <v>0</v>
      </c>
      <c r="Q153" s="99">
        <v>0</v>
      </c>
      <c r="R153" s="99">
        <v>0.03</v>
      </c>
      <c r="S153" s="99">
        <v>1</v>
      </c>
      <c r="T153" s="99">
        <v>0.08</v>
      </c>
      <c r="U153" s="99">
        <v>3</v>
      </c>
      <c r="V153" s="99">
        <v>0.05</v>
      </c>
      <c r="W153" s="99">
        <v>2</v>
      </c>
      <c r="X153" s="99">
        <v>0.05</v>
      </c>
      <c r="Y153" s="99">
        <v>3</v>
      </c>
      <c r="Z153" s="99">
        <v>0.03</v>
      </c>
      <c r="AA153" s="99">
        <v>13</v>
      </c>
    </row>
    <row r="154" spans="1:27" x14ac:dyDescent="0.3">
      <c r="A154" s="5" t="s">
        <v>5</v>
      </c>
      <c r="B154" s="99">
        <v>0</v>
      </c>
      <c r="C154" s="99">
        <v>0</v>
      </c>
      <c r="D154" s="99">
        <v>0</v>
      </c>
      <c r="E154" s="99">
        <v>0</v>
      </c>
      <c r="F154" s="99">
        <v>0</v>
      </c>
      <c r="G154" s="99">
        <v>0</v>
      </c>
      <c r="H154" s="99">
        <v>0</v>
      </c>
      <c r="I154" s="99">
        <v>0</v>
      </c>
      <c r="J154" s="99">
        <v>0</v>
      </c>
      <c r="K154" s="99">
        <v>0</v>
      </c>
      <c r="L154" s="99">
        <v>0</v>
      </c>
      <c r="M154" s="99">
        <v>0</v>
      </c>
      <c r="N154" s="99">
        <v>0</v>
      </c>
      <c r="O154" s="99">
        <v>0</v>
      </c>
      <c r="P154" s="99">
        <v>0</v>
      </c>
      <c r="Q154" s="99">
        <v>0</v>
      </c>
      <c r="R154" s="99">
        <v>0</v>
      </c>
      <c r="S154" s="99">
        <v>0</v>
      </c>
      <c r="T154" s="99">
        <v>0</v>
      </c>
      <c r="U154" s="99">
        <v>0</v>
      </c>
      <c r="V154" s="99">
        <v>0</v>
      </c>
      <c r="W154" s="99">
        <v>0</v>
      </c>
      <c r="X154" s="99">
        <v>0</v>
      </c>
      <c r="Y154" s="99">
        <v>0</v>
      </c>
      <c r="Z154" s="99">
        <v>0</v>
      </c>
      <c r="AA154" s="99">
        <v>0</v>
      </c>
    </row>
    <row r="155" spans="1:27" x14ac:dyDescent="0.3">
      <c r="A155" s="5" t="s">
        <v>75</v>
      </c>
      <c r="B155" s="99">
        <v>0.44</v>
      </c>
      <c r="C155" s="99">
        <v>13301</v>
      </c>
      <c r="D155" s="99">
        <v>1.23</v>
      </c>
      <c r="E155" s="99">
        <v>52298</v>
      </c>
      <c r="F155" s="99">
        <v>1.61</v>
      </c>
      <c r="G155" s="99">
        <v>77590</v>
      </c>
      <c r="H155" s="99">
        <v>2.93</v>
      </c>
      <c r="I155" s="99">
        <v>127961</v>
      </c>
      <c r="J155" s="99">
        <v>3.12</v>
      </c>
      <c r="K155" s="99">
        <v>148488</v>
      </c>
      <c r="L155" s="99">
        <v>3.84</v>
      </c>
      <c r="M155" s="99">
        <v>162422</v>
      </c>
      <c r="N155" s="99">
        <v>4.07</v>
      </c>
      <c r="O155" s="99">
        <v>230389</v>
      </c>
      <c r="P155" s="99">
        <v>4.72</v>
      </c>
      <c r="Q155" s="99">
        <v>234069</v>
      </c>
      <c r="R155" s="99">
        <v>4.87</v>
      </c>
      <c r="S155" s="99">
        <v>239446</v>
      </c>
      <c r="T155" s="99">
        <v>4.26</v>
      </c>
      <c r="U155" s="99">
        <v>200639</v>
      </c>
      <c r="V155" s="99">
        <v>4.24</v>
      </c>
      <c r="W155" s="99">
        <v>262803</v>
      </c>
      <c r="X155" s="99">
        <v>5.91</v>
      </c>
      <c r="Y155" s="99">
        <v>316705</v>
      </c>
      <c r="Z155" s="99">
        <v>3.61</v>
      </c>
      <c r="AA155" s="99">
        <v>2066111</v>
      </c>
    </row>
    <row r="172" spans="8:11" x14ac:dyDescent="0.3">
      <c r="H172" t="s">
        <v>106</v>
      </c>
      <c r="I172" t="s">
        <v>121</v>
      </c>
      <c r="J172" t="s">
        <v>126</v>
      </c>
      <c r="K172" t="s">
        <v>109</v>
      </c>
    </row>
    <row r="173" spans="8:11" x14ac:dyDescent="0.3">
      <c r="H173" t="str">
        <f t="shared" ref="H173:H182" si="7">A120</f>
        <v>Goa</v>
      </c>
      <c r="I173">
        <f t="shared" ref="I173:I183" si="8">Z120</f>
        <v>9.84</v>
      </c>
      <c r="J173" s="33">
        <f t="shared" ref="J173:J183" si="9">SQRT(SUM(Y120,W120,U120,S120)/SUM(C120,E120,G120,I120)) - 1</f>
        <v>1.4644833718679711</v>
      </c>
      <c r="K173" s="47">
        <f t="shared" ref="K173:K183" si="10">SUM(Y120,W120,U120,S120) * (1 + J173)^(2030-2024)</f>
        <v>2419573.9204688682</v>
      </c>
    </row>
    <row r="174" spans="8:11" x14ac:dyDescent="0.3">
      <c r="H174" t="str">
        <f t="shared" si="7"/>
        <v>Karnataka</v>
      </c>
      <c r="I174">
        <f t="shared" si="8"/>
        <v>7.84</v>
      </c>
      <c r="J174" s="33">
        <f t="shared" si="9"/>
        <v>0.93243125422231721</v>
      </c>
      <c r="K174" s="47">
        <f t="shared" si="10"/>
        <v>8383406.4105287762</v>
      </c>
    </row>
    <row r="175" spans="8:11" x14ac:dyDescent="0.3">
      <c r="H175" t="str">
        <f t="shared" si="7"/>
        <v>Delhi</v>
      </c>
      <c r="I175">
        <f t="shared" si="8"/>
        <v>6.76</v>
      </c>
      <c r="J175" s="33">
        <f t="shared" si="9"/>
        <v>0.68100075309383068</v>
      </c>
      <c r="K175" s="47">
        <f t="shared" si="10"/>
        <v>1054259.354660952</v>
      </c>
    </row>
    <row r="176" spans="8:11" x14ac:dyDescent="0.3">
      <c r="H176" t="str">
        <f t="shared" si="7"/>
        <v>Kerala</v>
      </c>
      <c r="I176">
        <f t="shared" si="8"/>
        <v>6.64</v>
      </c>
      <c r="J176" s="33">
        <f t="shared" si="9"/>
        <v>1.3283195498243554</v>
      </c>
      <c r="K176" s="47">
        <f t="shared" si="10"/>
        <v>11779401.022211902</v>
      </c>
    </row>
    <row r="177" spans="8:11" x14ac:dyDescent="0.3">
      <c r="H177" t="str">
        <f t="shared" si="7"/>
        <v>Maharashtra</v>
      </c>
      <c r="I177">
        <f t="shared" si="8"/>
        <v>6.49</v>
      </c>
      <c r="J177" s="33">
        <f t="shared" si="9"/>
        <v>1.0188930675434626</v>
      </c>
      <c r="K177" s="47">
        <f t="shared" si="10"/>
        <v>13351145.669607425</v>
      </c>
    </row>
    <row r="178" spans="8:11" x14ac:dyDescent="0.3">
      <c r="H178" t="str">
        <f t="shared" si="7"/>
        <v>Odisha</v>
      </c>
      <c r="I178">
        <f t="shared" si="8"/>
        <v>4.63</v>
      </c>
      <c r="J178" s="33">
        <f t="shared" si="9"/>
        <v>1.0294214135936408</v>
      </c>
      <c r="K178" s="47">
        <f t="shared" si="10"/>
        <v>2732813.9987663138</v>
      </c>
    </row>
    <row r="179" spans="8:11" x14ac:dyDescent="0.3">
      <c r="H179" t="str">
        <f t="shared" si="7"/>
        <v>Rajasthan</v>
      </c>
      <c r="I179">
        <f t="shared" si="8"/>
        <v>4.55</v>
      </c>
      <c r="J179" s="33">
        <f t="shared" si="9"/>
        <v>0.81873885482607567</v>
      </c>
      <c r="K179" s="47">
        <f t="shared" si="10"/>
        <v>2404793.777730844</v>
      </c>
    </row>
    <row r="180" spans="8:11" x14ac:dyDescent="0.3">
      <c r="H180" t="str">
        <f t="shared" si="7"/>
        <v>Gujarat</v>
      </c>
      <c r="I180">
        <f t="shared" si="8"/>
        <v>4.4000000000000004</v>
      </c>
      <c r="J180" s="33">
        <f t="shared" si="9"/>
        <v>1.1632964026833315</v>
      </c>
      <c r="K180" s="47">
        <f t="shared" si="10"/>
        <v>8646246.0746632442</v>
      </c>
    </row>
    <row r="181" spans="8:11" x14ac:dyDescent="0.3">
      <c r="H181" t="str">
        <f t="shared" si="7"/>
        <v>Tamil Nadu</v>
      </c>
      <c r="I181">
        <f t="shared" si="8"/>
        <v>4.3</v>
      </c>
      <c r="J181" s="33">
        <f t="shared" si="9"/>
        <v>0.59953130427270596</v>
      </c>
      <c r="K181" s="47">
        <f t="shared" si="10"/>
        <v>1579547.2747418142</v>
      </c>
    </row>
    <row r="182" spans="8:11" x14ac:dyDescent="0.3">
      <c r="H182" t="str">
        <f t="shared" si="7"/>
        <v>Chandigarh</v>
      </c>
      <c r="I182">
        <f t="shared" si="8"/>
        <v>4.04</v>
      </c>
      <c r="J182" s="33">
        <f t="shared" si="9"/>
        <v>1.6457513110645907</v>
      </c>
      <c r="K182" s="47">
        <f t="shared" si="10"/>
        <v>986811.00000000047</v>
      </c>
    </row>
    <row r="183" spans="8:11" x14ac:dyDescent="0.3">
      <c r="H183" t="s">
        <v>92</v>
      </c>
      <c r="I183">
        <f t="shared" si="8"/>
        <v>4.03</v>
      </c>
      <c r="J183" s="33">
        <f t="shared" si="9"/>
        <v>1.5089166087427168</v>
      </c>
      <c r="K183" s="47">
        <f t="shared" si="10"/>
        <v>7118218.7100927876</v>
      </c>
    </row>
    <row r="196" spans="1:26" x14ac:dyDescent="0.3">
      <c r="A196" s="4" t="s">
        <v>84</v>
      </c>
    </row>
    <row r="197" spans="1:26" x14ac:dyDescent="0.3">
      <c r="A197" t="s">
        <v>85</v>
      </c>
      <c r="G197" t="s">
        <v>79</v>
      </c>
      <c r="O197" t="s">
        <v>86</v>
      </c>
      <c r="W197" t="s">
        <v>87</v>
      </c>
      <c r="Y197" t="s">
        <v>122</v>
      </c>
      <c r="Z197" t="s">
        <v>123</v>
      </c>
    </row>
    <row r="198" spans="1:26" x14ac:dyDescent="0.3">
      <c r="A198" t="s">
        <v>81</v>
      </c>
      <c r="C198" t="s">
        <v>82</v>
      </c>
      <c r="E198" t="s">
        <v>83</v>
      </c>
      <c r="G198" t="s">
        <v>80</v>
      </c>
      <c r="I198" t="s">
        <v>81</v>
      </c>
      <c r="K198" t="s">
        <v>82</v>
      </c>
      <c r="M198" t="s">
        <v>83</v>
      </c>
      <c r="O198" t="s">
        <v>80</v>
      </c>
      <c r="Q198" t="s">
        <v>81</v>
      </c>
      <c r="S198" t="s">
        <v>82</v>
      </c>
      <c r="U198" t="s">
        <v>83</v>
      </c>
      <c r="W198" t="s">
        <v>80</v>
      </c>
    </row>
    <row r="201" spans="1:26" x14ac:dyDescent="0.3">
      <c r="A201" t="s">
        <v>77</v>
      </c>
      <c r="B201" t="s">
        <v>78</v>
      </c>
      <c r="C201" t="s">
        <v>77</v>
      </c>
      <c r="D201" t="s">
        <v>78</v>
      </c>
      <c r="E201" t="s">
        <v>77</v>
      </c>
      <c r="F201" t="s">
        <v>78</v>
      </c>
      <c r="G201" t="s">
        <v>77</v>
      </c>
      <c r="H201" t="s">
        <v>78</v>
      </c>
      <c r="I201" t="s">
        <v>77</v>
      </c>
      <c r="J201" t="s">
        <v>78</v>
      </c>
      <c r="K201" t="s">
        <v>77</v>
      </c>
      <c r="L201" t="s">
        <v>78</v>
      </c>
      <c r="M201" t="s">
        <v>77</v>
      </c>
      <c r="N201" t="s">
        <v>78</v>
      </c>
      <c r="O201" t="s">
        <v>77</v>
      </c>
      <c r="P201" t="s">
        <v>78</v>
      </c>
      <c r="Q201" t="s">
        <v>77</v>
      </c>
      <c r="R201" t="s">
        <v>78</v>
      </c>
      <c r="S201" t="s">
        <v>77</v>
      </c>
      <c r="T201" t="s">
        <v>78</v>
      </c>
      <c r="U201" t="s">
        <v>77</v>
      </c>
      <c r="V201" t="s">
        <v>78</v>
      </c>
      <c r="W201" t="s">
        <v>77</v>
      </c>
      <c r="X201" t="s">
        <v>78</v>
      </c>
    </row>
    <row r="202" spans="1:26" x14ac:dyDescent="0.3">
      <c r="A202" s="99">
        <v>13301</v>
      </c>
      <c r="B202" s="99">
        <v>0.44</v>
      </c>
      <c r="C202" s="99">
        <v>52298</v>
      </c>
      <c r="D202" s="99">
        <v>1.23</v>
      </c>
      <c r="E202" s="99">
        <v>77590</v>
      </c>
      <c r="F202" s="99">
        <v>1.61</v>
      </c>
      <c r="G202" s="99">
        <v>127961</v>
      </c>
      <c r="H202" s="99">
        <v>2.93</v>
      </c>
      <c r="I202" s="99">
        <v>148488</v>
      </c>
      <c r="J202" s="99">
        <v>3.12</v>
      </c>
      <c r="K202" s="99">
        <v>162422</v>
      </c>
      <c r="L202" s="99">
        <v>3.84</v>
      </c>
      <c r="M202" s="99">
        <v>230389</v>
      </c>
      <c r="N202" s="99">
        <v>4.07</v>
      </c>
      <c r="O202" s="99">
        <v>234069</v>
      </c>
      <c r="P202" s="99">
        <v>4.72</v>
      </c>
      <c r="Q202" s="99">
        <v>239446</v>
      </c>
      <c r="R202" s="99">
        <v>4.87</v>
      </c>
      <c r="S202" s="99">
        <v>200639</v>
      </c>
      <c r="T202" s="99">
        <v>4.26</v>
      </c>
      <c r="U202" s="99">
        <v>262803</v>
      </c>
      <c r="V202" s="99">
        <v>4.24</v>
      </c>
      <c r="W202" s="99">
        <v>316705</v>
      </c>
      <c r="X202" s="99">
        <v>5.91</v>
      </c>
      <c r="Y202" s="99">
        <v>2066111</v>
      </c>
      <c r="Z202" s="99">
        <v>3.61</v>
      </c>
    </row>
    <row r="213" spans="1:4" x14ac:dyDescent="0.3">
      <c r="A213" t="s">
        <v>106</v>
      </c>
      <c r="B213" t="s">
        <v>136</v>
      </c>
      <c r="C213" t="s">
        <v>124</v>
      </c>
      <c r="D213" t="s">
        <v>109</v>
      </c>
    </row>
    <row r="214" spans="1:4" x14ac:dyDescent="0.3">
      <c r="A214" t="s">
        <v>135</v>
      </c>
      <c r="B214">
        <f>GETPIVOTDATA("Sum of PR_total",$A$196)</f>
        <v>3.61</v>
      </c>
      <c r="C214" s="43">
        <f>SQRT(SUM(X202,V202,T202,R202)/SUM(B202,D202,F202,H202) )- 1</f>
        <v>0.7620073459774741</v>
      </c>
      <c r="D214" s="84">
        <f>SUM(Y202,W202,U202,S202) * (1 + C214)^(2030-2024)</f>
        <v>85176649.452989906</v>
      </c>
    </row>
  </sheetData>
  <pageMargins left="0.7" right="0.7" top="0.75" bottom="0.75" header="0.3" footer="0.3"/>
  <drawing r:id="rId6"/>
  <tableParts count="1">
    <tablePart r:id="rId7"/>
  </tableParts>
  <extLs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C0BC2-BBAB-475F-8ACC-CCC9E6E436EA}">
  <dimension ref="A1:G2448"/>
  <sheetViews>
    <sheetView workbookViewId="0">
      <selection activeCell="A3" sqref="A3:G2448"/>
    </sheetView>
  </sheetViews>
  <sheetFormatPr defaultRowHeight="14.4" x14ac:dyDescent="0.3"/>
  <cols>
    <col min="1" max="1" width="10.33203125" bestFit="1" customWidth="1"/>
    <col min="2" max="2" width="22.88671875" bestFit="1" customWidth="1"/>
    <col min="3" max="3" width="17.5546875" bestFit="1" customWidth="1"/>
    <col min="4" max="4" width="21.5546875" bestFit="1" customWidth="1"/>
    <col min="5" max="5" width="19.44140625" bestFit="1" customWidth="1"/>
    <col min="6" max="6" width="12" bestFit="1" customWidth="1"/>
    <col min="7" max="7" width="9" bestFit="1" customWidth="1"/>
  </cols>
  <sheetData>
    <row r="1" spans="1:7" x14ac:dyDescent="0.3">
      <c r="A1" s="27" t="s">
        <v>160</v>
      </c>
    </row>
    <row r="3" spans="1:7" x14ac:dyDescent="0.3">
      <c r="A3" t="s">
        <v>0</v>
      </c>
      <c r="B3" t="s">
        <v>1</v>
      </c>
      <c r="C3" t="s">
        <v>2</v>
      </c>
      <c r="D3" t="s">
        <v>3</v>
      </c>
      <c r="E3" t="s">
        <v>4</v>
      </c>
      <c r="F3" t="s">
        <v>116</v>
      </c>
      <c r="G3" t="s">
        <v>111</v>
      </c>
    </row>
    <row r="4" spans="1:7" x14ac:dyDescent="0.3">
      <c r="A4" s="3">
        <v>44287</v>
      </c>
      <c r="B4" t="s">
        <v>5</v>
      </c>
      <c r="C4" t="s">
        <v>6</v>
      </c>
      <c r="D4">
        <v>0</v>
      </c>
      <c r="E4">
        <v>398</v>
      </c>
      <c r="F4">
        <v>0</v>
      </c>
      <c r="G4">
        <v>2021</v>
      </c>
    </row>
    <row r="5" spans="1:7" x14ac:dyDescent="0.3">
      <c r="A5" s="3">
        <v>44287</v>
      </c>
      <c r="B5" t="s">
        <v>5</v>
      </c>
      <c r="C5" t="s">
        <v>7</v>
      </c>
      <c r="D5">
        <v>0</v>
      </c>
      <c r="E5">
        <v>361</v>
      </c>
      <c r="F5">
        <v>0</v>
      </c>
      <c r="G5">
        <v>2021</v>
      </c>
    </row>
    <row r="6" spans="1:7" x14ac:dyDescent="0.3">
      <c r="A6" s="3">
        <v>44317</v>
      </c>
      <c r="B6" t="s">
        <v>5</v>
      </c>
      <c r="C6" t="s">
        <v>6</v>
      </c>
      <c r="D6">
        <v>0</v>
      </c>
      <c r="E6">
        <v>113</v>
      </c>
      <c r="F6">
        <v>0</v>
      </c>
      <c r="G6">
        <v>2021</v>
      </c>
    </row>
    <row r="7" spans="1:7" x14ac:dyDescent="0.3">
      <c r="A7" s="3">
        <v>44317</v>
      </c>
      <c r="B7" t="s">
        <v>5</v>
      </c>
      <c r="C7" t="s">
        <v>7</v>
      </c>
      <c r="D7">
        <v>0</v>
      </c>
      <c r="E7">
        <v>98</v>
      </c>
      <c r="F7">
        <v>0</v>
      </c>
      <c r="G7">
        <v>2021</v>
      </c>
    </row>
    <row r="8" spans="1:7" x14ac:dyDescent="0.3">
      <c r="A8" s="3">
        <v>44348</v>
      </c>
      <c r="B8" t="s">
        <v>5</v>
      </c>
      <c r="C8" t="s">
        <v>6</v>
      </c>
      <c r="D8">
        <v>0</v>
      </c>
      <c r="E8">
        <v>229</v>
      </c>
      <c r="F8">
        <v>0</v>
      </c>
      <c r="G8">
        <v>2021</v>
      </c>
    </row>
    <row r="9" spans="1:7" x14ac:dyDescent="0.3">
      <c r="A9" s="3">
        <v>44348</v>
      </c>
      <c r="B9" t="s">
        <v>5</v>
      </c>
      <c r="C9" t="s">
        <v>7</v>
      </c>
      <c r="D9">
        <v>0</v>
      </c>
      <c r="E9">
        <v>244</v>
      </c>
      <c r="F9">
        <v>0</v>
      </c>
      <c r="G9">
        <v>2021</v>
      </c>
    </row>
    <row r="10" spans="1:7" x14ac:dyDescent="0.3">
      <c r="A10" s="3">
        <v>44378</v>
      </c>
      <c r="B10" t="s">
        <v>5</v>
      </c>
      <c r="C10" t="s">
        <v>6</v>
      </c>
      <c r="D10">
        <v>0</v>
      </c>
      <c r="E10">
        <v>458</v>
      </c>
      <c r="F10">
        <v>0</v>
      </c>
      <c r="G10">
        <v>2021</v>
      </c>
    </row>
    <row r="11" spans="1:7" x14ac:dyDescent="0.3">
      <c r="A11" s="3">
        <v>44378</v>
      </c>
      <c r="B11" t="s">
        <v>5</v>
      </c>
      <c r="C11" t="s">
        <v>7</v>
      </c>
      <c r="D11">
        <v>0</v>
      </c>
      <c r="E11">
        <v>452</v>
      </c>
      <c r="F11">
        <v>0</v>
      </c>
      <c r="G11">
        <v>2021</v>
      </c>
    </row>
    <row r="12" spans="1:7" x14ac:dyDescent="0.3">
      <c r="A12" s="3">
        <v>44409</v>
      </c>
      <c r="B12" t="s">
        <v>5</v>
      </c>
      <c r="C12" t="s">
        <v>6</v>
      </c>
      <c r="D12">
        <v>0</v>
      </c>
      <c r="E12">
        <v>489</v>
      </c>
      <c r="F12">
        <v>0</v>
      </c>
      <c r="G12">
        <v>2021</v>
      </c>
    </row>
    <row r="13" spans="1:7" x14ac:dyDescent="0.3">
      <c r="A13" s="3">
        <v>44409</v>
      </c>
      <c r="B13" t="s">
        <v>5</v>
      </c>
      <c r="C13" t="s">
        <v>7</v>
      </c>
      <c r="D13">
        <v>0</v>
      </c>
      <c r="E13">
        <v>408</v>
      </c>
      <c r="F13">
        <v>0</v>
      </c>
      <c r="G13">
        <v>2021</v>
      </c>
    </row>
    <row r="14" spans="1:7" x14ac:dyDescent="0.3">
      <c r="A14" s="3">
        <v>44440</v>
      </c>
      <c r="B14" t="s">
        <v>5</v>
      </c>
      <c r="C14" t="s">
        <v>6</v>
      </c>
      <c r="D14">
        <v>0</v>
      </c>
      <c r="E14">
        <v>540</v>
      </c>
      <c r="F14">
        <v>0</v>
      </c>
      <c r="G14">
        <v>2021</v>
      </c>
    </row>
    <row r="15" spans="1:7" x14ac:dyDescent="0.3">
      <c r="A15" s="3">
        <v>44440</v>
      </c>
      <c r="B15" t="s">
        <v>5</v>
      </c>
      <c r="C15" t="s">
        <v>7</v>
      </c>
      <c r="D15">
        <v>0</v>
      </c>
      <c r="E15">
        <v>355</v>
      </c>
      <c r="F15">
        <v>0</v>
      </c>
      <c r="G15">
        <v>2021</v>
      </c>
    </row>
    <row r="16" spans="1:7" x14ac:dyDescent="0.3">
      <c r="A16" s="3">
        <v>44470</v>
      </c>
      <c r="B16" t="s">
        <v>5</v>
      </c>
      <c r="C16" t="s">
        <v>6</v>
      </c>
      <c r="D16">
        <v>0</v>
      </c>
      <c r="E16">
        <v>455</v>
      </c>
      <c r="F16">
        <v>0</v>
      </c>
      <c r="G16">
        <v>2021</v>
      </c>
    </row>
    <row r="17" spans="1:7" x14ac:dyDescent="0.3">
      <c r="A17" s="3">
        <v>44470</v>
      </c>
      <c r="B17" t="s">
        <v>5</v>
      </c>
      <c r="C17" t="s">
        <v>7</v>
      </c>
      <c r="D17">
        <v>0</v>
      </c>
      <c r="E17">
        <v>345</v>
      </c>
      <c r="F17">
        <v>0</v>
      </c>
      <c r="G17">
        <v>2021</v>
      </c>
    </row>
    <row r="18" spans="1:7" x14ac:dyDescent="0.3">
      <c r="A18" s="3">
        <v>44501</v>
      </c>
      <c r="B18" t="s">
        <v>5</v>
      </c>
      <c r="C18" t="s">
        <v>6</v>
      </c>
      <c r="D18">
        <v>0</v>
      </c>
      <c r="E18">
        <v>478</v>
      </c>
      <c r="F18">
        <v>0</v>
      </c>
      <c r="G18">
        <v>2021</v>
      </c>
    </row>
    <row r="19" spans="1:7" x14ac:dyDescent="0.3">
      <c r="A19" s="3">
        <v>44501</v>
      </c>
      <c r="B19" t="s">
        <v>5</v>
      </c>
      <c r="C19" t="s">
        <v>7</v>
      </c>
      <c r="D19">
        <v>0</v>
      </c>
      <c r="E19">
        <v>351</v>
      </c>
      <c r="F19">
        <v>0</v>
      </c>
      <c r="G19">
        <v>2021</v>
      </c>
    </row>
    <row r="20" spans="1:7" x14ac:dyDescent="0.3">
      <c r="A20" s="3">
        <v>44531</v>
      </c>
      <c r="B20" t="s">
        <v>5</v>
      </c>
      <c r="C20" t="s">
        <v>6</v>
      </c>
      <c r="D20">
        <v>0</v>
      </c>
      <c r="E20">
        <v>454</v>
      </c>
      <c r="F20">
        <v>0</v>
      </c>
      <c r="G20">
        <v>2021</v>
      </c>
    </row>
    <row r="21" spans="1:7" x14ac:dyDescent="0.3">
      <c r="A21" s="3">
        <v>44531</v>
      </c>
      <c r="B21" t="s">
        <v>5</v>
      </c>
      <c r="C21" t="s">
        <v>7</v>
      </c>
      <c r="D21">
        <v>0</v>
      </c>
      <c r="E21">
        <v>394</v>
      </c>
      <c r="F21">
        <v>0</v>
      </c>
      <c r="G21">
        <v>2021</v>
      </c>
    </row>
    <row r="22" spans="1:7" x14ac:dyDescent="0.3">
      <c r="A22" s="3">
        <v>44562</v>
      </c>
      <c r="B22" t="s">
        <v>5</v>
      </c>
      <c r="C22" t="s">
        <v>6</v>
      </c>
      <c r="D22">
        <v>0</v>
      </c>
      <c r="E22">
        <v>400</v>
      </c>
      <c r="F22">
        <v>0</v>
      </c>
      <c r="G22">
        <v>2022</v>
      </c>
    </row>
    <row r="23" spans="1:7" x14ac:dyDescent="0.3">
      <c r="A23" s="3">
        <v>44562</v>
      </c>
      <c r="B23" t="s">
        <v>5</v>
      </c>
      <c r="C23" t="s">
        <v>7</v>
      </c>
      <c r="D23">
        <v>0</v>
      </c>
      <c r="E23">
        <v>270</v>
      </c>
      <c r="F23">
        <v>0</v>
      </c>
      <c r="G23">
        <v>2022</v>
      </c>
    </row>
    <row r="24" spans="1:7" x14ac:dyDescent="0.3">
      <c r="A24" s="3">
        <v>44593</v>
      </c>
      <c r="B24" t="s">
        <v>5</v>
      </c>
      <c r="C24" t="s">
        <v>6</v>
      </c>
      <c r="D24">
        <v>0</v>
      </c>
      <c r="E24">
        <v>384</v>
      </c>
      <c r="F24">
        <v>0</v>
      </c>
      <c r="G24">
        <v>2022</v>
      </c>
    </row>
    <row r="25" spans="1:7" x14ac:dyDescent="0.3">
      <c r="A25" s="3">
        <v>44593</v>
      </c>
      <c r="B25" t="s">
        <v>5</v>
      </c>
      <c r="C25" t="s">
        <v>7</v>
      </c>
      <c r="D25">
        <v>0</v>
      </c>
      <c r="E25">
        <v>371</v>
      </c>
      <c r="F25">
        <v>0</v>
      </c>
      <c r="G25">
        <v>2022</v>
      </c>
    </row>
    <row r="26" spans="1:7" x14ac:dyDescent="0.3">
      <c r="A26" s="3">
        <v>44621</v>
      </c>
      <c r="B26" t="s">
        <v>5</v>
      </c>
      <c r="C26" t="s">
        <v>6</v>
      </c>
      <c r="D26">
        <v>0</v>
      </c>
      <c r="E26">
        <v>460</v>
      </c>
      <c r="F26">
        <v>0</v>
      </c>
      <c r="G26">
        <v>2022</v>
      </c>
    </row>
    <row r="27" spans="1:7" x14ac:dyDescent="0.3">
      <c r="A27" s="3">
        <v>44621</v>
      </c>
      <c r="B27" t="s">
        <v>5</v>
      </c>
      <c r="C27" t="s">
        <v>7</v>
      </c>
      <c r="D27">
        <v>0</v>
      </c>
      <c r="E27">
        <v>390</v>
      </c>
      <c r="F27">
        <v>0</v>
      </c>
      <c r="G27">
        <v>2022</v>
      </c>
    </row>
    <row r="28" spans="1:7" x14ac:dyDescent="0.3">
      <c r="A28" s="3">
        <v>44652</v>
      </c>
      <c r="B28" t="s">
        <v>5</v>
      </c>
      <c r="C28" t="s">
        <v>6</v>
      </c>
      <c r="D28">
        <v>0</v>
      </c>
      <c r="E28">
        <v>455</v>
      </c>
      <c r="F28">
        <v>0</v>
      </c>
      <c r="G28">
        <v>2022</v>
      </c>
    </row>
    <row r="29" spans="1:7" x14ac:dyDescent="0.3">
      <c r="A29" s="3">
        <v>44652</v>
      </c>
      <c r="B29" t="s">
        <v>5</v>
      </c>
      <c r="C29" t="s">
        <v>7</v>
      </c>
      <c r="D29">
        <v>0</v>
      </c>
      <c r="E29">
        <v>380</v>
      </c>
      <c r="F29">
        <v>0</v>
      </c>
      <c r="G29">
        <v>2022</v>
      </c>
    </row>
    <row r="30" spans="1:7" x14ac:dyDescent="0.3">
      <c r="A30" s="3">
        <v>44682</v>
      </c>
      <c r="B30" t="s">
        <v>5</v>
      </c>
      <c r="C30" t="s">
        <v>6</v>
      </c>
      <c r="D30">
        <v>0</v>
      </c>
      <c r="E30">
        <v>461</v>
      </c>
      <c r="F30">
        <v>0</v>
      </c>
      <c r="G30">
        <v>2022</v>
      </c>
    </row>
    <row r="31" spans="1:7" x14ac:dyDescent="0.3">
      <c r="A31" s="3">
        <v>44682</v>
      </c>
      <c r="B31" t="s">
        <v>5</v>
      </c>
      <c r="C31" t="s">
        <v>7</v>
      </c>
      <c r="D31">
        <v>0</v>
      </c>
      <c r="E31">
        <v>421</v>
      </c>
      <c r="F31">
        <v>0</v>
      </c>
      <c r="G31">
        <v>2022</v>
      </c>
    </row>
    <row r="32" spans="1:7" x14ac:dyDescent="0.3">
      <c r="A32" s="3">
        <v>44713</v>
      </c>
      <c r="B32" t="s">
        <v>5</v>
      </c>
      <c r="C32" t="s">
        <v>6</v>
      </c>
      <c r="D32">
        <v>0</v>
      </c>
      <c r="E32">
        <v>429</v>
      </c>
      <c r="F32">
        <v>0</v>
      </c>
      <c r="G32">
        <v>2022</v>
      </c>
    </row>
    <row r="33" spans="1:7" x14ac:dyDescent="0.3">
      <c r="A33" s="3">
        <v>44713</v>
      </c>
      <c r="B33" t="s">
        <v>5</v>
      </c>
      <c r="C33" t="s">
        <v>7</v>
      </c>
      <c r="D33">
        <v>0</v>
      </c>
      <c r="E33">
        <v>446</v>
      </c>
      <c r="F33">
        <v>0</v>
      </c>
      <c r="G33">
        <v>2022</v>
      </c>
    </row>
    <row r="34" spans="1:7" x14ac:dyDescent="0.3">
      <c r="A34" s="3">
        <v>44743</v>
      </c>
      <c r="B34" t="s">
        <v>5</v>
      </c>
      <c r="C34" t="s">
        <v>6</v>
      </c>
      <c r="D34">
        <v>0</v>
      </c>
      <c r="E34">
        <v>409</v>
      </c>
      <c r="F34">
        <v>0</v>
      </c>
      <c r="G34">
        <v>2022</v>
      </c>
    </row>
    <row r="35" spans="1:7" x14ac:dyDescent="0.3">
      <c r="A35" s="3">
        <v>44743</v>
      </c>
      <c r="B35" t="s">
        <v>5</v>
      </c>
      <c r="C35" t="s">
        <v>7</v>
      </c>
      <c r="D35">
        <v>0</v>
      </c>
      <c r="E35">
        <v>439</v>
      </c>
      <c r="F35">
        <v>0</v>
      </c>
      <c r="G35">
        <v>2022</v>
      </c>
    </row>
    <row r="36" spans="1:7" x14ac:dyDescent="0.3">
      <c r="A36" s="3">
        <v>44774</v>
      </c>
      <c r="B36" t="s">
        <v>5</v>
      </c>
      <c r="C36" t="s">
        <v>6</v>
      </c>
      <c r="D36">
        <v>0</v>
      </c>
      <c r="E36">
        <v>394</v>
      </c>
      <c r="F36">
        <v>0</v>
      </c>
      <c r="G36">
        <v>2022</v>
      </c>
    </row>
    <row r="37" spans="1:7" x14ac:dyDescent="0.3">
      <c r="A37" s="3">
        <v>44774</v>
      </c>
      <c r="B37" t="s">
        <v>5</v>
      </c>
      <c r="C37" t="s">
        <v>7</v>
      </c>
      <c r="D37">
        <v>0</v>
      </c>
      <c r="E37">
        <v>421</v>
      </c>
      <c r="F37">
        <v>0</v>
      </c>
      <c r="G37">
        <v>2022</v>
      </c>
    </row>
    <row r="38" spans="1:7" x14ac:dyDescent="0.3">
      <c r="A38" s="3">
        <v>44805</v>
      </c>
      <c r="B38" t="s">
        <v>5</v>
      </c>
      <c r="C38" t="s">
        <v>6</v>
      </c>
      <c r="D38">
        <v>0</v>
      </c>
      <c r="E38">
        <v>443</v>
      </c>
      <c r="F38">
        <v>0</v>
      </c>
      <c r="G38">
        <v>2022</v>
      </c>
    </row>
    <row r="39" spans="1:7" x14ac:dyDescent="0.3">
      <c r="A39" s="3">
        <v>44805</v>
      </c>
      <c r="B39" t="s">
        <v>5</v>
      </c>
      <c r="C39" t="s">
        <v>7</v>
      </c>
      <c r="D39">
        <v>0</v>
      </c>
      <c r="E39">
        <v>581</v>
      </c>
      <c r="F39">
        <v>0</v>
      </c>
      <c r="G39">
        <v>2022</v>
      </c>
    </row>
    <row r="40" spans="1:7" x14ac:dyDescent="0.3">
      <c r="A40" s="3">
        <v>44835</v>
      </c>
      <c r="B40" t="s">
        <v>5</v>
      </c>
      <c r="C40" t="s">
        <v>6</v>
      </c>
      <c r="D40">
        <v>0</v>
      </c>
      <c r="E40">
        <v>371</v>
      </c>
      <c r="F40">
        <v>0</v>
      </c>
      <c r="G40">
        <v>2022</v>
      </c>
    </row>
    <row r="41" spans="1:7" x14ac:dyDescent="0.3">
      <c r="A41" s="3">
        <v>44835</v>
      </c>
      <c r="B41" t="s">
        <v>5</v>
      </c>
      <c r="C41" t="s">
        <v>7</v>
      </c>
      <c r="D41">
        <v>0</v>
      </c>
      <c r="E41">
        <v>340</v>
      </c>
      <c r="F41">
        <v>0</v>
      </c>
      <c r="G41">
        <v>2022</v>
      </c>
    </row>
    <row r="42" spans="1:7" x14ac:dyDescent="0.3">
      <c r="A42" s="3">
        <v>44866</v>
      </c>
      <c r="B42" t="s">
        <v>5</v>
      </c>
      <c r="C42" t="s">
        <v>6</v>
      </c>
      <c r="D42">
        <v>0</v>
      </c>
      <c r="E42">
        <v>431</v>
      </c>
      <c r="F42">
        <v>0</v>
      </c>
      <c r="G42">
        <v>2022</v>
      </c>
    </row>
    <row r="43" spans="1:7" x14ac:dyDescent="0.3">
      <c r="A43" s="3">
        <v>44866</v>
      </c>
      <c r="B43" t="s">
        <v>5</v>
      </c>
      <c r="C43" t="s">
        <v>7</v>
      </c>
      <c r="D43">
        <v>0</v>
      </c>
      <c r="E43">
        <v>411</v>
      </c>
      <c r="F43">
        <v>0</v>
      </c>
      <c r="G43">
        <v>2022</v>
      </c>
    </row>
    <row r="44" spans="1:7" x14ac:dyDescent="0.3">
      <c r="A44" s="3">
        <v>44896</v>
      </c>
      <c r="B44" t="s">
        <v>5</v>
      </c>
      <c r="C44" t="s">
        <v>6</v>
      </c>
      <c r="D44">
        <v>0</v>
      </c>
      <c r="E44">
        <v>274</v>
      </c>
      <c r="F44">
        <v>0</v>
      </c>
      <c r="G44">
        <v>2022</v>
      </c>
    </row>
    <row r="45" spans="1:7" x14ac:dyDescent="0.3">
      <c r="A45" s="3">
        <v>44896</v>
      </c>
      <c r="B45" t="s">
        <v>5</v>
      </c>
      <c r="C45" t="s">
        <v>7</v>
      </c>
      <c r="D45">
        <v>0</v>
      </c>
      <c r="E45">
        <v>288</v>
      </c>
      <c r="F45">
        <v>0</v>
      </c>
      <c r="G45">
        <v>2022</v>
      </c>
    </row>
    <row r="46" spans="1:7" x14ac:dyDescent="0.3">
      <c r="A46" s="3">
        <v>44927</v>
      </c>
      <c r="B46" t="s">
        <v>5</v>
      </c>
      <c r="C46" t="s">
        <v>6</v>
      </c>
      <c r="D46">
        <v>0</v>
      </c>
      <c r="E46">
        <v>470</v>
      </c>
      <c r="F46">
        <v>0</v>
      </c>
      <c r="G46">
        <v>2023</v>
      </c>
    </row>
    <row r="47" spans="1:7" x14ac:dyDescent="0.3">
      <c r="A47" s="3">
        <v>44927</v>
      </c>
      <c r="B47" t="s">
        <v>5</v>
      </c>
      <c r="C47" t="s">
        <v>7</v>
      </c>
      <c r="D47">
        <v>0</v>
      </c>
      <c r="E47">
        <v>420</v>
      </c>
      <c r="F47">
        <v>0</v>
      </c>
      <c r="G47">
        <v>2023</v>
      </c>
    </row>
    <row r="48" spans="1:7" x14ac:dyDescent="0.3">
      <c r="A48" s="3">
        <v>44958</v>
      </c>
      <c r="B48" t="s">
        <v>5</v>
      </c>
      <c r="C48" t="s">
        <v>6</v>
      </c>
      <c r="D48">
        <v>0</v>
      </c>
      <c r="E48">
        <v>324</v>
      </c>
      <c r="F48">
        <v>0</v>
      </c>
      <c r="G48">
        <v>2023</v>
      </c>
    </row>
    <row r="49" spans="1:7" x14ac:dyDescent="0.3">
      <c r="A49" s="3">
        <v>44958</v>
      </c>
      <c r="B49" t="s">
        <v>5</v>
      </c>
      <c r="C49" t="s">
        <v>7</v>
      </c>
      <c r="D49">
        <v>0</v>
      </c>
      <c r="E49">
        <v>364</v>
      </c>
      <c r="F49">
        <v>0</v>
      </c>
      <c r="G49">
        <v>2023</v>
      </c>
    </row>
    <row r="50" spans="1:7" x14ac:dyDescent="0.3">
      <c r="A50" s="3">
        <v>44986</v>
      </c>
      <c r="B50" t="s">
        <v>5</v>
      </c>
      <c r="C50" t="s">
        <v>6</v>
      </c>
      <c r="D50">
        <v>0</v>
      </c>
      <c r="E50">
        <v>454</v>
      </c>
      <c r="F50">
        <v>0</v>
      </c>
      <c r="G50">
        <v>2023</v>
      </c>
    </row>
    <row r="51" spans="1:7" x14ac:dyDescent="0.3">
      <c r="A51" s="3">
        <v>44986</v>
      </c>
      <c r="B51" t="s">
        <v>5</v>
      </c>
      <c r="C51" t="s">
        <v>7</v>
      </c>
      <c r="D51">
        <v>0</v>
      </c>
      <c r="E51">
        <v>505</v>
      </c>
      <c r="F51">
        <v>0</v>
      </c>
      <c r="G51">
        <v>2023</v>
      </c>
    </row>
    <row r="52" spans="1:7" x14ac:dyDescent="0.3">
      <c r="A52" s="3">
        <v>45017</v>
      </c>
      <c r="B52" t="s">
        <v>5</v>
      </c>
      <c r="C52" t="s">
        <v>6</v>
      </c>
      <c r="D52">
        <v>0</v>
      </c>
      <c r="E52">
        <v>465</v>
      </c>
      <c r="F52">
        <v>0</v>
      </c>
      <c r="G52">
        <v>2023</v>
      </c>
    </row>
    <row r="53" spans="1:7" x14ac:dyDescent="0.3">
      <c r="A53" s="3">
        <v>45017</v>
      </c>
      <c r="B53" t="s">
        <v>5</v>
      </c>
      <c r="C53" t="s">
        <v>7</v>
      </c>
      <c r="D53">
        <v>0</v>
      </c>
      <c r="E53">
        <v>439</v>
      </c>
      <c r="F53">
        <v>0</v>
      </c>
      <c r="G53">
        <v>2023</v>
      </c>
    </row>
    <row r="54" spans="1:7" x14ac:dyDescent="0.3">
      <c r="A54" s="3">
        <v>45047</v>
      </c>
      <c r="B54" t="s">
        <v>5</v>
      </c>
      <c r="C54" t="s">
        <v>6</v>
      </c>
      <c r="D54">
        <v>0</v>
      </c>
      <c r="E54">
        <v>507</v>
      </c>
      <c r="F54">
        <v>0</v>
      </c>
      <c r="G54">
        <v>2023</v>
      </c>
    </row>
    <row r="55" spans="1:7" x14ac:dyDescent="0.3">
      <c r="A55" s="3">
        <v>45047</v>
      </c>
      <c r="B55" t="s">
        <v>5</v>
      </c>
      <c r="C55" t="s">
        <v>7</v>
      </c>
      <c r="D55">
        <v>0</v>
      </c>
      <c r="E55">
        <v>448</v>
      </c>
      <c r="F55">
        <v>0</v>
      </c>
      <c r="G55">
        <v>2023</v>
      </c>
    </row>
    <row r="56" spans="1:7" x14ac:dyDescent="0.3">
      <c r="A56" s="3">
        <v>45078</v>
      </c>
      <c r="B56" t="s">
        <v>5</v>
      </c>
      <c r="C56" t="s">
        <v>6</v>
      </c>
      <c r="D56">
        <v>0</v>
      </c>
      <c r="E56">
        <v>517</v>
      </c>
      <c r="F56">
        <v>0</v>
      </c>
      <c r="G56">
        <v>2023</v>
      </c>
    </row>
    <row r="57" spans="1:7" x14ac:dyDescent="0.3">
      <c r="A57" s="3">
        <v>45078</v>
      </c>
      <c r="B57" t="s">
        <v>5</v>
      </c>
      <c r="C57" t="s">
        <v>7</v>
      </c>
      <c r="D57">
        <v>0</v>
      </c>
      <c r="E57">
        <v>457</v>
      </c>
      <c r="F57">
        <v>0</v>
      </c>
      <c r="G57">
        <v>2023</v>
      </c>
    </row>
    <row r="58" spans="1:7" x14ac:dyDescent="0.3">
      <c r="A58" s="3">
        <v>45108</v>
      </c>
      <c r="B58" t="s">
        <v>5</v>
      </c>
      <c r="C58" t="s">
        <v>6</v>
      </c>
      <c r="D58">
        <v>0</v>
      </c>
      <c r="E58">
        <v>423</v>
      </c>
      <c r="F58">
        <v>0</v>
      </c>
      <c r="G58">
        <v>2023</v>
      </c>
    </row>
    <row r="59" spans="1:7" x14ac:dyDescent="0.3">
      <c r="A59" s="3">
        <v>45108</v>
      </c>
      <c r="B59" t="s">
        <v>5</v>
      </c>
      <c r="C59" t="s">
        <v>7</v>
      </c>
      <c r="D59">
        <v>0</v>
      </c>
      <c r="E59">
        <v>371</v>
      </c>
      <c r="F59">
        <v>0</v>
      </c>
      <c r="G59">
        <v>2023</v>
      </c>
    </row>
    <row r="60" spans="1:7" x14ac:dyDescent="0.3">
      <c r="A60" s="3">
        <v>45139</v>
      </c>
      <c r="B60" t="s">
        <v>5</v>
      </c>
      <c r="C60" t="s">
        <v>6</v>
      </c>
      <c r="D60">
        <v>0</v>
      </c>
      <c r="E60">
        <v>465</v>
      </c>
      <c r="F60">
        <v>0</v>
      </c>
      <c r="G60">
        <v>2023</v>
      </c>
    </row>
    <row r="61" spans="1:7" x14ac:dyDescent="0.3">
      <c r="A61" s="3">
        <v>45139</v>
      </c>
      <c r="B61" t="s">
        <v>5</v>
      </c>
      <c r="C61" t="s">
        <v>7</v>
      </c>
      <c r="D61">
        <v>0</v>
      </c>
      <c r="E61">
        <v>460</v>
      </c>
      <c r="F61">
        <v>0</v>
      </c>
      <c r="G61">
        <v>2023</v>
      </c>
    </row>
    <row r="62" spans="1:7" x14ac:dyDescent="0.3">
      <c r="A62" s="3">
        <v>45170</v>
      </c>
      <c r="B62" t="s">
        <v>5</v>
      </c>
      <c r="C62" t="s">
        <v>6</v>
      </c>
      <c r="D62">
        <v>0</v>
      </c>
      <c r="E62">
        <v>546</v>
      </c>
      <c r="F62">
        <v>0</v>
      </c>
      <c r="G62">
        <v>2023</v>
      </c>
    </row>
    <row r="63" spans="1:7" x14ac:dyDescent="0.3">
      <c r="A63" s="3">
        <v>45170</v>
      </c>
      <c r="B63" t="s">
        <v>5</v>
      </c>
      <c r="C63" t="s">
        <v>7</v>
      </c>
      <c r="D63">
        <v>0</v>
      </c>
      <c r="E63">
        <v>509</v>
      </c>
      <c r="F63">
        <v>0</v>
      </c>
      <c r="G63">
        <v>2023</v>
      </c>
    </row>
    <row r="64" spans="1:7" x14ac:dyDescent="0.3">
      <c r="A64" s="3">
        <v>45200</v>
      </c>
      <c r="B64" t="s">
        <v>5</v>
      </c>
      <c r="C64" t="s">
        <v>6</v>
      </c>
      <c r="D64">
        <v>0</v>
      </c>
      <c r="E64">
        <v>398</v>
      </c>
      <c r="F64">
        <v>0</v>
      </c>
      <c r="G64">
        <v>2023</v>
      </c>
    </row>
    <row r="65" spans="1:7" x14ac:dyDescent="0.3">
      <c r="A65" s="3">
        <v>45200</v>
      </c>
      <c r="B65" t="s">
        <v>5</v>
      </c>
      <c r="C65" t="s">
        <v>7</v>
      </c>
      <c r="D65">
        <v>0</v>
      </c>
      <c r="E65">
        <v>389</v>
      </c>
      <c r="F65">
        <v>0</v>
      </c>
      <c r="G65">
        <v>2023</v>
      </c>
    </row>
    <row r="66" spans="1:7" x14ac:dyDescent="0.3">
      <c r="A66" s="3">
        <v>45231</v>
      </c>
      <c r="B66" t="s">
        <v>5</v>
      </c>
      <c r="C66" t="s">
        <v>6</v>
      </c>
      <c r="D66">
        <v>0</v>
      </c>
      <c r="E66">
        <v>470</v>
      </c>
      <c r="F66">
        <v>0</v>
      </c>
      <c r="G66">
        <v>2023</v>
      </c>
    </row>
    <row r="67" spans="1:7" x14ac:dyDescent="0.3">
      <c r="A67" s="3">
        <v>45231</v>
      </c>
      <c r="B67" t="s">
        <v>5</v>
      </c>
      <c r="C67" t="s">
        <v>7</v>
      </c>
      <c r="D67">
        <v>0</v>
      </c>
      <c r="E67">
        <v>403</v>
      </c>
      <c r="F67">
        <v>0</v>
      </c>
      <c r="G67">
        <v>2023</v>
      </c>
    </row>
    <row r="68" spans="1:7" x14ac:dyDescent="0.3">
      <c r="A68" s="3">
        <v>45261</v>
      </c>
      <c r="B68" t="s">
        <v>5</v>
      </c>
      <c r="C68" t="s">
        <v>6</v>
      </c>
      <c r="D68">
        <v>0</v>
      </c>
      <c r="E68">
        <v>365</v>
      </c>
      <c r="F68">
        <v>0</v>
      </c>
      <c r="G68">
        <v>2023</v>
      </c>
    </row>
    <row r="69" spans="1:7" x14ac:dyDescent="0.3">
      <c r="A69" s="3">
        <v>45261</v>
      </c>
      <c r="B69" t="s">
        <v>5</v>
      </c>
      <c r="C69" t="s">
        <v>7</v>
      </c>
      <c r="D69">
        <v>0</v>
      </c>
      <c r="E69">
        <v>318</v>
      </c>
      <c r="F69">
        <v>0</v>
      </c>
      <c r="G69">
        <v>2023</v>
      </c>
    </row>
    <row r="70" spans="1:7" x14ac:dyDescent="0.3">
      <c r="A70" s="3">
        <v>45292</v>
      </c>
      <c r="B70" t="s">
        <v>5</v>
      </c>
      <c r="C70" t="s">
        <v>6</v>
      </c>
      <c r="D70">
        <v>0</v>
      </c>
      <c r="E70">
        <v>509</v>
      </c>
      <c r="F70">
        <v>0</v>
      </c>
      <c r="G70">
        <v>2024</v>
      </c>
    </row>
    <row r="71" spans="1:7" x14ac:dyDescent="0.3">
      <c r="A71" s="3">
        <v>45292</v>
      </c>
      <c r="B71" t="s">
        <v>5</v>
      </c>
      <c r="C71" t="s">
        <v>7</v>
      </c>
      <c r="D71">
        <v>0</v>
      </c>
      <c r="E71">
        <v>422</v>
      </c>
      <c r="F71">
        <v>0</v>
      </c>
      <c r="G71">
        <v>2024</v>
      </c>
    </row>
    <row r="72" spans="1:7" x14ac:dyDescent="0.3">
      <c r="A72" s="3">
        <v>45323</v>
      </c>
      <c r="B72" t="s">
        <v>5</v>
      </c>
      <c r="C72" t="s">
        <v>6</v>
      </c>
      <c r="D72">
        <v>0</v>
      </c>
      <c r="E72">
        <v>408</v>
      </c>
      <c r="F72">
        <v>0</v>
      </c>
      <c r="G72">
        <v>2024</v>
      </c>
    </row>
    <row r="73" spans="1:7" x14ac:dyDescent="0.3">
      <c r="A73" s="3">
        <v>45323</v>
      </c>
      <c r="B73" t="s">
        <v>5</v>
      </c>
      <c r="C73" t="s">
        <v>7</v>
      </c>
      <c r="D73">
        <v>0</v>
      </c>
      <c r="E73">
        <v>375</v>
      </c>
      <c r="F73">
        <v>0</v>
      </c>
      <c r="G73">
        <v>2024</v>
      </c>
    </row>
    <row r="74" spans="1:7" x14ac:dyDescent="0.3">
      <c r="A74" s="3">
        <v>45352</v>
      </c>
      <c r="B74" t="s">
        <v>5</v>
      </c>
      <c r="C74" t="s">
        <v>6</v>
      </c>
      <c r="D74">
        <v>0</v>
      </c>
      <c r="E74">
        <v>399</v>
      </c>
      <c r="F74">
        <v>0</v>
      </c>
      <c r="G74">
        <v>2024</v>
      </c>
    </row>
    <row r="75" spans="1:7" x14ac:dyDescent="0.3">
      <c r="A75" s="3">
        <v>45352</v>
      </c>
      <c r="B75" t="s">
        <v>5</v>
      </c>
      <c r="C75" t="s">
        <v>7</v>
      </c>
      <c r="D75">
        <v>0</v>
      </c>
      <c r="E75">
        <v>455</v>
      </c>
      <c r="F75">
        <v>0</v>
      </c>
      <c r="G75">
        <v>2024</v>
      </c>
    </row>
    <row r="76" spans="1:7" x14ac:dyDescent="0.3">
      <c r="A76" s="3">
        <v>44287</v>
      </c>
      <c r="B76" t="s">
        <v>8</v>
      </c>
      <c r="C76" t="s">
        <v>6</v>
      </c>
      <c r="D76">
        <v>0</v>
      </c>
      <c r="E76">
        <v>515</v>
      </c>
      <c r="F76">
        <v>0</v>
      </c>
      <c r="G76">
        <v>2021</v>
      </c>
    </row>
    <row r="77" spans="1:7" x14ac:dyDescent="0.3">
      <c r="A77" s="3">
        <v>44287</v>
      </c>
      <c r="B77" t="s">
        <v>9</v>
      </c>
      <c r="C77" t="s">
        <v>6</v>
      </c>
      <c r="D77">
        <v>0</v>
      </c>
      <c r="E77">
        <v>1256</v>
      </c>
      <c r="F77">
        <v>0</v>
      </c>
      <c r="G77">
        <v>2021</v>
      </c>
    </row>
    <row r="78" spans="1:7" x14ac:dyDescent="0.3">
      <c r="A78" s="3">
        <v>44287</v>
      </c>
      <c r="B78" t="s">
        <v>9</v>
      </c>
      <c r="C78" t="s">
        <v>7</v>
      </c>
      <c r="D78">
        <v>0</v>
      </c>
      <c r="E78">
        <v>724</v>
      </c>
      <c r="F78">
        <v>0</v>
      </c>
      <c r="G78">
        <v>2021</v>
      </c>
    </row>
    <row r="79" spans="1:7" x14ac:dyDescent="0.3">
      <c r="A79" s="3">
        <v>44287</v>
      </c>
      <c r="B79" t="s">
        <v>10</v>
      </c>
      <c r="C79" t="s">
        <v>7</v>
      </c>
      <c r="D79">
        <v>0</v>
      </c>
      <c r="E79">
        <v>6576</v>
      </c>
      <c r="F79">
        <v>0</v>
      </c>
      <c r="G79">
        <v>2021</v>
      </c>
    </row>
    <row r="80" spans="1:7" x14ac:dyDescent="0.3">
      <c r="A80" s="3">
        <v>44287</v>
      </c>
      <c r="B80" t="s">
        <v>11</v>
      </c>
      <c r="C80" t="s">
        <v>7</v>
      </c>
      <c r="D80">
        <v>0</v>
      </c>
      <c r="E80">
        <v>1563</v>
      </c>
      <c r="F80">
        <v>0</v>
      </c>
      <c r="G80">
        <v>2021</v>
      </c>
    </row>
    <row r="81" spans="1:7" x14ac:dyDescent="0.3">
      <c r="A81" s="3">
        <v>44287</v>
      </c>
      <c r="B81" t="s">
        <v>12</v>
      </c>
      <c r="C81" t="s">
        <v>7</v>
      </c>
      <c r="D81">
        <v>0</v>
      </c>
      <c r="E81">
        <v>278</v>
      </c>
      <c r="F81">
        <v>0</v>
      </c>
      <c r="G81">
        <v>2021</v>
      </c>
    </row>
    <row r="82" spans="1:7" x14ac:dyDescent="0.3">
      <c r="A82" s="3">
        <v>44287</v>
      </c>
      <c r="B82" t="s">
        <v>13</v>
      </c>
      <c r="C82" t="s">
        <v>7</v>
      </c>
      <c r="D82">
        <v>0</v>
      </c>
      <c r="E82">
        <v>5107</v>
      </c>
      <c r="F82">
        <v>0</v>
      </c>
      <c r="G82">
        <v>2021</v>
      </c>
    </row>
    <row r="83" spans="1:7" x14ac:dyDescent="0.3">
      <c r="A83" s="3">
        <v>44287</v>
      </c>
      <c r="B83" t="s">
        <v>14</v>
      </c>
      <c r="C83" t="s">
        <v>6</v>
      </c>
      <c r="D83">
        <v>0</v>
      </c>
      <c r="E83">
        <v>2</v>
      </c>
      <c r="F83">
        <v>0</v>
      </c>
      <c r="G83">
        <v>2021</v>
      </c>
    </row>
    <row r="84" spans="1:7" x14ac:dyDescent="0.3">
      <c r="A84" s="3">
        <v>44287</v>
      </c>
      <c r="B84" t="s">
        <v>14</v>
      </c>
      <c r="C84" t="s">
        <v>7</v>
      </c>
      <c r="D84">
        <v>0</v>
      </c>
      <c r="E84">
        <v>20</v>
      </c>
      <c r="F84">
        <v>0</v>
      </c>
      <c r="G84">
        <v>2021</v>
      </c>
    </row>
    <row r="85" spans="1:7" x14ac:dyDescent="0.3">
      <c r="A85" s="3">
        <v>44287</v>
      </c>
      <c r="B85" t="s">
        <v>15</v>
      </c>
      <c r="C85" t="s">
        <v>7</v>
      </c>
      <c r="D85">
        <v>0</v>
      </c>
      <c r="E85">
        <v>808</v>
      </c>
      <c r="F85">
        <v>0</v>
      </c>
      <c r="G85">
        <v>2021</v>
      </c>
    </row>
    <row r="86" spans="1:7" x14ac:dyDescent="0.3">
      <c r="A86" s="3">
        <v>44287</v>
      </c>
      <c r="B86" t="s">
        <v>16</v>
      </c>
      <c r="C86" t="s">
        <v>6</v>
      </c>
      <c r="D86">
        <v>0</v>
      </c>
      <c r="E86">
        <v>1189</v>
      </c>
      <c r="F86">
        <v>0</v>
      </c>
      <c r="G86">
        <v>2021</v>
      </c>
    </row>
    <row r="87" spans="1:7" x14ac:dyDescent="0.3">
      <c r="A87" s="3">
        <v>44287</v>
      </c>
      <c r="B87" t="s">
        <v>17</v>
      </c>
      <c r="C87" t="s">
        <v>6</v>
      </c>
      <c r="D87">
        <v>0</v>
      </c>
      <c r="E87">
        <v>1507</v>
      </c>
      <c r="F87">
        <v>0</v>
      </c>
      <c r="G87">
        <v>2021</v>
      </c>
    </row>
    <row r="88" spans="1:7" x14ac:dyDescent="0.3">
      <c r="A88" s="3">
        <v>44287</v>
      </c>
      <c r="B88" t="s">
        <v>17</v>
      </c>
      <c r="C88" t="s">
        <v>7</v>
      </c>
      <c r="D88">
        <v>0</v>
      </c>
      <c r="E88">
        <v>281</v>
      </c>
      <c r="F88">
        <v>0</v>
      </c>
      <c r="G88">
        <v>2021</v>
      </c>
    </row>
    <row r="89" spans="1:7" x14ac:dyDescent="0.3">
      <c r="A89" s="3">
        <v>44287</v>
      </c>
      <c r="B89" t="s">
        <v>18</v>
      </c>
      <c r="C89" t="s">
        <v>6</v>
      </c>
      <c r="D89">
        <v>0</v>
      </c>
      <c r="E89">
        <v>561</v>
      </c>
      <c r="F89">
        <v>0</v>
      </c>
      <c r="G89">
        <v>2021</v>
      </c>
    </row>
    <row r="90" spans="1:7" x14ac:dyDescent="0.3">
      <c r="A90" s="3">
        <v>44287</v>
      </c>
      <c r="B90" t="s">
        <v>18</v>
      </c>
      <c r="C90" t="s">
        <v>7</v>
      </c>
      <c r="D90">
        <v>0</v>
      </c>
      <c r="E90">
        <v>747</v>
      </c>
      <c r="F90">
        <v>0</v>
      </c>
      <c r="G90">
        <v>2021</v>
      </c>
    </row>
    <row r="91" spans="1:7" x14ac:dyDescent="0.3">
      <c r="A91" s="3">
        <v>44287</v>
      </c>
      <c r="B91" t="s">
        <v>19</v>
      </c>
      <c r="C91" t="s">
        <v>7</v>
      </c>
      <c r="D91">
        <v>0</v>
      </c>
      <c r="E91">
        <v>655</v>
      </c>
      <c r="F91">
        <v>0</v>
      </c>
      <c r="G91">
        <v>2021</v>
      </c>
    </row>
    <row r="92" spans="1:7" x14ac:dyDescent="0.3">
      <c r="A92" s="3">
        <v>44287</v>
      </c>
      <c r="B92" t="s">
        <v>20</v>
      </c>
      <c r="C92" t="s">
        <v>6</v>
      </c>
      <c r="D92">
        <v>0</v>
      </c>
      <c r="E92">
        <v>2906</v>
      </c>
      <c r="F92">
        <v>0</v>
      </c>
      <c r="G92">
        <v>2021</v>
      </c>
    </row>
    <row r="93" spans="1:7" x14ac:dyDescent="0.3">
      <c r="A93" s="3">
        <v>44287</v>
      </c>
      <c r="B93" t="s">
        <v>20</v>
      </c>
      <c r="C93" t="s">
        <v>7</v>
      </c>
      <c r="D93">
        <v>0</v>
      </c>
      <c r="E93">
        <v>289</v>
      </c>
      <c r="F93">
        <v>0</v>
      </c>
      <c r="G93">
        <v>2021</v>
      </c>
    </row>
    <row r="94" spans="1:7" x14ac:dyDescent="0.3">
      <c r="A94" s="3">
        <v>44317</v>
      </c>
      <c r="B94" t="s">
        <v>8</v>
      </c>
      <c r="C94" t="s">
        <v>6</v>
      </c>
      <c r="D94">
        <v>0</v>
      </c>
      <c r="E94">
        <v>4</v>
      </c>
      <c r="F94">
        <v>0</v>
      </c>
      <c r="G94">
        <v>2021</v>
      </c>
    </row>
    <row r="95" spans="1:7" x14ac:dyDescent="0.3">
      <c r="A95" s="3">
        <v>44317</v>
      </c>
      <c r="B95" t="s">
        <v>8</v>
      </c>
      <c r="C95" t="s">
        <v>7</v>
      </c>
      <c r="D95">
        <v>0</v>
      </c>
      <c r="E95">
        <v>1</v>
      </c>
      <c r="F95">
        <v>0</v>
      </c>
      <c r="G95">
        <v>2021</v>
      </c>
    </row>
    <row r="96" spans="1:7" x14ac:dyDescent="0.3">
      <c r="A96" s="3">
        <v>44317</v>
      </c>
      <c r="B96" t="s">
        <v>9</v>
      </c>
      <c r="C96" t="s">
        <v>6</v>
      </c>
      <c r="D96">
        <v>0</v>
      </c>
      <c r="E96">
        <v>552</v>
      </c>
      <c r="F96">
        <v>0</v>
      </c>
      <c r="G96">
        <v>2021</v>
      </c>
    </row>
    <row r="97" spans="1:7" x14ac:dyDescent="0.3">
      <c r="A97" s="3">
        <v>44317</v>
      </c>
      <c r="B97" t="s">
        <v>9</v>
      </c>
      <c r="C97" t="s">
        <v>7</v>
      </c>
      <c r="D97">
        <v>0</v>
      </c>
      <c r="E97">
        <v>302</v>
      </c>
      <c r="F97">
        <v>0</v>
      </c>
      <c r="G97">
        <v>2021</v>
      </c>
    </row>
    <row r="98" spans="1:7" x14ac:dyDescent="0.3">
      <c r="A98" s="3">
        <v>44317</v>
      </c>
      <c r="B98" t="s">
        <v>10</v>
      </c>
      <c r="C98" t="s">
        <v>6</v>
      </c>
      <c r="D98">
        <v>0</v>
      </c>
      <c r="E98">
        <v>14723</v>
      </c>
      <c r="F98">
        <v>0</v>
      </c>
      <c r="G98">
        <v>2021</v>
      </c>
    </row>
    <row r="99" spans="1:7" x14ac:dyDescent="0.3">
      <c r="A99" s="3">
        <v>44317</v>
      </c>
      <c r="B99" t="s">
        <v>10</v>
      </c>
      <c r="C99" t="s">
        <v>7</v>
      </c>
      <c r="D99">
        <v>0</v>
      </c>
      <c r="E99">
        <v>3295</v>
      </c>
      <c r="F99">
        <v>0</v>
      </c>
      <c r="G99">
        <v>2021</v>
      </c>
    </row>
    <row r="100" spans="1:7" x14ac:dyDescent="0.3">
      <c r="A100" s="3">
        <v>44317</v>
      </c>
      <c r="B100" t="s">
        <v>21</v>
      </c>
      <c r="C100" t="s">
        <v>7</v>
      </c>
      <c r="D100">
        <v>0</v>
      </c>
      <c r="E100">
        <v>2249</v>
      </c>
      <c r="F100">
        <v>0</v>
      </c>
      <c r="G100">
        <v>2021</v>
      </c>
    </row>
    <row r="101" spans="1:7" x14ac:dyDescent="0.3">
      <c r="A101" s="3">
        <v>44317</v>
      </c>
      <c r="B101" t="s">
        <v>22</v>
      </c>
      <c r="C101" t="s">
        <v>6</v>
      </c>
      <c r="D101">
        <v>0</v>
      </c>
      <c r="E101">
        <v>411</v>
      </c>
      <c r="F101">
        <v>0</v>
      </c>
      <c r="G101">
        <v>2021</v>
      </c>
    </row>
    <row r="102" spans="1:7" x14ac:dyDescent="0.3">
      <c r="A102" s="3">
        <v>44317</v>
      </c>
      <c r="B102" t="s">
        <v>11</v>
      </c>
      <c r="C102" t="s">
        <v>7</v>
      </c>
      <c r="D102">
        <v>0</v>
      </c>
      <c r="E102">
        <v>1387</v>
      </c>
      <c r="F102">
        <v>0</v>
      </c>
      <c r="G102">
        <v>2021</v>
      </c>
    </row>
    <row r="103" spans="1:7" x14ac:dyDescent="0.3">
      <c r="A103" s="3">
        <v>44317</v>
      </c>
      <c r="B103" t="s">
        <v>12</v>
      </c>
      <c r="C103" t="s">
        <v>6</v>
      </c>
      <c r="D103">
        <v>0</v>
      </c>
      <c r="E103">
        <v>452</v>
      </c>
      <c r="F103">
        <v>0</v>
      </c>
      <c r="G103">
        <v>2021</v>
      </c>
    </row>
    <row r="104" spans="1:7" x14ac:dyDescent="0.3">
      <c r="A104" s="3">
        <v>44317</v>
      </c>
      <c r="B104" t="s">
        <v>12</v>
      </c>
      <c r="C104" t="s">
        <v>7</v>
      </c>
      <c r="D104">
        <v>0</v>
      </c>
      <c r="E104">
        <v>202</v>
      </c>
      <c r="F104">
        <v>0</v>
      </c>
      <c r="G104">
        <v>2021</v>
      </c>
    </row>
    <row r="105" spans="1:7" x14ac:dyDescent="0.3">
      <c r="A105" s="3">
        <v>44317</v>
      </c>
      <c r="B105" t="s">
        <v>23</v>
      </c>
      <c r="C105" t="s">
        <v>6</v>
      </c>
      <c r="D105">
        <v>0</v>
      </c>
      <c r="E105">
        <v>22</v>
      </c>
      <c r="F105">
        <v>0</v>
      </c>
      <c r="G105">
        <v>2021</v>
      </c>
    </row>
    <row r="106" spans="1:7" x14ac:dyDescent="0.3">
      <c r="A106" s="3">
        <v>44317</v>
      </c>
      <c r="B106" t="s">
        <v>23</v>
      </c>
      <c r="C106" t="s">
        <v>7</v>
      </c>
      <c r="D106">
        <v>0</v>
      </c>
      <c r="E106">
        <v>21</v>
      </c>
      <c r="F106">
        <v>0</v>
      </c>
      <c r="G106">
        <v>2021</v>
      </c>
    </row>
    <row r="107" spans="1:7" x14ac:dyDescent="0.3">
      <c r="A107" s="3">
        <v>44317</v>
      </c>
      <c r="B107" t="s">
        <v>13</v>
      </c>
      <c r="C107" t="s">
        <v>7</v>
      </c>
      <c r="D107">
        <v>0</v>
      </c>
      <c r="E107">
        <v>2372</v>
      </c>
      <c r="F107">
        <v>0</v>
      </c>
      <c r="G107">
        <v>2021</v>
      </c>
    </row>
    <row r="108" spans="1:7" x14ac:dyDescent="0.3">
      <c r="A108" s="3">
        <v>44317</v>
      </c>
      <c r="B108" t="s">
        <v>14</v>
      </c>
      <c r="C108" t="s">
        <v>6</v>
      </c>
      <c r="D108">
        <v>0</v>
      </c>
      <c r="E108">
        <v>11</v>
      </c>
      <c r="F108">
        <v>0</v>
      </c>
      <c r="G108">
        <v>2021</v>
      </c>
    </row>
    <row r="109" spans="1:7" x14ac:dyDescent="0.3">
      <c r="A109" s="3">
        <v>44317</v>
      </c>
      <c r="B109" t="s">
        <v>14</v>
      </c>
      <c r="C109" t="s">
        <v>7</v>
      </c>
      <c r="D109">
        <v>0</v>
      </c>
      <c r="E109">
        <v>70</v>
      </c>
      <c r="F109">
        <v>0</v>
      </c>
      <c r="G109">
        <v>2021</v>
      </c>
    </row>
    <row r="110" spans="1:7" x14ac:dyDescent="0.3">
      <c r="A110" s="3">
        <v>44317</v>
      </c>
      <c r="B110" t="s">
        <v>24</v>
      </c>
      <c r="C110" t="s">
        <v>7</v>
      </c>
      <c r="D110">
        <v>0</v>
      </c>
      <c r="E110">
        <v>195</v>
      </c>
      <c r="F110">
        <v>0</v>
      </c>
      <c r="G110">
        <v>2021</v>
      </c>
    </row>
    <row r="111" spans="1:7" x14ac:dyDescent="0.3">
      <c r="A111" s="3">
        <v>44317</v>
      </c>
      <c r="B111" t="s">
        <v>15</v>
      </c>
      <c r="C111" t="s">
        <v>6</v>
      </c>
      <c r="D111">
        <v>0</v>
      </c>
      <c r="E111">
        <v>288</v>
      </c>
      <c r="F111">
        <v>0</v>
      </c>
      <c r="G111">
        <v>2021</v>
      </c>
    </row>
    <row r="112" spans="1:7" x14ac:dyDescent="0.3">
      <c r="A112" s="3">
        <v>44317</v>
      </c>
      <c r="B112" t="s">
        <v>15</v>
      </c>
      <c r="C112" t="s">
        <v>7</v>
      </c>
      <c r="D112">
        <v>0</v>
      </c>
      <c r="E112">
        <v>9</v>
      </c>
      <c r="F112">
        <v>0</v>
      </c>
      <c r="G112">
        <v>2021</v>
      </c>
    </row>
    <row r="113" spans="1:7" x14ac:dyDescent="0.3">
      <c r="A113" s="3">
        <v>44317</v>
      </c>
      <c r="B113" t="s">
        <v>16</v>
      </c>
      <c r="C113" t="s">
        <v>6</v>
      </c>
      <c r="D113">
        <v>0</v>
      </c>
      <c r="E113">
        <v>332</v>
      </c>
      <c r="F113">
        <v>0</v>
      </c>
      <c r="G113">
        <v>2021</v>
      </c>
    </row>
    <row r="114" spans="1:7" x14ac:dyDescent="0.3">
      <c r="A114" s="3">
        <v>44317</v>
      </c>
      <c r="B114" t="s">
        <v>17</v>
      </c>
      <c r="C114" t="s">
        <v>6</v>
      </c>
      <c r="D114">
        <v>0</v>
      </c>
      <c r="E114">
        <v>15</v>
      </c>
      <c r="F114">
        <v>0</v>
      </c>
      <c r="G114">
        <v>2021</v>
      </c>
    </row>
    <row r="115" spans="1:7" x14ac:dyDescent="0.3">
      <c r="A115" s="3">
        <v>44317</v>
      </c>
      <c r="B115" t="s">
        <v>17</v>
      </c>
      <c r="C115" t="s">
        <v>7</v>
      </c>
      <c r="D115">
        <v>0</v>
      </c>
      <c r="E115">
        <v>4</v>
      </c>
      <c r="F115">
        <v>0</v>
      </c>
      <c r="G115">
        <v>2021</v>
      </c>
    </row>
    <row r="116" spans="1:7" x14ac:dyDescent="0.3">
      <c r="A116" s="3">
        <v>44317</v>
      </c>
      <c r="B116" t="s">
        <v>18</v>
      </c>
      <c r="C116" t="s">
        <v>6</v>
      </c>
      <c r="D116">
        <v>0</v>
      </c>
      <c r="E116">
        <v>125</v>
      </c>
      <c r="F116">
        <v>0</v>
      </c>
      <c r="G116">
        <v>2021</v>
      </c>
    </row>
    <row r="117" spans="1:7" x14ac:dyDescent="0.3">
      <c r="A117" s="3">
        <v>44317</v>
      </c>
      <c r="B117" t="s">
        <v>18</v>
      </c>
      <c r="C117" t="s">
        <v>7</v>
      </c>
      <c r="D117">
        <v>0</v>
      </c>
      <c r="E117">
        <v>126</v>
      </c>
      <c r="F117">
        <v>0</v>
      </c>
      <c r="G117">
        <v>2021</v>
      </c>
    </row>
    <row r="118" spans="1:7" x14ac:dyDescent="0.3">
      <c r="A118" s="3">
        <v>44317</v>
      </c>
      <c r="B118" t="s">
        <v>25</v>
      </c>
      <c r="C118" t="s">
        <v>7</v>
      </c>
      <c r="D118">
        <v>0</v>
      </c>
      <c r="E118">
        <v>722</v>
      </c>
      <c r="F118">
        <v>0</v>
      </c>
      <c r="G118">
        <v>2021</v>
      </c>
    </row>
    <row r="119" spans="1:7" x14ac:dyDescent="0.3">
      <c r="A119" s="3">
        <v>44317</v>
      </c>
      <c r="B119" t="s">
        <v>26</v>
      </c>
      <c r="C119" t="s">
        <v>7</v>
      </c>
      <c r="D119">
        <v>0</v>
      </c>
      <c r="E119">
        <v>5202</v>
      </c>
      <c r="F119">
        <v>0</v>
      </c>
      <c r="G119">
        <v>2021</v>
      </c>
    </row>
    <row r="120" spans="1:7" x14ac:dyDescent="0.3">
      <c r="A120" s="3">
        <v>44317</v>
      </c>
      <c r="B120" t="s">
        <v>20</v>
      </c>
      <c r="C120" t="s">
        <v>6</v>
      </c>
      <c r="D120">
        <v>0</v>
      </c>
      <c r="E120">
        <v>2063</v>
      </c>
      <c r="F120">
        <v>0</v>
      </c>
      <c r="G120">
        <v>2021</v>
      </c>
    </row>
    <row r="121" spans="1:7" x14ac:dyDescent="0.3">
      <c r="A121" s="3">
        <v>44317</v>
      </c>
      <c r="B121" t="s">
        <v>20</v>
      </c>
      <c r="C121" t="s">
        <v>7</v>
      </c>
      <c r="D121">
        <v>0</v>
      </c>
      <c r="E121">
        <v>192</v>
      </c>
      <c r="F121">
        <v>0</v>
      </c>
      <c r="G121">
        <v>2021</v>
      </c>
    </row>
    <row r="122" spans="1:7" x14ac:dyDescent="0.3">
      <c r="A122" s="3">
        <v>44317</v>
      </c>
      <c r="B122" t="s">
        <v>27</v>
      </c>
      <c r="C122" t="s">
        <v>7</v>
      </c>
      <c r="D122">
        <v>0</v>
      </c>
      <c r="E122">
        <v>1145</v>
      </c>
      <c r="F122">
        <v>0</v>
      </c>
      <c r="G122">
        <v>2021</v>
      </c>
    </row>
    <row r="123" spans="1:7" x14ac:dyDescent="0.3">
      <c r="A123" s="3">
        <v>44348</v>
      </c>
      <c r="B123" t="s">
        <v>8</v>
      </c>
      <c r="C123" t="s">
        <v>6</v>
      </c>
      <c r="D123">
        <v>0</v>
      </c>
      <c r="E123">
        <v>2</v>
      </c>
      <c r="F123">
        <v>0</v>
      </c>
      <c r="G123">
        <v>2021</v>
      </c>
    </row>
    <row r="124" spans="1:7" x14ac:dyDescent="0.3">
      <c r="A124" s="3">
        <v>44348</v>
      </c>
      <c r="B124" t="s">
        <v>9</v>
      </c>
      <c r="C124" t="s">
        <v>6</v>
      </c>
      <c r="D124">
        <v>0</v>
      </c>
      <c r="E124">
        <v>727</v>
      </c>
      <c r="F124">
        <v>0</v>
      </c>
      <c r="G124">
        <v>2021</v>
      </c>
    </row>
    <row r="125" spans="1:7" x14ac:dyDescent="0.3">
      <c r="A125" s="3">
        <v>44348</v>
      </c>
      <c r="B125" t="s">
        <v>9</v>
      </c>
      <c r="C125" t="s">
        <v>7</v>
      </c>
      <c r="D125">
        <v>0</v>
      </c>
      <c r="E125">
        <v>565</v>
      </c>
      <c r="F125">
        <v>0</v>
      </c>
      <c r="G125">
        <v>2021</v>
      </c>
    </row>
    <row r="126" spans="1:7" x14ac:dyDescent="0.3">
      <c r="A126" s="3">
        <v>44348</v>
      </c>
      <c r="B126" t="s">
        <v>14</v>
      </c>
      <c r="C126" t="s">
        <v>6</v>
      </c>
      <c r="D126">
        <v>0</v>
      </c>
      <c r="E126">
        <v>3</v>
      </c>
      <c r="F126">
        <v>0</v>
      </c>
      <c r="G126">
        <v>2021</v>
      </c>
    </row>
    <row r="127" spans="1:7" x14ac:dyDescent="0.3">
      <c r="A127" s="3">
        <v>44348</v>
      </c>
      <c r="B127" t="s">
        <v>14</v>
      </c>
      <c r="C127" t="s">
        <v>7</v>
      </c>
      <c r="D127">
        <v>0</v>
      </c>
      <c r="E127">
        <v>112</v>
      </c>
      <c r="F127">
        <v>0</v>
      </c>
      <c r="G127">
        <v>2021</v>
      </c>
    </row>
    <row r="128" spans="1:7" x14ac:dyDescent="0.3">
      <c r="A128" s="3">
        <v>44348</v>
      </c>
      <c r="B128" t="s">
        <v>15</v>
      </c>
      <c r="C128" t="s">
        <v>6</v>
      </c>
      <c r="D128">
        <v>0</v>
      </c>
      <c r="E128">
        <v>89</v>
      </c>
      <c r="F128">
        <v>0</v>
      </c>
      <c r="G128">
        <v>2021</v>
      </c>
    </row>
    <row r="129" spans="1:7" x14ac:dyDescent="0.3">
      <c r="A129" s="3">
        <v>44348</v>
      </c>
      <c r="B129" t="s">
        <v>15</v>
      </c>
      <c r="C129" t="s">
        <v>7</v>
      </c>
      <c r="D129">
        <v>0</v>
      </c>
      <c r="E129">
        <v>18</v>
      </c>
      <c r="F129">
        <v>0</v>
      </c>
      <c r="G129">
        <v>2021</v>
      </c>
    </row>
    <row r="130" spans="1:7" x14ac:dyDescent="0.3">
      <c r="A130" s="3">
        <v>44348</v>
      </c>
      <c r="B130" t="s">
        <v>16</v>
      </c>
      <c r="C130" t="s">
        <v>6</v>
      </c>
      <c r="D130">
        <v>0</v>
      </c>
      <c r="E130">
        <v>354</v>
      </c>
      <c r="F130">
        <v>0</v>
      </c>
      <c r="G130">
        <v>2021</v>
      </c>
    </row>
    <row r="131" spans="1:7" x14ac:dyDescent="0.3">
      <c r="A131" s="3">
        <v>44348</v>
      </c>
      <c r="B131" t="s">
        <v>16</v>
      </c>
      <c r="C131" t="s">
        <v>7</v>
      </c>
      <c r="D131">
        <v>0</v>
      </c>
      <c r="E131">
        <v>246</v>
      </c>
      <c r="F131">
        <v>0</v>
      </c>
      <c r="G131">
        <v>2021</v>
      </c>
    </row>
    <row r="132" spans="1:7" x14ac:dyDescent="0.3">
      <c r="A132" s="3">
        <v>44348</v>
      </c>
      <c r="B132" t="s">
        <v>17</v>
      </c>
      <c r="C132" t="s">
        <v>6</v>
      </c>
      <c r="D132">
        <v>0</v>
      </c>
      <c r="E132">
        <v>648</v>
      </c>
      <c r="F132">
        <v>0</v>
      </c>
      <c r="G132">
        <v>2021</v>
      </c>
    </row>
    <row r="133" spans="1:7" x14ac:dyDescent="0.3">
      <c r="A133" s="3">
        <v>44348</v>
      </c>
      <c r="B133" t="s">
        <v>17</v>
      </c>
      <c r="C133" t="s">
        <v>7</v>
      </c>
      <c r="D133">
        <v>0</v>
      </c>
      <c r="E133">
        <v>298</v>
      </c>
      <c r="F133">
        <v>0</v>
      </c>
      <c r="G133">
        <v>2021</v>
      </c>
    </row>
    <row r="134" spans="1:7" x14ac:dyDescent="0.3">
      <c r="A134" s="3">
        <v>44348</v>
      </c>
      <c r="B134" t="s">
        <v>18</v>
      </c>
      <c r="C134" t="s">
        <v>6</v>
      </c>
      <c r="D134">
        <v>0</v>
      </c>
      <c r="E134">
        <v>42</v>
      </c>
      <c r="F134">
        <v>0</v>
      </c>
      <c r="G134">
        <v>2021</v>
      </c>
    </row>
    <row r="135" spans="1:7" x14ac:dyDescent="0.3">
      <c r="A135" s="3">
        <v>44348</v>
      </c>
      <c r="B135" t="s">
        <v>18</v>
      </c>
      <c r="C135" t="s">
        <v>7</v>
      </c>
      <c r="D135">
        <v>0</v>
      </c>
      <c r="E135">
        <v>54</v>
      </c>
      <c r="F135">
        <v>0</v>
      </c>
      <c r="G135">
        <v>2021</v>
      </c>
    </row>
    <row r="136" spans="1:7" x14ac:dyDescent="0.3">
      <c r="A136" s="3">
        <v>44348</v>
      </c>
      <c r="B136" t="s">
        <v>19</v>
      </c>
      <c r="C136" t="s">
        <v>7</v>
      </c>
      <c r="D136">
        <v>0</v>
      </c>
      <c r="E136">
        <v>445</v>
      </c>
      <c r="F136">
        <v>0</v>
      </c>
      <c r="G136">
        <v>2021</v>
      </c>
    </row>
    <row r="137" spans="1:7" x14ac:dyDescent="0.3">
      <c r="A137" s="3">
        <v>44348</v>
      </c>
      <c r="B137" t="s">
        <v>20</v>
      </c>
      <c r="C137" t="s">
        <v>7</v>
      </c>
      <c r="D137">
        <v>0</v>
      </c>
      <c r="E137">
        <v>185</v>
      </c>
      <c r="F137">
        <v>0</v>
      </c>
      <c r="G137">
        <v>2021</v>
      </c>
    </row>
    <row r="138" spans="1:7" x14ac:dyDescent="0.3">
      <c r="A138" s="3">
        <v>44378</v>
      </c>
      <c r="B138" t="s">
        <v>8</v>
      </c>
      <c r="C138" t="s">
        <v>6</v>
      </c>
      <c r="D138">
        <v>0</v>
      </c>
      <c r="E138">
        <v>467</v>
      </c>
      <c r="F138">
        <v>0</v>
      </c>
      <c r="G138">
        <v>2021</v>
      </c>
    </row>
    <row r="139" spans="1:7" x14ac:dyDescent="0.3">
      <c r="A139" s="3">
        <v>44378</v>
      </c>
      <c r="B139" t="s">
        <v>9</v>
      </c>
      <c r="C139" t="s">
        <v>6</v>
      </c>
      <c r="D139">
        <v>0</v>
      </c>
      <c r="E139">
        <v>994</v>
      </c>
      <c r="F139">
        <v>0</v>
      </c>
      <c r="G139">
        <v>2021</v>
      </c>
    </row>
    <row r="140" spans="1:7" x14ac:dyDescent="0.3">
      <c r="A140" s="3">
        <v>44378</v>
      </c>
      <c r="B140" t="s">
        <v>9</v>
      </c>
      <c r="C140" t="s">
        <v>7</v>
      </c>
      <c r="D140">
        <v>0</v>
      </c>
      <c r="E140">
        <v>661</v>
      </c>
      <c r="F140">
        <v>0</v>
      </c>
      <c r="G140">
        <v>2021</v>
      </c>
    </row>
    <row r="141" spans="1:7" x14ac:dyDescent="0.3">
      <c r="A141" s="3">
        <v>44378</v>
      </c>
      <c r="B141" t="s">
        <v>10</v>
      </c>
      <c r="C141" t="s">
        <v>7</v>
      </c>
      <c r="D141">
        <v>0</v>
      </c>
      <c r="E141">
        <v>4988</v>
      </c>
      <c r="F141">
        <v>0</v>
      </c>
      <c r="G141">
        <v>2021</v>
      </c>
    </row>
    <row r="142" spans="1:7" x14ac:dyDescent="0.3">
      <c r="A142" s="3">
        <v>44378</v>
      </c>
      <c r="B142" t="s">
        <v>12</v>
      </c>
      <c r="C142" t="s">
        <v>7</v>
      </c>
      <c r="D142">
        <v>0</v>
      </c>
      <c r="E142">
        <v>276</v>
      </c>
      <c r="F142">
        <v>0</v>
      </c>
      <c r="G142">
        <v>2021</v>
      </c>
    </row>
    <row r="143" spans="1:7" x14ac:dyDescent="0.3">
      <c r="A143" s="3">
        <v>44378</v>
      </c>
      <c r="B143" t="s">
        <v>14</v>
      </c>
      <c r="C143" t="s">
        <v>6</v>
      </c>
      <c r="D143">
        <v>0</v>
      </c>
      <c r="E143">
        <v>51</v>
      </c>
      <c r="F143">
        <v>0</v>
      </c>
      <c r="G143">
        <v>2021</v>
      </c>
    </row>
    <row r="144" spans="1:7" x14ac:dyDescent="0.3">
      <c r="A144" s="3">
        <v>44378</v>
      </c>
      <c r="B144" t="s">
        <v>14</v>
      </c>
      <c r="C144" t="s">
        <v>7</v>
      </c>
      <c r="D144">
        <v>0</v>
      </c>
      <c r="E144">
        <v>552</v>
      </c>
      <c r="F144">
        <v>0</v>
      </c>
      <c r="G144">
        <v>2021</v>
      </c>
    </row>
    <row r="145" spans="1:7" x14ac:dyDescent="0.3">
      <c r="A145" s="3">
        <v>44378</v>
      </c>
      <c r="B145" t="s">
        <v>15</v>
      </c>
      <c r="C145" t="s">
        <v>6</v>
      </c>
      <c r="D145">
        <v>0</v>
      </c>
      <c r="E145">
        <v>474</v>
      </c>
      <c r="F145">
        <v>0</v>
      </c>
      <c r="G145">
        <v>2021</v>
      </c>
    </row>
    <row r="146" spans="1:7" x14ac:dyDescent="0.3">
      <c r="A146" s="3">
        <v>44378</v>
      </c>
      <c r="B146" t="s">
        <v>15</v>
      </c>
      <c r="C146" t="s">
        <v>7</v>
      </c>
      <c r="D146">
        <v>0</v>
      </c>
      <c r="E146">
        <v>68</v>
      </c>
      <c r="F146">
        <v>0</v>
      </c>
      <c r="G146">
        <v>2021</v>
      </c>
    </row>
    <row r="147" spans="1:7" x14ac:dyDescent="0.3">
      <c r="A147" s="3">
        <v>44378</v>
      </c>
      <c r="B147" t="s">
        <v>16</v>
      </c>
      <c r="C147" t="s">
        <v>6</v>
      </c>
      <c r="D147">
        <v>0</v>
      </c>
      <c r="E147">
        <v>726</v>
      </c>
      <c r="F147">
        <v>0</v>
      </c>
      <c r="G147">
        <v>2021</v>
      </c>
    </row>
    <row r="148" spans="1:7" x14ac:dyDescent="0.3">
      <c r="A148" s="3">
        <v>44378</v>
      </c>
      <c r="B148" t="s">
        <v>17</v>
      </c>
      <c r="C148" t="s">
        <v>6</v>
      </c>
      <c r="D148">
        <v>0</v>
      </c>
      <c r="E148">
        <v>1096</v>
      </c>
      <c r="F148">
        <v>0</v>
      </c>
      <c r="G148">
        <v>2021</v>
      </c>
    </row>
    <row r="149" spans="1:7" x14ac:dyDescent="0.3">
      <c r="A149" s="3">
        <v>44378</v>
      </c>
      <c r="B149" t="s">
        <v>17</v>
      </c>
      <c r="C149" t="s">
        <v>7</v>
      </c>
      <c r="D149">
        <v>0</v>
      </c>
      <c r="E149">
        <v>219</v>
      </c>
      <c r="F149">
        <v>0</v>
      </c>
      <c r="G149">
        <v>2021</v>
      </c>
    </row>
    <row r="150" spans="1:7" x14ac:dyDescent="0.3">
      <c r="A150" s="3">
        <v>44378</v>
      </c>
      <c r="B150" t="s">
        <v>18</v>
      </c>
      <c r="C150" t="s">
        <v>6</v>
      </c>
      <c r="D150">
        <v>0</v>
      </c>
      <c r="E150">
        <v>583</v>
      </c>
      <c r="F150">
        <v>0</v>
      </c>
      <c r="G150">
        <v>2021</v>
      </c>
    </row>
    <row r="151" spans="1:7" x14ac:dyDescent="0.3">
      <c r="A151" s="3">
        <v>44378</v>
      </c>
      <c r="B151" t="s">
        <v>18</v>
      </c>
      <c r="C151" t="s">
        <v>7</v>
      </c>
      <c r="D151">
        <v>0</v>
      </c>
      <c r="E151">
        <v>1039</v>
      </c>
      <c r="F151">
        <v>0</v>
      </c>
      <c r="G151">
        <v>2021</v>
      </c>
    </row>
    <row r="152" spans="1:7" x14ac:dyDescent="0.3">
      <c r="A152" s="3">
        <v>44378</v>
      </c>
      <c r="B152" t="s">
        <v>19</v>
      </c>
      <c r="C152" t="s">
        <v>7</v>
      </c>
      <c r="D152">
        <v>0</v>
      </c>
      <c r="E152">
        <v>866</v>
      </c>
      <c r="F152">
        <v>0</v>
      </c>
      <c r="G152">
        <v>2021</v>
      </c>
    </row>
    <row r="153" spans="1:7" x14ac:dyDescent="0.3">
      <c r="A153" s="3">
        <v>44378</v>
      </c>
      <c r="B153" t="s">
        <v>20</v>
      </c>
      <c r="C153" t="s">
        <v>6</v>
      </c>
      <c r="D153">
        <v>0</v>
      </c>
      <c r="E153">
        <v>2211</v>
      </c>
      <c r="F153">
        <v>0</v>
      </c>
      <c r="G153">
        <v>2021</v>
      </c>
    </row>
    <row r="154" spans="1:7" x14ac:dyDescent="0.3">
      <c r="A154" s="3">
        <v>44378</v>
      </c>
      <c r="B154" t="s">
        <v>20</v>
      </c>
      <c r="C154" t="s">
        <v>7</v>
      </c>
      <c r="D154">
        <v>0</v>
      </c>
      <c r="E154">
        <v>352</v>
      </c>
      <c r="F154">
        <v>0</v>
      </c>
      <c r="G154">
        <v>2021</v>
      </c>
    </row>
    <row r="155" spans="1:7" x14ac:dyDescent="0.3">
      <c r="A155" s="3">
        <v>44409</v>
      </c>
      <c r="B155" t="s">
        <v>8</v>
      </c>
      <c r="C155" t="s">
        <v>6</v>
      </c>
      <c r="D155">
        <v>0</v>
      </c>
      <c r="E155">
        <v>406</v>
      </c>
      <c r="F155">
        <v>0</v>
      </c>
      <c r="G155">
        <v>2021</v>
      </c>
    </row>
    <row r="156" spans="1:7" x14ac:dyDescent="0.3">
      <c r="A156" s="3">
        <v>44409</v>
      </c>
      <c r="B156" t="s">
        <v>9</v>
      </c>
      <c r="C156" t="s">
        <v>6</v>
      </c>
      <c r="D156">
        <v>0</v>
      </c>
      <c r="E156">
        <v>1126</v>
      </c>
      <c r="F156">
        <v>0</v>
      </c>
      <c r="G156">
        <v>2021</v>
      </c>
    </row>
    <row r="157" spans="1:7" x14ac:dyDescent="0.3">
      <c r="A157" s="3">
        <v>44409</v>
      </c>
      <c r="B157" t="s">
        <v>9</v>
      </c>
      <c r="C157" t="s">
        <v>7</v>
      </c>
      <c r="D157">
        <v>0</v>
      </c>
      <c r="E157">
        <v>758</v>
      </c>
      <c r="F157">
        <v>0</v>
      </c>
      <c r="G157">
        <v>2021</v>
      </c>
    </row>
    <row r="158" spans="1:7" x14ac:dyDescent="0.3">
      <c r="A158" s="3">
        <v>44409</v>
      </c>
      <c r="B158" t="s">
        <v>12</v>
      </c>
      <c r="C158" t="s">
        <v>7</v>
      </c>
      <c r="D158">
        <v>0</v>
      </c>
      <c r="E158">
        <v>321</v>
      </c>
      <c r="F158">
        <v>0</v>
      </c>
      <c r="G158">
        <v>2021</v>
      </c>
    </row>
    <row r="159" spans="1:7" x14ac:dyDescent="0.3">
      <c r="A159" s="3">
        <v>44409</v>
      </c>
      <c r="B159" t="s">
        <v>28</v>
      </c>
      <c r="C159" t="s">
        <v>7</v>
      </c>
      <c r="D159">
        <v>0</v>
      </c>
      <c r="E159">
        <v>3641</v>
      </c>
      <c r="F159">
        <v>0</v>
      </c>
      <c r="G159">
        <v>2021</v>
      </c>
    </row>
    <row r="160" spans="1:7" x14ac:dyDescent="0.3">
      <c r="A160" s="3">
        <v>44409</v>
      </c>
      <c r="B160" t="s">
        <v>13</v>
      </c>
      <c r="C160" t="s">
        <v>7</v>
      </c>
      <c r="D160">
        <v>0</v>
      </c>
      <c r="E160">
        <v>5430</v>
      </c>
      <c r="F160">
        <v>0</v>
      </c>
      <c r="G160">
        <v>2021</v>
      </c>
    </row>
    <row r="161" spans="1:7" x14ac:dyDescent="0.3">
      <c r="A161" s="3">
        <v>44409</v>
      </c>
      <c r="B161" t="s">
        <v>14</v>
      </c>
      <c r="C161" t="s">
        <v>6</v>
      </c>
      <c r="D161">
        <v>0</v>
      </c>
      <c r="E161">
        <v>30</v>
      </c>
      <c r="F161">
        <v>0</v>
      </c>
      <c r="G161">
        <v>2021</v>
      </c>
    </row>
    <row r="162" spans="1:7" x14ac:dyDescent="0.3">
      <c r="A162" s="3">
        <v>44409</v>
      </c>
      <c r="B162" t="s">
        <v>14</v>
      </c>
      <c r="C162" t="s">
        <v>7</v>
      </c>
      <c r="D162">
        <v>0</v>
      </c>
      <c r="E162">
        <v>459</v>
      </c>
      <c r="F162">
        <v>0</v>
      </c>
      <c r="G162">
        <v>2021</v>
      </c>
    </row>
    <row r="163" spans="1:7" x14ac:dyDescent="0.3">
      <c r="A163" s="3">
        <v>44409</v>
      </c>
      <c r="B163" t="s">
        <v>15</v>
      </c>
      <c r="C163" t="s">
        <v>6</v>
      </c>
      <c r="D163">
        <v>0</v>
      </c>
      <c r="E163">
        <v>1016</v>
      </c>
      <c r="F163">
        <v>0</v>
      </c>
      <c r="G163">
        <v>2021</v>
      </c>
    </row>
    <row r="164" spans="1:7" x14ac:dyDescent="0.3">
      <c r="A164" s="3">
        <v>44409</v>
      </c>
      <c r="B164" t="s">
        <v>15</v>
      </c>
      <c r="C164" t="s">
        <v>7</v>
      </c>
      <c r="D164">
        <v>0</v>
      </c>
      <c r="E164">
        <v>561</v>
      </c>
      <c r="F164">
        <v>0</v>
      </c>
      <c r="G164">
        <v>2021</v>
      </c>
    </row>
    <row r="165" spans="1:7" x14ac:dyDescent="0.3">
      <c r="A165" s="3">
        <v>44409</v>
      </c>
      <c r="B165" t="s">
        <v>16</v>
      </c>
      <c r="C165" t="s">
        <v>6</v>
      </c>
      <c r="D165">
        <v>0</v>
      </c>
      <c r="E165">
        <v>1041</v>
      </c>
      <c r="F165">
        <v>0</v>
      </c>
      <c r="G165">
        <v>2021</v>
      </c>
    </row>
    <row r="166" spans="1:7" x14ac:dyDescent="0.3">
      <c r="A166" s="3">
        <v>44409</v>
      </c>
      <c r="B166" t="s">
        <v>16</v>
      </c>
      <c r="C166" t="s">
        <v>7</v>
      </c>
      <c r="D166">
        <v>0</v>
      </c>
      <c r="E166">
        <v>826</v>
      </c>
      <c r="F166">
        <v>0</v>
      </c>
      <c r="G166">
        <v>2021</v>
      </c>
    </row>
    <row r="167" spans="1:7" x14ac:dyDescent="0.3">
      <c r="A167" s="3">
        <v>44409</v>
      </c>
      <c r="B167" t="s">
        <v>17</v>
      </c>
      <c r="C167" t="s">
        <v>6</v>
      </c>
      <c r="D167">
        <v>0</v>
      </c>
      <c r="E167">
        <v>1057</v>
      </c>
      <c r="F167">
        <v>0</v>
      </c>
      <c r="G167">
        <v>2021</v>
      </c>
    </row>
    <row r="168" spans="1:7" x14ac:dyDescent="0.3">
      <c r="A168" s="3">
        <v>44409</v>
      </c>
      <c r="B168" t="s">
        <v>17</v>
      </c>
      <c r="C168" t="s">
        <v>7</v>
      </c>
      <c r="D168">
        <v>0</v>
      </c>
      <c r="E168">
        <v>240</v>
      </c>
      <c r="F168">
        <v>0</v>
      </c>
      <c r="G168">
        <v>2021</v>
      </c>
    </row>
    <row r="169" spans="1:7" x14ac:dyDescent="0.3">
      <c r="A169" s="3">
        <v>44409</v>
      </c>
      <c r="B169" t="s">
        <v>18</v>
      </c>
      <c r="C169" t="s">
        <v>6</v>
      </c>
      <c r="D169">
        <v>0</v>
      </c>
      <c r="E169">
        <v>577</v>
      </c>
      <c r="F169">
        <v>0</v>
      </c>
      <c r="G169">
        <v>2021</v>
      </c>
    </row>
    <row r="170" spans="1:7" x14ac:dyDescent="0.3">
      <c r="A170" s="3">
        <v>44409</v>
      </c>
      <c r="B170" t="s">
        <v>18</v>
      </c>
      <c r="C170" t="s">
        <v>7</v>
      </c>
      <c r="D170">
        <v>0</v>
      </c>
      <c r="E170">
        <v>763</v>
      </c>
      <c r="F170">
        <v>0</v>
      </c>
      <c r="G170">
        <v>2021</v>
      </c>
    </row>
    <row r="171" spans="1:7" x14ac:dyDescent="0.3">
      <c r="A171" s="3">
        <v>44409</v>
      </c>
      <c r="B171" t="s">
        <v>20</v>
      </c>
      <c r="C171" t="s">
        <v>6</v>
      </c>
      <c r="D171">
        <v>0</v>
      </c>
      <c r="E171">
        <v>2462</v>
      </c>
      <c r="F171">
        <v>0</v>
      </c>
      <c r="G171">
        <v>2021</v>
      </c>
    </row>
    <row r="172" spans="1:7" x14ac:dyDescent="0.3">
      <c r="A172" s="3">
        <v>44409</v>
      </c>
      <c r="B172" t="s">
        <v>20</v>
      </c>
      <c r="C172" t="s">
        <v>7</v>
      </c>
      <c r="D172">
        <v>0</v>
      </c>
      <c r="E172">
        <v>462</v>
      </c>
      <c r="F172">
        <v>0</v>
      </c>
      <c r="G172">
        <v>2021</v>
      </c>
    </row>
    <row r="173" spans="1:7" x14ac:dyDescent="0.3">
      <c r="A173" s="3">
        <v>44440</v>
      </c>
      <c r="B173" t="s">
        <v>8</v>
      </c>
      <c r="C173" t="s">
        <v>6</v>
      </c>
      <c r="D173">
        <v>0</v>
      </c>
      <c r="E173">
        <v>329</v>
      </c>
      <c r="F173">
        <v>0</v>
      </c>
      <c r="G173">
        <v>2021</v>
      </c>
    </row>
    <row r="174" spans="1:7" x14ac:dyDescent="0.3">
      <c r="A174" s="3">
        <v>44440</v>
      </c>
      <c r="B174" t="s">
        <v>8</v>
      </c>
      <c r="C174" t="s">
        <v>7</v>
      </c>
      <c r="D174">
        <v>0</v>
      </c>
      <c r="E174">
        <v>87</v>
      </c>
      <c r="F174">
        <v>0</v>
      </c>
      <c r="G174">
        <v>2021</v>
      </c>
    </row>
    <row r="175" spans="1:7" x14ac:dyDescent="0.3">
      <c r="A175" s="3">
        <v>44440</v>
      </c>
      <c r="B175" t="s">
        <v>9</v>
      </c>
      <c r="C175" t="s">
        <v>6</v>
      </c>
      <c r="D175">
        <v>0</v>
      </c>
      <c r="E175">
        <v>1260</v>
      </c>
      <c r="F175">
        <v>0</v>
      </c>
      <c r="G175">
        <v>2021</v>
      </c>
    </row>
    <row r="176" spans="1:7" x14ac:dyDescent="0.3">
      <c r="A176" s="3">
        <v>44440</v>
      </c>
      <c r="B176" t="s">
        <v>9</v>
      </c>
      <c r="C176" t="s">
        <v>7</v>
      </c>
      <c r="D176">
        <v>0</v>
      </c>
      <c r="E176">
        <v>637</v>
      </c>
      <c r="F176">
        <v>0</v>
      </c>
      <c r="G176">
        <v>2021</v>
      </c>
    </row>
    <row r="177" spans="1:7" x14ac:dyDescent="0.3">
      <c r="A177" s="3">
        <v>44440</v>
      </c>
      <c r="B177" t="s">
        <v>10</v>
      </c>
      <c r="C177" t="s">
        <v>7</v>
      </c>
      <c r="D177">
        <v>0</v>
      </c>
      <c r="E177">
        <v>6036</v>
      </c>
      <c r="F177">
        <v>0</v>
      </c>
      <c r="G177">
        <v>2021</v>
      </c>
    </row>
    <row r="178" spans="1:7" x14ac:dyDescent="0.3">
      <c r="A178" s="3">
        <v>44440</v>
      </c>
      <c r="B178" t="s">
        <v>12</v>
      </c>
      <c r="C178" t="s">
        <v>7</v>
      </c>
      <c r="D178">
        <v>0</v>
      </c>
      <c r="E178">
        <v>348</v>
      </c>
      <c r="F178">
        <v>0</v>
      </c>
      <c r="G178">
        <v>2021</v>
      </c>
    </row>
    <row r="179" spans="1:7" x14ac:dyDescent="0.3">
      <c r="A179" s="3">
        <v>44440</v>
      </c>
      <c r="B179" t="s">
        <v>14</v>
      </c>
      <c r="C179" t="s">
        <v>6</v>
      </c>
      <c r="D179">
        <v>0</v>
      </c>
      <c r="E179">
        <v>26</v>
      </c>
      <c r="F179">
        <v>0</v>
      </c>
      <c r="G179">
        <v>2021</v>
      </c>
    </row>
    <row r="180" spans="1:7" x14ac:dyDescent="0.3">
      <c r="A180" s="3">
        <v>44440</v>
      </c>
      <c r="B180" t="s">
        <v>14</v>
      </c>
      <c r="C180" t="s">
        <v>7</v>
      </c>
      <c r="D180">
        <v>0</v>
      </c>
      <c r="E180">
        <v>444</v>
      </c>
      <c r="F180">
        <v>0</v>
      </c>
      <c r="G180">
        <v>2021</v>
      </c>
    </row>
    <row r="181" spans="1:7" x14ac:dyDescent="0.3">
      <c r="A181" s="3">
        <v>44440</v>
      </c>
      <c r="B181" t="s">
        <v>15</v>
      </c>
      <c r="C181" t="s">
        <v>6</v>
      </c>
      <c r="D181">
        <v>0</v>
      </c>
      <c r="E181">
        <v>3492</v>
      </c>
      <c r="F181">
        <v>0</v>
      </c>
      <c r="G181">
        <v>2021</v>
      </c>
    </row>
    <row r="182" spans="1:7" x14ac:dyDescent="0.3">
      <c r="A182" s="3">
        <v>44440</v>
      </c>
      <c r="B182" t="s">
        <v>15</v>
      </c>
      <c r="C182" t="s">
        <v>7</v>
      </c>
      <c r="D182">
        <v>0</v>
      </c>
      <c r="E182">
        <v>1202</v>
      </c>
      <c r="F182">
        <v>0</v>
      </c>
      <c r="G182">
        <v>2021</v>
      </c>
    </row>
    <row r="183" spans="1:7" x14ac:dyDescent="0.3">
      <c r="A183" s="3">
        <v>44440</v>
      </c>
      <c r="B183" t="s">
        <v>16</v>
      </c>
      <c r="C183" t="s">
        <v>6</v>
      </c>
      <c r="D183">
        <v>0</v>
      </c>
      <c r="E183">
        <v>1396</v>
      </c>
      <c r="F183">
        <v>0</v>
      </c>
      <c r="G183">
        <v>2021</v>
      </c>
    </row>
    <row r="184" spans="1:7" x14ac:dyDescent="0.3">
      <c r="A184" s="3">
        <v>44440</v>
      </c>
      <c r="B184" t="s">
        <v>16</v>
      </c>
      <c r="C184" t="s">
        <v>7</v>
      </c>
      <c r="D184">
        <v>0</v>
      </c>
      <c r="E184">
        <v>905</v>
      </c>
      <c r="F184">
        <v>0</v>
      </c>
      <c r="G184">
        <v>2021</v>
      </c>
    </row>
    <row r="185" spans="1:7" x14ac:dyDescent="0.3">
      <c r="A185" s="3">
        <v>44440</v>
      </c>
      <c r="B185" t="s">
        <v>17</v>
      </c>
      <c r="C185" t="s">
        <v>6</v>
      </c>
      <c r="D185">
        <v>0</v>
      </c>
      <c r="E185">
        <v>1465</v>
      </c>
      <c r="F185">
        <v>0</v>
      </c>
      <c r="G185">
        <v>2021</v>
      </c>
    </row>
    <row r="186" spans="1:7" x14ac:dyDescent="0.3">
      <c r="A186" s="3">
        <v>44440</v>
      </c>
      <c r="B186" t="s">
        <v>17</v>
      </c>
      <c r="C186" t="s">
        <v>7</v>
      </c>
      <c r="D186">
        <v>0</v>
      </c>
      <c r="E186">
        <v>264</v>
      </c>
      <c r="F186">
        <v>0</v>
      </c>
      <c r="G186">
        <v>2021</v>
      </c>
    </row>
    <row r="187" spans="1:7" x14ac:dyDescent="0.3">
      <c r="A187" s="3">
        <v>44440</v>
      </c>
      <c r="B187" t="s">
        <v>18</v>
      </c>
      <c r="C187" t="s">
        <v>7</v>
      </c>
      <c r="D187">
        <v>0</v>
      </c>
      <c r="E187">
        <v>681</v>
      </c>
      <c r="F187">
        <v>0</v>
      </c>
      <c r="G187">
        <v>2021</v>
      </c>
    </row>
    <row r="188" spans="1:7" x14ac:dyDescent="0.3">
      <c r="A188" s="3">
        <v>44440</v>
      </c>
      <c r="B188" t="s">
        <v>20</v>
      </c>
      <c r="C188" t="s">
        <v>6</v>
      </c>
      <c r="D188">
        <v>0</v>
      </c>
      <c r="E188">
        <v>2736</v>
      </c>
      <c r="F188">
        <v>0</v>
      </c>
      <c r="G188">
        <v>2021</v>
      </c>
    </row>
    <row r="189" spans="1:7" x14ac:dyDescent="0.3">
      <c r="A189" s="3">
        <v>44440</v>
      </c>
      <c r="B189" t="s">
        <v>20</v>
      </c>
      <c r="C189" t="s">
        <v>7</v>
      </c>
      <c r="D189">
        <v>0</v>
      </c>
      <c r="E189">
        <v>403</v>
      </c>
      <c r="F189">
        <v>0</v>
      </c>
      <c r="G189">
        <v>2021</v>
      </c>
    </row>
    <row r="190" spans="1:7" x14ac:dyDescent="0.3">
      <c r="A190" s="3">
        <v>44470</v>
      </c>
      <c r="B190" t="s">
        <v>8</v>
      </c>
      <c r="C190" t="s">
        <v>6</v>
      </c>
      <c r="D190">
        <v>0</v>
      </c>
      <c r="E190">
        <v>360</v>
      </c>
      <c r="F190">
        <v>0</v>
      </c>
      <c r="G190">
        <v>2021</v>
      </c>
    </row>
    <row r="191" spans="1:7" x14ac:dyDescent="0.3">
      <c r="A191" s="3">
        <v>44470</v>
      </c>
      <c r="B191" t="s">
        <v>9</v>
      </c>
      <c r="C191" t="s">
        <v>6</v>
      </c>
      <c r="D191">
        <v>0</v>
      </c>
      <c r="E191">
        <v>1109</v>
      </c>
      <c r="F191">
        <v>0</v>
      </c>
      <c r="G191">
        <v>2021</v>
      </c>
    </row>
    <row r="192" spans="1:7" x14ac:dyDescent="0.3">
      <c r="A192" s="3">
        <v>44470</v>
      </c>
      <c r="B192" t="s">
        <v>9</v>
      </c>
      <c r="C192" t="s">
        <v>7</v>
      </c>
      <c r="D192">
        <v>0</v>
      </c>
      <c r="E192">
        <v>570</v>
      </c>
      <c r="F192">
        <v>0</v>
      </c>
      <c r="G192">
        <v>2021</v>
      </c>
    </row>
    <row r="193" spans="1:7" x14ac:dyDescent="0.3">
      <c r="A193" s="3">
        <v>44470</v>
      </c>
      <c r="B193" t="s">
        <v>10</v>
      </c>
      <c r="C193" t="s">
        <v>7</v>
      </c>
      <c r="D193">
        <v>0</v>
      </c>
      <c r="E193">
        <v>5877</v>
      </c>
      <c r="F193">
        <v>0</v>
      </c>
      <c r="G193">
        <v>2021</v>
      </c>
    </row>
    <row r="194" spans="1:7" x14ac:dyDescent="0.3">
      <c r="A194" s="3">
        <v>44470</v>
      </c>
      <c r="B194" t="s">
        <v>14</v>
      </c>
      <c r="C194" t="s">
        <v>7</v>
      </c>
      <c r="D194">
        <v>0</v>
      </c>
      <c r="E194">
        <v>289</v>
      </c>
      <c r="F194">
        <v>0</v>
      </c>
      <c r="G194">
        <v>2021</v>
      </c>
    </row>
    <row r="195" spans="1:7" x14ac:dyDescent="0.3">
      <c r="A195" s="3">
        <v>44470</v>
      </c>
      <c r="B195" t="s">
        <v>15</v>
      </c>
      <c r="C195" t="s">
        <v>7</v>
      </c>
      <c r="D195">
        <v>0</v>
      </c>
      <c r="E195">
        <v>916</v>
      </c>
      <c r="F195">
        <v>0</v>
      </c>
      <c r="G195">
        <v>2021</v>
      </c>
    </row>
    <row r="196" spans="1:7" x14ac:dyDescent="0.3">
      <c r="A196" s="3">
        <v>44470</v>
      </c>
      <c r="B196" t="s">
        <v>16</v>
      </c>
      <c r="C196" t="s">
        <v>6</v>
      </c>
      <c r="D196">
        <v>0</v>
      </c>
      <c r="E196">
        <v>1414</v>
      </c>
      <c r="F196">
        <v>0</v>
      </c>
      <c r="G196">
        <v>2021</v>
      </c>
    </row>
    <row r="197" spans="1:7" x14ac:dyDescent="0.3">
      <c r="A197" s="3">
        <v>44470</v>
      </c>
      <c r="B197" t="s">
        <v>16</v>
      </c>
      <c r="C197" t="s">
        <v>7</v>
      </c>
      <c r="D197">
        <v>0</v>
      </c>
      <c r="E197">
        <v>722</v>
      </c>
      <c r="F197">
        <v>0</v>
      </c>
      <c r="G197">
        <v>2021</v>
      </c>
    </row>
    <row r="198" spans="1:7" x14ac:dyDescent="0.3">
      <c r="A198" s="3">
        <v>44470</v>
      </c>
      <c r="B198" t="s">
        <v>17</v>
      </c>
      <c r="C198" t="s">
        <v>6</v>
      </c>
      <c r="D198">
        <v>0</v>
      </c>
      <c r="E198">
        <v>1886</v>
      </c>
      <c r="F198">
        <v>0</v>
      </c>
      <c r="G198">
        <v>2021</v>
      </c>
    </row>
    <row r="199" spans="1:7" x14ac:dyDescent="0.3">
      <c r="A199" s="3">
        <v>44470</v>
      </c>
      <c r="B199" t="s">
        <v>17</v>
      </c>
      <c r="C199" t="s">
        <v>7</v>
      </c>
      <c r="D199">
        <v>0</v>
      </c>
      <c r="E199">
        <v>283</v>
      </c>
      <c r="F199">
        <v>0</v>
      </c>
      <c r="G199">
        <v>2021</v>
      </c>
    </row>
    <row r="200" spans="1:7" x14ac:dyDescent="0.3">
      <c r="A200" s="3">
        <v>44470</v>
      </c>
      <c r="B200" t="s">
        <v>18</v>
      </c>
      <c r="C200" t="s">
        <v>6</v>
      </c>
      <c r="D200">
        <v>0</v>
      </c>
      <c r="E200">
        <v>650</v>
      </c>
      <c r="F200">
        <v>0</v>
      </c>
      <c r="G200">
        <v>2021</v>
      </c>
    </row>
    <row r="201" spans="1:7" x14ac:dyDescent="0.3">
      <c r="A201" s="3">
        <v>44470</v>
      </c>
      <c r="B201" t="s">
        <v>18</v>
      </c>
      <c r="C201" t="s">
        <v>7</v>
      </c>
      <c r="D201">
        <v>0</v>
      </c>
      <c r="E201">
        <v>567</v>
      </c>
      <c r="F201">
        <v>0</v>
      </c>
      <c r="G201">
        <v>2021</v>
      </c>
    </row>
    <row r="202" spans="1:7" x14ac:dyDescent="0.3">
      <c r="A202" s="3">
        <v>44470</v>
      </c>
      <c r="B202" t="s">
        <v>19</v>
      </c>
      <c r="C202" t="s">
        <v>7</v>
      </c>
      <c r="D202">
        <v>0</v>
      </c>
      <c r="E202">
        <v>609</v>
      </c>
      <c r="F202">
        <v>0</v>
      </c>
      <c r="G202">
        <v>2021</v>
      </c>
    </row>
    <row r="203" spans="1:7" x14ac:dyDescent="0.3">
      <c r="A203" s="3">
        <v>44470</v>
      </c>
      <c r="B203" t="s">
        <v>20</v>
      </c>
      <c r="C203" t="s">
        <v>6</v>
      </c>
      <c r="D203">
        <v>0</v>
      </c>
      <c r="E203">
        <v>3015</v>
      </c>
      <c r="F203">
        <v>0</v>
      </c>
      <c r="G203">
        <v>2021</v>
      </c>
    </row>
    <row r="204" spans="1:7" x14ac:dyDescent="0.3">
      <c r="A204" s="3">
        <v>44470</v>
      </c>
      <c r="B204" t="s">
        <v>20</v>
      </c>
      <c r="C204" t="s">
        <v>7</v>
      </c>
      <c r="D204">
        <v>0</v>
      </c>
      <c r="E204">
        <v>366</v>
      </c>
      <c r="F204">
        <v>0</v>
      </c>
      <c r="G204">
        <v>2021</v>
      </c>
    </row>
    <row r="205" spans="1:7" x14ac:dyDescent="0.3">
      <c r="A205" s="3">
        <v>44501</v>
      </c>
      <c r="B205" t="s">
        <v>8</v>
      </c>
      <c r="C205" t="s">
        <v>6</v>
      </c>
      <c r="D205">
        <v>0</v>
      </c>
      <c r="E205">
        <v>413</v>
      </c>
      <c r="F205">
        <v>0</v>
      </c>
      <c r="G205">
        <v>2021</v>
      </c>
    </row>
    <row r="206" spans="1:7" x14ac:dyDescent="0.3">
      <c r="A206" s="3">
        <v>44501</v>
      </c>
      <c r="B206" t="s">
        <v>8</v>
      </c>
      <c r="C206" t="s">
        <v>7</v>
      </c>
      <c r="D206">
        <v>0</v>
      </c>
      <c r="E206">
        <v>125</v>
      </c>
      <c r="F206">
        <v>0</v>
      </c>
      <c r="G206">
        <v>2021</v>
      </c>
    </row>
    <row r="207" spans="1:7" x14ac:dyDescent="0.3">
      <c r="A207" s="3">
        <v>44501</v>
      </c>
      <c r="B207" t="s">
        <v>9</v>
      </c>
      <c r="C207" t="s">
        <v>6</v>
      </c>
      <c r="D207">
        <v>0</v>
      </c>
      <c r="E207">
        <v>1262</v>
      </c>
      <c r="F207">
        <v>0</v>
      </c>
      <c r="G207">
        <v>2021</v>
      </c>
    </row>
    <row r="208" spans="1:7" x14ac:dyDescent="0.3">
      <c r="A208" s="3">
        <v>44501</v>
      </c>
      <c r="B208" t="s">
        <v>9</v>
      </c>
      <c r="C208" t="s">
        <v>7</v>
      </c>
      <c r="D208">
        <v>0</v>
      </c>
      <c r="E208">
        <v>646</v>
      </c>
      <c r="F208">
        <v>0</v>
      </c>
      <c r="G208">
        <v>2021</v>
      </c>
    </row>
    <row r="209" spans="1:7" x14ac:dyDescent="0.3">
      <c r="A209" s="3">
        <v>44501</v>
      </c>
      <c r="B209" t="s">
        <v>10</v>
      </c>
      <c r="C209" t="s">
        <v>7</v>
      </c>
      <c r="D209">
        <v>0</v>
      </c>
      <c r="E209">
        <v>5618</v>
      </c>
      <c r="F209">
        <v>0</v>
      </c>
      <c r="G209">
        <v>2021</v>
      </c>
    </row>
    <row r="210" spans="1:7" x14ac:dyDescent="0.3">
      <c r="A210" s="3">
        <v>44501</v>
      </c>
      <c r="B210" t="s">
        <v>12</v>
      </c>
      <c r="C210" t="s">
        <v>7</v>
      </c>
      <c r="D210">
        <v>0</v>
      </c>
      <c r="E210">
        <v>330</v>
      </c>
      <c r="F210">
        <v>0</v>
      </c>
      <c r="G210">
        <v>2021</v>
      </c>
    </row>
    <row r="211" spans="1:7" x14ac:dyDescent="0.3">
      <c r="A211" s="3">
        <v>44501</v>
      </c>
      <c r="B211" t="s">
        <v>28</v>
      </c>
      <c r="C211" t="s">
        <v>7</v>
      </c>
      <c r="D211">
        <v>0</v>
      </c>
      <c r="E211">
        <v>4496</v>
      </c>
      <c r="F211">
        <v>0</v>
      </c>
      <c r="G211">
        <v>2021</v>
      </c>
    </row>
    <row r="212" spans="1:7" x14ac:dyDescent="0.3">
      <c r="A212" s="3">
        <v>44501</v>
      </c>
      <c r="B212" t="s">
        <v>13</v>
      </c>
      <c r="C212" t="s">
        <v>7</v>
      </c>
      <c r="D212">
        <v>0</v>
      </c>
      <c r="E212">
        <v>4709</v>
      </c>
      <c r="F212">
        <v>0</v>
      </c>
      <c r="G212">
        <v>2021</v>
      </c>
    </row>
    <row r="213" spans="1:7" x14ac:dyDescent="0.3">
      <c r="A213" s="3">
        <v>44501</v>
      </c>
      <c r="B213" t="s">
        <v>14</v>
      </c>
      <c r="C213" t="s">
        <v>6</v>
      </c>
      <c r="D213">
        <v>0</v>
      </c>
      <c r="E213">
        <v>28</v>
      </c>
      <c r="F213">
        <v>0</v>
      </c>
      <c r="G213">
        <v>2021</v>
      </c>
    </row>
    <row r="214" spans="1:7" x14ac:dyDescent="0.3">
      <c r="A214" s="3">
        <v>44501</v>
      </c>
      <c r="B214" t="s">
        <v>14</v>
      </c>
      <c r="C214" t="s">
        <v>7</v>
      </c>
      <c r="D214">
        <v>0</v>
      </c>
      <c r="E214">
        <v>287</v>
      </c>
      <c r="F214">
        <v>0</v>
      </c>
      <c r="G214">
        <v>2021</v>
      </c>
    </row>
    <row r="215" spans="1:7" x14ac:dyDescent="0.3">
      <c r="A215" s="3">
        <v>44501</v>
      </c>
      <c r="B215" t="s">
        <v>15</v>
      </c>
      <c r="C215" t="s">
        <v>7</v>
      </c>
      <c r="D215">
        <v>0</v>
      </c>
      <c r="E215">
        <v>875</v>
      </c>
      <c r="F215">
        <v>0</v>
      </c>
      <c r="G215">
        <v>2021</v>
      </c>
    </row>
    <row r="216" spans="1:7" x14ac:dyDescent="0.3">
      <c r="A216" s="3">
        <v>44501</v>
      </c>
      <c r="B216" t="s">
        <v>16</v>
      </c>
      <c r="C216" t="s">
        <v>6</v>
      </c>
      <c r="D216">
        <v>0</v>
      </c>
      <c r="E216">
        <v>1442</v>
      </c>
      <c r="F216">
        <v>0</v>
      </c>
      <c r="G216">
        <v>2021</v>
      </c>
    </row>
    <row r="217" spans="1:7" x14ac:dyDescent="0.3">
      <c r="A217" s="3">
        <v>44501</v>
      </c>
      <c r="B217" t="s">
        <v>16</v>
      </c>
      <c r="C217" t="s">
        <v>7</v>
      </c>
      <c r="D217">
        <v>0</v>
      </c>
      <c r="E217">
        <v>806</v>
      </c>
      <c r="F217">
        <v>0</v>
      </c>
      <c r="G217">
        <v>2021</v>
      </c>
    </row>
    <row r="218" spans="1:7" x14ac:dyDescent="0.3">
      <c r="A218" s="3">
        <v>44501</v>
      </c>
      <c r="B218" t="s">
        <v>17</v>
      </c>
      <c r="C218" t="s">
        <v>6</v>
      </c>
      <c r="D218">
        <v>0</v>
      </c>
      <c r="E218">
        <v>1820</v>
      </c>
      <c r="F218">
        <v>0</v>
      </c>
      <c r="G218">
        <v>2021</v>
      </c>
    </row>
    <row r="219" spans="1:7" x14ac:dyDescent="0.3">
      <c r="A219" s="3">
        <v>44501</v>
      </c>
      <c r="B219" t="s">
        <v>17</v>
      </c>
      <c r="C219" t="s">
        <v>7</v>
      </c>
      <c r="D219">
        <v>0</v>
      </c>
      <c r="E219">
        <v>328</v>
      </c>
      <c r="F219">
        <v>0</v>
      </c>
      <c r="G219">
        <v>2021</v>
      </c>
    </row>
    <row r="220" spans="1:7" x14ac:dyDescent="0.3">
      <c r="A220" s="3">
        <v>44501</v>
      </c>
      <c r="B220" t="s">
        <v>18</v>
      </c>
      <c r="C220" t="s">
        <v>6</v>
      </c>
      <c r="D220">
        <v>0</v>
      </c>
      <c r="E220">
        <v>592</v>
      </c>
      <c r="F220">
        <v>0</v>
      </c>
      <c r="G220">
        <v>2021</v>
      </c>
    </row>
    <row r="221" spans="1:7" x14ac:dyDescent="0.3">
      <c r="A221" s="3">
        <v>44501</v>
      </c>
      <c r="B221" t="s">
        <v>18</v>
      </c>
      <c r="C221" t="s">
        <v>7</v>
      </c>
      <c r="D221">
        <v>0</v>
      </c>
      <c r="E221">
        <v>692</v>
      </c>
      <c r="F221">
        <v>0</v>
      </c>
      <c r="G221">
        <v>2021</v>
      </c>
    </row>
    <row r="222" spans="1:7" x14ac:dyDescent="0.3">
      <c r="A222" s="3">
        <v>44501</v>
      </c>
      <c r="B222" t="s">
        <v>20</v>
      </c>
      <c r="C222" t="s">
        <v>6</v>
      </c>
      <c r="D222">
        <v>0</v>
      </c>
      <c r="E222">
        <v>3843</v>
      </c>
      <c r="F222">
        <v>0</v>
      </c>
      <c r="G222">
        <v>2021</v>
      </c>
    </row>
    <row r="223" spans="1:7" x14ac:dyDescent="0.3">
      <c r="A223" s="3">
        <v>44501</v>
      </c>
      <c r="B223" t="s">
        <v>20</v>
      </c>
      <c r="C223" t="s">
        <v>7</v>
      </c>
      <c r="D223">
        <v>0</v>
      </c>
      <c r="E223">
        <v>326</v>
      </c>
      <c r="F223">
        <v>0</v>
      </c>
      <c r="G223">
        <v>2021</v>
      </c>
    </row>
    <row r="224" spans="1:7" x14ac:dyDescent="0.3">
      <c r="A224" s="3">
        <v>44531</v>
      </c>
      <c r="B224" t="s">
        <v>8</v>
      </c>
      <c r="C224" t="s">
        <v>6</v>
      </c>
      <c r="D224">
        <v>0</v>
      </c>
      <c r="E224">
        <v>376</v>
      </c>
      <c r="F224">
        <v>0</v>
      </c>
      <c r="G224">
        <v>2021</v>
      </c>
    </row>
    <row r="225" spans="1:7" x14ac:dyDescent="0.3">
      <c r="A225" s="3">
        <v>44531</v>
      </c>
      <c r="B225" t="s">
        <v>9</v>
      </c>
      <c r="C225" t="s">
        <v>6</v>
      </c>
      <c r="D225">
        <v>0</v>
      </c>
      <c r="E225">
        <v>1036</v>
      </c>
      <c r="F225">
        <v>0</v>
      </c>
      <c r="G225">
        <v>2021</v>
      </c>
    </row>
    <row r="226" spans="1:7" x14ac:dyDescent="0.3">
      <c r="A226" s="3">
        <v>44531</v>
      </c>
      <c r="B226" t="s">
        <v>9</v>
      </c>
      <c r="C226" t="s">
        <v>7</v>
      </c>
      <c r="D226">
        <v>0</v>
      </c>
      <c r="E226">
        <v>709</v>
      </c>
      <c r="F226">
        <v>0</v>
      </c>
      <c r="G226">
        <v>2021</v>
      </c>
    </row>
    <row r="227" spans="1:7" x14ac:dyDescent="0.3">
      <c r="A227" s="3">
        <v>44531</v>
      </c>
      <c r="B227" t="s">
        <v>13</v>
      </c>
      <c r="C227" t="s">
        <v>7</v>
      </c>
      <c r="D227">
        <v>0</v>
      </c>
      <c r="E227">
        <v>5306</v>
      </c>
      <c r="F227">
        <v>0</v>
      </c>
      <c r="G227">
        <v>2021</v>
      </c>
    </row>
    <row r="228" spans="1:7" x14ac:dyDescent="0.3">
      <c r="A228" s="3">
        <v>44531</v>
      </c>
      <c r="B228" t="s">
        <v>14</v>
      </c>
      <c r="C228" t="s">
        <v>6</v>
      </c>
      <c r="D228">
        <v>0</v>
      </c>
      <c r="E228">
        <v>15</v>
      </c>
      <c r="F228">
        <v>0</v>
      </c>
      <c r="G228">
        <v>2021</v>
      </c>
    </row>
    <row r="229" spans="1:7" x14ac:dyDescent="0.3">
      <c r="A229" s="3">
        <v>44531</v>
      </c>
      <c r="B229" t="s">
        <v>14</v>
      </c>
      <c r="C229" t="s">
        <v>7</v>
      </c>
      <c r="D229">
        <v>0</v>
      </c>
      <c r="E229">
        <v>167</v>
      </c>
      <c r="F229">
        <v>0</v>
      </c>
      <c r="G229">
        <v>2021</v>
      </c>
    </row>
    <row r="230" spans="1:7" x14ac:dyDescent="0.3">
      <c r="A230" s="3">
        <v>44531</v>
      </c>
      <c r="B230" t="s">
        <v>15</v>
      </c>
      <c r="C230" t="s">
        <v>7</v>
      </c>
      <c r="D230">
        <v>0</v>
      </c>
      <c r="E230">
        <v>849</v>
      </c>
      <c r="F230">
        <v>0</v>
      </c>
      <c r="G230">
        <v>2021</v>
      </c>
    </row>
    <row r="231" spans="1:7" x14ac:dyDescent="0.3">
      <c r="A231" s="3">
        <v>44531</v>
      </c>
      <c r="B231" t="s">
        <v>16</v>
      </c>
      <c r="C231" t="s">
        <v>6</v>
      </c>
      <c r="D231">
        <v>0</v>
      </c>
      <c r="E231">
        <v>1101</v>
      </c>
      <c r="F231">
        <v>0</v>
      </c>
      <c r="G231">
        <v>2021</v>
      </c>
    </row>
    <row r="232" spans="1:7" x14ac:dyDescent="0.3">
      <c r="A232" s="3">
        <v>44531</v>
      </c>
      <c r="B232" t="s">
        <v>16</v>
      </c>
      <c r="C232" t="s">
        <v>7</v>
      </c>
      <c r="D232">
        <v>0</v>
      </c>
      <c r="E232">
        <v>888</v>
      </c>
      <c r="F232">
        <v>0</v>
      </c>
      <c r="G232">
        <v>2021</v>
      </c>
    </row>
    <row r="233" spans="1:7" x14ac:dyDescent="0.3">
      <c r="A233" s="3">
        <v>44531</v>
      </c>
      <c r="B233" t="s">
        <v>17</v>
      </c>
      <c r="C233" t="s">
        <v>6</v>
      </c>
      <c r="D233">
        <v>0</v>
      </c>
      <c r="E233">
        <v>1740</v>
      </c>
      <c r="F233">
        <v>0</v>
      </c>
      <c r="G233">
        <v>2021</v>
      </c>
    </row>
    <row r="234" spans="1:7" x14ac:dyDescent="0.3">
      <c r="A234" s="3">
        <v>44531</v>
      </c>
      <c r="B234" t="s">
        <v>17</v>
      </c>
      <c r="C234" t="s">
        <v>7</v>
      </c>
      <c r="D234">
        <v>0</v>
      </c>
      <c r="E234">
        <v>376</v>
      </c>
      <c r="F234">
        <v>0</v>
      </c>
      <c r="G234">
        <v>2021</v>
      </c>
    </row>
    <row r="235" spans="1:7" x14ac:dyDescent="0.3">
      <c r="A235" s="3">
        <v>44531</v>
      </c>
      <c r="B235" t="s">
        <v>18</v>
      </c>
      <c r="C235" t="s">
        <v>6</v>
      </c>
      <c r="D235">
        <v>0</v>
      </c>
      <c r="E235">
        <v>353</v>
      </c>
      <c r="F235">
        <v>0</v>
      </c>
      <c r="G235">
        <v>2021</v>
      </c>
    </row>
    <row r="236" spans="1:7" x14ac:dyDescent="0.3">
      <c r="A236" s="3">
        <v>44531</v>
      </c>
      <c r="B236" t="s">
        <v>18</v>
      </c>
      <c r="C236" t="s">
        <v>7</v>
      </c>
      <c r="D236">
        <v>0</v>
      </c>
      <c r="E236">
        <v>540</v>
      </c>
      <c r="F236">
        <v>0</v>
      </c>
      <c r="G236">
        <v>2021</v>
      </c>
    </row>
    <row r="237" spans="1:7" x14ac:dyDescent="0.3">
      <c r="A237" s="3">
        <v>44531</v>
      </c>
      <c r="B237" t="s">
        <v>20</v>
      </c>
      <c r="C237" t="s">
        <v>7</v>
      </c>
      <c r="D237">
        <v>0</v>
      </c>
      <c r="E237">
        <v>352</v>
      </c>
      <c r="F237">
        <v>0</v>
      </c>
      <c r="G237">
        <v>2021</v>
      </c>
    </row>
    <row r="238" spans="1:7" x14ac:dyDescent="0.3">
      <c r="A238" s="3">
        <v>44562</v>
      </c>
      <c r="B238" t="s">
        <v>8</v>
      </c>
      <c r="C238" t="s">
        <v>6</v>
      </c>
      <c r="D238">
        <v>0</v>
      </c>
      <c r="E238">
        <v>336</v>
      </c>
      <c r="F238">
        <v>0</v>
      </c>
      <c r="G238">
        <v>2022</v>
      </c>
    </row>
    <row r="239" spans="1:7" x14ac:dyDescent="0.3">
      <c r="A239" s="3">
        <v>44562</v>
      </c>
      <c r="B239" t="s">
        <v>8</v>
      </c>
      <c r="C239" t="s">
        <v>7</v>
      </c>
      <c r="D239">
        <v>0</v>
      </c>
      <c r="E239">
        <v>90</v>
      </c>
      <c r="F239">
        <v>0</v>
      </c>
      <c r="G239">
        <v>2022</v>
      </c>
    </row>
    <row r="240" spans="1:7" x14ac:dyDescent="0.3">
      <c r="A240" s="3">
        <v>44562</v>
      </c>
      <c r="B240" t="s">
        <v>9</v>
      </c>
      <c r="C240" t="s">
        <v>6</v>
      </c>
      <c r="D240">
        <v>0</v>
      </c>
      <c r="E240">
        <v>950</v>
      </c>
      <c r="F240">
        <v>0</v>
      </c>
      <c r="G240">
        <v>2022</v>
      </c>
    </row>
    <row r="241" spans="1:7" x14ac:dyDescent="0.3">
      <c r="A241" s="3">
        <v>44562</v>
      </c>
      <c r="B241" t="s">
        <v>9</v>
      </c>
      <c r="C241" t="s">
        <v>7</v>
      </c>
      <c r="D241">
        <v>0</v>
      </c>
      <c r="E241">
        <v>766</v>
      </c>
      <c r="F241">
        <v>0</v>
      </c>
      <c r="G241">
        <v>2022</v>
      </c>
    </row>
    <row r="242" spans="1:7" x14ac:dyDescent="0.3">
      <c r="A242" s="3">
        <v>44562</v>
      </c>
      <c r="B242" t="s">
        <v>10</v>
      </c>
      <c r="C242" t="s">
        <v>7</v>
      </c>
      <c r="D242">
        <v>0</v>
      </c>
      <c r="E242">
        <v>5550</v>
      </c>
      <c r="F242">
        <v>0</v>
      </c>
      <c r="G242">
        <v>2022</v>
      </c>
    </row>
    <row r="243" spans="1:7" x14ac:dyDescent="0.3">
      <c r="A243" s="3">
        <v>44562</v>
      </c>
      <c r="B243" t="s">
        <v>12</v>
      </c>
      <c r="C243" t="s">
        <v>7</v>
      </c>
      <c r="D243">
        <v>0</v>
      </c>
      <c r="E243">
        <v>358</v>
      </c>
      <c r="F243">
        <v>0</v>
      </c>
      <c r="G243">
        <v>2022</v>
      </c>
    </row>
    <row r="244" spans="1:7" x14ac:dyDescent="0.3">
      <c r="A244" s="3">
        <v>44562</v>
      </c>
      <c r="B244" t="s">
        <v>13</v>
      </c>
      <c r="C244" t="s">
        <v>7</v>
      </c>
      <c r="D244">
        <v>0</v>
      </c>
      <c r="E244">
        <v>3963</v>
      </c>
      <c r="F244">
        <v>0</v>
      </c>
      <c r="G244">
        <v>2022</v>
      </c>
    </row>
    <row r="245" spans="1:7" x14ac:dyDescent="0.3">
      <c r="A245" s="3">
        <v>44562</v>
      </c>
      <c r="B245" t="s">
        <v>14</v>
      </c>
      <c r="C245" t="s">
        <v>7</v>
      </c>
      <c r="D245">
        <v>0</v>
      </c>
      <c r="E245">
        <v>150</v>
      </c>
      <c r="F245">
        <v>0</v>
      </c>
      <c r="G245">
        <v>2022</v>
      </c>
    </row>
    <row r="246" spans="1:7" x14ac:dyDescent="0.3">
      <c r="A246" s="3">
        <v>44562</v>
      </c>
      <c r="B246" t="s">
        <v>15</v>
      </c>
      <c r="C246" t="s">
        <v>7</v>
      </c>
      <c r="D246">
        <v>0</v>
      </c>
      <c r="E246">
        <v>687</v>
      </c>
      <c r="F246">
        <v>0</v>
      </c>
      <c r="G246">
        <v>2022</v>
      </c>
    </row>
    <row r="247" spans="1:7" x14ac:dyDescent="0.3">
      <c r="A247" s="3">
        <v>44562</v>
      </c>
      <c r="B247" t="s">
        <v>16</v>
      </c>
      <c r="C247" t="s">
        <v>6</v>
      </c>
      <c r="D247">
        <v>0</v>
      </c>
      <c r="E247">
        <v>1112</v>
      </c>
      <c r="F247">
        <v>0</v>
      </c>
      <c r="G247">
        <v>2022</v>
      </c>
    </row>
    <row r="248" spans="1:7" x14ac:dyDescent="0.3">
      <c r="A248" s="3">
        <v>44562</v>
      </c>
      <c r="B248" t="s">
        <v>16</v>
      </c>
      <c r="C248" t="s">
        <v>7</v>
      </c>
      <c r="D248">
        <v>0</v>
      </c>
      <c r="E248">
        <v>1063</v>
      </c>
      <c r="F248">
        <v>0</v>
      </c>
      <c r="G248">
        <v>2022</v>
      </c>
    </row>
    <row r="249" spans="1:7" x14ac:dyDescent="0.3">
      <c r="A249" s="3">
        <v>44562</v>
      </c>
      <c r="B249" t="s">
        <v>17</v>
      </c>
      <c r="C249" t="s">
        <v>6</v>
      </c>
      <c r="D249">
        <v>0</v>
      </c>
      <c r="E249">
        <v>1387</v>
      </c>
      <c r="F249">
        <v>0</v>
      </c>
      <c r="G249">
        <v>2022</v>
      </c>
    </row>
    <row r="250" spans="1:7" x14ac:dyDescent="0.3">
      <c r="A250" s="3">
        <v>44562</v>
      </c>
      <c r="B250" t="s">
        <v>17</v>
      </c>
      <c r="C250" t="s">
        <v>7</v>
      </c>
      <c r="D250">
        <v>0</v>
      </c>
      <c r="E250">
        <v>311</v>
      </c>
      <c r="F250">
        <v>0</v>
      </c>
      <c r="G250">
        <v>2022</v>
      </c>
    </row>
    <row r="251" spans="1:7" x14ac:dyDescent="0.3">
      <c r="A251" s="3">
        <v>44562</v>
      </c>
      <c r="B251" t="s">
        <v>18</v>
      </c>
      <c r="C251" t="s">
        <v>6</v>
      </c>
      <c r="D251">
        <v>0</v>
      </c>
      <c r="E251">
        <v>410</v>
      </c>
      <c r="F251">
        <v>0</v>
      </c>
      <c r="G251">
        <v>2022</v>
      </c>
    </row>
    <row r="252" spans="1:7" x14ac:dyDescent="0.3">
      <c r="A252" s="3">
        <v>44562</v>
      </c>
      <c r="B252" t="s">
        <v>18</v>
      </c>
      <c r="C252" t="s">
        <v>7</v>
      </c>
      <c r="D252">
        <v>0</v>
      </c>
      <c r="E252">
        <v>722</v>
      </c>
      <c r="F252">
        <v>0</v>
      </c>
      <c r="G252">
        <v>2022</v>
      </c>
    </row>
    <row r="253" spans="1:7" x14ac:dyDescent="0.3">
      <c r="A253" s="3">
        <v>44562</v>
      </c>
      <c r="B253" t="s">
        <v>19</v>
      </c>
      <c r="C253" t="s">
        <v>7</v>
      </c>
      <c r="D253">
        <v>0</v>
      </c>
      <c r="E253">
        <v>758</v>
      </c>
      <c r="F253">
        <v>0</v>
      </c>
      <c r="G253">
        <v>2022</v>
      </c>
    </row>
    <row r="254" spans="1:7" x14ac:dyDescent="0.3">
      <c r="A254" s="3">
        <v>44562</v>
      </c>
      <c r="B254" t="s">
        <v>20</v>
      </c>
      <c r="C254" t="s">
        <v>7</v>
      </c>
      <c r="D254">
        <v>0</v>
      </c>
      <c r="E254">
        <v>394</v>
      </c>
      <c r="F254">
        <v>0</v>
      </c>
      <c r="G254">
        <v>2022</v>
      </c>
    </row>
    <row r="255" spans="1:7" x14ac:dyDescent="0.3">
      <c r="A255" s="3">
        <v>44593</v>
      </c>
      <c r="B255" t="s">
        <v>8</v>
      </c>
      <c r="C255" t="s">
        <v>6</v>
      </c>
      <c r="D255">
        <v>0</v>
      </c>
      <c r="E255">
        <v>388</v>
      </c>
      <c r="F255">
        <v>0</v>
      </c>
      <c r="G255">
        <v>2022</v>
      </c>
    </row>
    <row r="256" spans="1:7" x14ac:dyDescent="0.3">
      <c r="A256" s="3">
        <v>44593</v>
      </c>
      <c r="B256" t="s">
        <v>8</v>
      </c>
      <c r="C256" t="s">
        <v>7</v>
      </c>
      <c r="D256">
        <v>0</v>
      </c>
      <c r="E256">
        <v>112</v>
      </c>
      <c r="F256">
        <v>0</v>
      </c>
      <c r="G256">
        <v>2022</v>
      </c>
    </row>
    <row r="257" spans="1:7" x14ac:dyDescent="0.3">
      <c r="A257" s="3">
        <v>44593</v>
      </c>
      <c r="B257" t="s">
        <v>9</v>
      </c>
      <c r="C257" t="s">
        <v>6</v>
      </c>
      <c r="D257">
        <v>0</v>
      </c>
      <c r="E257">
        <v>858</v>
      </c>
      <c r="F257">
        <v>0</v>
      </c>
      <c r="G257">
        <v>2022</v>
      </c>
    </row>
    <row r="258" spans="1:7" x14ac:dyDescent="0.3">
      <c r="A258" s="3">
        <v>44593</v>
      </c>
      <c r="B258" t="s">
        <v>9</v>
      </c>
      <c r="C258" t="s">
        <v>7</v>
      </c>
      <c r="D258">
        <v>0</v>
      </c>
      <c r="E258">
        <v>671</v>
      </c>
      <c r="F258">
        <v>0</v>
      </c>
      <c r="G258">
        <v>2022</v>
      </c>
    </row>
    <row r="259" spans="1:7" x14ac:dyDescent="0.3">
      <c r="A259" s="3">
        <v>44593</v>
      </c>
      <c r="B259" t="s">
        <v>14</v>
      </c>
      <c r="C259" t="s">
        <v>6</v>
      </c>
      <c r="D259">
        <v>0</v>
      </c>
      <c r="E259">
        <v>15</v>
      </c>
      <c r="F259">
        <v>0</v>
      </c>
      <c r="G259">
        <v>2022</v>
      </c>
    </row>
    <row r="260" spans="1:7" x14ac:dyDescent="0.3">
      <c r="A260" s="3">
        <v>44593</v>
      </c>
      <c r="B260" t="s">
        <v>14</v>
      </c>
      <c r="C260" t="s">
        <v>7</v>
      </c>
      <c r="D260">
        <v>0</v>
      </c>
      <c r="E260">
        <v>44</v>
      </c>
      <c r="F260">
        <v>0</v>
      </c>
      <c r="G260">
        <v>2022</v>
      </c>
    </row>
    <row r="261" spans="1:7" x14ac:dyDescent="0.3">
      <c r="A261" s="3">
        <v>44593</v>
      </c>
      <c r="B261" t="s">
        <v>15</v>
      </c>
      <c r="C261" t="s">
        <v>7</v>
      </c>
      <c r="D261">
        <v>0</v>
      </c>
      <c r="E261">
        <v>834</v>
      </c>
      <c r="F261">
        <v>0</v>
      </c>
      <c r="G261">
        <v>2022</v>
      </c>
    </row>
    <row r="262" spans="1:7" x14ac:dyDescent="0.3">
      <c r="A262" s="3">
        <v>44593</v>
      </c>
      <c r="B262" t="s">
        <v>16</v>
      </c>
      <c r="C262" t="s">
        <v>6</v>
      </c>
      <c r="D262">
        <v>0</v>
      </c>
      <c r="E262">
        <v>1145</v>
      </c>
      <c r="F262">
        <v>0</v>
      </c>
      <c r="G262">
        <v>2022</v>
      </c>
    </row>
    <row r="263" spans="1:7" x14ac:dyDescent="0.3">
      <c r="A263" s="3">
        <v>44593</v>
      </c>
      <c r="B263" t="s">
        <v>17</v>
      </c>
      <c r="C263" t="s">
        <v>6</v>
      </c>
      <c r="D263">
        <v>0</v>
      </c>
      <c r="E263">
        <v>1599</v>
      </c>
      <c r="F263">
        <v>0</v>
      </c>
      <c r="G263">
        <v>2022</v>
      </c>
    </row>
    <row r="264" spans="1:7" x14ac:dyDescent="0.3">
      <c r="A264" s="3">
        <v>44593</v>
      </c>
      <c r="B264" t="s">
        <v>17</v>
      </c>
      <c r="C264" t="s">
        <v>7</v>
      </c>
      <c r="D264">
        <v>0</v>
      </c>
      <c r="E264">
        <v>354</v>
      </c>
      <c r="F264">
        <v>0</v>
      </c>
      <c r="G264">
        <v>2022</v>
      </c>
    </row>
    <row r="265" spans="1:7" x14ac:dyDescent="0.3">
      <c r="A265" s="3">
        <v>44593</v>
      </c>
      <c r="B265" t="s">
        <v>18</v>
      </c>
      <c r="C265" t="s">
        <v>6</v>
      </c>
      <c r="D265">
        <v>0</v>
      </c>
      <c r="E265">
        <v>504</v>
      </c>
      <c r="F265">
        <v>0</v>
      </c>
      <c r="G265">
        <v>2022</v>
      </c>
    </row>
    <row r="266" spans="1:7" x14ac:dyDescent="0.3">
      <c r="A266" s="3">
        <v>44593</v>
      </c>
      <c r="B266" t="s">
        <v>18</v>
      </c>
      <c r="C266" t="s">
        <v>7</v>
      </c>
      <c r="D266">
        <v>0</v>
      </c>
      <c r="E266">
        <v>773</v>
      </c>
      <c r="F266">
        <v>0</v>
      </c>
      <c r="G266">
        <v>2022</v>
      </c>
    </row>
    <row r="267" spans="1:7" x14ac:dyDescent="0.3">
      <c r="A267" s="3">
        <v>44593</v>
      </c>
      <c r="B267" t="s">
        <v>19</v>
      </c>
      <c r="C267" t="s">
        <v>7</v>
      </c>
      <c r="D267">
        <v>0</v>
      </c>
      <c r="E267">
        <v>622</v>
      </c>
      <c r="F267">
        <v>0</v>
      </c>
      <c r="G267">
        <v>2022</v>
      </c>
    </row>
    <row r="268" spans="1:7" x14ac:dyDescent="0.3">
      <c r="A268" s="3">
        <v>44593</v>
      </c>
      <c r="B268" t="s">
        <v>20</v>
      </c>
      <c r="C268" t="s">
        <v>7</v>
      </c>
      <c r="D268">
        <v>0</v>
      </c>
      <c r="E268">
        <v>340</v>
      </c>
      <c r="F268">
        <v>0</v>
      </c>
      <c r="G268">
        <v>2022</v>
      </c>
    </row>
    <row r="269" spans="1:7" x14ac:dyDescent="0.3">
      <c r="A269" s="3">
        <v>44621</v>
      </c>
      <c r="B269" t="s">
        <v>8</v>
      </c>
      <c r="C269" t="s">
        <v>6</v>
      </c>
      <c r="D269">
        <v>0</v>
      </c>
      <c r="E269">
        <v>383</v>
      </c>
      <c r="F269">
        <v>0</v>
      </c>
      <c r="G269">
        <v>2022</v>
      </c>
    </row>
    <row r="270" spans="1:7" x14ac:dyDescent="0.3">
      <c r="A270" s="3">
        <v>44621</v>
      </c>
      <c r="B270" t="s">
        <v>9</v>
      </c>
      <c r="C270" t="s">
        <v>6</v>
      </c>
      <c r="D270">
        <v>0</v>
      </c>
      <c r="E270">
        <v>1111</v>
      </c>
      <c r="F270">
        <v>0</v>
      </c>
      <c r="G270">
        <v>2022</v>
      </c>
    </row>
    <row r="271" spans="1:7" x14ac:dyDescent="0.3">
      <c r="A271" s="3">
        <v>44621</v>
      </c>
      <c r="B271" t="s">
        <v>9</v>
      </c>
      <c r="C271" t="s">
        <v>7</v>
      </c>
      <c r="D271">
        <v>0</v>
      </c>
      <c r="E271">
        <v>679</v>
      </c>
      <c r="F271">
        <v>0</v>
      </c>
      <c r="G271">
        <v>2022</v>
      </c>
    </row>
    <row r="272" spans="1:7" x14ac:dyDescent="0.3">
      <c r="A272" s="3">
        <v>44621</v>
      </c>
      <c r="B272" t="s">
        <v>14</v>
      </c>
      <c r="C272" t="s">
        <v>6</v>
      </c>
      <c r="D272">
        <v>0</v>
      </c>
      <c r="E272">
        <v>49</v>
      </c>
      <c r="F272">
        <v>0</v>
      </c>
      <c r="G272">
        <v>2022</v>
      </c>
    </row>
    <row r="273" spans="1:7" x14ac:dyDescent="0.3">
      <c r="A273" s="3">
        <v>44621</v>
      </c>
      <c r="B273" t="s">
        <v>14</v>
      </c>
      <c r="C273" t="s">
        <v>7</v>
      </c>
      <c r="D273">
        <v>0</v>
      </c>
      <c r="E273">
        <v>49</v>
      </c>
      <c r="F273">
        <v>0</v>
      </c>
      <c r="G273">
        <v>2022</v>
      </c>
    </row>
    <row r="274" spans="1:7" x14ac:dyDescent="0.3">
      <c r="A274" s="3">
        <v>44621</v>
      </c>
      <c r="B274" t="s">
        <v>15</v>
      </c>
      <c r="C274" t="s">
        <v>7</v>
      </c>
      <c r="D274">
        <v>0</v>
      </c>
      <c r="E274">
        <v>717</v>
      </c>
      <c r="F274">
        <v>0</v>
      </c>
      <c r="G274">
        <v>2022</v>
      </c>
    </row>
    <row r="275" spans="1:7" x14ac:dyDescent="0.3">
      <c r="A275" s="3">
        <v>44621</v>
      </c>
      <c r="B275" t="s">
        <v>16</v>
      </c>
      <c r="C275" t="s">
        <v>6</v>
      </c>
      <c r="D275">
        <v>0</v>
      </c>
      <c r="E275">
        <v>1687</v>
      </c>
      <c r="F275">
        <v>0</v>
      </c>
      <c r="G275">
        <v>2022</v>
      </c>
    </row>
    <row r="276" spans="1:7" x14ac:dyDescent="0.3">
      <c r="A276" s="3">
        <v>44621</v>
      </c>
      <c r="B276" t="s">
        <v>16</v>
      </c>
      <c r="C276" t="s">
        <v>7</v>
      </c>
      <c r="D276">
        <v>0</v>
      </c>
      <c r="E276">
        <v>1104</v>
      </c>
      <c r="F276">
        <v>0</v>
      </c>
      <c r="G276">
        <v>2022</v>
      </c>
    </row>
    <row r="277" spans="1:7" x14ac:dyDescent="0.3">
      <c r="A277" s="3">
        <v>44621</v>
      </c>
      <c r="B277" t="s">
        <v>17</v>
      </c>
      <c r="C277" t="s">
        <v>6</v>
      </c>
      <c r="D277">
        <v>0</v>
      </c>
      <c r="E277">
        <v>1848</v>
      </c>
      <c r="F277">
        <v>0</v>
      </c>
      <c r="G277">
        <v>2022</v>
      </c>
    </row>
    <row r="278" spans="1:7" x14ac:dyDescent="0.3">
      <c r="A278" s="3">
        <v>44621</v>
      </c>
      <c r="B278" t="s">
        <v>17</v>
      </c>
      <c r="C278" t="s">
        <v>7</v>
      </c>
      <c r="D278">
        <v>0</v>
      </c>
      <c r="E278">
        <v>413</v>
      </c>
      <c r="F278">
        <v>0</v>
      </c>
      <c r="G278">
        <v>2022</v>
      </c>
    </row>
    <row r="279" spans="1:7" x14ac:dyDescent="0.3">
      <c r="A279" s="3">
        <v>44621</v>
      </c>
      <c r="B279" t="s">
        <v>18</v>
      </c>
      <c r="C279" t="s">
        <v>6</v>
      </c>
      <c r="D279">
        <v>0</v>
      </c>
      <c r="E279">
        <v>541</v>
      </c>
      <c r="F279">
        <v>0</v>
      </c>
      <c r="G279">
        <v>2022</v>
      </c>
    </row>
    <row r="280" spans="1:7" x14ac:dyDescent="0.3">
      <c r="A280" s="3">
        <v>44621</v>
      </c>
      <c r="B280" t="s">
        <v>18</v>
      </c>
      <c r="C280" t="s">
        <v>7</v>
      </c>
      <c r="D280">
        <v>0</v>
      </c>
      <c r="E280">
        <v>632</v>
      </c>
      <c r="F280">
        <v>0</v>
      </c>
      <c r="G280">
        <v>2022</v>
      </c>
    </row>
    <row r="281" spans="1:7" x14ac:dyDescent="0.3">
      <c r="A281" s="3">
        <v>44621</v>
      </c>
      <c r="B281" t="s">
        <v>20</v>
      </c>
      <c r="C281" t="s">
        <v>7</v>
      </c>
      <c r="D281">
        <v>0</v>
      </c>
      <c r="E281">
        <v>484</v>
      </c>
      <c r="F281">
        <v>0</v>
      </c>
      <c r="G281">
        <v>2022</v>
      </c>
    </row>
    <row r="282" spans="1:7" x14ac:dyDescent="0.3">
      <c r="A282" s="3">
        <v>44652</v>
      </c>
      <c r="B282" t="s">
        <v>8</v>
      </c>
      <c r="C282" t="s">
        <v>6</v>
      </c>
      <c r="D282">
        <v>0</v>
      </c>
      <c r="E282">
        <v>407</v>
      </c>
      <c r="F282">
        <v>0</v>
      </c>
      <c r="G282">
        <v>2022</v>
      </c>
    </row>
    <row r="283" spans="1:7" x14ac:dyDescent="0.3">
      <c r="A283" s="3">
        <v>44652</v>
      </c>
      <c r="B283" t="s">
        <v>9</v>
      </c>
      <c r="C283" t="s">
        <v>6</v>
      </c>
      <c r="D283">
        <v>0</v>
      </c>
      <c r="E283">
        <v>1063</v>
      </c>
      <c r="F283">
        <v>0</v>
      </c>
      <c r="G283">
        <v>2022</v>
      </c>
    </row>
    <row r="284" spans="1:7" x14ac:dyDescent="0.3">
      <c r="A284" s="3">
        <v>44652</v>
      </c>
      <c r="B284" t="s">
        <v>9</v>
      </c>
      <c r="C284" t="s">
        <v>7</v>
      </c>
      <c r="D284">
        <v>0</v>
      </c>
      <c r="E284">
        <v>824</v>
      </c>
      <c r="F284">
        <v>0</v>
      </c>
      <c r="G284">
        <v>2022</v>
      </c>
    </row>
    <row r="285" spans="1:7" x14ac:dyDescent="0.3">
      <c r="A285" s="3">
        <v>44652</v>
      </c>
      <c r="B285" t="s">
        <v>14</v>
      </c>
      <c r="C285" t="s">
        <v>6</v>
      </c>
      <c r="D285">
        <v>0</v>
      </c>
      <c r="E285">
        <v>351</v>
      </c>
      <c r="F285">
        <v>0</v>
      </c>
      <c r="G285">
        <v>2022</v>
      </c>
    </row>
    <row r="286" spans="1:7" x14ac:dyDescent="0.3">
      <c r="A286" s="3">
        <v>44652</v>
      </c>
      <c r="B286" t="s">
        <v>14</v>
      </c>
      <c r="C286" t="s">
        <v>7</v>
      </c>
      <c r="D286">
        <v>0</v>
      </c>
      <c r="E286">
        <v>105</v>
      </c>
      <c r="F286">
        <v>0</v>
      </c>
      <c r="G286">
        <v>2022</v>
      </c>
    </row>
    <row r="287" spans="1:7" x14ac:dyDescent="0.3">
      <c r="A287" s="3">
        <v>44652</v>
      </c>
      <c r="B287" t="s">
        <v>17</v>
      </c>
      <c r="C287" t="s">
        <v>6</v>
      </c>
      <c r="D287">
        <v>0</v>
      </c>
      <c r="E287">
        <v>1530</v>
      </c>
      <c r="F287">
        <v>0</v>
      </c>
      <c r="G287">
        <v>2022</v>
      </c>
    </row>
    <row r="288" spans="1:7" x14ac:dyDescent="0.3">
      <c r="A288" s="3">
        <v>44652</v>
      </c>
      <c r="B288" t="s">
        <v>17</v>
      </c>
      <c r="C288" t="s">
        <v>7</v>
      </c>
      <c r="D288">
        <v>0</v>
      </c>
      <c r="E288">
        <v>323</v>
      </c>
      <c r="F288">
        <v>0</v>
      </c>
      <c r="G288">
        <v>2022</v>
      </c>
    </row>
    <row r="289" spans="1:7" x14ac:dyDescent="0.3">
      <c r="A289" s="3">
        <v>44652</v>
      </c>
      <c r="B289" t="s">
        <v>18</v>
      </c>
      <c r="C289" t="s">
        <v>7</v>
      </c>
      <c r="D289">
        <v>0</v>
      </c>
      <c r="E289">
        <v>723</v>
      </c>
      <c r="F289">
        <v>0</v>
      </c>
      <c r="G289">
        <v>2022</v>
      </c>
    </row>
    <row r="290" spans="1:7" x14ac:dyDescent="0.3">
      <c r="A290" s="3">
        <v>44652</v>
      </c>
      <c r="B290" t="s">
        <v>20</v>
      </c>
      <c r="C290" t="s">
        <v>7</v>
      </c>
      <c r="D290">
        <v>0</v>
      </c>
      <c r="E290">
        <v>448</v>
      </c>
      <c r="F290">
        <v>0</v>
      </c>
      <c r="G290">
        <v>2022</v>
      </c>
    </row>
    <row r="291" spans="1:7" x14ac:dyDescent="0.3">
      <c r="A291" s="3">
        <v>44682</v>
      </c>
      <c r="B291" t="s">
        <v>8</v>
      </c>
      <c r="C291" t="s">
        <v>6</v>
      </c>
      <c r="D291">
        <v>0</v>
      </c>
      <c r="E291">
        <v>358</v>
      </c>
      <c r="F291">
        <v>0</v>
      </c>
      <c r="G291">
        <v>2022</v>
      </c>
    </row>
    <row r="292" spans="1:7" x14ac:dyDescent="0.3">
      <c r="A292" s="3">
        <v>44682</v>
      </c>
      <c r="B292" t="s">
        <v>8</v>
      </c>
      <c r="C292" t="s">
        <v>7</v>
      </c>
      <c r="D292">
        <v>0</v>
      </c>
      <c r="E292">
        <v>110</v>
      </c>
      <c r="F292">
        <v>0</v>
      </c>
      <c r="G292">
        <v>2022</v>
      </c>
    </row>
    <row r="293" spans="1:7" x14ac:dyDescent="0.3">
      <c r="A293" s="3">
        <v>44682</v>
      </c>
      <c r="B293" t="s">
        <v>9</v>
      </c>
      <c r="C293" t="s">
        <v>6</v>
      </c>
      <c r="D293">
        <v>0</v>
      </c>
      <c r="E293">
        <v>1241</v>
      </c>
      <c r="F293">
        <v>0</v>
      </c>
      <c r="G293">
        <v>2022</v>
      </c>
    </row>
    <row r="294" spans="1:7" x14ac:dyDescent="0.3">
      <c r="A294" s="3">
        <v>44682</v>
      </c>
      <c r="B294" t="s">
        <v>9</v>
      </c>
      <c r="C294" t="s">
        <v>7</v>
      </c>
      <c r="D294">
        <v>0</v>
      </c>
      <c r="E294">
        <v>965</v>
      </c>
      <c r="F294">
        <v>0</v>
      </c>
      <c r="G294">
        <v>2022</v>
      </c>
    </row>
    <row r="295" spans="1:7" x14ac:dyDescent="0.3">
      <c r="A295" s="3">
        <v>44682</v>
      </c>
      <c r="B295" t="s">
        <v>14</v>
      </c>
      <c r="C295" t="s">
        <v>6</v>
      </c>
      <c r="D295">
        <v>0</v>
      </c>
      <c r="E295">
        <v>419</v>
      </c>
      <c r="F295">
        <v>0</v>
      </c>
      <c r="G295">
        <v>2022</v>
      </c>
    </row>
    <row r="296" spans="1:7" x14ac:dyDescent="0.3">
      <c r="A296" s="3">
        <v>44682</v>
      </c>
      <c r="B296" t="s">
        <v>14</v>
      </c>
      <c r="C296" t="s">
        <v>7</v>
      </c>
      <c r="D296">
        <v>0</v>
      </c>
      <c r="E296">
        <v>322</v>
      </c>
      <c r="F296">
        <v>0</v>
      </c>
      <c r="G296">
        <v>2022</v>
      </c>
    </row>
    <row r="297" spans="1:7" x14ac:dyDescent="0.3">
      <c r="A297" s="3">
        <v>44682</v>
      </c>
      <c r="B297" t="s">
        <v>15</v>
      </c>
      <c r="C297" t="s">
        <v>7</v>
      </c>
      <c r="D297">
        <v>0</v>
      </c>
      <c r="E297">
        <v>644</v>
      </c>
      <c r="F297">
        <v>0</v>
      </c>
      <c r="G297">
        <v>2022</v>
      </c>
    </row>
    <row r="298" spans="1:7" x14ac:dyDescent="0.3">
      <c r="A298" s="3">
        <v>44682</v>
      </c>
      <c r="B298" t="s">
        <v>16</v>
      </c>
      <c r="C298" t="s">
        <v>6</v>
      </c>
      <c r="D298">
        <v>0</v>
      </c>
      <c r="E298">
        <v>1780</v>
      </c>
      <c r="F298">
        <v>0</v>
      </c>
      <c r="G298">
        <v>2022</v>
      </c>
    </row>
    <row r="299" spans="1:7" x14ac:dyDescent="0.3">
      <c r="A299" s="3">
        <v>44682</v>
      </c>
      <c r="B299" t="s">
        <v>17</v>
      </c>
      <c r="C299" t="s">
        <v>7</v>
      </c>
      <c r="D299">
        <v>0</v>
      </c>
      <c r="E299">
        <v>397</v>
      </c>
      <c r="F299">
        <v>0</v>
      </c>
      <c r="G299">
        <v>2022</v>
      </c>
    </row>
    <row r="300" spans="1:7" x14ac:dyDescent="0.3">
      <c r="A300" s="3">
        <v>44682</v>
      </c>
      <c r="B300" t="s">
        <v>18</v>
      </c>
      <c r="C300" t="s">
        <v>7</v>
      </c>
      <c r="D300">
        <v>0</v>
      </c>
      <c r="E300">
        <v>630</v>
      </c>
      <c r="F300">
        <v>0</v>
      </c>
      <c r="G300">
        <v>2022</v>
      </c>
    </row>
    <row r="301" spans="1:7" x14ac:dyDescent="0.3">
      <c r="A301" s="3">
        <v>44682</v>
      </c>
      <c r="B301" t="s">
        <v>20</v>
      </c>
      <c r="C301" t="s">
        <v>7</v>
      </c>
      <c r="D301">
        <v>0</v>
      </c>
      <c r="E301">
        <v>359</v>
      </c>
      <c r="F301">
        <v>0</v>
      </c>
      <c r="G301">
        <v>2022</v>
      </c>
    </row>
    <row r="302" spans="1:7" x14ac:dyDescent="0.3">
      <c r="A302" s="3">
        <v>44713</v>
      </c>
      <c r="B302" t="s">
        <v>8</v>
      </c>
      <c r="C302" t="s">
        <v>6</v>
      </c>
      <c r="D302">
        <v>0</v>
      </c>
      <c r="E302">
        <v>423</v>
      </c>
      <c r="F302">
        <v>0</v>
      </c>
      <c r="G302">
        <v>2022</v>
      </c>
    </row>
    <row r="303" spans="1:7" x14ac:dyDescent="0.3">
      <c r="A303" s="3">
        <v>44713</v>
      </c>
      <c r="B303" t="s">
        <v>8</v>
      </c>
      <c r="C303" t="s">
        <v>7</v>
      </c>
      <c r="D303">
        <v>0</v>
      </c>
      <c r="E303">
        <v>115</v>
      </c>
      <c r="F303">
        <v>0</v>
      </c>
      <c r="G303">
        <v>2022</v>
      </c>
    </row>
    <row r="304" spans="1:7" x14ac:dyDescent="0.3">
      <c r="A304" s="3">
        <v>44713</v>
      </c>
      <c r="B304" t="s">
        <v>9</v>
      </c>
      <c r="C304" t="s">
        <v>6</v>
      </c>
      <c r="D304">
        <v>0</v>
      </c>
      <c r="E304">
        <v>1253</v>
      </c>
      <c r="F304">
        <v>0</v>
      </c>
      <c r="G304">
        <v>2022</v>
      </c>
    </row>
    <row r="305" spans="1:7" x14ac:dyDescent="0.3">
      <c r="A305" s="3">
        <v>44713</v>
      </c>
      <c r="B305" t="s">
        <v>9</v>
      </c>
      <c r="C305" t="s">
        <v>7</v>
      </c>
      <c r="D305">
        <v>0</v>
      </c>
      <c r="E305">
        <v>1021</v>
      </c>
      <c r="F305">
        <v>0</v>
      </c>
      <c r="G305">
        <v>2022</v>
      </c>
    </row>
    <row r="306" spans="1:7" x14ac:dyDescent="0.3">
      <c r="A306" s="3">
        <v>44713</v>
      </c>
      <c r="B306" t="s">
        <v>14</v>
      </c>
      <c r="C306" t="s">
        <v>7</v>
      </c>
      <c r="D306">
        <v>0</v>
      </c>
      <c r="E306">
        <v>310</v>
      </c>
      <c r="F306">
        <v>0</v>
      </c>
      <c r="G306">
        <v>2022</v>
      </c>
    </row>
    <row r="307" spans="1:7" x14ac:dyDescent="0.3">
      <c r="A307" s="3">
        <v>44713</v>
      </c>
      <c r="B307" t="s">
        <v>15</v>
      </c>
      <c r="C307" t="s">
        <v>7</v>
      </c>
      <c r="D307">
        <v>0</v>
      </c>
      <c r="E307">
        <v>1029</v>
      </c>
      <c r="F307">
        <v>0</v>
      </c>
      <c r="G307">
        <v>2022</v>
      </c>
    </row>
    <row r="308" spans="1:7" x14ac:dyDescent="0.3">
      <c r="A308" s="3">
        <v>44713</v>
      </c>
      <c r="B308" t="s">
        <v>17</v>
      </c>
      <c r="C308" t="s">
        <v>7</v>
      </c>
      <c r="D308">
        <v>0</v>
      </c>
      <c r="E308">
        <v>373</v>
      </c>
      <c r="F308">
        <v>0</v>
      </c>
      <c r="G308">
        <v>2022</v>
      </c>
    </row>
    <row r="309" spans="1:7" x14ac:dyDescent="0.3">
      <c r="A309" s="3">
        <v>44713</v>
      </c>
      <c r="B309" t="s">
        <v>18</v>
      </c>
      <c r="C309" t="s">
        <v>6</v>
      </c>
      <c r="D309">
        <v>0</v>
      </c>
      <c r="E309">
        <v>594</v>
      </c>
      <c r="F309">
        <v>0</v>
      </c>
      <c r="G309">
        <v>2022</v>
      </c>
    </row>
    <row r="310" spans="1:7" x14ac:dyDescent="0.3">
      <c r="A310" s="3">
        <v>44713</v>
      </c>
      <c r="B310" t="s">
        <v>18</v>
      </c>
      <c r="C310" t="s">
        <v>7</v>
      </c>
      <c r="D310">
        <v>0</v>
      </c>
      <c r="E310">
        <v>735</v>
      </c>
      <c r="F310">
        <v>0</v>
      </c>
      <c r="G310">
        <v>2022</v>
      </c>
    </row>
    <row r="311" spans="1:7" x14ac:dyDescent="0.3">
      <c r="A311" s="3">
        <v>44713</v>
      </c>
      <c r="B311" t="s">
        <v>20</v>
      </c>
      <c r="C311" t="s">
        <v>7</v>
      </c>
      <c r="D311">
        <v>0</v>
      </c>
      <c r="E311">
        <v>354</v>
      </c>
      <c r="F311">
        <v>0</v>
      </c>
      <c r="G311">
        <v>2022</v>
      </c>
    </row>
    <row r="312" spans="1:7" x14ac:dyDescent="0.3">
      <c r="A312" s="3">
        <v>44743</v>
      </c>
      <c r="B312" t="s">
        <v>8</v>
      </c>
      <c r="C312" t="s">
        <v>6</v>
      </c>
      <c r="D312">
        <v>0</v>
      </c>
      <c r="E312">
        <v>385</v>
      </c>
      <c r="F312">
        <v>0</v>
      </c>
      <c r="G312">
        <v>2022</v>
      </c>
    </row>
    <row r="313" spans="1:7" x14ac:dyDescent="0.3">
      <c r="A313" s="3">
        <v>44743</v>
      </c>
      <c r="B313" t="s">
        <v>8</v>
      </c>
      <c r="C313" t="s">
        <v>7</v>
      </c>
      <c r="D313">
        <v>0</v>
      </c>
      <c r="E313">
        <v>127</v>
      </c>
      <c r="F313">
        <v>0</v>
      </c>
      <c r="G313">
        <v>2022</v>
      </c>
    </row>
    <row r="314" spans="1:7" x14ac:dyDescent="0.3">
      <c r="A314" s="3">
        <v>44743</v>
      </c>
      <c r="B314" t="s">
        <v>9</v>
      </c>
      <c r="C314" t="s">
        <v>6</v>
      </c>
      <c r="D314">
        <v>0</v>
      </c>
      <c r="E314">
        <v>1181</v>
      </c>
      <c r="F314">
        <v>0</v>
      </c>
      <c r="G314">
        <v>2022</v>
      </c>
    </row>
    <row r="315" spans="1:7" x14ac:dyDescent="0.3">
      <c r="A315" s="3">
        <v>44743</v>
      </c>
      <c r="B315" t="s">
        <v>12</v>
      </c>
      <c r="C315" t="s">
        <v>7</v>
      </c>
      <c r="D315">
        <v>0</v>
      </c>
      <c r="E315">
        <v>344</v>
      </c>
      <c r="F315">
        <v>0</v>
      </c>
      <c r="G315">
        <v>2022</v>
      </c>
    </row>
    <row r="316" spans="1:7" x14ac:dyDescent="0.3">
      <c r="A316" s="3">
        <v>44743</v>
      </c>
      <c r="B316" t="s">
        <v>14</v>
      </c>
      <c r="C316" t="s">
        <v>6</v>
      </c>
      <c r="D316">
        <v>0</v>
      </c>
      <c r="E316">
        <v>314</v>
      </c>
      <c r="F316">
        <v>0</v>
      </c>
      <c r="G316">
        <v>2022</v>
      </c>
    </row>
    <row r="317" spans="1:7" x14ac:dyDescent="0.3">
      <c r="A317" s="3">
        <v>44743</v>
      </c>
      <c r="B317" t="s">
        <v>15</v>
      </c>
      <c r="C317" t="s">
        <v>7</v>
      </c>
      <c r="D317">
        <v>0</v>
      </c>
      <c r="E317">
        <v>775</v>
      </c>
      <c r="F317">
        <v>0</v>
      </c>
      <c r="G317">
        <v>2022</v>
      </c>
    </row>
    <row r="318" spans="1:7" x14ac:dyDescent="0.3">
      <c r="A318" s="3">
        <v>44743</v>
      </c>
      <c r="B318" t="s">
        <v>17</v>
      </c>
      <c r="C318" t="s">
        <v>7</v>
      </c>
      <c r="D318">
        <v>0</v>
      </c>
      <c r="E318">
        <v>319</v>
      </c>
      <c r="F318">
        <v>0</v>
      </c>
      <c r="G318">
        <v>2022</v>
      </c>
    </row>
    <row r="319" spans="1:7" x14ac:dyDescent="0.3">
      <c r="A319" s="3">
        <v>44743</v>
      </c>
      <c r="B319" t="s">
        <v>18</v>
      </c>
      <c r="C319" t="s">
        <v>6</v>
      </c>
      <c r="D319">
        <v>0</v>
      </c>
      <c r="E319">
        <v>505</v>
      </c>
      <c r="F319">
        <v>0</v>
      </c>
      <c r="G319">
        <v>2022</v>
      </c>
    </row>
    <row r="320" spans="1:7" x14ac:dyDescent="0.3">
      <c r="A320" s="3">
        <v>44743</v>
      </c>
      <c r="B320" t="s">
        <v>18</v>
      </c>
      <c r="C320" t="s">
        <v>7</v>
      </c>
      <c r="D320">
        <v>0</v>
      </c>
      <c r="E320">
        <v>591</v>
      </c>
      <c r="F320">
        <v>0</v>
      </c>
      <c r="G320">
        <v>2022</v>
      </c>
    </row>
    <row r="321" spans="1:7" x14ac:dyDescent="0.3">
      <c r="A321" s="3">
        <v>44743</v>
      </c>
      <c r="B321" t="s">
        <v>20</v>
      </c>
      <c r="C321" t="s">
        <v>7</v>
      </c>
      <c r="D321">
        <v>0</v>
      </c>
      <c r="E321">
        <v>402</v>
      </c>
      <c r="F321">
        <v>0</v>
      </c>
      <c r="G321">
        <v>2022</v>
      </c>
    </row>
    <row r="322" spans="1:7" x14ac:dyDescent="0.3">
      <c r="A322" s="3">
        <v>44774</v>
      </c>
      <c r="B322" t="s">
        <v>8</v>
      </c>
      <c r="C322" t="s">
        <v>6</v>
      </c>
      <c r="D322">
        <v>0</v>
      </c>
      <c r="E322">
        <v>398</v>
      </c>
      <c r="F322">
        <v>0</v>
      </c>
      <c r="G322">
        <v>2022</v>
      </c>
    </row>
    <row r="323" spans="1:7" x14ac:dyDescent="0.3">
      <c r="A323" s="3">
        <v>44774</v>
      </c>
      <c r="B323" t="s">
        <v>8</v>
      </c>
      <c r="C323" t="s">
        <v>7</v>
      </c>
      <c r="D323">
        <v>0</v>
      </c>
      <c r="E323">
        <v>154</v>
      </c>
      <c r="F323">
        <v>0</v>
      </c>
      <c r="G323">
        <v>2022</v>
      </c>
    </row>
    <row r="324" spans="1:7" x14ac:dyDescent="0.3">
      <c r="A324" s="3">
        <v>44774</v>
      </c>
      <c r="B324" t="s">
        <v>9</v>
      </c>
      <c r="C324" t="s">
        <v>6</v>
      </c>
      <c r="D324">
        <v>0</v>
      </c>
      <c r="E324">
        <v>1244</v>
      </c>
      <c r="F324">
        <v>0</v>
      </c>
      <c r="G324">
        <v>2022</v>
      </c>
    </row>
    <row r="325" spans="1:7" x14ac:dyDescent="0.3">
      <c r="A325" s="3">
        <v>44774</v>
      </c>
      <c r="B325" t="s">
        <v>9</v>
      </c>
      <c r="C325" t="s">
        <v>7</v>
      </c>
      <c r="D325">
        <v>0</v>
      </c>
      <c r="E325">
        <v>866</v>
      </c>
      <c r="F325">
        <v>0</v>
      </c>
      <c r="G325">
        <v>2022</v>
      </c>
    </row>
    <row r="326" spans="1:7" x14ac:dyDescent="0.3">
      <c r="A326" s="3">
        <v>44774</v>
      </c>
      <c r="B326" t="s">
        <v>14</v>
      </c>
      <c r="C326" t="s">
        <v>6</v>
      </c>
      <c r="D326">
        <v>0</v>
      </c>
      <c r="E326">
        <v>222</v>
      </c>
      <c r="F326">
        <v>0</v>
      </c>
      <c r="G326">
        <v>2022</v>
      </c>
    </row>
    <row r="327" spans="1:7" x14ac:dyDescent="0.3">
      <c r="A327" s="3">
        <v>44774</v>
      </c>
      <c r="B327" t="s">
        <v>15</v>
      </c>
      <c r="C327" t="s">
        <v>7</v>
      </c>
      <c r="D327">
        <v>0</v>
      </c>
      <c r="E327">
        <v>623</v>
      </c>
      <c r="F327">
        <v>0</v>
      </c>
      <c r="G327">
        <v>2022</v>
      </c>
    </row>
    <row r="328" spans="1:7" x14ac:dyDescent="0.3">
      <c r="A328" s="3">
        <v>44774</v>
      </c>
      <c r="B328" t="s">
        <v>16</v>
      </c>
      <c r="C328" t="s">
        <v>7</v>
      </c>
      <c r="D328">
        <v>0</v>
      </c>
      <c r="E328">
        <v>1120</v>
      </c>
      <c r="F328">
        <v>0</v>
      </c>
      <c r="G328">
        <v>2022</v>
      </c>
    </row>
    <row r="329" spans="1:7" x14ac:dyDescent="0.3">
      <c r="A329" s="3">
        <v>44774</v>
      </c>
      <c r="B329" t="s">
        <v>17</v>
      </c>
      <c r="C329" t="s">
        <v>7</v>
      </c>
      <c r="D329">
        <v>0</v>
      </c>
      <c r="E329">
        <v>408</v>
      </c>
      <c r="F329">
        <v>0</v>
      </c>
      <c r="G329">
        <v>2022</v>
      </c>
    </row>
    <row r="330" spans="1:7" x14ac:dyDescent="0.3">
      <c r="A330" s="3">
        <v>44774</v>
      </c>
      <c r="B330" t="s">
        <v>18</v>
      </c>
      <c r="C330" t="s">
        <v>6</v>
      </c>
      <c r="D330">
        <v>0</v>
      </c>
      <c r="E330">
        <v>554</v>
      </c>
      <c r="F330">
        <v>0</v>
      </c>
      <c r="G330">
        <v>2022</v>
      </c>
    </row>
    <row r="331" spans="1:7" x14ac:dyDescent="0.3">
      <c r="A331" s="3">
        <v>44774</v>
      </c>
      <c r="B331" t="s">
        <v>18</v>
      </c>
      <c r="C331" t="s">
        <v>7</v>
      </c>
      <c r="D331">
        <v>0</v>
      </c>
      <c r="E331">
        <v>844</v>
      </c>
      <c r="F331">
        <v>0</v>
      </c>
      <c r="G331">
        <v>2022</v>
      </c>
    </row>
    <row r="332" spans="1:7" x14ac:dyDescent="0.3">
      <c r="A332" s="3">
        <v>44774</v>
      </c>
      <c r="B332" t="s">
        <v>20</v>
      </c>
      <c r="C332" t="s">
        <v>7</v>
      </c>
      <c r="D332">
        <v>0</v>
      </c>
      <c r="E332">
        <v>403</v>
      </c>
      <c r="F332">
        <v>0</v>
      </c>
      <c r="G332">
        <v>2022</v>
      </c>
    </row>
    <row r="333" spans="1:7" x14ac:dyDescent="0.3">
      <c r="A333" s="3">
        <v>44805</v>
      </c>
      <c r="B333" t="s">
        <v>8</v>
      </c>
      <c r="C333" t="s">
        <v>6</v>
      </c>
      <c r="D333">
        <v>0</v>
      </c>
      <c r="E333">
        <v>484</v>
      </c>
      <c r="F333">
        <v>0</v>
      </c>
      <c r="G333">
        <v>2022</v>
      </c>
    </row>
    <row r="334" spans="1:7" x14ac:dyDescent="0.3">
      <c r="A334" s="3">
        <v>44805</v>
      </c>
      <c r="B334" t="s">
        <v>8</v>
      </c>
      <c r="C334" t="s">
        <v>7</v>
      </c>
      <c r="D334">
        <v>0</v>
      </c>
      <c r="E334">
        <v>128</v>
      </c>
      <c r="F334">
        <v>0</v>
      </c>
      <c r="G334">
        <v>2022</v>
      </c>
    </row>
    <row r="335" spans="1:7" x14ac:dyDescent="0.3">
      <c r="A335" s="3">
        <v>44805</v>
      </c>
      <c r="B335" t="s">
        <v>9</v>
      </c>
      <c r="C335" t="s">
        <v>6</v>
      </c>
      <c r="D335">
        <v>0</v>
      </c>
      <c r="E335">
        <v>1068</v>
      </c>
      <c r="F335">
        <v>0</v>
      </c>
      <c r="G335">
        <v>2022</v>
      </c>
    </row>
    <row r="336" spans="1:7" x14ac:dyDescent="0.3">
      <c r="A336" s="3">
        <v>44805</v>
      </c>
      <c r="B336" t="s">
        <v>9</v>
      </c>
      <c r="C336" t="s">
        <v>7</v>
      </c>
      <c r="D336">
        <v>0</v>
      </c>
      <c r="E336">
        <v>931</v>
      </c>
      <c r="F336">
        <v>0</v>
      </c>
      <c r="G336">
        <v>2022</v>
      </c>
    </row>
    <row r="337" spans="1:7" x14ac:dyDescent="0.3">
      <c r="A337" s="3">
        <v>44805</v>
      </c>
      <c r="B337" t="s">
        <v>14</v>
      </c>
      <c r="C337" t="s">
        <v>6</v>
      </c>
      <c r="D337">
        <v>0</v>
      </c>
      <c r="E337">
        <v>30</v>
      </c>
      <c r="F337">
        <v>0</v>
      </c>
      <c r="G337">
        <v>2022</v>
      </c>
    </row>
    <row r="338" spans="1:7" x14ac:dyDescent="0.3">
      <c r="A338" s="3">
        <v>44805</v>
      </c>
      <c r="B338" t="s">
        <v>14</v>
      </c>
      <c r="C338" t="s">
        <v>7</v>
      </c>
      <c r="D338">
        <v>0</v>
      </c>
      <c r="E338">
        <v>189</v>
      </c>
      <c r="F338">
        <v>0</v>
      </c>
      <c r="G338">
        <v>2022</v>
      </c>
    </row>
    <row r="339" spans="1:7" x14ac:dyDescent="0.3">
      <c r="A339" s="3">
        <v>44805</v>
      </c>
      <c r="B339" t="s">
        <v>15</v>
      </c>
      <c r="C339" t="s">
        <v>7</v>
      </c>
      <c r="D339">
        <v>0</v>
      </c>
      <c r="E339">
        <v>820</v>
      </c>
      <c r="F339">
        <v>0</v>
      </c>
      <c r="G339">
        <v>2022</v>
      </c>
    </row>
    <row r="340" spans="1:7" x14ac:dyDescent="0.3">
      <c r="A340" s="3">
        <v>44805</v>
      </c>
      <c r="B340" t="s">
        <v>17</v>
      </c>
      <c r="C340" t="s">
        <v>7</v>
      </c>
      <c r="D340">
        <v>0</v>
      </c>
      <c r="E340">
        <v>379</v>
      </c>
      <c r="F340">
        <v>0</v>
      </c>
      <c r="G340">
        <v>2022</v>
      </c>
    </row>
    <row r="341" spans="1:7" x14ac:dyDescent="0.3">
      <c r="A341" s="3">
        <v>44805</v>
      </c>
      <c r="B341" t="s">
        <v>18</v>
      </c>
      <c r="C341" t="s">
        <v>6</v>
      </c>
      <c r="D341">
        <v>0</v>
      </c>
      <c r="E341">
        <v>589</v>
      </c>
      <c r="F341">
        <v>0</v>
      </c>
      <c r="G341">
        <v>2022</v>
      </c>
    </row>
    <row r="342" spans="1:7" x14ac:dyDescent="0.3">
      <c r="A342" s="3">
        <v>44805</v>
      </c>
      <c r="B342" t="s">
        <v>18</v>
      </c>
      <c r="C342" t="s">
        <v>7</v>
      </c>
      <c r="D342">
        <v>0</v>
      </c>
      <c r="E342">
        <v>780</v>
      </c>
      <c r="F342">
        <v>0</v>
      </c>
      <c r="G342">
        <v>2022</v>
      </c>
    </row>
    <row r="343" spans="1:7" x14ac:dyDescent="0.3">
      <c r="A343" s="3">
        <v>44805</v>
      </c>
      <c r="B343" t="s">
        <v>20</v>
      </c>
      <c r="C343" t="s">
        <v>7</v>
      </c>
      <c r="D343">
        <v>0</v>
      </c>
      <c r="E343">
        <v>465</v>
      </c>
      <c r="F343">
        <v>0</v>
      </c>
      <c r="G343">
        <v>2022</v>
      </c>
    </row>
    <row r="344" spans="1:7" x14ac:dyDescent="0.3">
      <c r="A344" s="3">
        <v>44835</v>
      </c>
      <c r="B344" t="s">
        <v>8</v>
      </c>
      <c r="C344" t="s">
        <v>6</v>
      </c>
      <c r="D344">
        <v>0</v>
      </c>
      <c r="E344">
        <v>409</v>
      </c>
      <c r="F344">
        <v>0</v>
      </c>
      <c r="G344">
        <v>2022</v>
      </c>
    </row>
    <row r="345" spans="1:7" x14ac:dyDescent="0.3">
      <c r="A345" s="3">
        <v>44835</v>
      </c>
      <c r="B345" t="s">
        <v>8</v>
      </c>
      <c r="C345" t="s">
        <v>7</v>
      </c>
      <c r="D345">
        <v>0</v>
      </c>
      <c r="E345">
        <v>144</v>
      </c>
      <c r="F345">
        <v>0</v>
      </c>
      <c r="G345">
        <v>2022</v>
      </c>
    </row>
    <row r="346" spans="1:7" x14ac:dyDescent="0.3">
      <c r="A346" s="3">
        <v>44835</v>
      </c>
      <c r="B346" t="s">
        <v>9</v>
      </c>
      <c r="C346" t="s">
        <v>6</v>
      </c>
      <c r="D346">
        <v>0</v>
      </c>
      <c r="E346">
        <v>850</v>
      </c>
      <c r="F346">
        <v>0</v>
      </c>
      <c r="G346">
        <v>2022</v>
      </c>
    </row>
    <row r="347" spans="1:7" x14ac:dyDescent="0.3">
      <c r="A347" s="3">
        <v>44835</v>
      </c>
      <c r="B347" t="s">
        <v>9</v>
      </c>
      <c r="C347" t="s">
        <v>7</v>
      </c>
      <c r="D347">
        <v>0</v>
      </c>
      <c r="E347">
        <v>741</v>
      </c>
      <c r="F347">
        <v>0</v>
      </c>
      <c r="G347">
        <v>2022</v>
      </c>
    </row>
    <row r="348" spans="1:7" x14ac:dyDescent="0.3">
      <c r="A348" s="3">
        <v>44835</v>
      </c>
      <c r="B348" t="s">
        <v>14</v>
      </c>
      <c r="C348" t="s">
        <v>6</v>
      </c>
      <c r="D348">
        <v>0</v>
      </c>
      <c r="E348">
        <v>27</v>
      </c>
      <c r="F348">
        <v>0</v>
      </c>
      <c r="G348">
        <v>2022</v>
      </c>
    </row>
    <row r="349" spans="1:7" x14ac:dyDescent="0.3">
      <c r="A349" s="3">
        <v>44835</v>
      </c>
      <c r="B349" t="s">
        <v>14</v>
      </c>
      <c r="C349" t="s">
        <v>7</v>
      </c>
      <c r="D349">
        <v>0</v>
      </c>
      <c r="E349">
        <v>264</v>
      </c>
      <c r="F349">
        <v>0</v>
      </c>
      <c r="G349">
        <v>2022</v>
      </c>
    </row>
    <row r="350" spans="1:7" x14ac:dyDescent="0.3">
      <c r="A350" s="3">
        <v>44835</v>
      </c>
      <c r="B350" t="s">
        <v>15</v>
      </c>
      <c r="C350" t="s">
        <v>7</v>
      </c>
      <c r="D350">
        <v>0</v>
      </c>
      <c r="E350">
        <v>596</v>
      </c>
      <c r="F350">
        <v>0</v>
      </c>
      <c r="G350">
        <v>2022</v>
      </c>
    </row>
    <row r="351" spans="1:7" x14ac:dyDescent="0.3">
      <c r="A351" s="3">
        <v>44835</v>
      </c>
      <c r="B351" t="s">
        <v>17</v>
      </c>
      <c r="C351" t="s">
        <v>7</v>
      </c>
      <c r="D351">
        <v>0</v>
      </c>
      <c r="E351">
        <v>362</v>
      </c>
      <c r="F351">
        <v>0</v>
      </c>
      <c r="G351">
        <v>2022</v>
      </c>
    </row>
    <row r="352" spans="1:7" x14ac:dyDescent="0.3">
      <c r="A352" s="3">
        <v>44835</v>
      </c>
      <c r="B352" t="s">
        <v>18</v>
      </c>
      <c r="C352" t="s">
        <v>6</v>
      </c>
      <c r="D352">
        <v>0</v>
      </c>
      <c r="E352">
        <v>374</v>
      </c>
      <c r="F352">
        <v>0</v>
      </c>
      <c r="G352">
        <v>2022</v>
      </c>
    </row>
    <row r="353" spans="1:7" x14ac:dyDescent="0.3">
      <c r="A353" s="3">
        <v>44835</v>
      </c>
      <c r="B353" t="s">
        <v>18</v>
      </c>
      <c r="C353" t="s">
        <v>7</v>
      </c>
      <c r="D353">
        <v>0</v>
      </c>
      <c r="E353">
        <v>690</v>
      </c>
      <c r="F353">
        <v>0</v>
      </c>
      <c r="G353">
        <v>2022</v>
      </c>
    </row>
    <row r="354" spans="1:7" x14ac:dyDescent="0.3">
      <c r="A354" s="3">
        <v>44835</v>
      </c>
      <c r="B354" t="s">
        <v>20</v>
      </c>
      <c r="C354" t="s">
        <v>7</v>
      </c>
      <c r="D354">
        <v>0</v>
      </c>
      <c r="E354">
        <v>416</v>
      </c>
      <c r="F354">
        <v>0</v>
      </c>
      <c r="G354">
        <v>2022</v>
      </c>
    </row>
    <row r="355" spans="1:7" x14ac:dyDescent="0.3">
      <c r="A355" s="3">
        <v>44866</v>
      </c>
      <c r="B355" t="s">
        <v>9</v>
      </c>
      <c r="C355" t="s">
        <v>6</v>
      </c>
      <c r="D355">
        <v>0</v>
      </c>
      <c r="E355">
        <v>1251</v>
      </c>
      <c r="F355">
        <v>0</v>
      </c>
      <c r="G355">
        <v>2022</v>
      </c>
    </row>
    <row r="356" spans="1:7" x14ac:dyDescent="0.3">
      <c r="A356" s="3">
        <v>44866</v>
      </c>
      <c r="B356" t="s">
        <v>9</v>
      </c>
      <c r="C356" t="s">
        <v>7</v>
      </c>
      <c r="D356">
        <v>0</v>
      </c>
      <c r="E356">
        <v>971</v>
      </c>
      <c r="F356">
        <v>0</v>
      </c>
      <c r="G356">
        <v>2022</v>
      </c>
    </row>
    <row r="357" spans="1:7" x14ac:dyDescent="0.3">
      <c r="A357" s="3">
        <v>44866</v>
      </c>
      <c r="B357" t="s">
        <v>13</v>
      </c>
      <c r="C357" t="s">
        <v>7</v>
      </c>
      <c r="D357">
        <v>0</v>
      </c>
      <c r="E357">
        <v>4102</v>
      </c>
      <c r="F357">
        <v>0</v>
      </c>
      <c r="G357">
        <v>2022</v>
      </c>
    </row>
    <row r="358" spans="1:7" x14ac:dyDescent="0.3">
      <c r="A358" s="3">
        <v>44866</v>
      </c>
      <c r="B358" t="s">
        <v>14</v>
      </c>
      <c r="C358" t="s">
        <v>6</v>
      </c>
      <c r="D358">
        <v>0</v>
      </c>
      <c r="E358">
        <v>23</v>
      </c>
      <c r="F358">
        <v>0</v>
      </c>
      <c r="G358">
        <v>2022</v>
      </c>
    </row>
    <row r="359" spans="1:7" x14ac:dyDescent="0.3">
      <c r="A359" s="3">
        <v>44866</v>
      </c>
      <c r="B359" t="s">
        <v>14</v>
      </c>
      <c r="C359" t="s">
        <v>7</v>
      </c>
      <c r="D359">
        <v>0</v>
      </c>
      <c r="E359">
        <v>244</v>
      </c>
      <c r="F359">
        <v>0</v>
      </c>
      <c r="G359">
        <v>2022</v>
      </c>
    </row>
    <row r="360" spans="1:7" x14ac:dyDescent="0.3">
      <c r="A360" s="3">
        <v>44866</v>
      </c>
      <c r="B360" t="s">
        <v>15</v>
      </c>
      <c r="C360" t="s">
        <v>7</v>
      </c>
      <c r="D360">
        <v>0</v>
      </c>
      <c r="E360">
        <v>1569</v>
      </c>
      <c r="F360">
        <v>0</v>
      </c>
      <c r="G360">
        <v>2022</v>
      </c>
    </row>
    <row r="361" spans="1:7" x14ac:dyDescent="0.3">
      <c r="A361" s="3">
        <v>44866</v>
      </c>
      <c r="B361" t="s">
        <v>16</v>
      </c>
      <c r="C361" t="s">
        <v>7</v>
      </c>
      <c r="D361">
        <v>0</v>
      </c>
      <c r="E361">
        <v>1158</v>
      </c>
      <c r="F361">
        <v>0</v>
      </c>
      <c r="G361">
        <v>2022</v>
      </c>
    </row>
    <row r="362" spans="1:7" x14ac:dyDescent="0.3">
      <c r="A362" s="3">
        <v>44866</v>
      </c>
      <c r="B362" t="s">
        <v>17</v>
      </c>
      <c r="C362" t="s">
        <v>7</v>
      </c>
      <c r="D362">
        <v>0</v>
      </c>
      <c r="E362">
        <v>378</v>
      </c>
      <c r="F362">
        <v>0</v>
      </c>
      <c r="G362">
        <v>2022</v>
      </c>
    </row>
    <row r="363" spans="1:7" x14ac:dyDescent="0.3">
      <c r="A363" s="3">
        <v>44866</v>
      </c>
      <c r="B363" t="s">
        <v>18</v>
      </c>
      <c r="C363" t="s">
        <v>6</v>
      </c>
      <c r="D363">
        <v>0</v>
      </c>
      <c r="E363">
        <v>447</v>
      </c>
      <c r="F363">
        <v>0</v>
      </c>
      <c r="G363">
        <v>2022</v>
      </c>
    </row>
    <row r="364" spans="1:7" x14ac:dyDescent="0.3">
      <c r="A364" s="3">
        <v>44866</v>
      </c>
      <c r="B364" t="s">
        <v>18</v>
      </c>
      <c r="C364" t="s">
        <v>7</v>
      </c>
      <c r="D364">
        <v>0</v>
      </c>
      <c r="E364">
        <v>724</v>
      </c>
      <c r="F364">
        <v>0</v>
      </c>
      <c r="G364">
        <v>2022</v>
      </c>
    </row>
    <row r="365" spans="1:7" x14ac:dyDescent="0.3">
      <c r="A365" s="3">
        <v>44866</v>
      </c>
      <c r="B365" t="s">
        <v>26</v>
      </c>
      <c r="C365" t="s">
        <v>7</v>
      </c>
      <c r="D365">
        <v>0</v>
      </c>
      <c r="E365">
        <v>8875</v>
      </c>
      <c r="F365">
        <v>0</v>
      </c>
      <c r="G365">
        <v>2022</v>
      </c>
    </row>
    <row r="366" spans="1:7" x14ac:dyDescent="0.3">
      <c r="A366" s="3">
        <v>44866</v>
      </c>
      <c r="B366" t="s">
        <v>20</v>
      </c>
      <c r="C366" t="s">
        <v>7</v>
      </c>
      <c r="D366">
        <v>0</v>
      </c>
      <c r="E366">
        <v>410</v>
      </c>
      <c r="F366">
        <v>0</v>
      </c>
      <c r="G366">
        <v>2022</v>
      </c>
    </row>
    <row r="367" spans="1:7" x14ac:dyDescent="0.3">
      <c r="A367" s="3">
        <v>44896</v>
      </c>
      <c r="B367" t="s">
        <v>9</v>
      </c>
      <c r="C367" t="s">
        <v>7</v>
      </c>
      <c r="D367">
        <v>0</v>
      </c>
      <c r="E367">
        <v>865</v>
      </c>
      <c r="F367">
        <v>0</v>
      </c>
      <c r="G367">
        <v>2022</v>
      </c>
    </row>
    <row r="368" spans="1:7" x14ac:dyDescent="0.3">
      <c r="A368" s="3">
        <v>44896</v>
      </c>
      <c r="B368" t="s">
        <v>14</v>
      </c>
      <c r="C368" t="s">
        <v>6</v>
      </c>
      <c r="D368">
        <v>0</v>
      </c>
      <c r="E368">
        <v>16</v>
      </c>
      <c r="F368">
        <v>0</v>
      </c>
      <c r="G368">
        <v>2022</v>
      </c>
    </row>
    <row r="369" spans="1:7" x14ac:dyDescent="0.3">
      <c r="A369" s="3">
        <v>44896</v>
      </c>
      <c r="B369" t="s">
        <v>14</v>
      </c>
      <c r="C369" t="s">
        <v>7</v>
      </c>
      <c r="D369">
        <v>0</v>
      </c>
      <c r="E369">
        <v>144</v>
      </c>
      <c r="F369">
        <v>0</v>
      </c>
      <c r="G369">
        <v>2022</v>
      </c>
    </row>
    <row r="370" spans="1:7" x14ac:dyDescent="0.3">
      <c r="A370" s="3">
        <v>44896</v>
      </c>
      <c r="B370" t="s">
        <v>15</v>
      </c>
      <c r="C370" t="s">
        <v>7</v>
      </c>
      <c r="D370">
        <v>0</v>
      </c>
      <c r="E370">
        <v>1478</v>
      </c>
      <c r="F370">
        <v>0</v>
      </c>
      <c r="G370">
        <v>2022</v>
      </c>
    </row>
    <row r="371" spans="1:7" x14ac:dyDescent="0.3">
      <c r="A371" s="3">
        <v>44896</v>
      </c>
      <c r="B371" t="s">
        <v>16</v>
      </c>
      <c r="C371" t="s">
        <v>7</v>
      </c>
      <c r="D371">
        <v>0</v>
      </c>
      <c r="E371">
        <v>1150</v>
      </c>
      <c r="F371">
        <v>0</v>
      </c>
      <c r="G371">
        <v>2022</v>
      </c>
    </row>
    <row r="372" spans="1:7" x14ac:dyDescent="0.3">
      <c r="A372" s="3">
        <v>44896</v>
      </c>
      <c r="B372" t="s">
        <v>17</v>
      </c>
      <c r="C372" t="s">
        <v>7</v>
      </c>
      <c r="D372">
        <v>0</v>
      </c>
      <c r="E372">
        <v>445</v>
      </c>
      <c r="F372">
        <v>0</v>
      </c>
      <c r="G372">
        <v>2022</v>
      </c>
    </row>
    <row r="373" spans="1:7" x14ac:dyDescent="0.3">
      <c r="A373" s="3">
        <v>44896</v>
      </c>
      <c r="B373" t="s">
        <v>18</v>
      </c>
      <c r="C373" t="s">
        <v>6</v>
      </c>
      <c r="D373">
        <v>0</v>
      </c>
      <c r="E373">
        <v>369</v>
      </c>
      <c r="F373">
        <v>0</v>
      </c>
      <c r="G373">
        <v>2022</v>
      </c>
    </row>
    <row r="374" spans="1:7" x14ac:dyDescent="0.3">
      <c r="A374" s="3">
        <v>44896</v>
      </c>
      <c r="B374" t="s">
        <v>18</v>
      </c>
      <c r="C374" t="s">
        <v>7</v>
      </c>
      <c r="D374">
        <v>0</v>
      </c>
      <c r="E374">
        <v>490</v>
      </c>
      <c r="F374">
        <v>0</v>
      </c>
      <c r="G374">
        <v>2022</v>
      </c>
    </row>
    <row r="375" spans="1:7" x14ac:dyDescent="0.3">
      <c r="A375" s="3">
        <v>44896</v>
      </c>
      <c r="B375" t="s">
        <v>20</v>
      </c>
      <c r="C375" t="s">
        <v>7</v>
      </c>
      <c r="D375">
        <v>0</v>
      </c>
      <c r="E375">
        <v>385</v>
      </c>
      <c r="F375">
        <v>0</v>
      </c>
      <c r="G375">
        <v>2022</v>
      </c>
    </row>
    <row r="376" spans="1:7" x14ac:dyDescent="0.3">
      <c r="A376" s="3">
        <v>44927</v>
      </c>
      <c r="B376" t="s">
        <v>8</v>
      </c>
      <c r="C376" t="s">
        <v>6</v>
      </c>
      <c r="D376">
        <v>0</v>
      </c>
      <c r="E376">
        <v>373</v>
      </c>
      <c r="F376">
        <v>0</v>
      </c>
      <c r="G376">
        <v>2023</v>
      </c>
    </row>
    <row r="377" spans="1:7" x14ac:dyDescent="0.3">
      <c r="A377" s="3">
        <v>44927</v>
      </c>
      <c r="B377" t="s">
        <v>8</v>
      </c>
      <c r="C377" t="s">
        <v>7</v>
      </c>
      <c r="D377">
        <v>0</v>
      </c>
      <c r="E377">
        <v>153</v>
      </c>
      <c r="F377">
        <v>0</v>
      </c>
      <c r="G377">
        <v>2023</v>
      </c>
    </row>
    <row r="378" spans="1:7" x14ac:dyDescent="0.3">
      <c r="A378" s="3">
        <v>44927</v>
      </c>
      <c r="B378" t="s">
        <v>9</v>
      </c>
      <c r="C378" t="s">
        <v>6</v>
      </c>
      <c r="D378">
        <v>0</v>
      </c>
      <c r="E378">
        <v>718</v>
      </c>
      <c r="F378">
        <v>0</v>
      </c>
      <c r="G378">
        <v>2023</v>
      </c>
    </row>
    <row r="379" spans="1:7" x14ac:dyDescent="0.3">
      <c r="A379" s="3">
        <v>44927</v>
      </c>
      <c r="B379" t="s">
        <v>9</v>
      </c>
      <c r="C379" t="s">
        <v>7</v>
      </c>
      <c r="D379">
        <v>0</v>
      </c>
      <c r="E379">
        <v>966</v>
      </c>
      <c r="F379">
        <v>0</v>
      </c>
      <c r="G379">
        <v>2023</v>
      </c>
    </row>
    <row r="380" spans="1:7" x14ac:dyDescent="0.3">
      <c r="A380" s="3">
        <v>44927</v>
      </c>
      <c r="B380" t="s">
        <v>14</v>
      </c>
      <c r="C380" t="s">
        <v>7</v>
      </c>
      <c r="D380">
        <v>0</v>
      </c>
      <c r="E380">
        <v>92</v>
      </c>
      <c r="F380">
        <v>0</v>
      </c>
      <c r="G380">
        <v>2023</v>
      </c>
    </row>
    <row r="381" spans="1:7" x14ac:dyDescent="0.3">
      <c r="A381" s="3">
        <v>44927</v>
      </c>
      <c r="B381" t="s">
        <v>17</v>
      </c>
      <c r="C381" t="s">
        <v>7</v>
      </c>
      <c r="D381">
        <v>0</v>
      </c>
      <c r="E381">
        <v>476</v>
      </c>
      <c r="F381">
        <v>0</v>
      </c>
      <c r="G381">
        <v>2023</v>
      </c>
    </row>
    <row r="382" spans="1:7" x14ac:dyDescent="0.3">
      <c r="A382" s="3">
        <v>44927</v>
      </c>
      <c r="B382" t="s">
        <v>18</v>
      </c>
      <c r="C382" t="s">
        <v>6</v>
      </c>
      <c r="D382">
        <v>0</v>
      </c>
      <c r="E382">
        <v>432</v>
      </c>
      <c r="F382">
        <v>0</v>
      </c>
      <c r="G382">
        <v>2023</v>
      </c>
    </row>
    <row r="383" spans="1:7" x14ac:dyDescent="0.3">
      <c r="A383" s="3">
        <v>44927</v>
      </c>
      <c r="B383" t="s">
        <v>18</v>
      </c>
      <c r="C383" t="s">
        <v>7</v>
      </c>
      <c r="D383">
        <v>0</v>
      </c>
      <c r="E383">
        <v>545</v>
      </c>
      <c r="F383">
        <v>0</v>
      </c>
      <c r="G383">
        <v>2023</v>
      </c>
    </row>
    <row r="384" spans="1:7" x14ac:dyDescent="0.3">
      <c r="A384" s="3">
        <v>44927</v>
      </c>
      <c r="B384" t="s">
        <v>26</v>
      </c>
      <c r="C384" t="s">
        <v>7</v>
      </c>
      <c r="D384">
        <v>0</v>
      </c>
      <c r="E384">
        <v>11608</v>
      </c>
      <c r="F384">
        <v>0</v>
      </c>
      <c r="G384">
        <v>2023</v>
      </c>
    </row>
    <row r="385" spans="1:7" x14ac:dyDescent="0.3">
      <c r="A385" s="3">
        <v>44927</v>
      </c>
      <c r="B385" t="s">
        <v>20</v>
      </c>
      <c r="C385" t="s">
        <v>7</v>
      </c>
      <c r="D385">
        <v>0</v>
      </c>
      <c r="E385">
        <v>399</v>
      </c>
      <c r="F385">
        <v>0</v>
      </c>
      <c r="G385">
        <v>2023</v>
      </c>
    </row>
    <row r="386" spans="1:7" x14ac:dyDescent="0.3">
      <c r="A386" s="3">
        <v>44958</v>
      </c>
      <c r="B386" t="s">
        <v>8</v>
      </c>
      <c r="C386" t="s">
        <v>6</v>
      </c>
      <c r="D386">
        <v>0</v>
      </c>
      <c r="E386">
        <v>346</v>
      </c>
      <c r="F386">
        <v>0</v>
      </c>
      <c r="G386">
        <v>2023</v>
      </c>
    </row>
    <row r="387" spans="1:7" x14ac:dyDescent="0.3">
      <c r="A387" s="3">
        <v>44958</v>
      </c>
      <c r="B387" t="s">
        <v>8</v>
      </c>
      <c r="C387" t="s">
        <v>7</v>
      </c>
      <c r="D387">
        <v>0</v>
      </c>
      <c r="E387">
        <v>148</v>
      </c>
      <c r="F387">
        <v>0</v>
      </c>
      <c r="G387">
        <v>2023</v>
      </c>
    </row>
    <row r="388" spans="1:7" x14ac:dyDescent="0.3">
      <c r="A388" s="3">
        <v>44958</v>
      </c>
      <c r="B388" t="s">
        <v>9</v>
      </c>
      <c r="C388" t="s">
        <v>6</v>
      </c>
      <c r="D388">
        <v>0</v>
      </c>
      <c r="E388">
        <v>816</v>
      </c>
      <c r="F388">
        <v>0</v>
      </c>
      <c r="G388">
        <v>2023</v>
      </c>
    </row>
    <row r="389" spans="1:7" x14ac:dyDescent="0.3">
      <c r="A389" s="3">
        <v>44958</v>
      </c>
      <c r="B389" t="s">
        <v>9</v>
      </c>
      <c r="C389" t="s">
        <v>7</v>
      </c>
      <c r="D389">
        <v>0</v>
      </c>
      <c r="E389">
        <v>840</v>
      </c>
      <c r="F389">
        <v>0</v>
      </c>
      <c r="G389">
        <v>2023</v>
      </c>
    </row>
    <row r="390" spans="1:7" x14ac:dyDescent="0.3">
      <c r="A390" s="3">
        <v>44958</v>
      </c>
      <c r="B390" t="s">
        <v>14</v>
      </c>
      <c r="C390" t="s">
        <v>6</v>
      </c>
      <c r="D390">
        <v>0</v>
      </c>
      <c r="E390">
        <v>5</v>
      </c>
      <c r="F390">
        <v>0</v>
      </c>
      <c r="G390">
        <v>2023</v>
      </c>
    </row>
    <row r="391" spans="1:7" x14ac:dyDescent="0.3">
      <c r="A391" s="3">
        <v>44958</v>
      </c>
      <c r="B391" t="s">
        <v>14</v>
      </c>
      <c r="C391" t="s">
        <v>7</v>
      </c>
      <c r="D391">
        <v>0</v>
      </c>
      <c r="E391">
        <v>49</v>
      </c>
      <c r="F391">
        <v>0</v>
      </c>
      <c r="G391">
        <v>2023</v>
      </c>
    </row>
    <row r="392" spans="1:7" x14ac:dyDescent="0.3">
      <c r="A392" s="3">
        <v>44958</v>
      </c>
      <c r="B392" t="s">
        <v>16</v>
      </c>
      <c r="C392" t="s">
        <v>7</v>
      </c>
      <c r="D392">
        <v>0</v>
      </c>
      <c r="E392">
        <v>1002</v>
      </c>
      <c r="F392">
        <v>0</v>
      </c>
      <c r="G392">
        <v>2023</v>
      </c>
    </row>
    <row r="393" spans="1:7" x14ac:dyDescent="0.3">
      <c r="A393" s="3">
        <v>44958</v>
      </c>
      <c r="B393" t="s">
        <v>17</v>
      </c>
      <c r="C393" t="s">
        <v>7</v>
      </c>
      <c r="D393">
        <v>0</v>
      </c>
      <c r="E393">
        <v>337</v>
      </c>
      <c r="F393">
        <v>0</v>
      </c>
      <c r="G393">
        <v>2023</v>
      </c>
    </row>
    <row r="394" spans="1:7" x14ac:dyDescent="0.3">
      <c r="A394" s="3">
        <v>44958</v>
      </c>
      <c r="B394" t="s">
        <v>18</v>
      </c>
      <c r="C394" t="s">
        <v>6</v>
      </c>
      <c r="D394">
        <v>0</v>
      </c>
      <c r="E394">
        <v>375</v>
      </c>
      <c r="F394">
        <v>0</v>
      </c>
      <c r="G394">
        <v>2023</v>
      </c>
    </row>
    <row r="395" spans="1:7" x14ac:dyDescent="0.3">
      <c r="A395" s="3">
        <v>44958</v>
      </c>
      <c r="B395" t="s">
        <v>18</v>
      </c>
      <c r="C395" t="s">
        <v>7</v>
      </c>
      <c r="D395">
        <v>0</v>
      </c>
      <c r="E395">
        <v>806</v>
      </c>
      <c r="F395">
        <v>0</v>
      </c>
      <c r="G395">
        <v>2023</v>
      </c>
    </row>
    <row r="396" spans="1:7" x14ac:dyDescent="0.3">
      <c r="A396" s="3">
        <v>44958</v>
      </c>
      <c r="B396" t="s">
        <v>20</v>
      </c>
      <c r="C396" t="s">
        <v>7</v>
      </c>
      <c r="D396">
        <v>0</v>
      </c>
      <c r="E396">
        <v>328</v>
      </c>
      <c r="F396">
        <v>0</v>
      </c>
      <c r="G396">
        <v>2023</v>
      </c>
    </row>
    <row r="397" spans="1:7" x14ac:dyDescent="0.3">
      <c r="A397" s="3">
        <v>44986</v>
      </c>
      <c r="B397" t="s">
        <v>9</v>
      </c>
      <c r="C397" t="s">
        <v>6</v>
      </c>
      <c r="D397">
        <v>0</v>
      </c>
      <c r="E397">
        <v>1131</v>
      </c>
      <c r="F397">
        <v>0</v>
      </c>
      <c r="G397">
        <v>2023</v>
      </c>
    </row>
    <row r="398" spans="1:7" x14ac:dyDescent="0.3">
      <c r="A398" s="3">
        <v>44986</v>
      </c>
      <c r="B398" t="s">
        <v>9</v>
      </c>
      <c r="C398" t="s">
        <v>7</v>
      </c>
      <c r="D398">
        <v>0</v>
      </c>
      <c r="E398">
        <v>1048</v>
      </c>
      <c r="F398">
        <v>0</v>
      </c>
      <c r="G398">
        <v>2023</v>
      </c>
    </row>
    <row r="399" spans="1:7" x14ac:dyDescent="0.3">
      <c r="A399" s="3">
        <v>44986</v>
      </c>
      <c r="B399" t="s">
        <v>14</v>
      </c>
      <c r="C399" t="s">
        <v>6</v>
      </c>
      <c r="D399">
        <v>0</v>
      </c>
      <c r="E399">
        <v>30</v>
      </c>
      <c r="F399">
        <v>0</v>
      </c>
      <c r="G399">
        <v>2023</v>
      </c>
    </row>
    <row r="400" spans="1:7" x14ac:dyDescent="0.3">
      <c r="A400" s="3">
        <v>44986</v>
      </c>
      <c r="B400" t="s">
        <v>14</v>
      </c>
      <c r="C400" t="s">
        <v>7</v>
      </c>
      <c r="D400">
        <v>0</v>
      </c>
      <c r="E400">
        <v>59</v>
      </c>
      <c r="F400">
        <v>0</v>
      </c>
      <c r="G400">
        <v>2023</v>
      </c>
    </row>
    <row r="401" spans="1:7" x14ac:dyDescent="0.3">
      <c r="A401" s="3">
        <v>44986</v>
      </c>
      <c r="B401" t="s">
        <v>15</v>
      </c>
      <c r="C401" t="s">
        <v>7</v>
      </c>
      <c r="D401">
        <v>0</v>
      </c>
      <c r="E401">
        <v>320</v>
      </c>
      <c r="F401">
        <v>0</v>
      </c>
      <c r="G401">
        <v>2023</v>
      </c>
    </row>
    <row r="402" spans="1:7" x14ac:dyDescent="0.3">
      <c r="A402" s="3">
        <v>44986</v>
      </c>
      <c r="B402" t="s">
        <v>16</v>
      </c>
      <c r="C402" t="s">
        <v>7</v>
      </c>
      <c r="D402">
        <v>0</v>
      </c>
      <c r="E402">
        <v>1369</v>
      </c>
      <c r="F402">
        <v>0</v>
      </c>
      <c r="G402">
        <v>2023</v>
      </c>
    </row>
    <row r="403" spans="1:7" x14ac:dyDescent="0.3">
      <c r="A403" s="3">
        <v>44986</v>
      </c>
      <c r="B403" t="s">
        <v>17</v>
      </c>
      <c r="C403" t="s">
        <v>7</v>
      </c>
      <c r="D403">
        <v>0</v>
      </c>
      <c r="E403">
        <v>433</v>
      </c>
      <c r="F403">
        <v>0</v>
      </c>
      <c r="G403">
        <v>2023</v>
      </c>
    </row>
    <row r="404" spans="1:7" x14ac:dyDescent="0.3">
      <c r="A404" s="3">
        <v>44986</v>
      </c>
      <c r="B404" t="s">
        <v>18</v>
      </c>
      <c r="C404" t="s">
        <v>6</v>
      </c>
      <c r="D404">
        <v>0</v>
      </c>
      <c r="E404">
        <v>693</v>
      </c>
      <c r="F404">
        <v>0</v>
      </c>
      <c r="G404">
        <v>2023</v>
      </c>
    </row>
    <row r="405" spans="1:7" x14ac:dyDescent="0.3">
      <c r="A405" s="3">
        <v>44986</v>
      </c>
      <c r="B405" t="s">
        <v>18</v>
      </c>
      <c r="C405" t="s">
        <v>7</v>
      </c>
      <c r="D405">
        <v>0</v>
      </c>
      <c r="E405">
        <v>820</v>
      </c>
      <c r="F405">
        <v>0</v>
      </c>
      <c r="G405">
        <v>2023</v>
      </c>
    </row>
    <row r="406" spans="1:7" x14ac:dyDescent="0.3">
      <c r="A406" s="3">
        <v>45017</v>
      </c>
      <c r="B406" t="s">
        <v>8</v>
      </c>
      <c r="C406" t="s">
        <v>6</v>
      </c>
      <c r="D406">
        <v>0</v>
      </c>
      <c r="E406">
        <v>325</v>
      </c>
      <c r="F406">
        <v>0</v>
      </c>
      <c r="G406">
        <v>2023</v>
      </c>
    </row>
    <row r="407" spans="1:7" x14ac:dyDescent="0.3">
      <c r="A407" s="3">
        <v>45017</v>
      </c>
      <c r="B407" t="s">
        <v>9</v>
      </c>
      <c r="C407" t="s">
        <v>6</v>
      </c>
      <c r="D407">
        <v>0</v>
      </c>
      <c r="E407">
        <v>971</v>
      </c>
      <c r="F407">
        <v>0</v>
      </c>
      <c r="G407">
        <v>2023</v>
      </c>
    </row>
    <row r="408" spans="1:7" x14ac:dyDescent="0.3">
      <c r="A408" s="3">
        <v>45017</v>
      </c>
      <c r="B408" t="s">
        <v>14</v>
      </c>
      <c r="C408" t="s">
        <v>6</v>
      </c>
      <c r="D408">
        <v>0</v>
      </c>
      <c r="E408">
        <v>43</v>
      </c>
      <c r="F408">
        <v>0</v>
      </c>
      <c r="G408">
        <v>2023</v>
      </c>
    </row>
    <row r="409" spans="1:7" x14ac:dyDescent="0.3">
      <c r="A409" s="3">
        <v>45017</v>
      </c>
      <c r="B409" t="s">
        <v>14</v>
      </c>
      <c r="C409" t="s">
        <v>7</v>
      </c>
      <c r="D409">
        <v>0</v>
      </c>
      <c r="E409">
        <v>219</v>
      </c>
      <c r="F409">
        <v>0</v>
      </c>
      <c r="G409">
        <v>2023</v>
      </c>
    </row>
    <row r="410" spans="1:7" x14ac:dyDescent="0.3">
      <c r="A410" s="3">
        <v>45017</v>
      </c>
      <c r="B410" t="s">
        <v>15</v>
      </c>
      <c r="C410" t="s">
        <v>7</v>
      </c>
      <c r="D410">
        <v>0</v>
      </c>
      <c r="E410">
        <v>942</v>
      </c>
      <c r="F410">
        <v>0</v>
      </c>
      <c r="G410">
        <v>2023</v>
      </c>
    </row>
    <row r="411" spans="1:7" x14ac:dyDescent="0.3">
      <c r="A411" s="3">
        <v>45017</v>
      </c>
      <c r="B411" t="s">
        <v>17</v>
      </c>
      <c r="C411" t="s">
        <v>7</v>
      </c>
      <c r="D411">
        <v>0</v>
      </c>
      <c r="E411">
        <v>336</v>
      </c>
      <c r="F411">
        <v>0</v>
      </c>
      <c r="G411">
        <v>2023</v>
      </c>
    </row>
    <row r="412" spans="1:7" x14ac:dyDescent="0.3">
      <c r="A412" s="3">
        <v>45017</v>
      </c>
      <c r="B412" t="s">
        <v>18</v>
      </c>
      <c r="C412" t="s">
        <v>6</v>
      </c>
      <c r="D412">
        <v>0</v>
      </c>
      <c r="E412">
        <v>560</v>
      </c>
      <c r="F412">
        <v>0</v>
      </c>
      <c r="G412">
        <v>2023</v>
      </c>
    </row>
    <row r="413" spans="1:7" x14ac:dyDescent="0.3">
      <c r="A413" s="3">
        <v>45047</v>
      </c>
      <c r="B413" t="s">
        <v>8</v>
      </c>
      <c r="C413" t="s">
        <v>6</v>
      </c>
      <c r="D413">
        <v>0</v>
      </c>
      <c r="E413">
        <v>436</v>
      </c>
      <c r="F413">
        <v>0</v>
      </c>
      <c r="G413">
        <v>2023</v>
      </c>
    </row>
    <row r="414" spans="1:7" x14ac:dyDescent="0.3">
      <c r="A414" s="3">
        <v>45047</v>
      </c>
      <c r="B414" t="s">
        <v>8</v>
      </c>
      <c r="C414" t="s">
        <v>7</v>
      </c>
      <c r="D414">
        <v>0</v>
      </c>
      <c r="E414">
        <v>150</v>
      </c>
      <c r="F414">
        <v>0</v>
      </c>
      <c r="G414">
        <v>2023</v>
      </c>
    </row>
    <row r="415" spans="1:7" x14ac:dyDescent="0.3">
      <c r="A415" s="3">
        <v>45047</v>
      </c>
      <c r="B415" t="s">
        <v>9</v>
      </c>
      <c r="C415" t="s">
        <v>7</v>
      </c>
      <c r="D415">
        <v>0</v>
      </c>
      <c r="E415">
        <v>1132</v>
      </c>
      <c r="F415">
        <v>0</v>
      </c>
      <c r="G415">
        <v>2023</v>
      </c>
    </row>
    <row r="416" spans="1:7" x14ac:dyDescent="0.3">
      <c r="A416" s="3">
        <v>45047</v>
      </c>
      <c r="B416" t="s">
        <v>14</v>
      </c>
      <c r="C416" t="s">
        <v>7</v>
      </c>
      <c r="D416">
        <v>0</v>
      </c>
      <c r="E416">
        <v>364</v>
      </c>
      <c r="F416">
        <v>0</v>
      </c>
      <c r="G416">
        <v>2023</v>
      </c>
    </row>
    <row r="417" spans="1:7" x14ac:dyDescent="0.3">
      <c r="A417" s="3">
        <v>45047</v>
      </c>
      <c r="B417" t="s">
        <v>17</v>
      </c>
      <c r="C417" t="s">
        <v>7</v>
      </c>
      <c r="D417">
        <v>0</v>
      </c>
      <c r="E417">
        <v>382</v>
      </c>
      <c r="F417">
        <v>0</v>
      </c>
      <c r="G417">
        <v>2023</v>
      </c>
    </row>
    <row r="418" spans="1:7" x14ac:dyDescent="0.3">
      <c r="A418" s="3">
        <v>45047</v>
      </c>
      <c r="B418" t="s">
        <v>18</v>
      </c>
      <c r="C418" t="s">
        <v>6</v>
      </c>
      <c r="D418">
        <v>0</v>
      </c>
      <c r="E418">
        <v>610</v>
      </c>
      <c r="F418">
        <v>0</v>
      </c>
      <c r="G418">
        <v>2023</v>
      </c>
    </row>
    <row r="419" spans="1:7" x14ac:dyDescent="0.3">
      <c r="A419" s="3">
        <v>45047</v>
      </c>
      <c r="B419" t="s">
        <v>18</v>
      </c>
      <c r="C419" t="s">
        <v>7</v>
      </c>
      <c r="D419">
        <v>0</v>
      </c>
      <c r="E419">
        <v>796</v>
      </c>
      <c r="F419">
        <v>0</v>
      </c>
      <c r="G419">
        <v>2023</v>
      </c>
    </row>
    <row r="420" spans="1:7" x14ac:dyDescent="0.3">
      <c r="A420" s="3">
        <v>45078</v>
      </c>
      <c r="B420" t="s">
        <v>8</v>
      </c>
      <c r="C420" t="s">
        <v>6</v>
      </c>
      <c r="D420">
        <v>0</v>
      </c>
      <c r="E420">
        <v>373</v>
      </c>
      <c r="F420">
        <v>0</v>
      </c>
      <c r="G420">
        <v>2023</v>
      </c>
    </row>
    <row r="421" spans="1:7" x14ac:dyDescent="0.3">
      <c r="A421" s="3">
        <v>45078</v>
      </c>
      <c r="B421" t="s">
        <v>9</v>
      </c>
      <c r="C421" t="s">
        <v>6</v>
      </c>
      <c r="D421">
        <v>0</v>
      </c>
      <c r="E421">
        <v>1141</v>
      </c>
      <c r="F421">
        <v>0</v>
      </c>
      <c r="G421">
        <v>2023</v>
      </c>
    </row>
    <row r="422" spans="1:7" x14ac:dyDescent="0.3">
      <c r="A422" s="3">
        <v>45078</v>
      </c>
      <c r="B422" t="s">
        <v>9</v>
      </c>
      <c r="C422" t="s">
        <v>7</v>
      </c>
      <c r="D422">
        <v>0</v>
      </c>
      <c r="E422">
        <v>1089</v>
      </c>
      <c r="F422">
        <v>0</v>
      </c>
      <c r="G422">
        <v>2023</v>
      </c>
    </row>
    <row r="423" spans="1:7" x14ac:dyDescent="0.3">
      <c r="A423" s="3">
        <v>45078</v>
      </c>
      <c r="B423" t="s">
        <v>14</v>
      </c>
      <c r="C423" t="s">
        <v>7</v>
      </c>
      <c r="D423">
        <v>0</v>
      </c>
      <c r="E423">
        <v>304</v>
      </c>
      <c r="F423">
        <v>0</v>
      </c>
      <c r="G423">
        <v>2023</v>
      </c>
    </row>
    <row r="424" spans="1:7" x14ac:dyDescent="0.3">
      <c r="A424" s="3">
        <v>45078</v>
      </c>
      <c r="B424" t="s">
        <v>15</v>
      </c>
      <c r="C424" t="s">
        <v>7</v>
      </c>
      <c r="D424">
        <v>0</v>
      </c>
      <c r="E424">
        <v>220</v>
      </c>
      <c r="F424">
        <v>0</v>
      </c>
      <c r="G424">
        <v>2023</v>
      </c>
    </row>
    <row r="425" spans="1:7" x14ac:dyDescent="0.3">
      <c r="A425" s="3">
        <v>45078</v>
      </c>
      <c r="B425" t="s">
        <v>17</v>
      </c>
      <c r="C425" t="s">
        <v>7</v>
      </c>
      <c r="D425">
        <v>0</v>
      </c>
      <c r="E425">
        <v>383</v>
      </c>
      <c r="F425">
        <v>0</v>
      </c>
      <c r="G425">
        <v>2023</v>
      </c>
    </row>
    <row r="426" spans="1:7" x14ac:dyDescent="0.3">
      <c r="A426" s="3">
        <v>45078</v>
      </c>
      <c r="B426" t="s">
        <v>18</v>
      </c>
      <c r="C426" t="s">
        <v>6</v>
      </c>
      <c r="D426">
        <v>0</v>
      </c>
      <c r="E426">
        <v>650</v>
      </c>
      <c r="F426">
        <v>0</v>
      </c>
      <c r="G426">
        <v>2023</v>
      </c>
    </row>
    <row r="427" spans="1:7" x14ac:dyDescent="0.3">
      <c r="A427" s="3">
        <v>45078</v>
      </c>
      <c r="B427" t="s">
        <v>18</v>
      </c>
      <c r="C427" t="s">
        <v>7</v>
      </c>
      <c r="D427">
        <v>0</v>
      </c>
      <c r="E427">
        <v>620</v>
      </c>
      <c r="F427">
        <v>0</v>
      </c>
      <c r="G427">
        <v>2023</v>
      </c>
    </row>
    <row r="428" spans="1:7" x14ac:dyDescent="0.3">
      <c r="A428" s="3">
        <v>45108</v>
      </c>
      <c r="B428" t="s">
        <v>8</v>
      </c>
      <c r="C428" t="s">
        <v>6</v>
      </c>
      <c r="D428">
        <v>0</v>
      </c>
      <c r="E428">
        <v>424</v>
      </c>
      <c r="F428">
        <v>0</v>
      </c>
      <c r="G428">
        <v>2023</v>
      </c>
    </row>
    <row r="429" spans="1:7" x14ac:dyDescent="0.3">
      <c r="A429" s="3">
        <v>45108</v>
      </c>
      <c r="B429" t="s">
        <v>9</v>
      </c>
      <c r="C429" t="s">
        <v>6</v>
      </c>
      <c r="D429">
        <v>0</v>
      </c>
      <c r="E429">
        <v>1315</v>
      </c>
      <c r="F429">
        <v>0</v>
      </c>
      <c r="G429">
        <v>2023</v>
      </c>
    </row>
    <row r="430" spans="1:7" x14ac:dyDescent="0.3">
      <c r="A430" s="3">
        <v>45108</v>
      </c>
      <c r="B430" t="s">
        <v>14</v>
      </c>
      <c r="C430" t="s">
        <v>7</v>
      </c>
      <c r="D430">
        <v>0</v>
      </c>
      <c r="E430">
        <v>301</v>
      </c>
      <c r="F430">
        <v>0</v>
      </c>
      <c r="G430">
        <v>2023</v>
      </c>
    </row>
    <row r="431" spans="1:7" x14ac:dyDescent="0.3">
      <c r="A431" s="3">
        <v>45108</v>
      </c>
      <c r="B431" t="s">
        <v>17</v>
      </c>
      <c r="C431" t="s">
        <v>7</v>
      </c>
      <c r="D431">
        <v>0</v>
      </c>
      <c r="E431">
        <v>439</v>
      </c>
      <c r="F431">
        <v>0</v>
      </c>
      <c r="G431">
        <v>2023</v>
      </c>
    </row>
    <row r="432" spans="1:7" x14ac:dyDescent="0.3">
      <c r="A432" s="3">
        <v>45139</v>
      </c>
      <c r="B432" t="s">
        <v>8</v>
      </c>
      <c r="C432" t="s">
        <v>6</v>
      </c>
      <c r="D432">
        <v>0</v>
      </c>
      <c r="E432">
        <v>477</v>
      </c>
      <c r="F432">
        <v>0</v>
      </c>
      <c r="G432">
        <v>2023</v>
      </c>
    </row>
    <row r="433" spans="1:7" x14ac:dyDescent="0.3">
      <c r="A433" s="3">
        <v>45139</v>
      </c>
      <c r="B433" t="s">
        <v>9</v>
      </c>
      <c r="C433" t="s">
        <v>6</v>
      </c>
      <c r="D433">
        <v>0</v>
      </c>
      <c r="E433">
        <v>1292</v>
      </c>
      <c r="F433">
        <v>0</v>
      </c>
      <c r="G433">
        <v>2023</v>
      </c>
    </row>
    <row r="434" spans="1:7" x14ac:dyDescent="0.3">
      <c r="A434" s="3">
        <v>45139</v>
      </c>
      <c r="B434" t="s">
        <v>14</v>
      </c>
      <c r="C434" t="s">
        <v>6</v>
      </c>
      <c r="D434">
        <v>0</v>
      </c>
      <c r="E434">
        <v>63</v>
      </c>
      <c r="F434">
        <v>0</v>
      </c>
      <c r="G434">
        <v>2023</v>
      </c>
    </row>
    <row r="435" spans="1:7" x14ac:dyDescent="0.3">
      <c r="A435" s="3">
        <v>45139</v>
      </c>
      <c r="B435" t="s">
        <v>14</v>
      </c>
      <c r="C435" t="s">
        <v>7</v>
      </c>
      <c r="D435">
        <v>0</v>
      </c>
      <c r="E435">
        <v>278</v>
      </c>
      <c r="F435">
        <v>0</v>
      </c>
      <c r="G435">
        <v>2023</v>
      </c>
    </row>
    <row r="436" spans="1:7" x14ac:dyDescent="0.3">
      <c r="A436" s="3">
        <v>45139</v>
      </c>
      <c r="B436" t="s">
        <v>17</v>
      </c>
      <c r="C436" t="s">
        <v>7</v>
      </c>
      <c r="D436">
        <v>0</v>
      </c>
      <c r="E436">
        <v>410</v>
      </c>
      <c r="F436">
        <v>0</v>
      </c>
      <c r="G436">
        <v>2023</v>
      </c>
    </row>
    <row r="437" spans="1:7" x14ac:dyDescent="0.3">
      <c r="A437" s="3">
        <v>45139</v>
      </c>
      <c r="B437" t="s">
        <v>18</v>
      </c>
      <c r="C437" t="s">
        <v>6</v>
      </c>
      <c r="D437">
        <v>0</v>
      </c>
      <c r="E437">
        <v>592</v>
      </c>
      <c r="F437">
        <v>0</v>
      </c>
      <c r="G437">
        <v>2023</v>
      </c>
    </row>
    <row r="438" spans="1:7" x14ac:dyDescent="0.3">
      <c r="A438" s="3">
        <v>45139</v>
      </c>
      <c r="B438" t="s">
        <v>18</v>
      </c>
      <c r="C438" t="s">
        <v>7</v>
      </c>
      <c r="D438">
        <v>0</v>
      </c>
      <c r="E438">
        <v>760</v>
      </c>
      <c r="F438">
        <v>0</v>
      </c>
      <c r="G438">
        <v>2023</v>
      </c>
    </row>
    <row r="439" spans="1:7" x14ac:dyDescent="0.3">
      <c r="A439" s="3">
        <v>45170</v>
      </c>
      <c r="B439" t="s">
        <v>8</v>
      </c>
      <c r="C439" t="s">
        <v>6</v>
      </c>
      <c r="D439">
        <v>0</v>
      </c>
      <c r="E439">
        <v>379</v>
      </c>
      <c r="F439">
        <v>0</v>
      </c>
      <c r="G439">
        <v>2023</v>
      </c>
    </row>
    <row r="440" spans="1:7" x14ac:dyDescent="0.3">
      <c r="A440" s="3">
        <v>45170</v>
      </c>
      <c r="B440" t="s">
        <v>9</v>
      </c>
      <c r="C440" t="s">
        <v>6</v>
      </c>
      <c r="D440">
        <v>0</v>
      </c>
      <c r="E440">
        <v>1274</v>
      </c>
      <c r="F440">
        <v>0</v>
      </c>
      <c r="G440">
        <v>2023</v>
      </c>
    </row>
    <row r="441" spans="1:7" x14ac:dyDescent="0.3">
      <c r="A441" s="3">
        <v>45170</v>
      </c>
      <c r="B441" t="s">
        <v>14</v>
      </c>
      <c r="C441" t="s">
        <v>6</v>
      </c>
      <c r="D441">
        <v>0</v>
      </c>
      <c r="E441">
        <v>40</v>
      </c>
      <c r="F441">
        <v>0</v>
      </c>
      <c r="G441">
        <v>2023</v>
      </c>
    </row>
    <row r="442" spans="1:7" x14ac:dyDescent="0.3">
      <c r="A442" s="3">
        <v>45170</v>
      </c>
      <c r="B442" t="s">
        <v>14</v>
      </c>
      <c r="C442" t="s">
        <v>7</v>
      </c>
      <c r="D442">
        <v>0</v>
      </c>
      <c r="E442">
        <v>211</v>
      </c>
      <c r="F442">
        <v>0</v>
      </c>
      <c r="G442">
        <v>2023</v>
      </c>
    </row>
    <row r="443" spans="1:7" x14ac:dyDescent="0.3">
      <c r="A443" s="3">
        <v>45170</v>
      </c>
      <c r="B443" t="s">
        <v>15</v>
      </c>
      <c r="C443" t="s">
        <v>6</v>
      </c>
      <c r="D443">
        <v>0</v>
      </c>
      <c r="E443">
        <v>426</v>
      </c>
      <c r="F443">
        <v>0</v>
      </c>
      <c r="G443">
        <v>2023</v>
      </c>
    </row>
    <row r="444" spans="1:7" x14ac:dyDescent="0.3">
      <c r="A444" s="3">
        <v>45170</v>
      </c>
      <c r="B444" t="s">
        <v>15</v>
      </c>
      <c r="C444" t="s">
        <v>7</v>
      </c>
      <c r="D444">
        <v>0</v>
      </c>
      <c r="E444">
        <v>239</v>
      </c>
      <c r="F444">
        <v>0</v>
      </c>
      <c r="G444">
        <v>2023</v>
      </c>
    </row>
    <row r="445" spans="1:7" x14ac:dyDescent="0.3">
      <c r="A445" s="3">
        <v>45170</v>
      </c>
      <c r="B445" t="s">
        <v>17</v>
      </c>
      <c r="C445" t="s">
        <v>7</v>
      </c>
      <c r="D445">
        <v>0</v>
      </c>
      <c r="E445">
        <v>415</v>
      </c>
      <c r="F445">
        <v>0</v>
      </c>
      <c r="G445">
        <v>2023</v>
      </c>
    </row>
    <row r="446" spans="1:7" x14ac:dyDescent="0.3">
      <c r="A446" s="3">
        <v>45170</v>
      </c>
      <c r="B446" t="s">
        <v>18</v>
      </c>
      <c r="C446" t="s">
        <v>7</v>
      </c>
      <c r="D446">
        <v>0</v>
      </c>
      <c r="E446">
        <v>654</v>
      </c>
      <c r="F446">
        <v>0</v>
      </c>
      <c r="G446">
        <v>2023</v>
      </c>
    </row>
    <row r="447" spans="1:7" x14ac:dyDescent="0.3">
      <c r="A447" s="3">
        <v>45200</v>
      </c>
      <c r="B447" t="s">
        <v>9</v>
      </c>
      <c r="C447" t="s">
        <v>6</v>
      </c>
      <c r="D447">
        <v>0</v>
      </c>
      <c r="E447">
        <v>1281</v>
      </c>
      <c r="F447">
        <v>0</v>
      </c>
      <c r="G447">
        <v>2023</v>
      </c>
    </row>
    <row r="448" spans="1:7" x14ac:dyDescent="0.3">
      <c r="A448" s="3">
        <v>45200</v>
      </c>
      <c r="B448" t="s">
        <v>14</v>
      </c>
      <c r="C448" t="s">
        <v>6</v>
      </c>
      <c r="D448">
        <v>0</v>
      </c>
      <c r="E448">
        <v>33</v>
      </c>
      <c r="F448">
        <v>0</v>
      </c>
      <c r="G448">
        <v>2023</v>
      </c>
    </row>
    <row r="449" spans="1:7" x14ac:dyDescent="0.3">
      <c r="A449" s="3">
        <v>45200</v>
      </c>
      <c r="B449" t="s">
        <v>14</v>
      </c>
      <c r="C449" t="s">
        <v>7</v>
      </c>
      <c r="D449">
        <v>0</v>
      </c>
      <c r="E449">
        <v>187</v>
      </c>
      <c r="F449">
        <v>0</v>
      </c>
      <c r="G449">
        <v>2023</v>
      </c>
    </row>
    <row r="450" spans="1:7" x14ac:dyDescent="0.3">
      <c r="A450" s="3">
        <v>45200</v>
      </c>
      <c r="B450" t="s">
        <v>17</v>
      </c>
      <c r="C450" t="s">
        <v>7</v>
      </c>
      <c r="D450">
        <v>0</v>
      </c>
      <c r="E450">
        <v>453</v>
      </c>
      <c r="F450">
        <v>0</v>
      </c>
      <c r="G450">
        <v>2023</v>
      </c>
    </row>
    <row r="451" spans="1:7" x14ac:dyDescent="0.3">
      <c r="A451" s="3">
        <v>45200</v>
      </c>
      <c r="B451" t="s">
        <v>18</v>
      </c>
      <c r="C451" t="s">
        <v>6</v>
      </c>
      <c r="D451">
        <v>0</v>
      </c>
      <c r="E451">
        <v>471</v>
      </c>
      <c r="F451">
        <v>0</v>
      </c>
      <c r="G451">
        <v>2023</v>
      </c>
    </row>
    <row r="452" spans="1:7" x14ac:dyDescent="0.3">
      <c r="A452" s="3">
        <v>45200</v>
      </c>
      <c r="B452" t="s">
        <v>18</v>
      </c>
      <c r="C452" t="s">
        <v>7</v>
      </c>
      <c r="D452">
        <v>0</v>
      </c>
      <c r="E452">
        <v>743</v>
      </c>
      <c r="F452">
        <v>0</v>
      </c>
      <c r="G452">
        <v>2023</v>
      </c>
    </row>
    <row r="453" spans="1:7" x14ac:dyDescent="0.3">
      <c r="A453" s="3">
        <v>45231</v>
      </c>
      <c r="B453" t="s">
        <v>9</v>
      </c>
      <c r="C453" t="s">
        <v>6</v>
      </c>
      <c r="D453">
        <v>0</v>
      </c>
      <c r="E453">
        <v>1458</v>
      </c>
      <c r="F453">
        <v>0</v>
      </c>
      <c r="G453">
        <v>2023</v>
      </c>
    </row>
    <row r="454" spans="1:7" x14ac:dyDescent="0.3">
      <c r="A454" s="3">
        <v>45231</v>
      </c>
      <c r="B454" t="s">
        <v>14</v>
      </c>
      <c r="C454" t="s">
        <v>6</v>
      </c>
      <c r="D454">
        <v>0</v>
      </c>
      <c r="E454">
        <v>39</v>
      </c>
      <c r="F454">
        <v>0</v>
      </c>
      <c r="G454">
        <v>2023</v>
      </c>
    </row>
    <row r="455" spans="1:7" x14ac:dyDescent="0.3">
      <c r="A455" s="3">
        <v>45231</v>
      </c>
      <c r="B455" t="s">
        <v>14</v>
      </c>
      <c r="C455" t="s">
        <v>7</v>
      </c>
      <c r="D455">
        <v>0</v>
      </c>
      <c r="E455">
        <v>166</v>
      </c>
      <c r="F455">
        <v>0</v>
      </c>
      <c r="G455">
        <v>2023</v>
      </c>
    </row>
    <row r="456" spans="1:7" x14ac:dyDescent="0.3">
      <c r="A456" s="3">
        <v>45231</v>
      </c>
      <c r="B456" t="s">
        <v>17</v>
      </c>
      <c r="C456" t="s">
        <v>7</v>
      </c>
      <c r="D456">
        <v>0</v>
      </c>
      <c r="E456">
        <v>531</v>
      </c>
      <c r="F456">
        <v>0</v>
      </c>
      <c r="G456">
        <v>2023</v>
      </c>
    </row>
    <row r="457" spans="1:7" x14ac:dyDescent="0.3">
      <c r="A457" s="3">
        <v>45261</v>
      </c>
      <c r="B457" t="s">
        <v>14</v>
      </c>
      <c r="C457" t="s">
        <v>6</v>
      </c>
      <c r="D457">
        <v>0</v>
      </c>
      <c r="E457">
        <v>7</v>
      </c>
      <c r="F457">
        <v>0</v>
      </c>
      <c r="G457">
        <v>2023</v>
      </c>
    </row>
    <row r="458" spans="1:7" x14ac:dyDescent="0.3">
      <c r="A458" s="3">
        <v>45261</v>
      </c>
      <c r="B458" t="s">
        <v>14</v>
      </c>
      <c r="C458" t="s">
        <v>7</v>
      </c>
      <c r="D458">
        <v>0</v>
      </c>
      <c r="E458">
        <v>144</v>
      </c>
      <c r="F458">
        <v>0</v>
      </c>
      <c r="G458">
        <v>2023</v>
      </c>
    </row>
    <row r="459" spans="1:7" x14ac:dyDescent="0.3">
      <c r="A459" s="3">
        <v>45261</v>
      </c>
      <c r="B459" t="s">
        <v>17</v>
      </c>
      <c r="C459" t="s">
        <v>7</v>
      </c>
      <c r="D459">
        <v>0</v>
      </c>
      <c r="E459">
        <v>568</v>
      </c>
      <c r="F459">
        <v>0</v>
      </c>
      <c r="G459">
        <v>2023</v>
      </c>
    </row>
    <row r="460" spans="1:7" x14ac:dyDescent="0.3">
      <c r="A460" s="3">
        <v>45261</v>
      </c>
      <c r="B460" t="s">
        <v>18</v>
      </c>
      <c r="C460" t="s">
        <v>6</v>
      </c>
      <c r="D460">
        <v>0</v>
      </c>
      <c r="E460">
        <v>421</v>
      </c>
      <c r="F460">
        <v>0</v>
      </c>
      <c r="G460">
        <v>2023</v>
      </c>
    </row>
    <row r="461" spans="1:7" x14ac:dyDescent="0.3">
      <c r="A461" s="3">
        <v>45261</v>
      </c>
      <c r="B461" t="s">
        <v>18</v>
      </c>
      <c r="C461" t="s">
        <v>7</v>
      </c>
      <c r="D461">
        <v>0</v>
      </c>
      <c r="E461">
        <v>562</v>
      </c>
      <c r="F461">
        <v>0</v>
      </c>
      <c r="G461">
        <v>2023</v>
      </c>
    </row>
    <row r="462" spans="1:7" x14ac:dyDescent="0.3">
      <c r="A462" s="3">
        <v>45292</v>
      </c>
      <c r="B462" t="s">
        <v>9</v>
      </c>
      <c r="C462" t="s">
        <v>6</v>
      </c>
      <c r="D462">
        <v>0</v>
      </c>
      <c r="E462">
        <v>995</v>
      </c>
      <c r="F462">
        <v>0</v>
      </c>
      <c r="G462">
        <v>2024</v>
      </c>
    </row>
    <row r="463" spans="1:7" x14ac:dyDescent="0.3">
      <c r="A463" s="3">
        <v>45292</v>
      </c>
      <c r="B463" t="s">
        <v>18</v>
      </c>
      <c r="C463" t="s">
        <v>6</v>
      </c>
      <c r="D463">
        <v>0</v>
      </c>
      <c r="E463">
        <v>505</v>
      </c>
      <c r="F463">
        <v>0</v>
      </c>
      <c r="G463">
        <v>2024</v>
      </c>
    </row>
    <row r="464" spans="1:7" x14ac:dyDescent="0.3">
      <c r="A464" s="3">
        <v>45292</v>
      </c>
      <c r="B464" t="s">
        <v>14</v>
      </c>
      <c r="C464" t="s">
        <v>7</v>
      </c>
      <c r="D464">
        <v>0</v>
      </c>
      <c r="E464">
        <v>141</v>
      </c>
      <c r="F464">
        <v>0</v>
      </c>
      <c r="G464">
        <v>2024</v>
      </c>
    </row>
    <row r="465" spans="1:7" x14ac:dyDescent="0.3">
      <c r="A465" s="3">
        <v>45292</v>
      </c>
      <c r="B465" t="s">
        <v>29</v>
      </c>
      <c r="C465" t="s">
        <v>7</v>
      </c>
      <c r="D465">
        <v>0</v>
      </c>
      <c r="E465">
        <v>177</v>
      </c>
      <c r="F465">
        <v>0</v>
      </c>
      <c r="G465">
        <v>2024</v>
      </c>
    </row>
    <row r="466" spans="1:7" x14ac:dyDescent="0.3">
      <c r="A466" s="3">
        <v>45292</v>
      </c>
      <c r="B466" t="s">
        <v>18</v>
      </c>
      <c r="C466" t="s">
        <v>7</v>
      </c>
      <c r="D466">
        <v>0</v>
      </c>
      <c r="E466">
        <v>877</v>
      </c>
      <c r="F466">
        <v>0</v>
      </c>
      <c r="G466">
        <v>2024</v>
      </c>
    </row>
    <row r="467" spans="1:7" x14ac:dyDescent="0.3">
      <c r="A467" s="3">
        <v>45323</v>
      </c>
      <c r="B467" t="s">
        <v>9</v>
      </c>
      <c r="C467" t="s">
        <v>6</v>
      </c>
      <c r="D467">
        <v>0</v>
      </c>
      <c r="E467">
        <v>1117</v>
      </c>
      <c r="F467">
        <v>0</v>
      </c>
      <c r="G467">
        <v>2024</v>
      </c>
    </row>
    <row r="468" spans="1:7" x14ac:dyDescent="0.3">
      <c r="A468" s="3">
        <v>45323</v>
      </c>
      <c r="B468" t="s">
        <v>18</v>
      </c>
      <c r="C468" t="s">
        <v>6</v>
      </c>
      <c r="D468">
        <v>0</v>
      </c>
      <c r="E468">
        <v>763</v>
      </c>
      <c r="F468">
        <v>0</v>
      </c>
      <c r="G468">
        <v>2024</v>
      </c>
    </row>
    <row r="469" spans="1:7" x14ac:dyDescent="0.3">
      <c r="A469" s="3">
        <v>45323</v>
      </c>
      <c r="B469" t="s">
        <v>14</v>
      </c>
      <c r="C469" t="s">
        <v>6</v>
      </c>
      <c r="D469">
        <v>0</v>
      </c>
      <c r="E469">
        <v>4</v>
      </c>
      <c r="F469">
        <v>0</v>
      </c>
      <c r="G469">
        <v>2024</v>
      </c>
    </row>
    <row r="470" spans="1:7" x14ac:dyDescent="0.3">
      <c r="A470" s="3">
        <v>45323</v>
      </c>
      <c r="B470" t="s">
        <v>17</v>
      </c>
      <c r="C470" t="s">
        <v>7</v>
      </c>
      <c r="D470">
        <v>0</v>
      </c>
      <c r="E470">
        <v>494</v>
      </c>
      <c r="F470">
        <v>0</v>
      </c>
      <c r="G470">
        <v>2024</v>
      </c>
    </row>
    <row r="471" spans="1:7" x14ac:dyDescent="0.3">
      <c r="A471" s="3">
        <v>45323</v>
      </c>
      <c r="B471" t="s">
        <v>14</v>
      </c>
      <c r="C471" t="s">
        <v>7</v>
      </c>
      <c r="D471">
        <v>0</v>
      </c>
      <c r="E471">
        <v>47</v>
      </c>
      <c r="F471">
        <v>0</v>
      </c>
      <c r="G471">
        <v>2024</v>
      </c>
    </row>
    <row r="472" spans="1:7" x14ac:dyDescent="0.3">
      <c r="A472" s="3">
        <v>45352</v>
      </c>
      <c r="B472" t="s">
        <v>9</v>
      </c>
      <c r="C472" t="s">
        <v>6</v>
      </c>
      <c r="D472">
        <v>0</v>
      </c>
      <c r="E472">
        <v>1259</v>
      </c>
      <c r="F472">
        <v>0</v>
      </c>
      <c r="G472">
        <v>2024</v>
      </c>
    </row>
    <row r="473" spans="1:7" x14ac:dyDescent="0.3">
      <c r="A473" s="3">
        <v>45352</v>
      </c>
      <c r="B473" t="s">
        <v>14</v>
      </c>
      <c r="C473" t="s">
        <v>6</v>
      </c>
      <c r="D473">
        <v>0</v>
      </c>
      <c r="E473">
        <v>11</v>
      </c>
      <c r="F473">
        <v>0</v>
      </c>
      <c r="G473">
        <v>2024</v>
      </c>
    </row>
    <row r="474" spans="1:7" x14ac:dyDescent="0.3">
      <c r="A474" s="3">
        <v>45352</v>
      </c>
      <c r="B474" t="s">
        <v>17</v>
      </c>
      <c r="C474" t="s">
        <v>7</v>
      </c>
      <c r="D474">
        <v>0</v>
      </c>
      <c r="E474">
        <v>463</v>
      </c>
      <c r="F474">
        <v>0</v>
      </c>
      <c r="G474">
        <v>2024</v>
      </c>
    </row>
    <row r="475" spans="1:7" x14ac:dyDescent="0.3">
      <c r="A475" s="3">
        <v>45352</v>
      </c>
      <c r="B475" t="s">
        <v>18</v>
      </c>
      <c r="C475" t="s">
        <v>7</v>
      </c>
      <c r="D475">
        <v>0</v>
      </c>
      <c r="E475">
        <v>1336</v>
      </c>
      <c r="F475">
        <v>0</v>
      </c>
      <c r="G475">
        <v>2024</v>
      </c>
    </row>
    <row r="476" spans="1:7" x14ac:dyDescent="0.3">
      <c r="A476" s="3">
        <v>45352</v>
      </c>
      <c r="B476" t="s">
        <v>14</v>
      </c>
      <c r="C476" t="s">
        <v>7</v>
      </c>
      <c r="D476">
        <v>0</v>
      </c>
      <c r="E476">
        <v>81</v>
      </c>
      <c r="F476">
        <v>0</v>
      </c>
      <c r="G476">
        <v>2024</v>
      </c>
    </row>
    <row r="477" spans="1:7" x14ac:dyDescent="0.3">
      <c r="A477" s="3">
        <v>44287</v>
      </c>
      <c r="B477" t="s">
        <v>12</v>
      </c>
      <c r="C477" t="s">
        <v>6</v>
      </c>
      <c r="D477">
        <v>1</v>
      </c>
      <c r="E477">
        <v>657</v>
      </c>
      <c r="F477">
        <v>1500000</v>
      </c>
      <c r="G477">
        <v>2021</v>
      </c>
    </row>
    <row r="478" spans="1:7" x14ac:dyDescent="0.3">
      <c r="A478" s="3">
        <v>44287</v>
      </c>
      <c r="B478" t="s">
        <v>28</v>
      </c>
      <c r="C478" t="s">
        <v>7</v>
      </c>
      <c r="D478">
        <v>1</v>
      </c>
      <c r="E478">
        <v>3544</v>
      </c>
      <c r="F478">
        <v>85000</v>
      </c>
      <c r="G478">
        <v>2021</v>
      </c>
    </row>
    <row r="479" spans="1:7" x14ac:dyDescent="0.3">
      <c r="A479" s="3">
        <v>44287</v>
      </c>
      <c r="B479" t="s">
        <v>16</v>
      </c>
      <c r="C479" t="s">
        <v>7</v>
      </c>
      <c r="D479">
        <v>1</v>
      </c>
      <c r="E479">
        <v>930</v>
      </c>
      <c r="F479">
        <v>85000</v>
      </c>
      <c r="G479">
        <v>2021</v>
      </c>
    </row>
    <row r="480" spans="1:7" x14ac:dyDescent="0.3">
      <c r="A480" s="3">
        <v>44317</v>
      </c>
      <c r="B480" t="s">
        <v>22</v>
      </c>
      <c r="C480" t="s">
        <v>7</v>
      </c>
      <c r="D480">
        <v>1</v>
      </c>
      <c r="E480">
        <v>413</v>
      </c>
      <c r="F480">
        <v>85000</v>
      </c>
      <c r="G480">
        <v>2021</v>
      </c>
    </row>
    <row r="481" spans="1:7" x14ac:dyDescent="0.3">
      <c r="A481" s="3">
        <v>44317</v>
      </c>
      <c r="B481" t="s">
        <v>30</v>
      </c>
      <c r="C481" t="s">
        <v>7</v>
      </c>
      <c r="D481">
        <v>1</v>
      </c>
      <c r="E481">
        <v>4373</v>
      </c>
      <c r="F481">
        <v>85000</v>
      </c>
      <c r="G481">
        <v>2021</v>
      </c>
    </row>
    <row r="482" spans="1:7" x14ac:dyDescent="0.3">
      <c r="A482" s="3">
        <v>44317</v>
      </c>
      <c r="B482" t="s">
        <v>28</v>
      </c>
      <c r="C482" t="s">
        <v>7</v>
      </c>
      <c r="D482">
        <v>1</v>
      </c>
      <c r="E482">
        <v>1503</v>
      </c>
      <c r="F482">
        <v>85000</v>
      </c>
      <c r="G482">
        <v>2021</v>
      </c>
    </row>
    <row r="483" spans="1:7" x14ac:dyDescent="0.3">
      <c r="A483" s="3">
        <v>44317</v>
      </c>
      <c r="B483" t="s">
        <v>31</v>
      </c>
      <c r="C483" t="s">
        <v>7</v>
      </c>
      <c r="D483">
        <v>1</v>
      </c>
      <c r="E483">
        <v>2290</v>
      </c>
      <c r="F483">
        <v>85000</v>
      </c>
      <c r="G483">
        <v>2021</v>
      </c>
    </row>
    <row r="484" spans="1:7" x14ac:dyDescent="0.3">
      <c r="A484" s="3">
        <v>44317</v>
      </c>
      <c r="B484" t="s">
        <v>24</v>
      </c>
      <c r="C484" t="s">
        <v>6</v>
      </c>
      <c r="D484">
        <v>1</v>
      </c>
      <c r="E484">
        <v>6302</v>
      </c>
      <c r="F484">
        <v>1500000</v>
      </c>
      <c r="G484">
        <v>2021</v>
      </c>
    </row>
    <row r="485" spans="1:7" x14ac:dyDescent="0.3">
      <c r="A485" s="3">
        <v>44317</v>
      </c>
      <c r="B485" t="s">
        <v>16</v>
      </c>
      <c r="C485" t="s">
        <v>7</v>
      </c>
      <c r="D485">
        <v>1</v>
      </c>
      <c r="E485">
        <v>88</v>
      </c>
      <c r="F485">
        <v>85000</v>
      </c>
      <c r="G485">
        <v>2021</v>
      </c>
    </row>
    <row r="486" spans="1:7" x14ac:dyDescent="0.3">
      <c r="A486" s="3">
        <v>44348</v>
      </c>
      <c r="B486" t="s">
        <v>10</v>
      </c>
      <c r="C486" t="s">
        <v>7</v>
      </c>
      <c r="D486">
        <v>1</v>
      </c>
      <c r="E486">
        <v>3842</v>
      </c>
      <c r="F486">
        <v>85000</v>
      </c>
      <c r="G486">
        <v>2021</v>
      </c>
    </row>
    <row r="487" spans="1:7" x14ac:dyDescent="0.3">
      <c r="A487" s="3">
        <v>44348</v>
      </c>
      <c r="B487" t="s">
        <v>12</v>
      </c>
      <c r="C487" t="s">
        <v>7</v>
      </c>
      <c r="D487">
        <v>1</v>
      </c>
      <c r="E487">
        <v>234</v>
      </c>
      <c r="F487">
        <v>85000</v>
      </c>
      <c r="G487">
        <v>2021</v>
      </c>
    </row>
    <row r="488" spans="1:7" x14ac:dyDescent="0.3">
      <c r="A488" s="3">
        <v>44348</v>
      </c>
      <c r="B488" t="s">
        <v>28</v>
      </c>
      <c r="C488" t="s">
        <v>7</v>
      </c>
      <c r="D488">
        <v>1</v>
      </c>
      <c r="E488">
        <v>3193</v>
      </c>
      <c r="F488">
        <v>85000</v>
      </c>
      <c r="G488">
        <v>2021</v>
      </c>
    </row>
    <row r="489" spans="1:7" x14ac:dyDescent="0.3">
      <c r="A489" s="3">
        <v>44348</v>
      </c>
      <c r="B489" t="s">
        <v>13</v>
      </c>
      <c r="C489" t="s">
        <v>7</v>
      </c>
      <c r="D489">
        <v>1</v>
      </c>
      <c r="E489">
        <v>4469</v>
      </c>
      <c r="F489">
        <v>85000</v>
      </c>
      <c r="G489">
        <v>2021</v>
      </c>
    </row>
    <row r="490" spans="1:7" x14ac:dyDescent="0.3">
      <c r="A490" s="3">
        <v>44348</v>
      </c>
      <c r="B490" t="s">
        <v>20</v>
      </c>
      <c r="C490" t="s">
        <v>6</v>
      </c>
      <c r="D490">
        <v>1</v>
      </c>
      <c r="E490">
        <v>1523</v>
      </c>
      <c r="F490">
        <v>1500000</v>
      </c>
      <c r="G490">
        <v>2021</v>
      </c>
    </row>
    <row r="491" spans="1:7" x14ac:dyDescent="0.3">
      <c r="A491" s="3">
        <v>44378</v>
      </c>
      <c r="B491" t="s">
        <v>13</v>
      </c>
      <c r="C491" t="s">
        <v>7</v>
      </c>
      <c r="D491">
        <v>1</v>
      </c>
      <c r="E491">
        <v>5336</v>
      </c>
      <c r="F491">
        <v>85000</v>
      </c>
      <c r="G491">
        <v>2021</v>
      </c>
    </row>
    <row r="492" spans="1:7" x14ac:dyDescent="0.3">
      <c r="A492" s="3">
        <v>44378</v>
      </c>
      <c r="B492" t="s">
        <v>16</v>
      </c>
      <c r="C492" t="s">
        <v>7</v>
      </c>
      <c r="D492">
        <v>1</v>
      </c>
      <c r="E492">
        <v>759</v>
      </c>
      <c r="F492">
        <v>85000</v>
      </c>
      <c r="G492">
        <v>2021</v>
      </c>
    </row>
    <row r="493" spans="1:7" x14ac:dyDescent="0.3">
      <c r="A493" s="3">
        <v>44409</v>
      </c>
      <c r="B493" t="s">
        <v>8</v>
      </c>
      <c r="C493" t="s">
        <v>7</v>
      </c>
      <c r="D493">
        <v>1</v>
      </c>
      <c r="E493">
        <v>110</v>
      </c>
      <c r="F493">
        <v>85000</v>
      </c>
      <c r="G493">
        <v>2021</v>
      </c>
    </row>
    <row r="494" spans="1:7" x14ac:dyDescent="0.3">
      <c r="A494" s="3">
        <v>44409</v>
      </c>
      <c r="B494" t="s">
        <v>19</v>
      </c>
      <c r="C494" t="s">
        <v>7</v>
      </c>
      <c r="D494">
        <v>1</v>
      </c>
      <c r="E494">
        <v>837</v>
      </c>
      <c r="F494">
        <v>85000</v>
      </c>
      <c r="G494">
        <v>2021</v>
      </c>
    </row>
    <row r="495" spans="1:7" x14ac:dyDescent="0.3">
      <c r="A495" s="3">
        <v>44440</v>
      </c>
      <c r="B495" t="s">
        <v>12</v>
      </c>
      <c r="C495" t="s">
        <v>6</v>
      </c>
      <c r="D495">
        <v>1</v>
      </c>
      <c r="E495">
        <v>666</v>
      </c>
      <c r="F495">
        <v>1500000</v>
      </c>
      <c r="G495">
        <v>2021</v>
      </c>
    </row>
    <row r="496" spans="1:7" x14ac:dyDescent="0.3">
      <c r="A496" s="3">
        <v>44440</v>
      </c>
      <c r="B496" t="s">
        <v>28</v>
      </c>
      <c r="C496" t="s">
        <v>7</v>
      </c>
      <c r="D496">
        <v>1</v>
      </c>
      <c r="E496">
        <v>3379</v>
      </c>
      <c r="F496">
        <v>85000</v>
      </c>
      <c r="G496">
        <v>2021</v>
      </c>
    </row>
    <row r="497" spans="1:7" x14ac:dyDescent="0.3">
      <c r="A497" s="3">
        <v>44440</v>
      </c>
      <c r="B497" t="s">
        <v>13</v>
      </c>
      <c r="C497" t="s">
        <v>7</v>
      </c>
      <c r="D497">
        <v>1</v>
      </c>
      <c r="E497">
        <v>3773</v>
      </c>
      <c r="F497">
        <v>85000</v>
      </c>
      <c r="G497">
        <v>2021</v>
      </c>
    </row>
    <row r="498" spans="1:7" x14ac:dyDescent="0.3">
      <c r="A498" s="3">
        <v>44440</v>
      </c>
      <c r="B498" t="s">
        <v>18</v>
      </c>
      <c r="C498" t="s">
        <v>6</v>
      </c>
      <c r="D498">
        <v>1</v>
      </c>
      <c r="E498">
        <v>578</v>
      </c>
      <c r="F498">
        <v>1500000</v>
      </c>
      <c r="G498">
        <v>2021</v>
      </c>
    </row>
    <row r="499" spans="1:7" x14ac:dyDescent="0.3">
      <c r="A499" s="3">
        <v>44470</v>
      </c>
      <c r="B499" t="s">
        <v>8</v>
      </c>
      <c r="C499" t="s">
        <v>7</v>
      </c>
      <c r="D499">
        <v>1</v>
      </c>
      <c r="E499">
        <v>70</v>
      </c>
      <c r="F499">
        <v>85000</v>
      </c>
      <c r="G499">
        <v>2021</v>
      </c>
    </row>
    <row r="500" spans="1:7" x14ac:dyDescent="0.3">
      <c r="A500" s="3">
        <v>44470</v>
      </c>
      <c r="B500" t="s">
        <v>12</v>
      </c>
      <c r="C500" t="s">
        <v>6</v>
      </c>
      <c r="D500">
        <v>1</v>
      </c>
      <c r="E500">
        <v>628</v>
      </c>
      <c r="F500">
        <v>1500000</v>
      </c>
      <c r="G500">
        <v>2021</v>
      </c>
    </row>
    <row r="501" spans="1:7" x14ac:dyDescent="0.3">
      <c r="A501" s="3">
        <v>44470</v>
      </c>
      <c r="B501" t="s">
        <v>12</v>
      </c>
      <c r="C501" t="s">
        <v>7</v>
      </c>
      <c r="D501">
        <v>1</v>
      </c>
      <c r="E501">
        <v>333</v>
      </c>
      <c r="F501">
        <v>85000</v>
      </c>
      <c r="G501">
        <v>2021</v>
      </c>
    </row>
    <row r="502" spans="1:7" x14ac:dyDescent="0.3">
      <c r="A502" s="3">
        <v>44470</v>
      </c>
      <c r="B502" t="s">
        <v>28</v>
      </c>
      <c r="C502" t="s">
        <v>7</v>
      </c>
      <c r="D502">
        <v>1</v>
      </c>
      <c r="E502">
        <v>3201</v>
      </c>
      <c r="F502">
        <v>85000</v>
      </c>
      <c r="G502">
        <v>2021</v>
      </c>
    </row>
    <row r="503" spans="1:7" x14ac:dyDescent="0.3">
      <c r="A503" s="3">
        <v>44501</v>
      </c>
      <c r="B503" t="s">
        <v>12</v>
      </c>
      <c r="C503" t="s">
        <v>6</v>
      </c>
      <c r="D503">
        <v>1</v>
      </c>
      <c r="E503">
        <v>938</v>
      </c>
      <c r="F503">
        <v>1500000</v>
      </c>
      <c r="G503">
        <v>2021</v>
      </c>
    </row>
    <row r="504" spans="1:7" x14ac:dyDescent="0.3">
      <c r="A504" s="3">
        <v>44501</v>
      </c>
      <c r="B504" t="s">
        <v>19</v>
      </c>
      <c r="C504" t="s">
        <v>7</v>
      </c>
      <c r="D504">
        <v>1</v>
      </c>
      <c r="E504">
        <v>532</v>
      </c>
      <c r="F504">
        <v>85000</v>
      </c>
      <c r="G504">
        <v>2021</v>
      </c>
    </row>
    <row r="505" spans="1:7" x14ac:dyDescent="0.3">
      <c r="A505" s="3">
        <v>44531</v>
      </c>
      <c r="B505" t="s">
        <v>8</v>
      </c>
      <c r="C505" t="s">
        <v>7</v>
      </c>
      <c r="D505">
        <v>1</v>
      </c>
      <c r="E505">
        <v>122</v>
      </c>
      <c r="F505">
        <v>85000</v>
      </c>
      <c r="G505">
        <v>2021</v>
      </c>
    </row>
    <row r="506" spans="1:7" x14ac:dyDescent="0.3">
      <c r="A506" s="3">
        <v>44531</v>
      </c>
      <c r="B506" t="s">
        <v>12</v>
      </c>
      <c r="C506" t="s">
        <v>7</v>
      </c>
      <c r="D506">
        <v>1</v>
      </c>
      <c r="E506">
        <v>336</v>
      </c>
      <c r="F506">
        <v>85000</v>
      </c>
      <c r="G506">
        <v>2021</v>
      </c>
    </row>
    <row r="507" spans="1:7" x14ac:dyDescent="0.3">
      <c r="A507" s="3">
        <v>44531</v>
      </c>
      <c r="B507" t="s">
        <v>28</v>
      </c>
      <c r="C507" t="s">
        <v>7</v>
      </c>
      <c r="D507">
        <v>1</v>
      </c>
      <c r="E507">
        <v>4105</v>
      </c>
      <c r="F507">
        <v>85000</v>
      </c>
      <c r="G507">
        <v>2021</v>
      </c>
    </row>
    <row r="508" spans="1:7" x14ac:dyDescent="0.3">
      <c r="A508" s="3">
        <v>44531</v>
      </c>
      <c r="B508" t="s">
        <v>20</v>
      </c>
      <c r="C508" t="s">
        <v>6</v>
      </c>
      <c r="D508">
        <v>1</v>
      </c>
      <c r="E508">
        <v>3579</v>
      </c>
      <c r="F508">
        <v>1500000</v>
      </c>
      <c r="G508">
        <v>2021</v>
      </c>
    </row>
    <row r="509" spans="1:7" x14ac:dyDescent="0.3">
      <c r="A509" s="3">
        <v>44593</v>
      </c>
      <c r="B509" t="s">
        <v>12</v>
      </c>
      <c r="C509" t="s">
        <v>7</v>
      </c>
      <c r="D509">
        <v>1</v>
      </c>
      <c r="E509">
        <v>354</v>
      </c>
      <c r="F509">
        <v>85000</v>
      </c>
      <c r="G509">
        <v>2022</v>
      </c>
    </row>
    <row r="510" spans="1:7" x14ac:dyDescent="0.3">
      <c r="A510" s="3">
        <v>44593</v>
      </c>
      <c r="B510" t="s">
        <v>16</v>
      </c>
      <c r="C510" t="s">
        <v>7</v>
      </c>
      <c r="D510">
        <v>1</v>
      </c>
      <c r="E510">
        <v>917</v>
      </c>
      <c r="F510">
        <v>85000</v>
      </c>
      <c r="G510">
        <v>2022</v>
      </c>
    </row>
    <row r="511" spans="1:7" x14ac:dyDescent="0.3">
      <c r="A511" s="3">
        <v>44621</v>
      </c>
      <c r="B511" t="s">
        <v>12</v>
      </c>
      <c r="C511" t="s">
        <v>7</v>
      </c>
      <c r="D511">
        <v>1</v>
      </c>
      <c r="E511">
        <v>355</v>
      </c>
      <c r="F511">
        <v>85000</v>
      </c>
      <c r="G511">
        <v>2022</v>
      </c>
    </row>
    <row r="512" spans="1:7" x14ac:dyDescent="0.3">
      <c r="A512" s="3">
        <v>44652</v>
      </c>
      <c r="B512" t="s">
        <v>8</v>
      </c>
      <c r="C512" t="s">
        <v>7</v>
      </c>
      <c r="D512">
        <v>1</v>
      </c>
      <c r="E512">
        <v>147</v>
      </c>
      <c r="F512">
        <v>85000</v>
      </c>
      <c r="G512">
        <v>2022</v>
      </c>
    </row>
    <row r="513" spans="1:7" x14ac:dyDescent="0.3">
      <c r="A513" s="3">
        <v>44652</v>
      </c>
      <c r="B513" t="s">
        <v>12</v>
      </c>
      <c r="C513" t="s">
        <v>7</v>
      </c>
      <c r="D513">
        <v>1</v>
      </c>
      <c r="E513">
        <v>431</v>
      </c>
      <c r="F513">
        <v>85000</v>
      </c>
      <c r="G513">
        <v>2022</v>
      </c>
    </row>
    <row r="514" spans="1:7" x14ac:dyDescent="0.3">
      <c r="A514" s="3">
        <v>44652</v>
      </c>
      <c r="B514" t="s">
        <v>15</v>
      </c>
      <c r="C514" t="s">
        <v>6</v>
      </c>
      <c r="D514">
        <v>1</v>
      </c>
      <c r="E514">
        <v>1246</v>
      </c>
      <c r="F514">
        <v>1500000</v>
      </c>
      <c r="G514">
        <v>2022</v>
      </c>
    </row>
    <row r="515" spans="1:7" x14ac:dyDescent="0.3">
      <c r="A515" s="3">
        <v>44652</v>
      </c>
      <c r="B515" t="s">
        <v>15</v>
      </c>
      <c r="C515" t="s">
        <v>7</v>
      </c>
      <c r="D515">
        <v>1</v>
      </c>
      <c r="E515">
        <v>813</v>
      </c>
      <c r="F515">
        <v>85000</v>
      </c>
      <c r="G515">
        <v>2022</v>
      </c>
    </row>
    <row r="516" spans="1:7" x14ac:dyDescent="0.3">
      <c r="A516" s="3">
        <v>44652</v>
      </c>
      <c r="B516" t="s">
        <v>16</v>
      </c>
      <c r="C516" t="s">
        <v>7</v>
      </c>
      <c r="D516">
        <v>1</v>
      </c>
      <c r="E516">
        <v>860</v>
      </c>
      <c r="F516">
        <v>85000</v>
      </c>
      <c r="G516">
        <v>2022</v>
      </c>
    </row>
    <row r="517" spans="1:7" x14ac:dyDescent="0.3">
      <c r="A517" s="3">
        <v>44682</v>
      </c>
      <c r="B517" t="s">
        <v>12</v>
      </c>
      <c r="C517" t="s">
        <v>7</v>
      </c>
      <c r="D517">
        <v>1</v>
      </c>
      <c r="E517">
        <v>374</v>
      </c>
      <c r="F517">
        <v>85000</v>
      </c>
      <c r="G517">
        <v>2022</v>
      </c>
    </row>
    <row r="518" spans="1:7" x14ac:dyDescent="0.3">
      <c r="A518" s="3">
        <v>44682</v>
      </c>
      <c r="B518" t="s">
        <v>17</v>
      </c>
      <c r="C518" t="s">
        <v>6</v>
      </c>
      <c r="D518">
        <v>1</v>
      </c>
      <c r="E518">
        <v>1638</v>
      </c>
      <c r="F518">
        <v>1500000</v>
      </c>
      <c r="G518">
        <v>2022</v>
      </c>
    </row>
    <row r="519" spans="1:7" x14ac:dyDescent="0.3">
      <c r="A519" s="3">
        <v>44682</v>
      </c>
      <c r="B519" t="s">
        <v>18</v>
      </c>
      <c r="C519" t="s">
        <v>6</v>
      </c>
      <c r="D519">
        <v>1</v>
      </c>
      <c r="E519">
        <v>514</v>
      </c>
      <c r="F519">
        <v>1500000</v>
      </c>
      <c r="G519">
        <v>2022</v>
      </c>
    </row>
    <row r="520" spans="1:7" x14ac:dyDescent="0.3">
      <c r="A520" s="3">
        <v>44713</v>
      </c>
      <c r="B520" t="s">
        <v>12</v>
      </c>
      <c r="C520" t="s">
        <v>6</v>
      </c>
      <c r="D520">
        <v>1</v>
      </c>
      <c r="E520">
        <v>767</v>
      </c>
      <c r="F520">
        <v>1500000</v>
      </c>
      <c r="G520">
        <v>2022</v>
      </c>
    </row>
    <row r="521" spans="1:7" x14ac:dyDescent="0.3">
      <c r="A521" s="3">
        <v>44713</v>
      </c>
      <c r="B521" t="s">
        <v>16</v>
      </c>
      <c r="C521" t="s">
        <v>7</v>
      </c>
      <c r="D521">
        <v>1</v>
      </c>
      <c r="E521">
        <v>1087</v>
      </c>
      <c r="F521">
        <v>85000</v>
      </c>
      <c r="G521">
        <v>2022</v>
      </c>
    </row>
    <row r="522" spans="1:7" x14ac:dyDescent="0.3">
      <c r="A522" s="3">
        <v>44743</v>
      </c>
      <c r="B522" t="s">
        <v>9</v>
      </c>
      <c r="C522" t="s">
        <v>7</v>
      </c>
      <c r="D522">
        <v>1</v>
      </c>
      <c r="E522">
        <v>947</v>
      </c>
      <c r="F522">
        <v>85000</v>
      </c>
      <c r="G522">
        <v>2022</v>
      </c>
    </row>
    <row r="523" spans="1:7" x14ac:dyDescent="0.3">
      <c r="A523" s="3">
        <v>44743</v>
      </c>
      <c r="B523" t="s">
        <v>14</v>
      </c>
      <c r="C523" t="s">
        <v>7</v>
      </c>
      <c r="D523">
        <v>1</v>
      </c>
      <c r="E523">
        <v>285</v>
      </c>
      <c r="F523">
        <v>85000</v>
      </c>
      <c r="G523">
        <v>2022</v>
      </c>
    </row>
    <row r="524" spans="1:7" x14ac:dyDescent="0.3">
      <c r="A524" s="3">
        <v>44743</v>
      </c>
      <c r="B524" t="s">
        <v>17</v>
      </c>
      <c r="C524" t="s">
        <v>6</v>
      </c>
      <c r="D524">
        <v>1</v>
      </c>
      <c r="E524">
        <v>1427</v>
      </c>
      <c r="F524">
        <v>1500000</v>
      </c>
      <c r="G524">
        <v>2022</v>
      </c>
    </row>
    <row r="525" spans="1:7" x14ac:dyDescent="0.3">
      <c r="A525" s="3">
        <v>44774</v>
      </c>
      <c r="B525" t="s">
        <v>12</v>
      </c>
      <c r="C525" t="s">
        <v>7</v>
      </c>
      <c r="D525">
        <v>1</v>
      </c>
      <c r="E525">
        <v>303</v>
      </c>
      <c r="F525">
        <v>85000</v>
      </c>
      <c r="G525">
        <v>2022</v>
      </c>
    </row>
    <row r="526" spans="1:7" x14ac:dyDescent="0.3">
      <c r="A526" s="3">
        <v>44805</v>
      </c>
      <c r="B526" t="s">
        <v>12</v>
      </c>
      <c r="C526" t="s">
        <v>7</v>
      </c>
      <c r="D526">
        <v>1</v>
      </c>
      <c r="E526">
        <v>390</v>
      </c>
      <c r="F526">
        <v>85000</v>
      </c>
      <c r="G526">
        <v>2022</v>
      </c>
    </row>
    <row r="527" spans="1:7" x14ac:dyDescent="0.3">
      <c r="A527" s="3">
        <v>44805</v>
      </c>
      <c r="B527" t="s">
        <v>15</v>
      </c>
      <c r="C527" t="s">
        <v>6</v>
      </c>
      <c r="D527">
        <v>1</v>
      </c>
      <c r="E527">
        <v>2473</v>
      </c>
      <c r="F527">
        <v>1500000</v>
      </c>
      <c r="G527">
        <v>2022</v>
      </c>
    </row>
    <row r="528" spans="1:7" x14ac:dyDescent="0.3">
      <c r="A528" s="3">
        <v>44805</v>
      </c>
      <c r="B528" t="s">
        <v>16</v>
      </c>
      <c r="C528" t="s">
        <v>6</v>
      </c>
      <c r="D528">
        <v>1</v>
      </c>
      <c r="E528">
        <v>1719</v>
      </c>
      <c r="F528">
        <v>1500000</v>
      </c>
      <c r="G528">
        <v>2022</v>
      </c>
    </row>
    <row r="529" spans="1:7" x14ac:dyDescent="0.3">
      <c r="A529" s="3">
        <v>44835</v>
      </c>
      <c r="B529" t="s">
        <v>16</v>
      </c>
      <c r="C529" t="s">
        <v>7</v>
      </c>
      <c r="D529">
        <v>1</v>
      </c>
      <c r="E529">
        <v>1188</v>
      </c>
      <c r="F529">
        <v>85000</v>
      </c>
      <c r="G529">
        <v>2022</v>
      </c>
    </row>
    <row r="530" spans="1:7" x14ac:dyDescent="0.3">
      <c r="A530" s="3">
        <v>44866</v>
      </c>
      <c r="B530" t="s">
        <v>8</v>
      </c>
      <c r="C530" t="s">
        <v>7</v>
      </c>
      <c r="D530">
        <v>1</v>
      </c>
      <c r="E530">
        <v>159</v>
      </c>
      <c r="F530">
        <v>85000</v>
      </c>
      <c r="G530">
        <v>2022</v>
      </c>
    </row>
    <row r="531" spans="1:7" x14ac:dyDescent="0.3">
      <c r="A531" s="3">
        <v>44896</v>
      </c>
      <c r="B531" t="s">
        <v>9</v>
      </c>
      <c r="C531" t="s">
        <v>6</v>
      </c>
      <c r="D531">
        <v>1</v>
      </c>
      <c r="E531">
        <v>925</v>
      </c>
      <c r="F531">
        <v>1500000</v>
      </c>
      <c r="G531">
        <v>2022</v>
      </c>
    </row>
    <row r="532" spans="1:7" x14ac:dyDescent="0.3">
      <c r="A532" s="3">
        <v>44896</v>
      </c>
      <c r="B532" t="s">
        <v>16</v>
      </c>
      <c r="C532" t="s">
        <v>6</v>
      </c>
      <c r="D532">
        <v>1</v>
      </c>
      <c r="E532">
        <v>1180</v>
      </c>
      <c r="F532">
        <v>1500000</v>
      </c>
      <c r="G532">
        <v>2022</v>
      </c>
    </row>
    <row r="533" spans="1:7" x14ac:dyDescent="0.3">
      <c r="A533" s="3">
        <v>44896</v>
      </c>
      <c r="B533" t="s">
        <v>26</v>
      </c>
      <c r="C533" t="s">
        <v>7</v>
      </c>
      <c r="D533">
        <v>1</v>
      </c>
      <c r="E533">
        <v>13085</v>
      </c>
      <c r="F533">
        <v>85000</v>
      </c>
      <c r="G533">
        <v>2022</v>
      </c>
    </row>
    <row r="534" spans="1:7" x14ac:dyDescent="0.3">
      <c r="A534" s="3">
        <v>44927</v>
      </c>
      <c r="B534" t="s">
        <v>12</v>
      </c>
      <c r="C534" t="s">
        <v>7</v>
      </c>
      <c r="D534">
        <v>1</v>
      </c>
      <c r="E534">
        <v>360</v>
      </c>
      <c r="F534">
        <v>85000</v>
      </c>
      <c r="G534">
        <v>2023</v>
      </c>
    </row>
    <row r="535" spans="1:7" x14ac:dyDescent="0.3">
      <c r="A535" s="3">
        <v>44927</v>
      </c>
      <c r="B535" t="s">
        <v>14</v>
      </c>
      <c r="C535" t="s">
        <v>6</v>
      </c>
      <c r="D535">
        <v>1</v>
      </c>
      <c r="E535">
        <v>20</v>
      </c>
      <c r="F535">
        <v>1500000</v>
      </c>
      <c r="G535">
        <v>2023</v>
      </c>
    </row>
    <row r="536" spans="1:7" x14ac:dyDescent="0.3">
      <c r="A536" s="3">
        <v>44927</v>
      </c>
      <c r="B536" t="s">
        <v>16</v>
      </c>
      <c r="C536" t="s">
        <v>7</v>
      </c>
      <c r="D536">
        <v>1</v>
      </c>
      <c r="E536">
        <v>1271</v>
      </c>
      <c r="F536">
        <v>85000</v>
      </c>
      <c r="G536">
        <v>2023</v>
      </c>
    </row>
    <row r="537" spans="1:7" x14ac:dyDescent="0.3">
      <c r="A537" s="3">
        <v>44986</v>
      </c>
      <c r="B537" t="s">
        <v>8</v>
      </c>
      <c r="C537" t="s">
        <v>6</v>
      </c>
      <c r="D537">
        <v>1</v>
      </c>
      <c r="E537">
        <v>373</v>
      </c>
      <c r="F537">
        <v>1500000</v>
      </c>
      <c r="G537">
        <v>2023</v>
      </c>
    </row>
    <row r="538" spans="1:7" x14ac:dyDescent="0.3">
      <c r="A538" s="3">
        <v>44986</v>
      </c>
      <c r="B538" t="s">
        <v>8</v>
      </c>
      <c r="C538" t="s">
        <v>7</v>
      </c>
      <c r="D538">
        <v>1</v>
      </c>
      <c r="E538">
        <v>162</v>
      </c>
      <c r="F538">
        <v>85000</v>
      </c>
      <c r="G538">
        <v>2023</v>
      </c>
    </row>
    <row r="539" spans="1:7" x14ac:dyDescent="0.3">
      <c r="A539" s="3">
        <v>44986</v>
      </c>
      <c r="B539" t="s">
        <v>16</v>
      </c>
      <c r="C539" t="s">
        <v>6</v>
      </c>
      <c r="D539">
        <v>1</v>
      </c>
      <c r="E539">
        <v>1907</v>
      </c>
      <c r="F539">
        <v>1500000</v>
      </c>
      <c r="G539">
        <v>2023</v>
      </c>
    </row>
    <row r="540" spans="1:7" x14ac:dyDescent="0.3">
      <c r="A540" s="3">
        <v>45017</v>
      </c>
      <c r="B540" t="s">
        <v>8</v>
      </c>
      <c r="C540" t="s">
        <v>7</v>
      </c>
      <c r="D540">
        <v>1</v>
      </c>
      <c r="E540">
        <v>122</v>
      </c>
      <c r="F540">
        <v>85000</v>
      </c>
      <c r="G540">
        <v>2023</v>
      </c>
    </row>
    <row r="541" spans="1:7" x14ac:dyDescent="0.3">
      <c r="A541" s="3">
        <v>45017</v>
      </c>
      <c r="B541" t="s">
        <v>9</v>
      </c>
      <c r="C541" t="s">
        <v>7</v>
      </c>
      <c r="D541">
        <v>1</v>
      </c>
      <c r="E541">
        <v>892</v>
      </c>
      <c r="F541">
        <v>85000</v>
      </c>
      <c r="G541">
        <v>2023</v>
      </c>
    </row>
    <row r="542" spans="1:7" x14ac:dyDescent="0.3">
      <c r="A542" s="3">
        <v>45017</v>
      </c>
      <c r="B542" t="s">
        <v>12</v>
      </c>
      <c r="C542" t="s">
        <v>7</v>
      </c>
      <c r="D542">
        <v>1</v>
      </c>
      <c r="E542">
        <v>407</v>
      </c>
      <c r="F542">
        <v>85000</v>
      </c>
      <c r="G542">
        <v>2023</v>
      </c>
    </row>
    <row r="543" spans="1:7" x14ac:dyDescent="0.3">
      <c r="A543" s="3">
        <v>45017</v>
      </c>
      <c r="B543" t="s">
        <v>18</v>
      </c>
      <c r="C543" t="s">
        <v>7</v>
      </c>
      <c r="D543">
        <v>1</v>
      </c>
      <c r="E543">
        <v>687</v>
      </c>
      <c r="F543">
        <v>85000</v>
      </c>
      <c r="G543">
        <v>2023</v>
      </c>
    </row>
    <row r="544" spans="1:7" x14ac:dyDescent="0.3">
      <c r="A544" s="3">
        <v>45017</v>
      </c>
      <c r="B544" t="s">
        <v>20</v>
      </c>
      <c r="C544" t="s">
        <v>7</v>
      </c>
      <c r="D544">
        <v>1</v>
      </c>
      <c r="E544">
        <v>299</v>
      </c>
      <c r="F544">
        <v>85000</v>
      </c>
      <c r="G544">
        <v>2023</v>
      </c>
    </row>
    <row r="545" spans="1:7" x14ac:dyDescent="0.3">
      <c r="A545" s="3">
        <v>45047</v>
      </c>
      <c r="B545" t="s">
        <v>9</v>
      </c>
      <c r="C545" t="s">
        <v>6</v>
      </c>
      <c r="D545">
        <v>1</v>
      </c>
      <c r="E545">
        <v>1193</v>
      </c>
      <c r="F545">
        <v>1500000</v>
      </c>
      <c r="G545">
        <v>2023</v>
      </c>
    </row>
    <row r="546" spans="1:7" x14ac:dyDescent="0.3">
      <c r="A546" s="3">
        <v>45078</v>
      </c>
      <c r="B546" t="s">
        <v>8</v>
      </c>
      <c r="C546" t="s">
        <v>7</v>
      </c>
      <c r="D546">
        <v>1</v>
      </c>
      <c r="E546">
        <v>136</v>
      </c>
      <c r="F546">
        <v>85000</v>
      </c>
      <c r="G546">
        <v>2023</v>
      </c>
    </row>
    <row r="547" spans="1:7" x14ac:dyDescent="0.3">
      <c r="A547" s="3">
        <v>45078</v>
      </c>
      <c r="B547" t="s">
        <v>12</v>
      </c>
      <c r="C547" t="s">
        <v>7</v>
      </c>
      <c r="D547">
        <v>1</v>
      </c>
      <c r="E547">
        <v>370</v>
      </c>
      <c r="F547">
        <v>85000</v>
      </c>
      <c r="G547">
        <v>2023</v>
      </c>
    </row>
    <row r="548" spans="1:7" x14ac:dyDescent="0.3">
      <c r="A548" s="3">
        <v>45078</v>
      </c>
      <c r="B548" t="s">
        <v>16</v>
      </c>
      <c r="C548" t="s">
        <v>6</v>
      </c>
      <c r="D548">
        <v>1</v>
      </c>
      <c r="E548">
        <v>1969</v>
      </c>
      <c r="F548">
        <v>1500000</v>
      </c>
      <c r="G548">
        <v>2023</v>
      </c>
    </row>
    <row r="549" spans="1:7" x14ac:dyDescent="0.3">
      <c r="A549" s="3">
        <v>45108</v>
      </c>
      <c r="B549" t="s">
        <v>14</v>
      </c>
      <c r="C549" t="s">
        <v>6</v>
      </c>
      <c r="D549">
        <v>1</v>
      </c>
      <c r="E549">
        <v>117</v>
      </c>
      <c r="F549">
        <v>1500000</v>
      </c>
      <c r="G549">
        <v>2023</v>
      </c>
    </row>
    <row r="550" spans="1:7" x14ac:dyDescent="0.3">
      <c r="A550" s="3">
        <v>45108</v>
      </c>
      <c r="B550" t="s">
        <v>18</v>
      </c>
      <c r="C550" t="s">
        <v>6</v>
      </c>
      <c r="D550">
        <v>1</v>
      </c>
      <c r="E550">
        <v>599</v>
      </c>
      <c r="F550">
        <v>1500000</v>
      </c>
      <c r="G550">
        <v>2023</v>
      </c>
    </row>
    <row r="551" spans="1:7" x14ac:dyDescent="0.3">
      <c r="A551" s="3">
        <v>45108</v>
      </c>
      <c r="B551" t="s">
        <v>18</v>
      </c>
      <c r="C551" t="s">
        <v>7</v>
      </c>
      <c r="D551">
        <v>1</v>
      </c>
      <c r="E551">
        <v>739</v>
      </c>
      <c r="F551">
        <v>85000</v>
      </c>
      <c r="G551">
        <v>2023</v>
      </c>
    </row>
    <row r="552" spans="1:7" x14ac:dyDescent="0.3">
      <c r="A552" s="3">
        <v>45139</v>
      </c>
      <c r="B552" t="s">
        <v>12</v>
      </c>
      <c r="C552" t="s">
        <v>7</v>
      </c>
      <c r="D552">
        <v>1</v>
      </c>
      <c r="E552">
        <v>357</v>
      </c>
      <c r="F552">
        <v>85000</v>
      </c>
      <c r="G552">
        <v>2023</v>
      </c>
    </row>
    <row r="553" spans="1:7" x14ac:dyDescent="0.3">
      <c r="A553" s="3">
        <v>45170</v>
      </c>
      <c r="B553" t="s">
        <v>8</v>
      </c>
      <c r="C553" t="s">
        <v>7</v>
      </c>
      <c r="D553">
        <v>1</v>
      </c>
      <c r="E553">
        <v>148</v>
      </c>
      <c r="F553">
        <v>85000</v>
      </c>
      <c r="G553">
        <v>2023</v>
      </c>
    </row>
    <row r="554" spans="1:7" x14ac:dyDescent="0.3">
      <c r="A554" s="3">
        <v>45170</v>
      </c>
      <c r="B554" t="s">
        <v>18</v>
      </c>
      <c r="C554" t="s">
        <v>6</v>
      </c>
      <c r="D554">
        <v>1</v>
      </c>
      <c r="E554">
        <v>531</v>
      </c>
      <c r="F554">
        <v>1500000</v>
      </c>
      <c r="G554">
        <v>2023</v>
      </c>
    </row>
    <row r="555" spans="1:7" x14ac:dyDescent="0.3">
      <c r="A555" s="3">
        <v>45200</v>
      </c>
      <c r="B555" t="s">
        <v>8</v>
      </c>
      <c r="C555" t="s">
        <v>6</v>
      </c>
      <c r="D555">
        <v>1</v>
      </c>
      <c r="E555">
        <v>404</v>
      </c>
      <c r="F555">
        <v>1500000</v>
      </c>
      <c r="G555">
        <v>2023</v>
      </c>
    </row>
    <row r="556" spans="1:7" x14ac:dyDescent="0.3">
      <c r="A556" s="3">
        <v>45200</v>
      </c>
      <c r="B556" t="s">
        <v>8</v>
      </c>
      <c r="C556" t="s">
        <v>7</v>
      </c>
      <c r="D556">
        <v>1</v>
      </c>
      <c r="E556">
        <v>191</v>
      </c>
      <c r="F556">
        <v>85000</v>
      </c>
      <c r="G556">
        <v>2023</v>
      </c>
    </row>
    <row r="557" spans="1:7" x14ac:dyDescent="0.3">
      <c r="A557" s="3">
        <v>45200</v>
      </c>
      <c r="B557" t="s">
        <v>16</v>
      </c>
      <c r="C557" t="s">
        <v>6</v>
      </c>
      <c r="D557">
        <v>1</v>
      </c>
      <c r="E557">
        <v>1776</v>
      </c>
      <c r="F557">
        <v>1500000</v>
      </c>
      <c r="G557">
        <v>2023</v>
      </c>
    </row>
    <row r="558" spans="1:7" x14ac:dyDescent="0.3">
      <c r="A558" s="3">
        <v>45200</v>
      </c>
      <c r="B558" t="s">
        <v>16</v>
      </c>
      <c r="C558" t="s">
        <v>7</v>
      </c>
      <c r="D558">
        <v>1</v>
      </c>
      <c r="E558">
        <v>1354</v>
      </c>
      <c r="F558">
        <v>85000</v>
      </c>
      <c r="G558">
        <v>2023</v>
      </c>
    </row>
    <row r="559" spans="1:7" x14ac:dyDescent="0.3">
      <c r="A559" s="3">
        <v>45231</v>
      </c>
      <c r="B559" t="s">
        <v>8</v>
      </c>
      <c r="C559" t="s">
        <v>7</v>
      </c>
      <c r="D559">
        <v>1</v>
      </c>
      <c r="E559">
        <v>170</v>
      </c>
      <c r="F559">
        <v>85000</v>
      </c>
      <c r="G559">
        <v>2023</v>
      </c>
    </row>
    <row r="560" spans="1:7" x14ac:dyDescent="0.3">
      <c r="A560" s="3">
        <v>45231</v>
      </c>
      <c r="B560" t="s">
        <v>18</v>
      </c>
      <c r="C560" t="s">
        <v>6</v>
      </c>
      <c r="D560">
        <v>1</v>
      </c>
      <c r="E560">
        <v>634</v>
      </c>
      <c r="F560">
        <v>1500000</v>
      </c>
      <c r="G560">
        <v>2023</v>
      </c>
    </row>
    <row r="561" spans="1:7" x14ac:dyDescent="0.3">
      <c r="A561" s="3">
        <v>45231</v>
      </c>
      <c r="B561" t="s">
        <v>18</v>
      </c>
      <c r="C561" t="s">
        <v>7</v>
      </c>
      <c r="D561">
        <v>1</v>
      </c>
      <c r="E561">
        <v>860</v>
      </c>
      <c r="F561">
        <v>85000</v>
      </c>
      <c r="G561">
        <v>2023</v>
      </c>
    </row>
    <row r="562" spans="1:7" x14ac:dyDescent="0.3">
      <c r="A562" s="3">
        <v>45261</v>
      </c>
      <c r="B562" t="s">
        <v>16</v>
      </c>
      <c r="C562" t="s">
        <v>6</v>
      </c>
      <c r="D562">
        <v>1</v>
      </c>
      <c r="E562">
        <v>1518</v>
      </c>
      <c r="F562">
        <v>1500000</v>
      </c>
      <c r="G562">
        <v>2023</v>
      </c>
    </row>
    <row r="563" spans="1:7" x14ac:dyDescent="0.3">
      <c r="A563" s="3">
        <v>45261</v>
      </c>
      <c r="B563" t="s">
        <v>16</v>
      </c>
      <c r="C563" t="s">
        <v>7</v>
      </c>
      <c r="D563">
        <v>1</v>
      </c>
      <c r="E563">
        <v>1060</v>
      </c>
      <c r="F563">
        <v>85000</v>
      </c>
      <c r="G563">
        <v>2023</v>
      </c>
    </row>
    <row r="564" spans="1:7" x14ac:dyDescent="0.3">
      <c r="A564" s="3">
        <v>45292</v>
      </c>
      <c r="B564" t="s">
        <v>17</v>
      </c>
      <c r="C564" t="s">
        <v>7</v>
      </c>
      <c r="D564">
        <v>1</v>
      </c>
      <c r="E564">
        <v>513</v>
      </c>
      <c r="F564">
        <v>85000</v>
      </c>
      <c r="G564">
        <v>2024</v>
      </c>
    </row>
    <row r="565" spans="1:7" x14ac:dyDescent="0.3">
      <c r="A565" s="3">
        <v>45292</v>
      </c>
      <c r="B565" t="s">
        <v>16</v>
      </c>
      <c r="C565" t="s">
        <v>7</v>
      </c>
      <c r="D565">
        <v>1</v>
      </c>
      <c r="E565">
        <v>1429</v>
      </c>
      <c r="F565">
        <v>85000</v>
      </c>
      <c r="G565">
        <v>2024</v>
      </c>
    </row>
    <row r="566" spans="1:7" x14ac:dyDescent="0.3">
      <c r="A566" s="3">
        <v>45323</v>
      </c>
      <c r="B566" t="s">
        <v>8</v>
      </c>
      <c r="C566" t="s">
        <v>7</v>
      </c>
      <c r="D566">
        <v>1</v>
      </c>
      <c r="E566">
        <v>181</v>
      </c>
      <c r="F566">
        <v>85000</v>
      </c>
      <c r="G566">
        <v>2024</v>
      </c>
    </row>
    <row r="567" spans="1:7" x14ac:dyDescent="0.3">
      <c r="A567" s="3">
        <v>45323</v>
      </c>
      <c r="B567" t="s">
        <v>18</v>
      </c>
      <c r="C567" t="s">
        <v>7</v>
      </c>
      <c r="D567">
        <v>1</v>
      </c>
      <c r="E567">
        <v>822</v>
      </c>
      <c r="F567">
        <v>85000</v>
      </c>
      <c r="G567">
        <v>2024</v>
      </c>
    </row>
    <row r="568" spans="1:7" x14ac:dyDescent="0.3">
      <c r="A568" s="3">
        <v>45352</v>
      </c>
      <c r="B568" t="s">
        <v>8</v>
      </c>
      <c r="C568" t="s">
        <v>7</v>
      </c>
      <c r="D568">
        <v>1</v>
      </c>
      <c r="E568">
        <v>158</v>
      </c>
      <c r="F568">
        <v>85000</v>
      </c>
      <c r="G568">
        <v>2024</v>
      </c>
    </row>
    <row r="569" spans="1:7" x14ac:dyDescent="0.3">
      <c r="A569" s="3">
        <v>45352</v>
      </c>
      <c r="B569" t="s">
        <v>9</v>
      </c>
      <c r="C569" t="s">
        <v>7</v>
      </c>
      <c r="D569">
        <v>1</v>
      </c>
      <c r="E569">
        <v>1081</v>
      </c>
      <c r="F569">
        <v>85000</v>
      </c>
      <c r="G569">
        <v>2024</v>
      </c>
    </row>
    <row r="570" spans="1:7" x14ac:dyDescent="0.3">
      <c r="A570" s="3">
        <v>44287</v>
      </c>
      <c r="B570" t="s">
        <v>8</v>
      </c>
      <c r="C570" t="s">
        <v>7</v>
      </c>
      <c r="D570">
        <v>9</v>
      </c>
      <c r="E570">
        <v>168</v>
      </c>
      <c r="F570">
        <v>765000</v>
      </c>
      <c r="G570">
        <v>2021</v>
      </c>
    </row>
    <row r="571" spans="1:7" x14ac:dyDescent="0.3">
      <c r="A571" s="3">
        <v>44287</v>
      </c>
      <c r="B571" t="s">
        <v>32</v>
      </c>
      <c r="C571" t="s">
        <v>7</v>
      </c>
      <c r="D571">
        <v>26</v>
      </c>
      <c r="E571">
        <v>7837</v>
      </c>
      <c r="F571">
        <v>2210000</v>
      </c>
      <c r="G571">
        <v>2021</v>
      </c>
    </row>
    <row r="572" spans="1:7" x14ac:dyDescent="0.3">
      <c r="A572" s="3">
        <v>44287</v>
      </c>
      <c r="B572" t="s">
        <v>21</v>
      </c>
      <c r="C572" t="s">
        <v>7</v>
      </c>
      <c r="D572">
        <v>4</v>
      </c>
      <c r="E572">
        <v>5731</v>
      </c>
      <c r="F572">
        <v>340000</v>
      </c>
      <c r="G572">
        <v>2021</v>
      </c>
    </row>
    <row r="573" spans="1:7" x14ac:dyDescent="0.3">
      <c r="A573" s="3">
        <v>44287</v>
      </c>
      <c r="B573" t="s">
        <v>22</v>
      </c>
      <c r="C573" t="s">
        <v>7</v>
      </c>
      <c r="D573">
        <v>2</v>
      </c>
      <c r="E573">
        <v>1426</v>
      </c>
      <c r="F573">
        <v>170000</v>
      </c>
      <c r="G573">
        <v>2021</v>
      </c>
    </row>
    <row r="574" spans="1:7" x14ac:dyDescent="0.3">
      <c r="A574" s="3">
        <v>44287</v>
      </c>
      <c r="B574" t="s">
        <v>23</v>
      </c>
      <c r="C574" t="s">
        <v>7</v>
      </c>
      <c r="D574">
        <v>61</v>
      </c>
      <c r="E574">
        <v>8076</v>
      </c>
      <c r="F574">
        <v>5185000</v>
      </c>
      <c r="G574">
        <v>2021</v>
      </c>
    </row>
    <row r="575" spans="1:7" x14ac:dyDescent="0.3">
      <c r="A575" s="3">
        <v>44287</v>
      </c>
      <c r="B575" t="s">
        <v>33</v>
      </c>
      <c r="C575" t="s">
        <v>7</v>
      </c>
      <c r="D575">
        <v>8</v>
      </c>
      <c r="E575">
        <v>1442</v>
      </c>
      <c r="F575">
        <v>680000</v>
      </c>
      <c r="G575">
        <v>2021</v>
      </c>
    </row>
    <row r="576" spans="1:7" x14ac:dyDescent="0.3">
      <c r="A576" s="3">
        <v>44287</v>
      </c>
      <c r="B576" t="s">
        <v>34</v>
      </c>
      <c r="C576" t="s">
        <v>7</v>
      </c>
      <c r="D576">
        <v>44</v>
      </c>
      <c r="E576">
        <v>17386</v>
      </c>
      <c r="F576">
        <v>3740000</v>
      </c>
      <c r="G576">
        <v>2021</v>
      </c>
    </row>
    <row r="577" spans="1:7" x14ac:dyDescent="0.3">
      <c r="A577" s="3">
        <v>44287</v>
      </c>
      <c r="B577" t="s">
        <v>30</v>
      </c>
      <c r="C577" t="s">
        <v>7</v>
      </c>
      <c r="D577">
        <v>3</v>
      </c>
      <c r="E577">
        <v>15476</v>
      </c>
      <c r="F577">
        <v>255000</v>
      </c>
      <c r="G577">
        <v>2021</v>
      </c>
    </row>
    <row r="578" spans="1:7" x14ac:dyDescent="0.3">
      <c r="A578" s="3">
        <v>44287</v>
      </c>
      <c r="B578" t="s">
        <v>31</v>
      </c>
      <c r="C578" t="s">
        <v>7</v>
      </c>
      <c r="D578">
        <v>3</v>
      </c>
      <c r="E578">
        <v>3425</v>
      </c>
      <c r="F578">
        <v>255000</v>
      </c>
      <c r="G578">
        <v>2021</v>
      </c>
    </row>
    <row r="579" spans="1:7" x14ac:dyDescent="0.3">
      <c r="A579" s="3">
        <v>44287</v>
      </c>
      <c r="B579" t="s">
        <v>35</v>
      </c>
      <c r="C579" t="s">
        <v>7</v>
      </c>
      <c r="D579">
        <v>90</v>
      </c>
      <c r="E579">
        <v>16864</v>
      </c>
      <c r="F579">
        <v>7650000</v>
      </c>
      <c r="G579">
        <v>2021</v>
      </c>
    </row>
    <row r="580" spans="1:7" x14ac:dyDescent="0.3">
      <c r="A580" s="3">
        <v>44287</v>
      </c>
      <c r="B580" t="s">
        <v>36</v>
      </c>
      <c r="C580" t="s">
        <v>7</v>
      </c>
      <c r="D580">
        <v>132</v>
      </c>
      <c r="E580">
        <v>23660</v>
      </c>
      <c r="F580">
        <v>11220000</v>
      </c>
      <c r="G580">
        <v>2021</v>
      </c>
    </row>
    <row r="581" spans="1:7" x14ac:dyDescent="0.3">
      <c r="A581" s="3">
        <v>44287</v>
      </c>
      <c r="B581" t="s">
        <v>24</v>
      </c>
      <c r="C581" t="s">
        <v>7</v>
      </c>
      <c r="D581">
        <v>2</v>
      </c>
      <c r="E581">
        <v>5356</v>
      </c>
      <c r="F581">
        <v>170000</v>
      </c>
      <c r="G581">
        <v>2021</v>
      </c>
    </row>
    <row r="582" spans="1:7" x14ac:dyDescent="0.3">
      <c r="A582" s="3">
        <v>44287</v>
      </c>
      <c r="B582" t="s">
        <v>37</v>
      </c>
      <c r="C582" t="s">
        <v>7</v>
      </c>
      <c r="D582">
        <v>96</v>
      </c>
      <c r="E582">
        <v>16829</v>
      </c>
      <c r="F582">
        <v>8160000</v>
      </c>
      <c r="G582">
        <v>2021</v>
      </c>
    </row>
    <row r="583" spans="1:7" x14ac:dyDescent="0.3">
      <c r="A583" s="3">
        <v>44287</v>
      </c>
      <c r="B583" t="s">
        <v>25</v>
      </c>
      <c r="C583" t="s">
        <v>7</v>
      </c>
      <c r="D583">
        <v>5</v>
      </c>
      <c r="E583">
        <v>5101</v>
      </c>
      <c r="F583">
        <v>425000</v>
      </c>
      <c r="G583">
        <v>2021</v>
      </c>
    </row>
    <row r="584" spans="1:7" x14ac:dyDescent="0.3">
      <c r="A584" s="3">
        <v>44287</v>
      </c>
      <c r="B584" t="s">
        <v>26</v>
      </c>
      <c r="C584" t="s">
        <v>7</v>
      </c>
      <c r="D584">
        <v>4</v>
      </c>
      <c r="E584">
        <v>8955</v>
      </c>
      <c r="F584">
        <v>340000</v>
      </c>
      <c r="G584">
        <v>2021</v>
      </c>
    </row>
    <row r="585" spans="1:7" x14ac:dyDescent="0.3">
      <c r="A585" s="3">
        <v>44287</v>
      </c>
      <c r="B585" t="s">
        <v>38</v>
      </c>
      <c r="C585" t="s">
        <v>7</v>
      </c>
      <c r="D585">
        <v>22</v>
      </c>
      <c r="E585">
        <v>10647</v>
      </c>
      <c r="F585">
        <v>1870000</v>
      </c>
      <c r="G585">
        <v>2021</v>
      </c>
    </row>
    <row r="586" spans="1:7" x14ac:dyDescent="0.3">
      <c r="A586" s="3">
        <v>44287</v>
      </c>
      <c r="B586" t="s">
        <v>39</v>
      </c>
      <c r="C586" t="s">
        <v>7</v>
      </c>
      <c r="D586">
        <v>75</v>
      </c>
      <c r="E586">
        <v>18826</v>
      </c>
      <c r="F586">
        <v>6375000</v>
      </c>
      <c r="G586">
        <v>2021</v>
      </c>
    </row>
    <row r="587" spans="1:7" x14ac:dyDescent="0.3">
      <c r="A587" s="3">
        <v>44287</v>
      </c>
      <c r="B587" t="s">
        <v>40</v>
      </c>
      <c r="C587" t="s">
        <v>7</v>
      </c>
      <c r="D587">
        <v>4</v>
      </c>
      <c r="E587">
        <v>23056</v>
      </c>
      <c r="F587">
        <v>340000</v>
      </c>
      <c r="G587">
        <v>2021</v>
      </c>
    </row>
    <row r="588" spans="1:7" x14ac:dyDescent="0.3">
      <c r="A588" s="3">
        <v>44287</v>
      </c>
      <c r="B588" t="s">
        <v>27</v>
      </c>
      <c r="C588" t="s">
        <v>7</v>
      </c>
      <c r="D588">
        <v>10</v>
      </c>
      <c r="E588">
        <v>2728</v>
      </c>
      <c r="F588">
        <v>850000</v>
      </c>
      <c r="G588">
        <v>2021</v>
      </c>
    </row>
    <row r="589" spans="1:7" x14ac:dyDescent="0.3">
      <c r="A589" s="3">
        <v>44287</v>
      </c>
      <c r="B589" t="s">
        <v>41</v>
      </c>
      <c r="C589" t="s">
        <v>7</v>
      </c>
      <c r="D589">
        <v>24</v>
      </c>
      <c r="E589">
        <v>7640</v>
      </c>
      <c r="F589">
        <v>2040000</v>
      </c>
      <c r="G589">
        <v>2021</v>
      </c>
    </row>
    <row r="590" spans="1:7" x14ac:dyDescent="0.3">
      <c r="A590" s="3">
        <v>44317</v>
      </c>
      <c r="B590" t="s">
        <v>32</v>
      </c>
      <c r="C590" t="s">
        <v>7</v>
      </c>
      <c r="D590">
        <v>16</v>
      </c>
      <c r="E590">
        <v>5831</v>
      </c>
      <c r="F590">
        <v>1360000</v>
      </c>
      <c r="G590">
        <v>2021</v>
      </c>
    </row>
    <row r="591" spans="1:7" x14ac:dyDescent="0.3">
      <c r="A591" s="3">
        <v>44317</v>
      </c>
      <c r="B591" t="s">
        <v>33</v>
      </c>
      <c r="C591" t="s">
        <v>7</v>
      </c>
      <c r="D591">
        <v>4</v>
      </c>
      <c r="E591">
        <v>393</v>
      </c>
      <c r="F591">
        <v>340000</v>
      </c>
      <c r="G591">
        <v>2021</v>
      </c>
    </row>
    <row r="592" spans="1:7" x14ac:dyDescent="0.3">
      <c r="A592" s="3">
        <v>44317</v>
      </c>
      <c r="B592" t="s">
        <v>34</v>
      </c>
      <c r="C592" t="s">
        <v>7</v>
      </c>
      <c r="D592">
        <v>29</v>
      </c>
      <c r="E592">
        <v>15959</v>
      </c>
      <c r="F592">
        <v>2465000</v>
      </c>
      <c r="G592">
        <v>2021</v>
      </c>
    </row>
    <row r="593" spans="1:7" x14ac:dyDescent="0.3">
      <c r="A593" s="3">
        <v>44317</v>
      </c>
      <c r="B593" t="s">
        <v>35</v>
      </c>
      <c r="C593" t="s">
        <v>7</v>
      </c>
      <c r="D593">
        <v>2</v>
      </c>
      <c r="E593">
        <v>646</v>
      </c>
      <c r="F593">
        <v>170000</v>
      </c>
      <c r="G593">
        <v>2021</v>
      </c>
    </row>
    <row r="594" spans="1:7" x14ac:dyDescent="0.3">
      <c r="A594" s="3">
        <v>44317</v>
      </c>
      <c r="B594" t="s">
        <v>36</v>
      </c>
      <c r="C594" t="s">
        <v>7</v>
      </c>
      <c r="D594">
        <v>48</v>
      </c>
      <c r="E594">
        <v>5164</v>
      </c>
      <c r="F594">
        <v>4080000</v>
      </c>
      <c r="G594">
        <v>2021</v>
      </c>
    </row>
    <row r="595" spans="1:7" x14ac:dyDescent="0.3">
      <c r="A595" s="3">
        <v>44317</v>
      </c>
      <c r="B595" t="s">
        <v>37</v>
      </c>
      <c r="C595" t="s">
        <v>7</v>
      </c>
      <c r="D595">
        <v>121</v>
      </c>
      <c r="E595">
        <v>13528</v>
      </c>
      <c r="F595">
        <v>10285000</v>
      </c>
      <c r="G595">
        <v>2021</v>
      </c>
    </row>
    <row r="596" spans="1:7" x14ac:dyDescent="0.3">
      <c r="A596" s="3">
        <v>44317</v>
      </c>
      <c r="B596" t="s">
        <v>19</v>
      </c>
      <c r="C596" t="s">
        <v>7</v>
      </c>
      <c r="D596">
        <v>2</v>
      </c>
      <c r="E596">
        <v>119</v>
      </c>
      <c r="F596">
        <v>170000</v>
      </c>
      <c r="G596">
        <v>2021</v>
      </c>
    </row>
    <row r="597" spans="1:7" x14ac:dyDescent="0.3">
      <c r="A597" s="3">
        <v>44317</v>
      </c>
      <c r="B597" t="s">
        <v>38</v>
      </c>
      <c r="C597" t="s">
        <v>7</v>
      </c>
      <c r="D597">
        <v>7</v>
      </c>
      <c r="E597">
        <v>2756</v>
      </c>
      <c r="F597">
        <v>595000</v>
      </c>
      <c r="G597">
        <v>2021</v>
      </c>
    </row>
    <row r="598" spans="1:7" x14ac:dyDescent="0.3">
      <c r="A598" s="3">
        <v>44317</v>
      </c>
      <c r="B598" t="s">
        <v>39</v>
      </c>
      <c r="C598" t="s">
        <v>7</v>
      </c>
      <c r="D598">
        <v>14</v>
      </c>
      <c r="E598">
        <v>3413</v>
      </c>
      <c r="F598">
        <v>1190000</v>
      </c>
      <c r="G598">
        <v>2021</v>
      </c>
    </row>
    <row r="599" spans="1:7" x14ac:dyDescent="0.3">
      <c r="A599" s="3">
        <v>44317</v>
      </c>
      <c r="B599" t="s">
        <v>40</v>
      </c>
      <c r="C599" t="s">
        <v>7</v>
      </c>
      <c r="D599">
        <v>3</v>
      </c>
      <c r="E599">
        <v>14016</v>
      </c>
      <c r="F599">
        <v>255000</v>
      </c>
      <c r="G599">
        <v>2021</v>
      </c>
    </row>
    <row r="600" spans="1:7" x14ac:dyDescent="0.3">
      <c r="A600" s="3">
        <v>44317</v>
      </c>
      <c r="B600" t="s">
        <v>41</v>
      </c>
      <c r="C600" t="s">
        <v>7</v>
      </c>
      <c r="D600">
        <v>6</v>
      </c>
      <c r="E600">
        <v>3962</v>
      </c>
      <c r="F600">
        <v>510000</v>
      </c>
      <c r="G600">
        <v>2021</v>
      </c>
    </row>
    <row r="601" spans="1:7" x14ac:dyDescent="0.3">
      <c r="A601" s="3">
        <v>44348</v>
      </c>
      <c r="B601" t="s">
        <v>32</v>
      </c>
      <c r="C601" t="s">
        <v>7</v>
      </c>
      <c r="D601">
        <v>39</v>
      </c>
      <c r="E601">
        <v>6098</v>
      </c>
      <c r="F601">
        <v>3315000</v>
      </c>
      <c r="G601">
        <v>2021</v>
      </c>
    </row>
    <row r="602" spans="1:7" x14ac:dyDescent="0.3">
      <c r="A602" s="3">
        <v>44348</v>
      </c>
      <c r="B602" t="s">
        <v>21</v>
      </c>
      <c r="C602" t="s">
        <v>7</v>
      </c>
      <c r="D602">
        <v>4</v>
      </c>
      <c r="E602">
        <v>5692</v>
      </c>
      <c r="F602">
        <v>340000</v>
      </c>
      <c r="G602">
        <v>2021</v>
      </c>
    </row>
    <row r="603" spans="1:7" x14ac:dyDescent="0.3">
      <c r="A603" s="3">
        <v>44348</v>
      </c>
      <c r="B603" t="s">
        <v>22</v>
      </c>
      <c r="C603" t="s">
        <v>7</v>
      </c>
      <c r="D603">
        <v>12</v>
      </c>
      <c r="E603">
        <v>2050</v>
      </c>
      <c r="F603">
        <v>1020000</v>
      </c>
      <c r="G603">
        <v>2021</v>
      </c>
    </row>
    <row r="604" spans="1:7" x14ac:dyDescent="0.3">
      <c r="A604" s="3">
        <v>44348</v>
      </c>
      <c r="B604" t="s">
        <v>11</v>
      </c>
      <c r="C604" t="s">
        <v>7</v>
      </c>
      <c r="D604">
        <v>5</v>
      </c>
      <c r="E604">
        <v>4526</v>
      </c>
      <c r="F604">
        <v>425000</v>
      </c>
      <c r="G604">
        <v>2021</v>
      </c>
    </row>
    <row r="605" spans="1:7" x14ac:dyDescent="0.3">
      <c r="A605" s="3">
        <v>44348</v>
      </c>
      <c r="B605" t="s">
        <v>23</v>
      </c>
      <c r="C605" t="s">
        <v>7</v>
      </c>
      <c r="D605">
        <v>148</v>
      </c>
      <c r="E605">
        <v>12914</v>
      </c>
      <c r="F605">
        <v>12580000</v>
      </c>
      <c r="G605">
        <v>2021</v>
      </c>
    </row>
    <row r="606" spans="1:7" x14ac:dyDescent="0.3">
      <c r="A606" s="3">
        <v>44348</v>
      </c>
      <c r="B606" t="s">
        <v>33</v>
      </c>
      <c r="C606" t="s">
        <v>7</v>
      </c>
      <c r="D606">
        <v>14</v>
      </c>
      <c r="E606">
        <v>749</v>
      </c>
      <c r="F606">
        <v>1190000</v>
      </c>
      <c r="G606">
        <v>2021</v>
      </c>
    </row>
    <row r="607" spans="1:7" x14ac:dyDescent="0.3">
      <c r="A607" s="3">
        <v>44348</v>
      </c>
      <c r="B607" t="s">
        <v>34</v>
      </c>
      <c r="C607" t="s">
        <v>7</v>
      </c>
      <c r="D607">
        <v>61</v>
      </c>
      <c r="E607">
        <v>19359</v>
      </c>
      <c r="F607">
        <v>5185000</v>
      </c>
      <c r="G607">
        <v>2021</v>
      </c>
    </row>
    <row r="608" spans="1:7" x14ac:dyDescent="0.3">
      <c r="A608" s="3">
        <v>44348</v>
      </c>
      <c r="B608" t="s">
        <v>30</v>
      </c>
      <c r="C608" t="s">
        <v>7</v>
      </c>
      <c r="D608">
        <v>4</v>
      </c>
      <c r="E608">
        <v>13420</v>
      </c>
      <c r="F608">
        <v>340000</v>
      </c>
      <c r="G608">
        <v>2021</v>
      </c>
    </row>
    <row r="609" spans="1:7" x14ac:dyDescent="0.3">
      <c r="A609" s="3">
        <v>44348</v>
      </c>
      <c r="B609" t="s">
        <v>31</v>
      </c>
      <c r="C609" t="s">
        <v>7</v>
      </c>
      <c r="D609">
        <v>4</v>
      </c>
      <c r="E609">
        <v>4405</v>
      </c>
      <c r="F609">
        <v>340000</v>
      </c>
      <c r="G609">
        <v>2021</v>
      </c>
    </row>
    <row r="610" spans="1:7" x14ac:dyDescent="0.3">
      <c r="A610" s="3">
        <v>44348</v>
      </c>
      <c r="B610" t="s">
        <v>35</v>
      </c>
      <c r="C610" t="s">
        <v>7</v>
      </c>
      <c r="D610">
        <v>71</v>
      </c>
      <c r="E610">
        <v>8030</v>
      </c>
      <c r="F610">
        <v>6035000</v>
      </c>
      <c r="G610">
        <v>2021</v>
      </c>
    </row>
    <row r="611" spans="1:7" x14ac:dyDescent="0.3">
      <c r="A611" s="3">
        <v>44348</v>
      </c>
      <c r="B611" t="s">
        <v>36</v>
      </c>
      <c r="C611" t="s">
        <v>7</v>
      </c>
      <c r="D611">
        <v>140</v>
      </c>
      <c r="E611">
        <v>10018</v>
      </c>
      <c r="F611">
        <v>11900000</v>
      </c>
      <c r="G611">
        <v>2021</v>
      </c>
    </row>
    <row r="612" spans="1:7" x14ac:dyDescent="0.3">
      <c r="A612" s="3">
        <v>44348</v>
      </c>
      <c r="B612" t="s">
        <v>24</v>
      </c>
      <c r="C612" t="s">
        <v>7</v>
      </c>
      <c r="D612">
        <v>13</v>
      </c>
      <c r="E612">
        <v>12092</v>
      </c>
      <c r="F612">
        <v>1105000</v>
      </c>
      <c r="G612">
        <v>2021</v>
      </c>
    </row>
    <row r="613" spans="1:7" x14ac:dyDescent="0.3">
      <c r="A613" s="3">
        <v>44348</v>
      </c>
      <c r="B613" t="s">
        <v>37</v>
      </c>
      <c r="C613" t="s">
        <v>7</v>
      </c>
      <c r="D613">
        <v>190</v>
      </c>
      <c r="E613">
        <v>24817</v>
      </c>
      <c r="F613">
        <v>16150000</v>
      </c>
      <c r="G613">
        <v>2021</v>
      </c>
    </row>
    <row r="614" spans="1:7" x14ac:dyDescent="0.3">
      <c r="A614" s="3">
        <v>44348</v>
      </c>
      <c r="B614" t="s">
        <v>25</v>
      </c>
      <c r="C614" t="s">
        <v>7</v>
      </c>
      <c r="D614">
        <v>2</v>
      </c>
      <c r="E614">
        <v>3041</v>
      </c>
      <c r="F614">
        <v>170000</v>
      </c>
      <c r="G614">
        <v>2021</v>
      </c>
    </row>
    <row r="615" spans="1:7" x14ac:dyDescent="0.3">
      <c r="A615" s="3">
        <v>44348</v>
      </c>
      <c r="B615" t="s">
        <v>26</v>
      </c>
      <c r="C615" t="s">
        <v>7</v>
      </c>
      <c r="D615">
        <v>3</v>
      </c>
      <c r="E615">
        <v>7126</v>
      </c>
      <c r="F615">
        <v>255000</v>
      </c>
      <c r="G615">
        <v>2021</v>
      </c>
    </row>
    <row r="616" spans="1:7" x14ac:dyDescent="0.3">
      <c r="A616" s="3">
        <v>44348</v>
      </c>
      <c r="B616" t="s">
        <v>38</v>
      </c>
      <c r="C616" t="s">
        <v>7</v>
      </c>
      <c r="D616">
        <v>34</v>
      </c>
      <c r="E616">
        <v>12070</v>
      </c>
      <c r="F616">
        <v>2890000</v>
      </c>
      <c r="G616">
        <v>2021</v>
      </c>
    </row>
    <row r="617" spans="1:7" x14ac:dyDescent="0.3">
      <c r="A617" s="3">
        <v>44348</v>
      </c>
      <c r="B617" t="s">
        <v>39</v>
      </c>
      <c r="C617" t="s">
        <v>7</v>
      </c>
      <c r="D617">
        <v>42</v>
      </c>
      <c r="E617">
        <v>7793</v>
      </c>
      <c r="F617">
        <v>3570000</v>
      </c>
      <c r="G617">
        <v>2021</v>
      </c>
    </row>
    <row r="618" spans="1:7" x14ac:dyDescent="0.3">
      <c r="A618" s="3">
        <v>44348</v>
      </c>
      <c r="B618" t="s">
        <v>40</v>
      </c>
      <c r="C618" t="s">
        <v>7</v>
      </c>
      <c r="D618">
        <v>3</v>
      </c>
      <c r="E618">
        <v>25704</v>
      </c>
      <c r="F618">
        <v>255000</v>
      </c>
      <c r="G618">
        <v>2021</v>
      </c>
    </row>
    <row r="619" spans="1:7" x14ac:dyDescent="0.3">
      <c r="A619" s="3">
        <v>44348</v>
      </c>
      <c r="B619" t="s">
        <v>27</v>
      </c>
      <c r="C619" t="s">
        <v>7</v>
      </c>
      <c r="D619">
        <v>7</v>
      </c>
      <c r="E619">
        <v>2972</v>
      </c>
      <c r="F619">
        <v>595000</v>
      </c>
      <c r="G619">
        <v>2021</v>
      </c>
    </row>
    <row r="620" spans="1:7" x14ac:dyDescent="0.3">
      <c r="A620" s="3">
        <v>44348</v>
      </c>
      <c r="B620" t="s">
        <v>41</v>
      </c>
      <c r="C620" t="s">
        <v>7</v>
      </c>
      <c r="D620">
        <v>18</v>
      </c>
      <c r="E620">
        <v>6316</v>
      </c>
      <c r="F620">
        <v>1530000</v>
      </c>
      <c r="G620">
        <v>2021</v>
      </c>
    </row>
    <row r="621" spans="1:7" x14ac:dyDescent="0.3">
      <c r="A621" s="3">
        <v>44378</v>
      </c>
      <c r="B621" t="s">
        <v>8</v>
      </c>
      <c r="C621" t="s">
        <v>7</v>
      </c>
      <c r="D621">
        <v>8</v>
      </c>
      <c r="E621">
        <v>176</v>
      </c>
      <c r="F621">
        <v>680000</v>
      </c>
      <c r="G621">
        <v>2021</v>
      </c>
    </row>
    <row r="622" spans="1:7" x14ac:dyDescent="0.3">
      <c r="A622" s="3">
        <v>44378</v>
      </c>
      <c r="B622" t="s">
        <v>32</v>
      </c>
      <c r="C622" t="s">
        <v>7</v>
      </c>
      <c r="D622">
        <v>36</v>
      </c>
      <c r="E622">
        <v>7877</v>
      </c>
      <c r="F622">
        <v>3060000</v>
      </c>
      <c r="G622">
        <v>2021</v>
      </c>
    </row>
    <row r="623" spans="1:7" x14ac:dyDescent="0.3">
      <c r="A623" s="3">
        <v>44378</v>
      </c>
      <c r="B623" t="s">
        <v>21</v>
      </c>
      <c r="C623" t="s">
        <v>7</v>
      </c>
      <c r="D623">
        <v>5</v>
      </c>
      <c r="E623">
        <v>5438</v>
      </c>
      <c r="F623">
        <v>425000</v>
      </c>
      <c r="G623">
        <v>2021</v>
      </c>
    </row>
    <row r="624" spans="1:7" x14ac:dyDescent="0.3">
      <c r="A624" s="3">
        <v>44378</v>
      </c>
      <c r="B624" t="s">
        <v>22</v>
      </c>
      <c r="C624" t="s">
        <v>7</v>
      </c>
      <c r="D624">
        <v>9</v>
      </c>
      <c r="E624">
        <v>1916</v>
      </c>
      <c r="F624">
        <v>765000</v>
      </c>
      <c r="G624">
        <v>2021</v>
      </c>
    </row>
    <row r="625" spans="1:7" x14ac:dyDescent="0.3">
      <c r="A625" s="3">
        <v>44378</v>
      </c>
      <c r="B625" t="s">
        <v>11</v>
      </c>
      <c r="C625" t="s">
        <v>7</v>
      </c>
      <c r="D625">
        <v>12</v>
      </c>
      <c r="E625">
        <v>4916</v>
      </c>
      <c r="F625">
        <v>1020000</v>
      </c>
      <c r="G625">
        <v>2021</v>
      </c>
    </row>
    <row r="626" spans="1:7" x14ac:dyDescent="0.3">
      <c r="A626" s="3">
        <v>44378</v>
      </c>
      <c r="B626" t="s">
        <v>23</v>
      </c>
      <c r="C626" t="s">
        <v>7</v>
      </c>
      <c r="D626">
        <v>131</v>
      </c>
      <c r="E626">
        <v>15033</v>
      </c>
      <c r="F626">
        <v>11135000</v>
      </c>
      <c r="G626">
        <v>2021</v>
      </c>
    </row>
    <row r="627" spans="1:7" x14ac:dyDescent="0.3">
      <c r="A627" s="3">
        <v>44378</v>
      </c>
      <c r="B627" t="s">
        <v>33</v>
      </c>
      <c r="C627" t="s">
        <v>7</v>
      </c>
      <c r="D627">
        <v>10</v>
      </c>
      <c r="E627">
        <v>982</v>
      </c>
      <c r="F627">
        <v>850000</v>
      </c>
      <c r="G627">
        <v>2021</v>
      </c>
    </row>
    <row r="628" spans="1:7" x14ac:dyDescent="0.3">
      <c r="A628" s="3">
        <v>44378</v>
      </c>
      <c r="B628" t="s">
        <v>34</v>
      </c>
      <c r="C628" t="s">
        <v>7</v>
      </c>
      <c r="D628">
        <v>53</v>
      </c>
      <c r="E628">
        <v>23792</v>
      </c>
      <c r="F628">
        <v>4505000</v>
      </c>
      <c r="G628">
        <v>2021</v>
      </c>
    </row>
    <row r="629" spans="1:7" x14ac:dyDescent="0.3">
      <c r="A629" s="3">
        <v>44378</v>
      </c>
      <c r="B629" t="s">
        <v>30</v>
      </c>
      <c r="C629" t="s">
        <v>7</v>
      </c>
      <c r="D629">
        <v>6</v>
      </c>
      <c r="E629">
        <v>14524</v>
      </c>
      <c r="F629">
        <v>510000</v>
      </c>
      <c r="G629">
        <v>2021</v>
      </c>
    </row>
    <row r="630" spans="1:7" x14ac:dyDescent="0.3">
      <c r="A630" s="3">
        <v>44378</v>
      </c>
      <c r="B630" t="s">
        <v>28</v>
      </c>
      <c r="C630" t="s">
        <v>7</v>
      </c>
      <c r="D630">
        <v>2</v>
      </c>
      <c r="E630">
        <v>3811</v>
      </c>
      <c r="F630">
        <v>170000</v>
      </c>
      <c r="G630">
        <v>2021</v>
      </c>
    </row>
    <row r="631" spans="1:7" x14ac:dyDescent="0.3">
      <c r="A631" s="3">
        <v>44378</v>
      </c>
      <c r="B631" t="s">
        <v>31</v>
      </c>
      <c r="C631" t="s">
        <v>7</v>
      </c>
      <c r="D631">
        <v>4</v>
      </c>
      <c r="E631">
        <v>5020</v>
      </c>
      <c r="F631">
        <v>340000</v>
      </c>
      <c r="G631">
        <v>2021</v>
      </c>
    </row>
    <row r="632" spans="1:7" x14ac:dyDescent="0.3">
      <c r="A632" s="3">
        <v>44378</v>
      </c>
      <c r="B632" t="s">
        <v>35</v>
      </c>
      <c r="C632" t="s">
        <v>7</v>
      </c>
      <c r="D632">
        <v>196</v>
      </c>
      <c r="E632">
        <v>21640</v>
      </c>
      <c r="F632">
        <v>16660000</v>
      </c>
      <c r="G632">
        <v>2021</v>
      </c>
    </row>
    <row r="633" spans="1:7" x14ac:dyDescent="0.3">
      <c r="A633" s="3">
        <v>44378</v>
      </c>
      <c r="B633" t="s">
        <v>36</v>
      </c>
      <c r="C633" t="s">
        <v>7</v>
      </c>
      <c r="D633">
        <v>139</v>
      </c>
      <c r="E633">
        <v>18406</v>
      </c>
      <c r="F633">
        <v>11815000</v>
      </c>
      <c r="G633">
        <v>2021</v>
      </c>
    </row>
    <row r="634" spans="1:7" x14ac:dyDescent="0.3">
      <c r="A634" s="3">
        <v>44378</v>
      </c>
      <c r="B634" t="s">
        <v>24</v>
      </c>
      <c r="C634" t="s">
        <v>7</v>
      </c>
      <c r="D634">
        <v>17</v>
      </c>
      <c r="E634">
        <v>14581</v>
      </c>
      <c r="F634">
        <v>1445000</v>
      </c>
      <c r="G634">
        <v>2021</v>
      </c>
    </row>
    <row r="635" spans="1:7" x14ac:dyDescent="0.3">
      <c r="A635" s="3">
        <v>44378</v>
      </c>
      <c r="B635" t="s">
        <v>37</v>
      </c>
      <c r="C635" t="s">
        <v>7</v>
      </c>
      <c r="D635">
        <v>286</v>
      </c>
      <c r="E635">
        <v>38063</v>
      </c>
      <c r="F635">
        <v>24310000</v>
      </c>
      <c r="G635">
        <v>2021</v>
      </c>
    </row>
    <row r="636" spans="1:7" x14ac:dyDescent="0.3">
      <c r="A636" s="3">
        <v>44378</v>
      </c>
      <c r="B636" t="s">
        <v>25</v>
      </c>
      <c r="C636" t="s">
        <v>7</v>
      </c>
      <c r="D636">
        <v>3</v>
      </c>
      <c r="E636">
        <v>5552</v>
      </c>
      <c r="F636">
        <v>255000</v>
      </c>
      <c r="G636">
        <v>2021</v>
      </c>
    </row>
    <row r="637" spans="1:7" x14ac:dyDescent="0.3">
      <c r="A637" s="3">
        <v>44378</v>
      </c>
      <c r="B637" t="s">
        <v>26</v>
      </c>
      <c r="C637" t="s">
        <v>7</v>
      </c>
      <c r="D637">
        <v>3</v>
      </c>
      <c r="E637">
        <v>9328</v>
      </c>
      <c r="F637">
        <v>255000</v>
      </c>
      <c r="G637">
        <v>2021</v>
      </c>
    </row>
    <row r="638" spans="1:7" x14ac:dyDescent="0.3">
      <c r="A638" s="3">
        <v>44378</v>
      </c>
      <c r="B638" t="s">
        <v>38</v>
      </c>
      <c r="C638" t="s">
        <v>7</v>
      </c>
      <c r="D638">
        <v>52</v>
      </c>
      <c r="E638">
        <v>14374</v>
      </c>
      <c r="F638">
        <v>4420000</v>
      </c>
      <c r="G638">
        <v>2021</v>
      </c>
    </row>
    <row r="639" spans="1:7" x14ac:dyDescent="0.3">
      <c r="A639" s="3">
        <v>44378</v>
      </c>
      <c r="B639" t="s">
        <v>39</v>
      </c>
      <c r="C639" t="s">
        <v>7</v>
      </c>
      <c r="D639">
        <v>88</v>
      </c>
      <c r="E639">
        <v>20857</v>
      </c>
      <c r="F639">
        <v>7480000</v>
      </c>
      <c r="G639">
        <v>2021</v>
      </c>
    </row>
    <row r="640" spans="1:7" x14ac:dyDescent="0.3">
      <c r="A640" s="3">
        <v>44378</v>
      </c>
      <c r="B640" t="s">
        <v>40</v>
      </c>
      <c r="C640" t="s">
        <v>7</v>
      </c>
      <c r="D640">
        <v>8</v>
      </c>
      <c r="E640">
        <v>27999</v>
      </c>
      <c r="F640">
        <v>680000</v>
      </c>
      <c r="G640">
        <v>2021</v>
      </c>
    </row>
    <row r="641" spans="1:7" x14ac:dyDescent="0.3">
      <c r="A641" s="3">
        <v>44378</v>
      </c>
      <c r="B641" t="s">
        <v>27</v>
      </c>
      <c r="C641" t="s">
        <v>7</v>
      </c>
      <c r="D641">
        <v>11</v>
      </c>
      <c r="E641">
        <v>4182</v>
      </c>
      <c r="F641">
        <v>935000</v>
      </c>
      <c r="G641">
        <v>2021</v>
      </c>
    </row>
    <row r="642" spans="1:7" x14ac:dyDescent="0.3">
      <c r="A642" s="3">
        <v>44378</v>
      </c>
      <c r="B642" t="s">
        <v>41</v>
      </c>
      <c r="C642" t="s">
        <v>7</v>
      </c>
      <c r="D642">
        <v>37</v>
      </c>
      <c r="E642">
        <v>8919</v>
      </c>
      <c r="F642">
        <v>3145000</v>
      </c>
      <c r="G642">
        <v>2021</v>
      </c>
    </row>
    <row r="643" spans="1:7" x14ac:dyDescent="0.3">
      <c r="A643" s="3">
        <v>44409</v>
      </c>
      <c r="B643" t="s">
        <v>32</v>
      </c>
      <c r="C643" t="s">
        <v>7</v>
      </c>
      <c r="D643">
        <v>78</v>
      </c>
      <c r="E643">
        <v>8245</v>
      </c>
      <c r="F643">
        <v>6630000</v>
      </c>
      <c r="G643">
        <v>2021</v>
      </c>
    </row>
    <row r="644" spans="1:7" x14ac:dyDescent="0.3">
      <c r="A644" s="3">
        <v>44409</v>
      </c>
      <c r="B644" t="s">
        <v>10</v>
      </c>
      <c r="C644" t="s">
        <v>7</v>
      </c>
      <c r="D644">
        <v>2</v>
      </c>
      <c r="E644">
        <v>6447</v>
      </c>
      <c r="F644">
        <v>170000</v>
      </c>
      <c r="G644">
        <v>2021</v>
      </c>
    </row>
    <row r="645" spans="1:7" x14ac:dyDescent="0.3">
      <c r="A645" s="3">
        <v>44409</v>
      </c>
      <c r="B645" t="s">
        <v>21</v>
      </c>
      <c r="C645" t="s">
        <v>7</v>
      </c>
      <c r="D645">
        <v>7</v>
      </c>
      <c r="E645">
        <v>5724</v>
      </c>
      <c r="F645">
        <v>595000</v>
      </c>
      <c r="G645">
        <v>2021</v>
      </c>
    </row>
    <row r="646" spans="1:7" x14ac:dyDescent="0.3">
      <c r="A646" s="3">
        <v>44409</v>
      </c>
      <c r="B646" t="s">
        <v>22</v>
      </c>
      <c r="C646" t="s">
        <v>7</v>
      </c>
      <c r="D646">
        <v>9</v>
      </c>
      <c r="E646">
        <v>1845</v>
      </c>
      <c r="F646">
        <v>765000</v>
      </c>
      <c r="G646">
        <v>2021</v>
      </c>
    </row>
    <row r="647" spans="1:7" x14ac:dyDescent="0.3">
      <c r="A647" s="3">
        <v>44409</v>
      </c>
      <c r="B647" t="s">
        <v>11</v>
      </c>
      <c r="C647" t="s">
        <v>7</v>
      </c>
      <c r="D647">
        <v>11</v>
      </c>
      <c r="E647">
        <v>4350</v>
      </c>
      <c r="F647">
        <v>935000</v>
      </c>
      <c r="G647">
        <v>2021</v>
      </c>
    </row>
    <row r="648" spans="1:7" x14ac:dyDescent="0.3">
      <c r="A648" s="3">
        <v>44409</v>
      </c>
      <c r="B648" t="s">
        <v>23</v>
      </c>
      <c r="C648" t="s">
        <v>7</v>
      </c>
      <c r="D648">
        <v>157</v>
      </c>
      <c r="E648">
        <v>13177</v>
      </c>
      <c r="F648">
        <v>13345000</v>
      </c>
      <c r="G648">
        <v>2021</v>
      </c>
    </row>
    <row r="649" spans="1:7" x14ac:dyDescent="0.3">
      <c r="A649" s="3">
        <v>44409</v>
      </c>
      <c r="B649" t="s">
        <v>33</v>
      </c>
      <c r="C649" t="s">
        <v>7</v>
      </c>
      <c r="D649">
        <v>19</v>
      </c>
      <c r="E649">
        <v>1439</v>
      </c>
      <c r="F649">
        <v>1615000</v>
      </c>
      <c r="G649">
        <v>2021</v>
      </c>
    </row>
    <row r="650" spans="1:7" x14ac:dyDescent="0.3">
      <c r="A650" s="3">
        <v>44409</v>
      </c>
      <c r="B650" t="s">
        <v>34</v>
      </c>
      <c r="C650" t="s">
        <v>7</v>
      </c>
      <c r="D650">
        <v>83</v>
      </c>
      <c r="E650">
        <v>20394</v>
      </c>
      <c r="F650">
        <v>7055000</v>
      </c>
      <c r="G650">
        <v>2021</v>
      </c>
    </row>
    <row r="651" spans="1:7" x14ac:dyDescent="0.3">
      <c r="A651" s="3">
        <v>44409</v>
      </c>
      <c r="B651" t="s">
        <v>30</v>
      </c>
      <c r="C651" t="s">
        <v>7</v>
      </c>
      <c r="D651">
        <v>3</v>
      </c>
      <c r="E651">
        <v>16027</v>
      </c>
      <c r="F651">
        <v>255000</v>
      </c>
      <c r="G651">
        <v>2021</v>
      </c>
    </row>
    <row r="652" spans="1:7" x14ac:dyDescent="0.3">
      <c r="A652" s="3">
        <v>44409</v>
      </c>
      <c r="B652" t="s">
        <v>31</v>
      </c>
      <c r="C652" t="s">
        <v>7</v>
      </c>
      <c r="D652">
        <v>3</v>
      </c>
      <c r="E652">
        <v>5113</v>
      </c>
      <c r="F652">
        <v>255000</v>
      </c>
      <c r="G652">
        <v>2021</v>
      </c>
    </row>
    <row r="653" spans="1:7" x14ac:dyDescent="0.3">
      <c r="A653" s="3">
        <v>44409</v>
      </c>
      <c r="B653" t="s">
        <v>35</v>
      </c>
      <c r="C653" t="s">
        <v>7</v>
      </c>
      <c r="D653">
        <v>137</v>
      </c>
      <c r="E653">
        <v>21975</v>
      </c>
      <c r="F653">
        <v>11645000</v>
      </c>
      <c r="G653">
        <v>2021</v>
      </c>
    </row>
    <row r="654" spans="1:7" x14ac:dyDescent="0.3">
      <c r="A654" s="3">
        <v>44409</v>
      </c>
      <c r="B654" t="s">
        <v>36</v>
      </c>
      <c r="C654" t="s">
        <v>7</v>
      </c>
      <c r="D654">
        <v>183</v>
      </c>
      <c r="E654">
        <v>22813</v>
      </c>
      <c r="F654">
        <v>15555000</v>
      </c>
      <c r="G654">
        <v>2021</v>
      </c>
    </row>
    <row r="655" spans="1:7" x14ac:dyDescent="0.3">
      <c r="A655" s="3">
        <v>44409</v>
      </c>
      <c r="B655" t="s">
        <v>24</v>
      </c>
      <c r="C655" t="s">
        <v>7</v>
      </c>
      <c r="D655">
        <v>26</v>
      </c>
      <c r="E655">
        <v>12758</v>
      </c>
      <c r="F655">
        <v>2210000</v>
      </c>
      <c r="G655">
        <v>2021</v>
      </c>
    </row>
    <row r="656" spans="1:7" x14ac:dyDescent="0.3">
      <c r="A656" s="3">
        <v>44409</v>
      </c>
      <c r="B656" t="s">
        <v>37</v>
      </c>
      <c r="C656" t="s">
        <v>7</v>
      </c>
      <c r="D656">
        <v>197</v>
      </c>
      <c r="E656">
        <v>35127</v>
      </c>
      <c r="F656">
        <v>16745000</v>
      </c>
      <c r="G656">
        <v>2021</v>
      </c>
    </row>
    <row r="657" spans="1:7" x14ac:dyDescent="0.3">
      <c r="A657" s="3">
        <v>44409</v>
      </c>
      <c r="B657" t="s">
        <v>25</v>
      </c>
      <c r="C657" t="s">
        <v>7</v>
      </c>
      <c r="D657">
        <v>4</v>
      </c>
      <c r="E657">
        <v>5453</v>
      </c>
      <c r="F657">
        <v>340000</v>
      </c>
      <c r="G657">
        <v>2021</v>
      </c>
    </row>
    <row r="658" spans="1:7" x14ac:dyDescent="0.3">
      <c r="A658" s="3">
        <v>44409</v>
      </c>
      <c r="B658" t="s">
        <v>26</v>
      </c>
      <c r="C658" t="s">
        <v>7</v>
      </c>
      <c r="D658">
        <v>4</v>
      </c>
      <c r="E658">
        <v>9209</v>
      </c>
      <c r="F658">
        <v>340000</v>
      </c>
      <c r="G658">
        <v>2021</v>
      </c>
    </row>
    <row r="659" spans="1:7" x14ac:dyDescent="0.3">
      <c r="A659" s="3">
        <v>44409</v>
      </c>
      <c r="B659" t="s">
        <v>38</v>
      </c>
      <c r="C659" t="s">
        <v>7</v>
      </c>
      <c r="D659">
        <v>53</v>
      </c>
      <c r="E659">
        <v>11454</v>
      </c>
      <c r="F659">
        <v>4505000</v>
      </c>
      <c r="G659">
        <v>2021</v>
      </c>
    </row>
    <row r="660" spans="1:7" x14ac:dyDescent="0.3">
      <c r="A660" s="3">
        <v>44409</v>
      </c>
      <c r="B660" t="s">
        <v>39</v>
      </c>
      <c r="C660" t="s">
        <v>7</v>
      </c>
      <c r="D660">
        <v>88</v>
      </c>
      <c r="E660">
        <v>20865</v>
      </c>
      <c r="F660">
        <v>7480000</v>
      </c>
      <c r="G660">
        <v>2021</v>
      </c>
    </row>
    <row r="661" spans="1:7" x14ac:dyDescent="0.3">
      <c r="A661" s="3">
        <v>44409</v>
      </c>
      <c r="B661" t="s">
        <v>40</v>
      </c>
      <c r="C661" t="s">
        <v>7</v>
      </c>
      <c r="D661">
        <v>3</v>
      </c>
      <c r="E661">
        <v>24012</v>
      </c>
      <c r="F661">
        <v>255000</v>
      </c>
      <c r="G661">
        <v>2021</v>
      </c>
    </row>
    <row r="662" spans="1:7" x14ac:dyDescent="0.3">
      <c r="A662" s="3">
        <v>44409</v>
      </c>
      <c r="B662" t="s">
        <v>27</v>
      </c>
      <c r="C662" t="s">
        <v>7</v>
      </c>
      <c r="D662">
        <v>6</v>
      </c>
      <c r="E662">
        <v>3760</v>
      </c>
      <c r="F662">
        <v>510000</v>
      </c>
      <c r="G662">
        <v>2021</v>
      </c>
    </row>
    <row r="663" spans="1:7" x14ac:dyDescent="0.3">
      <c r="A663" s="3">
        <v>44409</v>
      </c>
      <c r="B663" t="s">
        <v>41</v>
      </c>
      <c r="C663" t="s">
        <v>7</v>
      </c>
      <c r="D663">
        <v>28</v>
      </c>
      <c r="E663">
        <v>9198</v>
      </c>
      <c r="F663">
        <v>2380000</v>
      </c>
      <c r="G663">
        <v>2021</v>
      </c>
    </row>
    <row r="664" spans="1:7" x14ac:dyDescent="0.3">
      <c r="A664" s="3">
        <v>44440</v>
      </c>
      <c r="B664" t="s">
        <v>32</v>
      </c>
      <c r="C664" t="s">
        <v>7</v>
      </c>
      <c r="D664">
        <v>39</v>
      </c>
      <c r="E664">
        <v>7952</v>
      </c>
      <c r="F664">
        <v>3315000</v>
      </c>
      <c r="G664">
        <v>2021</v>
      </c>
    </row>
    <row r="665" spans="1:7" x14ac:dyDescent="0.3">
      <c r="A665" s="3">
        <v>44440</v>
      </c>
      <c r="B665" t="s">
        <v>21</v>
      </c>
      <c r="C665" t="s">
        <v>7</v>
      </c>
      <c r="D665">
        <v>4</v>
      </c>
      <c r="E665">
        <v>4339</v>
      </c>
      <c r="F665">
        <v>340000</v>
      </c>
      <c r="G665">
        <v>2021</v>
      </c>
    </row>
    <row r="666" spans="1:7" x14ac:dyDescent="0.3">
      <c r="A666" s="3">
        <v>44440</v>
      </c>
      <c r="B666" t="s">
        <v>22</v>
      </c>
      <c r="C666" t="s">
        <v>7</v>
      </c>
      <c r="D666">
        <v>20</v>
      </c>
      <c r="E666">
        <v>1607</v>
      </c>
      <c r="F666">
        <v>1700000</v>
      </c>
      <c r="G666">
        <v>2021</v>
      </c>
    </row>
    <row r="667" spans="1:7" x14ac:dyDescent="0.3">
      <c r="A667" s="3">
        <v>44440</v>
      </c>
      <c r="B667" t="s">
        <v>11</v>
      </c>
      <c r="C667" t="s">
        <v>7</v>
      </c>
      <c r="D667">
        <v>12</v>
      </c>
      <c r="E667">
        <v>3650</v>
      </c>
      <c r="F667">
        <v>1020000</v>
      </c>
      <c r="G667">
        <v>2021</v>
      </c>
    </row>
    <row r="668" spans="1:7" x14ac:dyDescent="0.3">
      <c r="A668" s="3">
        <v>44440</v>
      </c>
      <c r="B668" t="s">
        <v>23</v>
      </c>
      <c r="C668" t="s">
        <v>7</v>
      </c>
      <c r="D668">
        <v>265</v>
      </c>
      <c r="E668">
        <v>9181</v>
      </c>
      <c r="F668">
        <v>22525000</v>
      </c>
      <c r="G668">
        <v>2021</v>
      </c>
    </row>
    <row r="669" spans="1:7" x14ac:dyDescent="0.3">
      <c r="A669" s="3">
        <v>44440</v>
      </c>
      <c r="B669" t="s">
        <v>33</v>
      </c>
      <c r="C669" t="s">
        <v>7</v>
      </c>
      <c r="D669">
        <v>34</v>
      </c>
      <c r="E669">
        <v>1277</v>
      </c>
      <c r="F669">
        <v>2890000</v>
      </c>
      <c r="G669">
        <v>2021</v>
      </c>
    </row>
    <row r="670" spans="1:7" x14ac:dyDescent="0.3">
      <c r="A670" s="3">
        <v>44440</v>
      </c>
      <c r="B670" t="s">
        <v>34</v>
      </c>
      <c r="C670" t="s">
        <v>7</v>
      </c>
      <c r="D670">
        <v>131</v>
      </c>
      <c r="E670">
        <v>24797</v>
      </c>
      <c r="F670">
        <v>11135000</v>
      </c>
      <c r="G670">
        <v>2021</v>
      </c>
    </row>
    <row r="671" spans="1:7" x14ac:dyDescent="0.3">
      <c r="A671" s="3">
        <v>44440</v>
      </c>
      <c r="B671" t="s">
        <v>30</v>
      </c>
      <c r="C671" t="s">
        <v>7</v>
      </c>
      <c r="D671">
        <v>7</v>
      </c>
      <c r="E671">
        <v>14879</v>
      </c>
      <c r="F671">
        <v>595000</v>
      </c>
      <c r="G671">
        <v>2021</v>
      </c>
    </row>
    <row r="672" spans="1:7" x14ac:dyDescent="0.3">
      <c r="A672" s="3">
        <v>44440</v>
      </c>
      <c r="B672" t="s">
        <v>31</v>
      </c>
      <c r="C672" t="s">
        <v>7</v>
      </c>
      <c r="D672">
        <v>12</v>
      </c>
      <c r="E672">
        <v>3892</v>
      </c>
      <c r="F672">
        <v>1020000</v>
      </c>
      <c r="G672">
        <v>2021</v>
      </c>
    </row>
    <row r="673" spans="1:7" x14ac:dyDescent="0.3">
      <c r="A673" s="3">
        <v>44440</v>
      </c>
      <c r="B673" t="s">
        <v>35</v>
      </c>
      <c r="C673" t="s">
        <v>7</v>
      </c>
      <c r="D673">
        <v>227</v>
      </c>
      <c r="E673">
        <v>21407</v>
      </c>
      <c r="F673">
        <v>19295000</v>
      </c>
      <c r="G673">
        <v>2021</v>
      </c>
    </row>
    <row r="674" spans="1:7" x14ac:dyDescent="0.3">
      <c r="A674" s="3">
        <v>44440</v>
      </c>
      <c r="B674" t="s">
        <v>36</v>
      </c>
      <c r="C674" t="s">
        <v>7</v>
      </c>
      <c r="D674">
        <v>164</v>
      </c>
      <c r="E674">
        <v>22063</v>
      </c>
      <c r="F674">
        <v>13940000</v>
      </c>
      <c r="G674">
        <v>2021</v>
      </c>
    </row>
    <row r="675" spans="1:7" x14ac:dyDescent="0.3">
      <c r="A675" s="3">
        <v>44440</v>
      </c>
      <c r="B675" t="s">
        <v>24</v>
      </c>
      <c r="C675" t="s">
        <v>7</v>
      </c>
      <c r="D675">
        <v>23</v>
      </c>
      <c r="E675">
        <v>11756</v>
      </c>
      <c r="F675">
        <v>1955000</v>
      </c>
      <c r="G675">
        <v>2021</v>
      </c>
    </row>
    <row r="676" spans="1:7" x14ac:dyDescent="0.3">
      <c r="A676" s="3">
        <v>44440</v>
      </c>
      <c r="B676" t="s">
        <v>37</v>
      </c>
      <c r="C676" t="s">
        <v>7</v>
      </c>
      <c r="D676">
        <v>148</v>
      </c>
      <c r="E676">
        <v>27900</v>
      </c>
      <c r="F676">
        <v>12580000</v>
      </c>
      <c r="G676">
        <v>2021</v>
      </c>
    </row>
    <row r="677" spans="1:7" x14ac:dyDescent="0.3">
      <c r="A677" s="3">
        <v>44440</v>
      </c>
      <c r="B677" t="s">
        <v>25</v>
      </c>
      <c r="C677" t="s">
        <v>7</v>
      </c>
      <c r="D677">
        <v>2</v>
      </c>
      <c r="E677">
        <v>4865</v>
      </c>
      <c r="F677">
        <v>170000</v>
      </c>
      <c r="G677">
        <v>2021</v>
      </c>
    </row>
    <row r="678" spans="1:7" x14ac:dyDescent="0.3">
      <c r="A678" s="3">
        <v>44440</v>
      </c>
      <c r="B678" t="s">
        <v>19</v>
      </c>
      <c r="C678" t="s">
        <v>7</v>
      </c>
      <c r="D678">
        <v>2</v>
      </c>
      <c r="E678">
        <v>640</v>
      </c>
      <c r="F678">
        <v>170000</v>
      </c>
      <c r="G678">
        <v>2021</v>
      </c>
    </row>
    <row r="679" spans="1:7" x14ac:dyDescent="0.3">
      <c r="A679" s="3">
        <v>44440</v>
      </c>
      <c r="B679" t="s">
        <v>26</v>
      </c>
      <c r="C679" t="s">
        <v>7</v>
      </c>
      <c r="D679">
        <v>3</v>
      </c>
      <c r="E679">
        <v>7521</v>
      </c>
      <c r="F679">
        <v>255000</v>
      </c>
      <c r="G679">
        <v>2021</v>
      </c>
    </row>
    <row r="680" spans="1:7" x14ac:dyDescent="0.3">
      <c r="A680" s="3">
        <v>44440</v>
      </c>
      <c r="B680" t="s">
        <v>38</v>
      </c>
      <c r="C680" t="s">
        <v>7</v>
      </c>
      <c r="D680">
        <v>69</v>
      </c>
      <c r="E680">
        <v>11035</v>
      </c>
      <c r="F680">
        <v>5865000</v>
      </c>
      <c r="G680">
        <v>2021</v>
      </c>
    </row>
    <row r="681" spans="1:7" x14ac:dyDescent="0.3">
      <c r="A681" s="3">
        <v>44440</v>
      </c>
      <c r="B681" t="s">
        <v>39</v>
      </c>
      <c r="C681" t="s">
        <v>7</v>
      </c>
      <c r="D681">
        <v>107</v>
      </c>
      <c r="E681">
        <v>18823</v>
      </c>
      <c r="F681">
        <v>9095000</v>
      </c>
      <c r="G681">
        <v>2021</v>
      </c>
    </row>
    <row r="682" spans="1:7" x14ac:dyDescent="0.3">
      <c r="A682" s="3">
        <v>44440</v>
      </c>
      <c r="B682" t="s">
        <v>40</v>
      </c>
      <c r="C682" t="s">
        <v>7</v>
      </c>
      <c r="D682">
        <v>4</v>
      </c>
      <c r="E682">
        <v>23510</v>
      </c>
      <c r="F682">
        <v>340000</v>
      </c>
      <c r="G682">
        <v>2021</v>
      </c>
    </row>
    <row r="683" spans="1:7" x14ac:dyDescent="0.3">
      <c r="A683" s="3">
        <v>44440</v>
      </c>
      <c r="B683" t="s">
        <v>27</v>
      </c>
      <c r="C683" t="s">
        <v>7</v>
      </c>
      <c r="D683">
        <v>10</v>
      </c>
      <c r="E683">
        <v>3171</v>
      </c>
      <c r="F683">
        <v>850000</v>
      </c>
      <c r="G683">
        <v>2021</v>
      </c>
    </row>
    <row r="684" spans="1:7" x14ac:dyDescent="0.3">
      <c r="A684" s="3">
        <v>44440</v>
      </c>
      <c r="B684" t="s">
        <v>41</v>
      </c>
      <c r="C684" t="s">
        <v>7</v>
      </c>
      <c r="D684">
        <v>34</v>
      </c>
      <c r="E684">
        <v>9437</v>
      </c>
      <c r="F684">
        <v>2890000</v>
      </c>
      <c r="G684">
        <v>2021</v>
      </c>
    </row>
    <row r="685" spans="1:7" x14ac:dyDescent="0.3">
      <c r="A685" s="3">
        <v>44470</v>
      </c>
      <c r="B685" t="s">
        <v>32</v>
      </c>
      <c r="C685" t="s">
        <v>7</v>
      </c>
      <c r="D685">
        <v>37</v>
      </c>
      <c r="E685">
        <v>7366</v>
      </c>
      <c r="F685">
        <v>3145000</v>
      </c>
      <c r="G685">
        <v>2021</v>
      </c>
    </row>
    <row r="686" spans="1:7" x14ac:dyDescent="0.3">
      <c r="A686" s="3">
        <v>44470</v>
      </c>
      <c r="B686" t="s">
        <v>21</v>
      </c>
      <c r="C686" t="s">
        <v>7</v>
      </c>
      <c r="D686">
        <v>7</v>
      </c>
      <c r="E686">
        <v>5838</v>
      </c>
      <c r="F686">
        <v>595000</v>
      </c>
      <c r="G686">
        <v>2021</v>
      </c>
    </row>
    <row r="687" spans="1:7" x14ac:dyDescent="0.3">
      <c r="A687" s="3">
        <v>44470</v>
      </c>
      <c r="B687" t="s">
        <v>22</v>
      </c>
      <c r="C687" t="s">
        <v>7</v>
      </c>
      <c r="D687">
        <v>12</v>
      </c>
      <c r="E687">
        <v>1816</v>
      </c>
      <c r="F687">
        <v>1020000</v>
      </c>
      <c r="G687">
        <v>2021</v>
      </c>
    </row>
    <row r="688" spans="1:7" x14ac:dyDescent="0.3">
      <c r="A688" s="3">
        <v>44470</v>
      </c>
      <c r="B688" t="s">
        <v>11</v>
      </c>
      <c r="C688" t="s">
        <v>7</v>
      </c>
      <c r="D688">
        <v>11</v>
      </c>
      <c r="E688">
        <v>5255</v>
      </c>
      <c r="F688">
        <v>935000</v>
      </c>
      <c r="G688">
        <v>2021</v>
      </c>
    </row>
    <row r="689" spans="1:7" x14ac:dyDescent="0.3">
      <c r="A689" s="3">
        <v>44470</v>
      </c>
      <c r="B689" t="s">
        <v>23</v>
      </c>
      <c r="C689" t="s">
        <v>7</v>
      </c>
      <c r="D689">
        <v>253</v>
      </c>
      <c r="E689">
        <v>12876</v>
      </c>
      <c r="F689">
        <v>21505000</v>
      </c>
      <c r="G689">
        <v>2021</v>
      </c>
    </row>
    <row r="690" spans="1:7" x14ac:dyDescent="0.3">
      <c r="A690" s="3">
        <v>44470</v>
      </c>
      <c r="B690" t="s">
        <v>33</v>
      </c>
      <c r="C690" t="s">
        <v>7</v>
      </c>
      <c r="D690">
        <v>28</v>
      </c>
      <c r="E690">
        <v>1165</v>
      </c>
      <c r="F690">
        <v>2380000</v>
      </c>
      <c r="G690">
        <v>2021</v>
      </c>
    </row>
    <row r="691" spans="1:7" x14ac:dyDescent="0.3">
      <c r="A691" s="3">
        <v>44470</v>
      </c>
      <c r="B691" t="s">
        <v>34</v>
      </c>
      <c r="C691" t="s">
        <v>7</v>
      </c>
      <c r="D691">
        <v>104</v>
      </c>
      <c r="E691">
        <v>23184</v>
      </c>
      <c r="F691">
        <v>8840000</v>
      </c>
      <c r="G691">
        <v>2021</v>
      </c>
    </row>
    <row r="692" spans="1:7" x14ac:dyDescent="0.3">
      <c r="A692" s="3">
        <v>44470</v>
      </c>
      <c r="B692" t="s">
        <v>30</v>
      </c>
      <c r="C692" t="s">
        <v>7</v>
      </c>
      <c r="D692">
        <v>8</v>
      </c>
      <c r="E692">
        <v>11634</v>
      </c>
      <c r="F692">
        <v>680000</v>
      </c>
      <c r="G692">
        <v>2021</v>
      </c>
    </row>
    <row r="693" spans="1:7" x14ac:dyDescent="0.3">
      <c r="A693" s="3">
        <v>44470</v>
      </c>
      <c r="B693" t="s">
        <v>13</v>
      </c>
      <c r="C693" t="s">
        <v>7</v>
      </c>
      <c r="D693">
        <v>2</v>
      </c>
      <c r="E693">
        <v>4205</v>
      </c>
      <c r="F693">
        <v>170000</v>
      </c>
      <c r="G693">
        <v>2021</v>
      </c>
    </row>
    <row r="694" spans="1:7" x14ac:dyDescent="0.3">
      <c r="A694" s="3">
        <v>44470</v>
      </c>
      <c r="B694" t="s">
        <v>31</v>
      </c>
      <c r="C694" t="s">
        <v>7</v>
      </c>
      <c r="D694">
        <v>5</v>
      </c>
      <c r="E694">
        <v>4806</v>
      </c>
      <c r="F694">
        <v>425000</v>
      </c>
      <c r="G694">
        <v>2021</v>
      </c>
    </row>
    <row r="695" spans="1:7" x14ac:dyDescent="0.3">
      <c r="A695" s="3">
        <v>44470</v>
      </c>
      <c r="B695" t="s">
        <v>35</v>
      </c>
      <c r="C695" t="s">
        <v>7</v>
      </c>
      <c r="D695">
        <v>163</v>
      </c>
      <c r="E695">
        <v>18505</v>
      </c>
      <c r="F695">
        <v>13855000</v>
      </c>
      <c r="G695">
        <v>2021</v>
      </c>
    </row>
    <row r="696" spans="1:7" x14ac:dyDescent="0.3">
      <c r="A696" s="3">
        <v>44470</v>
      </c>
      <c r="B696" t="s">
        <v>36</v>
      </c>
      <c r="C696" t="s">
        <v>7</v>
      </c>
      <c r="D696">
        <v>158</v>
      </c>
      <c r="E696">
        <v>14562</v>
      </c>
      <c r="F696">
        <v>13430000</v>
      </c>
      <c r="G696">
        <v>2021</v>
      </c>
    </row>
    <row r="697" spans="1:7" x14ac:dyDescent="0.3">
      <c r="A697" s="3">
        <v>44470</v>
      </c>
      <c r="B697" t="s">
        <v>24</v>
      </c>
      <c r="C697" t="s">
        <v>7</v>
      </c>
      <c r="D697">
        <v>20</v>
      </c>
      <c r="E697">
        <v>9554</v>
      </c>
      <c r="F697">
        <v>1700000</v>
      </c>
      <c r="G697">
        <v>2021</v>
      </c>
    </row>
    <row r="698" spans="1:7" x14ac:dyDescent="0.3">
      <c r="A698" s="3">
        <v>44470</v>
      </c>
      <c r="B698" t="s">
        <v>37</v>
      </c>
      <c r="C698" t="s">
        <v>7</v>
      </c>
      <c r="D698">
        <v>298</v>
      </c>
      <c r="E698">
        <v>33771</v>
      </c>
      <c r="F698">
        <v>25330000</v>
      </c>
      <c r="G698">
        <v>2021</v>
      </c>
    </row>
    <row r="699" spans="1:7" x14ac:dyDescent="0.3">
      <c r="A699" s="3">
        <v>44470</v>
      </c>
      <c r="B699" t="s">
        <v>25</v>
      </c>
      <c r="C699" t="s">
        <v>7</v>
      </c>
      <c r="D699">
        <v>2</v>
      </c>
      <c r="E699">
        <v>5830</v>
      </c>
      <c r="F699">
        <v>170000</v>
      </c>
      <c r="G699">
        <v>2021</v>
      </c>
    </row>
    <row r="700" spans="1:7" x14ac:dyDescent="0.3">
      <c r="A700" s="3">
        <v>44470</v>
      </c>
      <c r="B700" t="s">
        <v>26</v>
      </c>
      <c r="C700" t="s">
        <v>7</v>
      </c>
      <c r="D700">
        <v>5</v>
      </c>
      <c r="E700">
        <v>8523</v>
      </c>
      <c r="F700">
        <v>425000</v>
      </c>
      <c r="G700">
        <v>2021</v>
      </c>
    </row>
    <row r="701" spans="1:7" x14ac:dyDescent="0.3">
      <c r="A701" s="3">
        <v>44470</v>
      </c>
      <c r="B701" t="s">
        <v>38</v>
      </c>
      <c r="C701" t="s">
        <v>7</v>
      </c>
      <c r="D701">
        <v>86</v>
      </c>
      <c r="E701">
        <v>12823</v>
      </c>
      <c r="F701">
        <v>7310000</v>
      </c>
      <c r="G701">
        <v>2021</v>
      </c>
    </row>
    <row r="702" spans="1:7" x14ac:dyDescent="0.3">
      <c r="A702" s="3">
        <v>44470</v>
      </c>
      <c r="B702" t="s">
        <v>39</v>
      </c>
      <c r="C702" t="s">
        <v>7</v>
      </c>
      <c r="D702">
        <v>119</v>
      </c>
      <c r="E702">
        <v>14796</v>
      </c>
      <c r="F702">
        <v>10115000</v>
      </c>
      <c r="G702">
        <v>2021</v>
      </c>
    </row>
    <row r="703" spans="1:7" x14ac:dyDescent="0.3">
      <c r="A703" s="3">
        <v>44470</v>
      </c>
      <c r="B703" t="s">
        <v>40</v>
      </c>
      <c r="C703" t="s">
        <v>7</v>
      </c>
      <c r="D703">
        <v>10</v>
      </c>
      <c r="E703">
        <v>23095</v>
      </c>
      <c r="F703">
        <v>850000</v>
      </c>
      <c r="G703">
        <v>2021</v>
      </c>
    </row>
    <row r="704" spans="1:7" x14ac:dyDescent="0.3">
      <c r="A704" s="3">
        <v>44470</v>
      </c>
      <c r="B704" t="s">
        <v>27</v>
      </c>
      <c r="C704" t="s">
        <v>7</v>
      </c>
      <c r="D704">
        <v>13</v>
      </c>
      <c r="E704">
        <v>3523</v>
      </c>
      <c r="F704">
        <v>1105000</v>
      </c>
      <c r="G704">
        <v>2021</v>
      </c>
    </row>
    <row r="705" spans="1:7" x14ac:dyDescent="0.3">
      <c r="A705" s="3">
        <v>44470</v>
      </c>
      <c r="B705" t="s">
        <v>41</v>
      </c>
      <c r="C705" t="s">
        <v>7</v>
      </c>
      <c r="D705">
        <v>33</v>
      </c>
      <c r="E705">
        <v>7120</v>
      </c>
      <c r="F705">
        <v>2805000</v>
      </c>
      <c r="G705">
        <v>2021</v>
      </c>
    </row>
    <row r="706" spans="1:7" x14ac:dyDescent="0.3">
      <c r="A706" s="3">
        <v>44501</v>
      </c>
      <c r="B706" t="s">
        <v>32</v>
      </c>
      <c r="C706" t="s">
        <v>7</v>
      </c>
      <c r="D706">
        <v>34</v>
      </c>
      <c r="E706">
        <v>7374</v>
      </c>
      <c r="F706">
        <v>2890000</v>
      </c>
      <c r="G706">
        <v>2021</v>
      </c>
    </row>
    <row r="707" spans="1:7" x14ac:dyDescent="0.3">
      <c r="A707" s="3">
        <v>44501</v>
      </c>
      <c r="B707" t="s">
        <v>21</v>
      </c>
      <c r="C707" t="s">
        <v>7</v>
      </c>
      <c r="D707">
        <v>11</v>
      </c>
      <c r="E707">
        <v>6992</v>
      </c>
      <c r="F707">
        <v>935000</v>
      </c>
      <c r="G707">
        <v>2021</v>
      </c>
    </row>
    <row r="708" spans="1:7" x14ac:dyDescent="0.3">
      <c r="A708" s="3">
        <v>44501</v>
      </c>
      <c r="B708" t="s">
        <v>22</v>
      </c>
      <c r="C708" t="s">
        <v>7</v>
      </c>
      <c r="D708">
        <v>16</v>
      </c>
      <c r="E708">
        <v>1919</v>
      </c>
      <c r="F708">
        <v>1360000</v>
      </c>
      <c r="G708">
        <v>2021</v>
      </c>
    </row>
    <row r="709" spans="1:7" x14ac:dyDescent="0.3">
      <c r="A709" s="3">
        <v>44501</v>
      </c>
      <c r="B709" t="s">
        <v>11</v>
      </c>
      <c r="C709" t="s">
        <v>7</v>
      </c>
      <c r="D709">
        <v>14</v>
      </c>
      <c r="E709">
        <v>4824</v>
      </c>
      <c r="F709">
        <v>1190000</v>
      </c>
      <c r="G709">
        <v>2021</v>
      </c>
    </row>
    <row r="710" spans="1:7" x14ac:dyDescent="0.3">
      <c r="A710" s="3">
        <v>44501</v>
      </c>
      <c r="B710" t="s">
        <v>23</v>
      </c>
      <c r="C710" t="s">
        <v>7</v>
      </c>
      <c r="D710">
        <v>185</v>
      </c>
      <c r="E710">
        <v>11782</v>
      </c>
      <c r="F710">
        <v>15725000</v>
      </c>
      <c r="G710">
        <v>2021</v>
      </c>
    </row>
    <row r="711" spans="1:7" x14ac:dyDescent="0.3">
      <c r="A711" s="3">
        <v>44501</v>
      </c>
      <c r="B711" t="s">
        <v>33</v>
      </c>
      <c r="C711" t="s">
        <v>7</v>
      </c>
      <c r="D711">
        <v>20</v>
      </c>
      <c r="E711">
        <v>1293</v>
      </c>
      <c r="F711">
        <v>1700000</v>
      </c>
      <c r="G711">
        <v>2021</v>
      </c>
    </row>
    <row r="712" spans="1:7" x14ac:dyDescent="0.3">
      <c r="A712" s="3">
        <v>44501</v>
      </c>
      <c r="B712" t="s">
        <v>34</v>
      </c>
      <c r="C712" t="s">
        <v>7</v>
      </c>
      <c r="D712">
        <v>121</v>
      </c>
      <c r="E712">
        <v>22396</v>
      </c>
      <c r="F712">
        <v>10285000</v>
      </c>
      <c r="G712">
        <v>2021</v>
      </c>
    </row>
    <row r="713" spans="1:7" x14ac:dyDescent="0.3">
      <c r="A713" s="3">
        <v>44501</v>
      </c>
      <c r="B713" t="s">
        <v>30</v>
      </c>
      <c r="C713" t="s">
        <v>7</v>
      </c>
      <c r="D713">
        <v>13</v>
      </c>
      <c r="E713">
        <v>16035</v>
      </c>
      <c r="F713">
        <v>1105000</v>
      </c>
      <c r="G713">
        <v>2021</v>
      </c>
    </row>
    <row r="714" spans="1:7" x14ac:dyDescent="0.3">
      <c r="A714" s="3">
        <v>44501</v>
      </c>
      <c r="B714" t="s">
        <v>31</v>
      </c>
      <c r="C714" t="s">
        <v>7</v>
      </c>
      <c r="D714">
        <v>8</v>
      </c>
      <c r="E714">
        <v>5320</v>
      </c>
      <c r="F714">
        <v>680000</v>
      </c>
      <c r="G714">
        <v>2021</v>
      </c>
    </row>
    <row r="715" spans="1:7" x14ac:dyDescent="0.3">
      <c r="A715" s="3">
        <v>44501</v>
      </c>
      <c r="B715" t="s">
        <v>35</v>
      </c>
      <c r="C715" t="s">
        <v>7</v>
      </c>
      <c r="D715">
        <v>153</v>
      </c>
      <c r="E715">
        <v>17247</v>
      </c>
      <c r="F715">
        <v>13005000</v>
      </c>
      <c r="G715">
        <v>2021</v>
      </c>
    </row>
    <row r="716" spans="1:7" x14ac:dyDescent="0.3">
      <c r="A716" s="3">
        <v>44501</v>
      </c>
      <c r="B716" t="s">
        <v>36</v>
      </c>
      <c r="C716" t="s">
        <v>7</v>
      </c>
      <c r="D716">
        <v>214</v>
      </c>
      <c r="E716">
        <v>15244</v>
      </c>
      <c r="F716">
        <v>18190000</v>
      </c>
      <c r="G716">
        <v>2021</v>
      </c>
    </row>
    <row r="717" spans="1:7" x14ac:dyDescent="0.3">
      <c r="A717" s="3">
        <v>44501</v>
      </c>
      <c r="B717" t="s">
        <v>24</v>
      </c>
      <c r="C717" t="s">
        <v>7</v>
      </c>
      <c r="D717">
        <v>31</v>
      </c>
      <c r="E717">
        <v>12871</v>
      </c>
      <c r="F717">
        <v>2635000</v>
      </c>
      <c r="G717">
        <v>2021</v>
      </c>
    </row>
    <row r="718" spans="1:7" x14ac:dyDescent="0.3">
      <c r="A718" s="3">
        <v>44501</v>
      </c>
      <c r="B718" t="s">
        <v>37</v>
      </c>
      <c r="C718" t="s">
        <v>7</v>
      </c>
      <c r="D718">
        <v>515</v>
      </c>
      <c r="E718">
        <v>28322</v>
      </c>
      <c r="F718">
        <v>43775000</v>
      </c>
      <c r="G718">
        <v>2021</v>
      </c>
    </row>
    <row r="719" spans="1:7" x14ac:dyDescent="0.3">
      <c r="A719" s="3">
        <v>44501</v>
      </c>
      <c r="B719" t="s">
        <v>25</v>
      </c>
      <c r="C719" t="s">
        <v>7</v>
      </c>
      <c r="D719">
        <v>18</v>
      </c>
      <c r="E719">
        <v>5095</v>
      </c>
      <c r="F719">
        <v>1530000</v>
      </c>
      <c r="G719">
        <v>2021</v>
      </c>
    </row>
    <row r="720" spans="1:7" x14ac:dyDescent="0.3">
      <c r="A720" s="3">
        <v>44501</v>
      </c>
      <c r="B720" t="s">
        <v>26</v>
      </c>
      <c r="C720" t="s">
        <v>7</v>
      </c>
      <c r="D720">
        <v>3</v>
      </c>
      <c r="E720">
        <v>9015</v>
      </c>
      <c r="F720">
        <v>255000</v>
      </c>
      <c r="G720">
        <v>2021</v>
      </c>
    </row>
    <row r="721" spans="1:7" x14ac:dyDescent="0.3">
      <c r="A721" s="3">
        <v>44501</v>
      </c>
      <c r="B721" t="s">
        <v>38</v>
      </c>
      <c r="C721" t="s">
        <v>7</v>
      </c>
      <c r="D721">
        <v>79</v>
      </c>
      <c r="E721">
        <v>16115</v>
      </c>
      <c r="F721">
        <v>6715000</v>
      </c>
      <c r="G721">
        <v>2021</v>
      </c>
    </row>
    <row r="722" spans="1:7" x14ac:dyDescent="0.3">
      <c r="A722" s="3">
        <v>44501</v>
      </c>
      <c r="B722" t="s">
        <v>39</v>
      </c>
      <c r="C722" t="s">
        <v>7</v>
      </c>
      <c r="D722">
        <v>108</v>
      </c>
      <c r="E722">
        <v>15533</v>
      </c>
      <c r="F722">
        <v>9180000</v>
      </c>
      <c r="G722">
        <v>2021</v>
      </c>
    </row>
    <row r="723" spans="1:7" x14ac:dyDescent="0.3">
      <c r="A723" s="3">
        <v>44501</v>
      </c>
      <c r="B723" t="s">
        <v>40</v>
      </c>
      <c r="C723" t="s">
        <v>7</v>
      </c>
      <c r="D723">
        <v>10</v>
      </c>
      <c r="E723">
        <v>29608</v>
      </c>
      <c r="F723">
        <v>850000</v>
      </c>
      <c r="G723">
        <v>2021</v>
      </c>
    </row>
    <row r="724" spans="1:7" x14ac:dyDescent="0.3">
      <c r="A724" s="3">
        <v>44501</v>
      </c>
      <c r="B724" t="s">
        <v>27</v>
      </c>
      <c r="C724" t="s">
        <v>7</v>
      </c>
      <c r="D724">
        <v>12</v>
      </c>
      <c r="E724">
        <v>3954</v>
      </c>
      <c r="F724">
        <v>1020000</v>
      </c>
      <c r="G724">
        <v>2021</v>
      </c>
    </row>
    <row r="725" spans="1:7" x14ac:dyDescent="0.3">
      <c r="A725" s="3">
        <v>44501</v>
      </c>
      <c r="B725" t="s">
        <v>41</v>
      </c>
      <c r="C725" t="s">
        <v>7</v>
      </c>
      <c r="D725">
        <v>59</v>
      </c>
      <c r="E725">
        <v>8836</v>
      </c>
      <c r="F725">
        <v>5015000</v>
      </c>
      <c r="G725">
        <v>2021</v>
      </c>
    </row>
    <row r="726" spans="1:7" x14ac:dyDescent="0.3">
      <c r="A726" s="3">
        <v>44531</v>
      </c>
      <c r="B726" t="s">
        <v>32</v>
      </c>
      <c r="C726" t="s">
        <v>7</v>
      </c>
      <c r="D726">
        <v>31</v>
      </c>
      <c r="E726">
        <v>6314</v>
      </c>
      <c r="F726">
        <v>2635000</v>
      </c>
      <c r="G726">
        <v>2021</v>
      </c>
    </row>
    <row r="727" spans="1:7" x14ac:dyDescent="0.3">
      <c r="A727" s="3">
        <v>44531</v>
      </c>
      <c r="B727" t="s">
        <v>10</v>
      </c>
      <c r="C727" t="s">
        <v>7</v>
      </c>
      <c r="D727">
        <v>3</v>
      </c>
      <c r="E727">
        <v>6737</v>
      </c>
      <c r="F727">
        <v>255000</v>
      </c>
      <c r="G727">
        <v>2021</v>
      </c>
    </row>
    <row r="728" spans="1:7" x14ac:dyDescent="0.3">
      <c r="A728" s="3">
        <v>44531</v>
      </c>
      <c r="B728" t="s">
        <v>21</v>
      </c>
      <c r="C728" t="s">
        <v>7</v>
      </c>
      <c r="D728">
        <v>7</v>
      </c>
      <c r="E728">
        <v>5031</v>
      </c>
      <c r="F728">
        <v>595000</v>
      </c>
      <c r="G728">
        <v>2021</v>
      </c>
    </row>
    <row r="729" spans="1:7" x14ac:dyDescent="0.3">
      <c r="A729" s="3">
        <v>44531</v>
      </c>
      <c r="B729" t="s">
        <v>22</v>
      </c>
      <c r="C729" t="s">
        <v>7</v>
      </c>
      <c r="D729">
        <v>12</v>
      </c>
      <c r="E729">
        <v>1985</v>
      </c>
      <c r="F729">
        <v>1020000</v>
      </c>
      <c r="G729">
        <v>2021</v>
      </c>
    </row>
    <row r="730" spans="1:7" x14ac:dyDescent="0.3">
      <c r="A730" s="3">
        <v>44531</v>
      </c>
      <c r="B730" t="s">
        <v>11</v>
      </c>
      <c r="C730" t="s">
        <v>7</v>
      </c>
      <c r="D730">
        <v>5</v>
      </c>
      <c r="E730">
        <v>3651</v>
      </c>
      <c r="F730">
        <v>425000</v>
      </c>
      <c r="G730">
        <v>2021</v>
      </c>
    </row>
    <row r="731" spans="1:7" x14ac:dyDescent="0.3">
      <c r="A731" s="3">
        <v>44531</v>
      </c>
      <c r="B731" t="s">
        <v>23</v>
      </c>
      <c r="C731" t="s">
        <v>7</v>
      </c>
      <c r="D731">
        <v>277</v>
      </c>
      <c r="E731">
        <v>12633</v>
      </c>
      <c r="F731">
        <v>23545000</v>
      </c>
      <c r="G731">
        <v>2021</v>
      </c>
    </row>
    <row r="732" spans="1:7" x14ac:dyDescent="0.3">
      <c r="A732" s="3">
        <v>44531</v>
      </c>
      <c r="B732" t="s">
        <v>33</v>
      </c>
      <c r="C732" t="s">
        <v>7</v>
      </c>
      <c r="D732">
        <v>19</v>
      </c>
      <c r="E732">
        <v>1306</v>
      </c>
      <c r="F732">
        <v>1615000</v>
      </c>
      <c r="G732">
        <v>2021</v>
      </c>
    </row>
    <row r="733" spans="1:7" x14ac:dyDescent="0.3">
      <c r="A733" s="3">
        <v>44531</v>
      </c>
      <c r="B733" t="s">
        <v>34</v>
      </c>
      <c r="C733" t="s">
        <v>7</v>
      </c>
      <c r="D733">
        <v>163</v>
      </c>
      <c r="E733">
        <v>24277</v>
      </c>
      <c r="F733">
        <v>13855000</v>
      </c>
      <c r="G733">
        <v>2021</v>
      </c>
    </row>
    <row r="734" spans="1:7" x14ac:dyDescent="0.3">
      <c r="A734" s="3">
        <v>44531</v>
      </c>
      <c r="B734" t="s">
        <v>30</v>
      </c>
      <c r="C734" t="s">
        <v>7</v>
      </c>
      <c r="D734">
        <v>11</v>
      </c>
      <c r="E734">
        <v>16015</v>
      </c>
      <c r="F734">
        <v>935000</v>
      </c>
      <c r="G734">
        <v>2021</v>
      </c>
    </row>
    <row r="735" spans="1:7" x14ac:dyDescent="0.3">
      <c r="A735" s="3">
        <v>44531</v>
      </c>
      <c r="B735" t="s">
        <v>31</v>
      </c>
      <c r="C735" t="s">
        <v>7</v>
      </c>
      <c r="D735">
        <v>3</v>
      </c>
      <c r="E735">
        <v>4258</v>
      </c>
      <c r="F735">
        <v>255000</v>
      </c>
      <c r="G735">
        <v>2021</v>
      </c>
    </row>
    <row r="736" spans="1:7" x14ac:dyDescent="0.3">
      <c r="A736" s="3">
        <v>44531</v>
      </c>
      <c r="B736" t="s">
        <v>35</v>
      </c>
      <c r="C736" t="s">
        <v>7</v>
      </c>
      <c r="D736">
        <v>153</v>
      </c>
      <c r="E736">
        <v>16243</v>
      </c>
      <c r="F736">
        <v>13005000</v>
      </c>
      <c r="G736">
        <v>2021</v>
      </c>
    </row>
    <row r="737" spans="1:7" x14ac:dyDescent="0.3">
      <c r="A737" s="3">
        <v>44531</v>
      </c>
      <c r="B737" t="s">
        <v>36</v>
      </c>
      <c r="C737" t="s">
        <v>7</v>
      </c>
      <c r="D737">
        <v>186</v>
      </c>
      <c r="E737">
        <v>16994</v>
      </c>
      <c r="F737">
        <v>15810000</v>
      </c>
      <c r="G737">
        <v>2021</v>
      </c>
    </row>
    <row r="738" spans="1:7" x14ac:dyDescent="0.3">
      <c r="A738" s="3">
        <v>44531</v>
      </c>
      <c r="B738" t="s">
        <v>24</v>
      </c>
      <c r="C738" t="s">
        <v>7</v>
      </c>
      <c r="D738">
        <v>30</v>
      </c>
      <c r="E738">
        <v>11820</v>
      </c>
      <c r="F738">
        <v>2550000</v>
      </c>
      <c r="G738">
        <v>2021</v>
      </c>
    </row>
    <row r="739" spans="1:7" x14ac:dyDescent="0.3">
      <c r="A739" s="3">
        <v>44531</v>
      </c>
      <c r="B739" t="s">
        <v>37</v>
      </c>
      <c r="C739" t="s">
        <v>7</v>
      </c>
      <c r="D739">
        <v>1392</v>
      </c>
      <c r="E739">
        <v>29346</v>
      </c>
      <c r="F739">
        <v>118320000</v>
      </c>
      <c r="G739">
        <v>2021</v>
      </c>
    </row>
    <row r="740" spans="1:7" x14ac:dyDescent="0.3">
      <c r="A740" s="3">
        <v>44531</v>
      </c>
      <c r="B740" t="s">
        <v>25</v>
      </c>
      <c r="C740" t="s">
        <v>7</v>
      </c>
      <c r="D740">
        <v>20</v>
      </c>
      <c r="E740">
        <v>4634</v>
      </c>
      <c r="F740">
        <v>1700000</v>
      </c>
      <c r="G740">
        <v>2021</v>
      </c>
    </row>
    <row r="741" spans="1:7" x14ac:dyDescent="0.3">
      <c r="A741" s="3">
        <v>44531</v>
      </c>
      <c r="B741" t="s">
        <v>19</v>
      </c>
      <c r="C741" t="s">
        <v>7</v>
      </c>
      <c r="D741">
        <v>2</v>
      </c>
      <c r="E741">
        <v>608</v>
      </c>
      <c r="F741">
        <v>170000</v>
      </c>
      <c r="G741">
        <v>2021</v>
      </c>
    </row>
    <row r="742" spans="1:7" x14ac:dyDescent="0.3">
      <c r="A742" s="3">
        <v>44531</v>
      </c>
      <c r="B742" t="s">
        <v>26</v>
      </c>
      <c r="C742" t="s">
        <v>7</v>
      </c>
      <c r="D742">
        <v>6</v>
      </c>
      <c r="E742">
        <v>10624</v>
      </c>
      <c r="F742">
        <v>510000</v>
      </c>
      <c r="G742">
        <v>2021</v>
      </c>
    </row>
    <row r="743" spans="1:7" x14ac:dyDescent="0.3">
      <c r="A743" s="3">
        <v>44531</v>
      </c>
      <c r="B743" t="s">
        <v>38</v>
      </c>
      <c r="C743" t="s">
        <v>7</v>
      </c>
      <c r="D743">
        <v>73</v>
      </c>
      <c r="E743">
        <v>12739</v>
      </c>
      <c r="F743">
        <v>6205000</v>
      </c>
      <c r="G743">
        <v>2021</v>
      </c>
    </row>
    <row r="744" spans="1:7" x14ac:dyDescent="0.3">
      <c r="A744" s="3">
        <v>44531</v>
      </c>
      <c r="B744" t="s">
        <v>39</v>
      </c>
      <c r="C744" t="s">
        <v>7</v>
      </c>
      <c r="D744">
        <v>121</v>
      </c>
      <c r="E744">
        <v>17001</v>
      </c>
      <c r="F744">
        <v>10285000</v>
      </c>
      <c r="G744">
        <v>2021</v>
      </c>
    </row>
    <row r="745" spans="1:7" x14ac:dyDescent="0.3">
      <c r="A745" s="3">
        <v>44531</v>
      </c>
      <c r="B745" t="s">
        <v>40</v>
      </c>
      <c r="C745" t="s">
        <v>7</v>
      </c>
      <c r="D745">
        <v>21</v>
      </c>
      <c r="E745">
        <v>33774</v>
      </c>
      <c r="F745">
        <v>1785000</v>
      </c>
      <c r="G745">
        <v>2021</v>
      </c>
    </row>
    <row r="746" spans="1:7" x14ac:dyDescent="0.3">
      <c r="A746" s="3">
        <v>44531</v>
      </c>
      <c r="B746" t="s">
        <v>27</v>
      </c>
      <c r="C746" t="s">
        <v>7</v>
      </c>
      <c r="D746">
        <v>38</v>
      </c>
      <c r="E746">
        <v>4270</v>
      </c>
      <c r="F746">
        <v>3230000</v>
      </c>
      <c r="G746">
        <v>2021</v>
      </c>
    </row>
    <row r="747" spans="1:7" x14ac:dyDescent="0.3">
      <c r="A747" s="3">
        <v>44531</v>
      </c>
      <c r="B747" t="s">
        <v>41</v>
      </c>
      <c r="C747" t="s">
        <v>7</v>
      </c>
      <c r="D747">
        <v>39</v>
      </c>
      <c r="E747">
        <v>8452</v>
      </c>
      <c r="F747">
        <v>3315000</v>
      </c>
      <c r="G747">
        <v>2021</v>
      </c>
    </row>
    <row r="748" spans="1:7" x14ac:dyDescent="0.3">
      <c r="A748" s="3">
        <v>44562</v>
      </c>
      <c r="B748" t="s">
        <v>32</v>
      </c>
      <c r="C748" t="s">
        <v>7</v>
      </c>
      <c r="D748">
        <v>29</v>
      </c>
      <c r="E748">
        <v>8418</v>
      </c>
      <c r="F748">
        <v>2465000</v>
      </c>
      <c r="G748">
        <v>2022</v>
      </c>
    </row>
    <row r="749" spans="1:7" x14ac:dyDescent="0.3">
      <c r="A749" s="3">
        <v>44562</v>
      </c>
      <c r="B749" t="s">
        <v>21</v>
      </c>
      <c r="C749" t="s">
        <v>7</v>
      </c>
      <c r="D749">
        <v>10</v>
      </c>
      <c r="E749">
        <v>5538</v>
      </c>
      <c r="F749">
        <v>850000</v>
      </c>
      <c r="G749">
        <v>2022</v>
      </c>
    </row>
    <row r="750" spans="1:7" x14ac:dyDescent="0.3">
      <c r="A750" s="3">
        <v>44562</v>
      </c>
      <c r="B750" t="s">
        <v>22</v>
      </c>
      <c r="C750" t="s">
        <v>7</v>
      </c>
      <c r="D750">
        <v>7</v>
      </c>
      <c r="E750">
        <v>1519</v>
      </c>
      <c r="F750">
        <v>595000</v>
      </c>
      <c r="G750">
        <v>2022</v>
      </c>
    </row>
    <row r="751" spans="1:7" x14ac:dyDescent="0.3">
      <c r="A751" s="3">
        <v>44562</v>
      </c>
      <c r="B751" t="s">
        <v>11</v>
      </c>
      <c r="C751" t="s">
        <v>7</v>
      </c>
      <c r="D751">
        <v>11</v>
      </c>
      <c r="E751">
        <v>4667</v>
      </c>
      <c r="F751">
        <v>935000</v>
      </c>
      <c r="G751">
        <v>2022</v>
      </c>
    </row>
    <row r="752" spans="1:7" x14ac:dyDescent="0.3">
      <c r="A752" s="3">
        <v>44562</v>
      </c>
      <c r="B752" t="s">
        <v>23</v>
      </c>
      <c r="C752" t="s">
        <v>7</v>
      </c>
      <c r="D752">
        <v>282</v>
      </c>
      <c r="E752">
        <v>13659</v>
      </c>
      <c r="F752">
        <v>23970000</v>
      </c>
      <c r="G752">
        <v>2022</v>
      </c>
    </row>
    <row r="753" spans="1:7" x14ac:dyDescent="0.3">
      <c r="A753" s="3">
        <v>44562</v>
      </c>
      <c r="B753" t="s">
        <v>33</v>
      </c>
      <c r="C753" t="s">
        <v>7</v>
      </c>
      <c r="D753">
        <v>26</v>
      </c>
      <c r="E753">
        <v>1185</v>
      </c>
      <c r="F753">
        <v>2210000</v>
      </c>
      <c r="G753">
        <v>2022</v>
      </c>
    </row>
    <row r="754" spans="1:7" x14ac:dyDescent="0.3">
      <c r="A754" s="3">
        <v>44562</v>
      </c>
      <c r="B754" t="s">
        <v>34</v>
      </c>
      <c r="C754" t="s">
        <v>7</v>
      </c>
      <c r="D754">
        <v>97</v>
      </c>
      <c r="E754">
        <v>21963</v>
      </c>
      <c r="F754">
        <v>8245000</v>
      </c>
      <c r="G754">
        <v>2022</v>
      </c>
    </row>
    <row r="755" spans="1:7" x14ac:dyDescent="0.3">
      <c r="A755" s="3">
        <v>44562</v>
      </c>
      <c r="B755" t="s">
        <v>30</v>
      </c>
      <c r="C755" t="s">
        <v>7</v>
      </c>
      <c r="D755">
        <v>26</v>
      </c>
      <c r="E755">
        <v>17633</v>
      </c>
      <c r="F755">
        <v>2210000</v>
      </c>
      <c r="G755">
        <v>2022</v>
      </c>
    </row>
    <row r="756" spans="1:7" x14ac:dyDescent="0.3">
      <c r="A756" s="3">
        <v>44562</v>
      </c>
      <c r="B756" t="s">
        <v>28</v>
      </c>
      <c r="C756" t="s">
        <v>7</v>
      </c>
      <c r="D756">
        <v>3</v>
      </c>
      <c r="E756">
        <v>3090</v>
      </c>
      <c r="F756">
        <v>255000</v>
      </c>
      <c r="G756">
        <v>2022</v>
      </c>
    </row>
    <row r="757" spans="1:7" x14ac:dyDescent="0.3">
      <c r="A757" s="3">
        <v>44562</v>
      </c>
      <c r="B757" t="s">
        <v>31</v>
      </c>
      <c r="C757" t="s">
        <v>7</v>
      </c>
      <c r="D757">
        <v>5</v>
      </c>
      <c r="E757">
        <v>4345</v>
      </c>
      <c r="F757">
        <v>425000</v>
      </c>
      <c r="G757">
        <v>2022</v>
      </c>
    </row>
    <row r="758" spans="1:7" x14ac:dyDescent="0.3">
      <c r="A758" s="3">
        <v>44562</v>
      </c>
      <c r="B758" t="s">
        <v>35</v>
      </c>
      <c r="C758" t="s">
        <v>7</v>
      </c>
      <c r="D758">
        <v>209</v>
      </c>
      <c r="E758">
        <v>21967</v>
      </c>
      <c r="F758">
        <v>17765000</v>
      </c>
      <c r="G758">
        <v>2022</v>
      </c>
    </row>
    <row r="759" spans="1:7" x14ac:dyDescent="0.3">
      <c r="A759" s="3">
        <v>44562</v>
      </c>
      <c r="B759" t="s">
        <v>36</v>
      </c>
      <c r="C759" t="s">
        <v>7</v>
      </c>
      <c r="D759">
        <v>212</v>
      </c>
      <c r="E759">
        <v>17441</v>
      </c>
      <c r="F759">
        <v>18020000</v>
      </c>
      <c r="G759">
        <v>2022</v>
      </c>
    </row>
    <row r="760" spans="1:7" x14ac:dyDescent="0.3">
      <c r="A760" s="3">
        <v>44562</v>
      </c>
      <c r="B760" t="s">
        <v>24</v>
      </c>
      <c r="C760" t="s">
        <v>7</v>
      </c>
      <c r="D760">
        <v>25</v>
      </c>
      <c r="E760">
        <v>11325</v>
      </c>
      <c r="F760">
        <v>2125000</v>
      </c>
      <c r="G760">
        <v>2022</v>
      </c>
    </row>
    <row r="761" spans="1:7" x14ac:dyDescent="0.3">
      <c r="A761" s="3">
        <v>44562</v>
      </c>
      <c r="B761" t="s">
        <v>37</v>
      </c>
      <c r="C761" t="s">
        <v>7</v>
      </c>
      <c r="D761">
        <v>263</v>
      </c>
      <c r="E761">
        <v>35772</v>
      </c>
      <c r="F761">
        <v>22355000</v>
      </c>
      <c r="G761">
        <v>2022</v>
      </c>
    </row>
    <row r="762" spans="1:7" x14ac:dyDescent="0.3">
      <c r="A762" s="3">
        <v>44562</v>
      </c>
      <c r="B762" t="s">
        <v>25</v>
      </c>
      <c r="C762" t="s">
        <v>7</v>
      </c>
      <c r="D762">
        <v>27</v>
      </c>
      <c r="E762">
        <v>5876</v>
      </c>
      <c r="F762">
        <v>2295000</v>
      </c>
      <c r="G762">
        <v>2022</v>
      </c>
    </row>
    <row r="763" spans="1:7" x14ac:dyDescent="0.3">
      <c r="A763" s="3">
        <v>44562</v>
      </c>
      <c r="B763" t="s">
        <v>26</v>
      </c>
      <c r="C763" t="s">
        <v>7</v>
      </c>
      <c r="D763">
        <v>7</v>
      </c>
      <c r="E763">
        <v>9792</v>
      </c>
      <c r="F763">
        <v>595000</v>
      </c>
      <c r="G763">
        <v>2022</v>
      </c>
    </row>
    <row r="764" spans="1:7" x14ac:dyDescent="0.3">
      <c r="A764" s="3">
        <v>44562</v>
      </c>
      <c r="B764" t="s">
        <v>38</v>
      </c>
      <c r="C764" t="s">
        <v>7</v>
      </c>
      <c r="D764">
        <v>92</v>
      </c>
      <c r="E764">
        <v>13658</v>
      </c>
      <c r="F764">
        <v>7820000</v>
      </c>
      <c r="G764">
        <v>2022</v>
      </c>
    </row>
    <row r="765" spans="1:7" x14ac:dyDescent="0.3">
      <c r="A765" s="3">
        <v>44562</v>
      </c>
      <c r="B765" t="s">
        <v>39</v>
      </c>
      <c r="C765" t="s">
        <v>7</v>
      </c>
      <c r="D765">
        <v>121</v>
      </c>
      <c r="E765">
        <v>20494</v>
      </c>
      <c r="F765">
        <v>10285000</v>
      </c>
      <c r="G765">
        <v>2022</v>
      </c>
    </row>
    <row r="766" spans="1:7" x14ac:dyDescent="0.3">
      <c r="A766" s="3">
        <v>44562</v>
      </c>
      <c r="B766" t="s">
        <v>40</v>
      </c>
      <c r="C766" t="s">
        <v>7</v>
      </c>
      <c r="D766">
        <v>14</v>
      </c>
      <c r="E766">
        <v>32561</v>
      </c>
      <c r="F766">
        <v>1190000</v>
      </c>
      <c r="G766">
        <v>2022</v>
      </c>
    </row>
    <row r="767" spans="1:7" x14ac:dyDescent="0.3">
      <c r="A767" s="3">
        <v>44562</v>
      </c>
      <c r="B767" t="s">
        <v>27</v>
      </c>
      <c r="C767" t="s">
        <v>7</v>
      </c>
      <c r="D767">
        <v>30</v>
      </c>
      <c r="E767">
        <v>4241</v>
      </c>
      <c r="F767">
        <v>2550000</v>
      </c>
      <c r="G767">
        <v>2022</v>
      </c>
    </row>
    <row r="768" spans="1:7" x14ac:dyDescent="0.3">
      <c r="A768" s="3">
        <v>44562</v>
      </c>
      <c r="B768" t="s">
        <v>41</v>
      </c>
      <c r="C768" t="s">
        <v>7</v>
      </c>
      <c r="D768">
        <v>54</v>
      </c>
      <c r="E768">
        <v>7968</v>
      </c>
      <c r="F768">
        <v>4590000</v>
      </c>
      <c r="G768">
        <v>2022</v>
      </c>
    </row>
    <row r="769" spans="1:7" x14ac:dyDescent="0.3">
      <c r="A769" s="3">
        <v>44593</v>
      </c>
      <c r="B769" t="s">
        <v>32</v>
      </c>
      <c r="C769" t="s">
        <v>7</v>
      </c>
      <c r="D769">
        <v>43</v>
      </c>
      <c r="E769">
        <v>6361</v>
      </c>
      <c r="F769">
        <v>3655000</v>
      </c>
      <c r="G769">
        <v>2022</v>
      </c>
    </row>
    <row r="770" spans="1:7" x14ac:dyDescent="0.3">
      <c r="A770" s="3">
        <v>44593</v>
      </c>
      <c r="B770" t="s">
        <v>10</v>
      </c>
      <c r="C770" t="s">
        <v>7</v>
      </c>
      <c r="D770">
        <v>3</v>
      </c>
      <c r="E770">
        <v>6152</v>
      </c>
      <c r="F770">
        <v>255000</v>
      </c>
      <c r="G770">
        <v>2022</v>
      </c>
    </row>
    <row r="771" spans="1:7" x14ac:dyDescent="0.3">
      <c r="A771" s="3">
        <v>44593</v>
      </c>
      <c r="B771" t="s">
        <v>21</v>
      </c>
      <c r="C771" t="s">
        <v>7</v>
      </c>
      <c r="D771">
        <v>8</v>
      </c>
      <c r="E771">
        <v>5658</v>
      </c>
      <c r="F771">
        <v>680000</v>
      </c>
      <c r="G771">
        <v>2022</v>
      </c>
    </row>
    <row r="772" spans="1:7" x14ac:dyDescent="0.3">
      <c r="A772" s="3">
        <v>44593</v>
      </c>
      <c r="B772" t="s">
        <v>22</v>
      </c>
      <c r="C772" t="s">
        <v>7</v>
      </c>
      <c r="D772">
        <v>11</v>
      </c>
      <c r="E772">
        <v>1941</v>
      </c>
      <c r="F772">
        <v>935000</v>
      </c>
      <c r="G772">
        <v>2022</v>
      </c>
    </row>
    <row r="773" spans="1:7" x14ac:dyDescent="0.3">
      <c r="A773" s="3">
        <v>44593</v>
      </c>
      <c r="B773" t="s">
        <v>11</v>
      </c>
      <c r="C773" t="s">
        <v>7</v>
      </c>
      <c r="D773">
        <v>20</v>
      </c>
      <c r="E773">
        <v>3922</v>
      </c>
      <c r="F773">
        <v>1700000</v>
      </c>
      <c r="G773">
        <v>2022</v>
      </c>
    </row>
    <row r="774" spans="1:7" x14ac:dyDescent="0.3">
      <c r="A774" s="3">
        <v>44593</v>
      </c>
      <c r="B774" t="s">
        <v>23</v>
      </c>
      <c r="C774" t="s">
        <v>7</v>
      </c>
      <c r="D774">
        <v>298</v>
      </c>
      <c r="E774">
        <v>12608</v>
      </c>
      <c r="F774">
        <v>25330000</v>
      </c>
      <c r="G774">
        <v>2022</v>
      </c>
    </row>
    <row r="775" spans="1:7" x14ac:dyDescent="0.3">
      <c r="A775" s="3">
        <v>44593</v>
      </c>
      <c r="B775" t="s">
        <v>33</v>
      </c>
      <c r="C775" t="s">
        <v>7</v>
      </c>
      <c r="D775">
        <v>62</v>
      </c>
      <c r="E775">
        <v>1160</v>
      </c>
      <c r="F775">
        <v>5270000</v>
      </c>
      <c r="G775">
        <v>2022</v>
      </c>
    </row>
    <row r="776" spans="1:7" x14ac:dyDescent="0.3">
      <c r="A776" s="3">
        <v>44593</v>
      </c>
      <c r="B776" t="s">
        <v>34</v>
      </c>
      <c r="C776" t="s">
        <v>7</v>
      </c>
      <c r="D776">
        <v>128</v>
      </c>
      <c r="E776">
        <v>24012</v>
      </c>
      <c r="F776">
        <v>10880000</v>
      </c>
      <c r="G776">
        <v>2022</v>
      </c>
    </row>
    <row r="777" spans="1:7" x14ac:dyDescent="0.3">
      <c r="A777" s="3">
        <v>44593</v>
      </c>
      <c r="B777" t="s">
        <v>30</v>
      </c>
      <c r="C777" t="s">
        <v>7</v>
      </c>
      <c r="D777">
        <v>28</v>
      </c>
      <c r="E777">
        <v>16353</v>
      </c>
      <c r="F777">
        <v>2380000</v>
      </c>
      <c r="G777">
        <v>2022</v>
      </c>
    </row>
    <row r="778" spans="1:7" x14ac:dyDescent="0.3">
      <c r="A778" s="3">
        <v>44593</v>
      </c>
      <c r="B778" t="s">
        <v>28</v>
      </c>
      <c r="C778" t="s">
        <v>7</v>
      </c>
      <c r="D778">
        <v>5</v>
      </c>
      <c r="E778">
        <v>3616</v>
      </c>
      <c r="F778">
        <v>425000</v>
      </c>
      <c r="G778">
        <v>2022</v>
      </c>
    </row>
    <row r="779" spans="1:7" x14ac:dyDescent="0.3">
      <c r="A779" s="3">
        <v>44593</v>
      </c>
      <c r="B779" t="s">
        <v>13</v>
      </c>
      <c r="C779" t="s">
        <v>7</v>
      </c>
      <c r="D779">
        <v>7</v>
      </c>
      <c r="E779">
        <v>4679</v>
      </c>
      <c r="F779">
        <v>595000</v>
      </c>
      <c r="G779">
        <v>2022</v>
      </c>
    </row>
    <row r="780" spans="1:7" x14ac:dyDescent="0.3">
      <c r="A780" s="3">
        <v>44593</v>
      </c>
      <c r="B780" t="s">
        <v>31</v>
      </c>
      <c r="C780" t="s">
        <v>7</v>
      </c>
      <c r="D780">
        <v>4</v>
      </c>
      <c r="E780">
        <v>4335</v>
      </c>
      <c r="F780">
        <v>340000</v>
      </c>
      <c r="G780">
        <v>2022</v>
      </c>
    </row>
    <row r="781" spans="1:7" x14ac:dyDescent="0.3">
      <c r="A781" s="3">
        <v>44593</v>
      </c>
      <c r="B781" t="s">
        <v>35</v>
      </c>
      <c r="C781" t="s">
        <v>7</v>
      </c>
      <c r="D781">
        <v>202</v>
      </c>
      <c r="E781">
        <v>17561</v>
      </c>
      <c r="F781">
        <v>17170000</v>
      </c>
      <c r="G781">
        <v>2022</v>
      </c>
    </row>
    <row r="782" spans="1:7" x14ac:dyDescent="0.3">
      <c r="A782" s="3">
        <v>44593</v>
      </c>
      <c r="B782" t="s">
        <v>36</v>
      </c>
      <c r="C782" t="s">
        <v>7</v>
      </c>
      <c r="D782">
        <v>327</v>
      </c>
      <c r="E782">
        <v>14575</v>
      </c>
      <c r="F782">
        <v>27795000</v>
      </c>
      <c r="G782">
        <v>2022</v>
      </c>
    </row>
    <row r="783" spans="1:7" x14ac:dyDescent="0.3">
      <c r="A783" s="3">
        <v>44593</v>
      </c>
      <c r="B783" t="s">
        <v>24</v>
      </c>
      <c r="C783" t="s">
        <v>7</v>
      </c>
      <c r="D783">
        <v>22</v>
      </c>
      <c r="E783">
        <v>11274</v>
      </c>
      <c r="F783">
        <v>1870000</v>
      </c>
      <c r="G783">
        <v>2022</v>
      </c>
    </row>
    <row r="784" spans="1:7" x14ac:dyDescent="0.3">
      <c r="A784" s="3">
        <v>44593</v>
      </c>
      <c r="B784" t="s">
        <v>37</v>
      </c>
      <c r="C784" t="s">
        <v>7</v>
      </c>
      <c r="D784">
        <v>905</v>
      </c>
      <c r="E784">
        <v>31805</v>
      </c>
      <c r="F784">
        <v>76925000</v>
      </c>
      <c r="G784">
        <v>2022</v>
      </c>
    </row>
    <row r="785" spans="1:7" x14ac:dyDescent="0.3">
      <c r="A785" s="3">
        <v>44593</v>
      </c>
      <c r="B785" t="s">
        <v>25</v>
      </c>
      <c r="C785" t="s">
        <v>7</v>
      </c>
      <c r="D785">
        <v>27</v>
      </c>
      <c r="E785">
        <v>5023</v>
      </c>
      <c r="F785">
        <v>2295000</v>
      </c>
      <c r="G785">
        <v>2022</v>
      </c>
    </row>
    <row r="786" spans="1:7" x14ac:dyDescent="0.3">
      <c r="A786" s="3">
        <v>44593</v>
      </c>
      <c r="B786" t="s">
        <v>26</v>
      </c>
      <c r="C786" t="s">
        <v>7</v>
      </c>
      <c r="D786">
        <v>5</v>
      </c>
      <c r="E786">
        <v>9464</v>
      </c>
      <c r="F786">
        <v>425000</v>
      </c>
      <c r="G786">
        <v>2022</v>
      </c>
    </row>
    <row r="787" spans="1:7" x14ac:dyDescent="0.3">
      <c r="A787" s="3">
        <v>44593</v>
      </c>
      <c r="B787" t="s">
        <v>38</v>
      </c>
      <c r="C787" t="s">
        <v>7</v>
      </c>
      <c r="D787">
        <v>116</v>
      </c>
      <c r="E787">
        <v>14811</v>
      </c>
      <c r="F787">
        <v>9860000</v>
      </c>
      <c r="G787">
        <v>2022</v>
      </c>
    </row>
    <row r="788" spans="1:7" x14ac:dyDescent="0.3">
      <c r="A788" s="3">
        <v>44593</v>
      </c>
      <c r="B788" t="s">
        <v>39</v>
      </c>
      <c r="C788" t="s">
        <v>7</v>
      </c>
      <c r="D788">
        <v>135</v>
      </c>
      <c r="E788">
        <v>16711</v>
      </c>
      <c r="F788">
        <v>11475000</v>
      </c>
      <c r="G788">
        <v>2022</v>
      </c>
    </row>
    <row r="789" spans="1:7" x14ac:dyDescent="0.3">
      <c r="A789" s="3">
        <v>44593</v>
      </c>
      <c r="B789" t="s">
        <v>40</v>
      </c>
      <c r="C789" t="s">
        <v>7</v>
      </c>
      <c r="D789">
        <v>22</v>
      </c>
      <c r="E789">
        <v>28479</v>
      </c>
      <c r="F789">
        <v>1870000</v>
      </c>
      <c r="G789">
        <v>2022</v>
      </c>
    </row>
    <row r="790" spans="1:7" x14ac:dyDescent="0.3">
      <c r="A790" s="3">
        <v>44593</v>
      </c>
      <c r="B790" t="s">
        <v>27</v>
      </c>
      <c r="C790" t="s">
        <v>7</v>
      </c>
      <c r="D790">
        <v>24</v>
      </c>
      <c r="E790">
        <v>3820</v>
      </c>
      <c r="F790">
        <v>2040000</v>
      </c>
      <c r="G790">
        <v>2022</v>
      </c>
    </row>
    <row r="791" spans="1:7" x14ac:dyDescent="0.3">
      <c r="A791" s="3">
        <v>44593</v>
      </c>
      <c r="B791" t="s">
        <v>41</v>
      </c>
      <c r="C791" t="s">
        <v>7</v>
      </c>
      <c r="D791">
        <v>45</v>
      </c>
      <c r="E791">
        <v>7395</v>
      </c>
      <c r="F791">
        <v>3825000</v>
      </c>
      <c r="G791">
        <v>2022</v>
      </c>
    </row>
    <row r="792" spans="1:7" x14ac:dyDescent="0.3">
      <c r="A792" s="3">
        <v>44621</v>
      </c>
      <c r="B792" t="s">
        <v>8</v>
      </c>
      <c r="C792" t="s">
        <v>7</v>
      </c>
      <c r="D792">
        <v>2</v>
      </c>
      <c r="E792">
        <v>108</v>
      </c>
      <c r="F792">
        <v>170000</v>
      </c>
      <c r="G792">
        <v>2022</v>
      </c>
    </row>
    <row r="793" spans="1:7" x14ac:dyDescent="0.3">
      <c r="A793" s="3">
        <v>44621</v>
      </c>
      <c r="B793" t="s">
        <v>32</v>
      </c>
      <c r="C793" t="s">
        <v>7</v>
      </c>
      <c r="D793">
        <v>55</v>
      </c>
      <c r="E793">
        <v>7288</v>
      </c>
      <c r="F793">
        <v>4675000</v>
      </c>
      <c r="G793">
        <v>2022</v>
      </c>
    </row>
    <row r="794" spans="1:7" x14ac:dyDescent="0.3">
      <c r="A794" s="3">
        <v>44621</v>
      </c>
      <c r="B794" t="s">
        <v>10</v>
      </c>
      <c r="C794" t="s">
        <v>7</v>
      </c>
      <c r="D794">
        <v>2</v>
      </c>
      <c r="E794">
        <v>7281</v>
      </c>
      <c r="F794">
        <v>170000</v>
      </c>
      <c r="G794">
        <v>2022</v>
      </c>
    </row>
    <row r="795" spans="1:7" x14ac:dyDescent="0.3">
      <c r="A795" s="3">
        <v>44621</v>
      </c>
      <c r="B795" t="s">
        <v>21</v>
      </c>
      <c r="C795" t="s">
        <v>7</v>
      </c>
      <c r="D795">
        <v>12</v>
      </c>
      <c r="E795">
        <v>6694</v>
      </c>
      <c r="F795">
        <v>1020000</v>
      </c>
      <c r="G795">
        <v>2022</v>
      </c>
    </row>
    <row r="796" spans="1:7" x14ac:dyDescent="0.3">
      <c r="A796" s="3">
        <v>44621</v>
      </c>
      <c r="B796" t="s">
        <v>22</v>
      </c>
      <c r="C796" t="s">
        <v>7</v>
      </c>
      <c r="D796">
        <v>14</v>
      </c>
      <c r="E796">
        <v>2279</v>
      </c>
      <c r="F796">
        <v>1190000</v>
      </c>
      <c r="G796">
        <v>2022</v>
      </c>
    </row>
    <row r="797" spans="1:7" x14ac:dyDescent="0.3">
      <c r="A797" s="3">
        <v>44621</v>
      </c>
      <c r="B797" t="s">
        <v>11</v>
      </c>
      <c r="C797" t="s">
        <v>7</v>
      </c>
      <c r="D797">
        <v>19</v>
      </c>
      <c r="E797">
        <v>4200</v>
      </c>
      <c r="F797">
        <v>1615000</v>
      </c>
      <c r="G797">
        <v>2022</v>
      </c>
    </row>
    <row r="798" spans="1:7" x14ac:dyDescent="0.3">
      <c r="A798" s="3">
        <v>44621</v>
      </c>
      <c r="B798" t="s">
        <v>23</v>
      </c>
      <c r="C798" t="s">
        <v>7</v>
      </c>
      <c r="D798">
        <v>220</v>
      </c>
      <c r="E798">
        <v>13385</v>
      </c>
      <c r="F798">
        <v>18700000</v>
      </c>
      <c r="G798">
        <v>2022</v>
      </c>
    </row>
    <row r="799" spans="1:7" x14ac:dyDescent="0.3">
      <c r="A799" s="3">
        <v>44621</v>
      </c>
      <c r="B799" t="s">
        <v>33</v>
      </c>
      <c r="C799" t="s">
        <v>7</v>
      </c>
      <c r="D799">
        <v>91</v>
      </c>
      <c r="E799">
        <v>1474</v>
      </c>
      <c r="F799">
        <v>7735000</v>
      </c>
      <c r="G799">
        <v>2022</v>
      </c>
    </row>
    <row r="800" spans="1:7" x14ac:dyDescent="0.3">
      <c r="A800" s="3">
        <v>44621</v>
      </c>
      <c r="B800" t="s">
        <v>34</v>
      </c>
      <c r="C800" t="s">
        <v>7</v>
      </c>
      <c r="D800">
        <v>249</v>
      </c>
      <c r="E800">
        <v>26077</v>
      </c>
      <c r="F800">
        <v>21165000</v>
      </c>
      <c r="G800">
        <v>2022</v>
      </c>
    </row>
    <row r="801" spans="1:7" x14ac:dyDescent="0.3">
      <c r="A801" s="3">
        <v>44621</v>
      </c>
      <c r="B801" t="s">
        <v>30</v>
      </c>
      <c r="C801" t="s">
        <v>7</v>
      </c>
      <c r="D801">
        <v>13</v>
      </c>
      <c r="E801">
        <v>18621</v>
      </c>
      <c r="F801">
        <v>1105000</v>
      </c>
      <c r="G801">
        <v>2022</v>
      </c>
    </row>
    <row r="802" spans="1:7" x14ac:dyDescent="0.3">
      <c r="A802" s="3">
        <v>44621</v>
      </c>
      <c r="B802" t="s">
        <v>28</v>
      </c>
      <c r="C802" t="s">
        <v>7</v>
      </c>
      <c r="D802">
        <v>3</v>
      </c>
      <c r="E802">
        <v>3371</v>
      </c>
      <c r="F802">
        <v>255000</v>
      </c>
      <c r="G802">
        <v>2022</v>
      </c>
    </row>
    <row r="803" spans="1:7" x14ac:dyDescent="0.3">
      <c r="A803" s="3">
        <v>44621</v>
      </c>
      <c r="B803" t="s">
        <v>13</v>
      </c>
      <c r="C803" t="s">
        <v>7</v>
      </c>
      <c r="D803">
        <v>4</v>
      </c>
      <c r="E803">
        <v>4854</v>
      </c>
      <c r="F803">
        <v>340000</v>
      </c>
      <c r="G803">
        <v>2022</v>
      </c>
    </row>
    <row r="804" spans="1:7" x14ac:dyDescent="0.3">
      <c r="A804" s="3">
        <v>44621</v>
      </c>
      <c r="B804" t="s">
        <v>31</v>
      </c>
      <c r="C804" t="s">
        <v>7</v>
      </c>
      <c r="D804">
        <v>5</v>
      </c>
      <c r="E804">
        <v>5062</v>
      </c>
      <c r="F804">
        <v>425000</v>
      </c>
      <c r="G804">
        <v>2022</v>
      </c>
    </row>
    <row r="805" spans="1:7" x14ac:dyDescent="0.3">
      <c r="A805" s="3">
        <v>44621</v>
      </c>
      <c r="B805" t="s">
        <v>35</v>
      </c>
      <c r="C805" t="s">
        <v>7</v>
      </c>
      <c r="D805">
        <v>230</v>
      </c>
      <c r="E805">
        <v>22167</v>
      </c>
      <c r="F805">
        <v>19550000</v>
      </c>
      <c r="G805">
        <v>2022</v>
      </c>
    </row>
    <row r="806" spans="1:7" x14ac:dyDescent="0.3">
      <c r="A806" s="3">
        <v>44621</v>
      </c>
      <c r="B806" t="s">
        <v>36</v>
      </c>
      <c r="C806" t="s">
        <v>7</v>
      </c>
      <c r="D806">
        <v>331</v>
      </c>
      <c r="E806">
        <v>16628</v>
      </c>
      <c r="F806">
        <v>28135000</v>
      </c>
      <c r="G806">
        <v>2022</v>
      </c>
    </row>
    <row r="807" spans="1:7" x14ac:dyDescent="0.3">
      <c r="A807" s="3">
        <v>44621</v>
      </c>
      <c r="B807" t="s">
        <v>24</v>
      </c>
      <c r="C807" t="s">
        <v>7</v>
      </c>
      <c r="D807">
        <v>35</v>
      </c>
      <c r="E807">
        <v>11616</v>
      </c>
      <c r="F807">
        <v>2975000</v>
      </c>
      <c r="G807">
        <v>2022</v>
      </c>
    </row>
    <row r="808" spans="1:7" x14ac:dyDescent="0.3">
      <c r="A808" s="3">
        <v>44621</v>
      </c>
      <c r="B808" t="s">
        <v>37</v>
      </c>
      <c r="C808" t="s">
        <v>7</v>
      </c>
      <c r="D808">
        <v>2060</v>
      </c>
      <c r="E808">
        <v>39762</v>
      </c>
      <c r="F808">
        <v>175100000</v>
      </c>
      <c r="G808">
        <v>2022</v>
      </c>
    </row>
    <row r="809" spans="1:7" x14ac:dyDescent="0.3">
      <c r="A809" s="3">
        <v>44621</v>
      </c>
      <c r="B809" t="s">
        <v>25</v>
      </c>
      <c r="C809" t="s">
        <v>7</v>
      </c>
      <c r="D809">
        <v>31</v>
      </c>
      <c r="E809">
        <v>6098</v>
      </c>
      <c r="F809">
        <v>2635000</v>
      </c>
      <c r="G809">
        <v>2022</v>
      </c>
    </row>
    <row r="810" spans="1:7" x14ac:dyDescent="0.3">
      <c r="A810" s="3">
        <v>44621</v>
      </c>
      <c r="B810" t="s">
        <v>19</v>
      </c>
      <c r="C810" t="s">
        <v>7</v>
      </c>
      <c r="D810">
        <v>3</v>
      </c>
      <c r="E810">
        <v>817</v>
      </c>
      <c r="F810">
        <v>255000</v>
      </c>
      <c r="G810">
        <v>2022</v>
      </c>
    </row>
    <row r="811" spans="1:7" x14ac:dyDescent="0.3">
      <c r="A811" s="3">
        <v>44621</v>
      </c>
      <c r="B811" t="s">
        <v>26</v>
      </c>
      <c r="C811" t="s">
        <v>7</v>
      </c>
      <c r="D811">
        <v>4</v>
      </c>
      <c r="E811">
        <v>10836</v>
      </c>
      <c r="F811">
        <v>340000</v>
      </c>
      <c r="G811">
        <v>2022</v>
      </c>
    </row>
    <row r="812" spans="1:7" x14ac:dyDescent="0.3">
      <c r="A812" s="3">
        <v>44621</v>
      </c>
      <c r="B812" t="s">
        <v>38</v>
      </c>
      <c r="C812" t="s">
        <v>7</v>
      </c>
      <c r="D812">
        <v>89</v>
      </c>
      <c r="E812">
        <v>13751</v>
      </c>
      <c r="F812">
        <v>7565000</v>
      </c>
      <c r="G812">
        <v>2022</v>
      </c>
    </row>
    <row r="813" spans="1:7" x14ac:dyDescent="0.3">
      <c r="A813" s="3">
        <v>44621</v>
      </c>
      <c r="B813" t="s">
        <v>39</v>
      </c>
      <c r="C813" t="s">
        <v>7</v>
      </c>
      <c r="D813">
        <v>168</v>
      </c>
      <c r="E813">
        <v>20604</v>
      </c>
      <c r="F813">
        <v>14280000</v>
      </c>
      <c r="G813">
        <v>2022</v>
      </c>
    </row>
    <row r="814" spans="1:7" x14ac:dyDescent="0.3">
      <c r="A814" s="3">
        <v>44621</v>
      </c>
      <c r="B814" t="s">
        <v>40</v>
      </c>
      <c r="C814" t="s">
        <v>7</v>
      </c>
      <c r="D814">
        <v>18</v>
      </c>
      <c r="E814">
        <v>29324</v>
      </c>
      <c r="F814">
        <v>1530000</v>
      </c>
      <c r="G814">
        <v>2022</v>
      </c>
    </row>
    <row r="815" spans="1:7" x14ac:dyDescent="0.3">
      <c r="A815" s="3">
        <v>44621</v>
      </c>
      <c r="B815" t="s">
        <v>27</v>
      </c>
      <c r="C815" t="s">
        <v>7</v>
      </c>
      <c r="D815">
        <v>20</v>
      </c>
      <c r="E815">
        <v>4026</v>
      </c>
      <c r="F815">
        <v>1700000</v>
      </c>
      <c r="G815">
        <v>2022</v>
      </c>
    </row>
    <row r="816" spans="1:7" x14ac:dyDescent="0.3">
      <c r="A816" s="3">
        <v>44621</v>
      </c>
      <c r="B816" t="s">
        <v>41</v>
      </c>
      <c r="C816" t="s">
        <v>7</v>
      </c>
      <c r="D816">
        <v>41</v>
      </c>
      <c r="E816">
        <v>8539</v>
      </c>
      <c r="F816">
        <v>3485000</v>
      </c>
      <c r="G816">
        <v>2022</v>
      </c>
    </row>
    <row r="817" spans="1:7" x14ac:dyDescent="0.3">
      <c r="A817" s="3">
        <v>44652</v>
      </c>
      <c r="B817" t="s">
        <v>32</v>
      </c>
      <c r="C817" t="s">
        <v>7</v>
      </c>
      <c r="D817">
        <v>54</v>
      </c>
      <c r="E817">
        <v>7195</v>
      </c>
      <c r="F817">
        <v>4590000</v>
      </c>
      <c r="G817">
        <v>2022</v>
      </c>
    </row>
    <row r="818" spans="1:7" x14ac:dyDescent="0.3">
      <c r="A818" s="3">
        <v>44652</v>
      </c>
      <c r="B818" t="s">
        <v>10</v>
      </c>
      <c r="C818" t="s">
        <v>7</v>
      </c>
      <c r="D818">
        <v>2</v>
      </c>
      <c r="E818">
        <v>6354</v>
      </c>
      <c r="F818">
        <v>170000</v>
      </c>
      <c r="G818">
        <v>2022</v>
      </c>
    </row>
    <row r="819" spans="1:7" x14ac:dyDescent="0.3">
      <c r="A819" s="3">
        <v>44652</v>
      </c>
      <c r="B819" t="s">
        <v>21</v>
      </c>
      <c r="C819" t="s">
        <v>7</v>
      </c>
      <c r="D819">
        <v>8</v>
      </c>
      <c r="E819">
        <v>5981</v>
      </c>
      <c r="F819">
        <v>680000</v>
      </c>
      <c r="G819">
        <v>2022</v>
      </c>
    </row>
    <row r="820" spans="1:7" x14ac:dyDescent="0.3">
      <c r="A820" s="3">
        <v>44652</v>
      </c>
      <c r="B820" t="s">
        <v>22</v>
      </c>
      <c r="C820" t="s">
        <v>7</v>
      </c>
      <c r="D820">
        <v>12</v>
      </c>
      <c r="E820">
        <v>2167</v>
      </c>
      <c r="F820">
        <v>1020000</v>
      </c>
      <c r="G820">
        <v>2022</v>
      </c>
    </row>
    <row r="821" spans="1:7" x14ac:dyDescent="0.3">
      <c r="A821" s="3">
        <v>44652</v>
      </c>
      <c r="B821" t="s">
        <v>11</v>
      </c>
      <c r="C821" t="s">
        <v>7</v>
      </c>
      <c r="D821">
        <v>20</v>
      </c>
      <c r="E821">
        <v>4861</v>
      </c>
      <c r="F821">
        <v>1700000</v>
      </c>
      <c r="G821">
        <v>2022</v>
      </c>
    </row>
    <row r="822" spans="1:7" x14ac:dyDescent="0.3">
      <c r="A822" s="3">
        <v>44652</v>
      </c>
      <c r="B822" t="s">
        <v>23</v>
      </c>
      <c r="C822" t="s">
        <v>7</v>
      </c>
      <c r="D822">
        <v>566</v>
      </c>
      <c r="E822">
        <v>15811</v>
      </c>
      <c r="F822">
        <v>48110000</v>
      </c>
      <c r="G822">
        <v>2022</v>
      </c>
    </row>
    <row r="823" spans="1:7" x14ac:dyDescent="0.3">
      <c r="A823" s="3">
        <v>44652</v>
      </c>
      <c r="B823" t="s">
        <v>33</v>
      </c>
      <c r="C823" t="s">
        <v>7</v>
      </c>
      <c r="D823">
        <v>31</v>
      </c>
      <c r="E823">
        <v>1390</v>
      </c>
      <c r="F823">
        <v>2635000</v>
      </c>
      <c r="G823">
        <v>2022</v>
      </c>
    </row>
    <row r="824" spans="1:7" x14ac:dyDescent="0.3">
      <c r="A824" s="3">
        <v>44652</v>
      </c>
      <c r="B824" t="s">
        <v>34</v>
      </c>
      <c r="C824" t="s">
        <v>7</v>
      </c>
      <c r="D824">
        <v>171</v>
      </c>
      <c r="E824">
        <v>26534</v>
      </c>
      <c r="F824">
        <v>14535000</v>
      </c>
      <c r="G824">
        <v>2022</v>
      </c>
    </row>
    <row r="825" spans="1:7" x14ac:dyDescent="0.3">
      <c r="A825" s="3">
        <v>44652</v>
      </c>
      <c r="B825" t="s">
        <v>30</v>
      </c>
      <c r="C825" t="s">
        <v>7</v>
      </c>
      <c r="D825">
        <v>11</v>
      </c>
      <c r="E825">
        <v>16721</v>
      </c>
      <c r="F825">
        <v>935000</v>
      </c>
      <c r="G825">
        <v>2022</v>
      </c>
    </row>
    <row r="826" spans="1:7" x14ac:dyDescent="0.3">
      <c r="A826" s="3">
        <v>44652</v>
      </c>
      <c r="B826" t="s">
        <v>28</v>
      </c>
      <c r="C826" t="s">
        <v>7</v>
      </c>
      <c r="D826">
        <v>4</v>
      </c>
      <c r="E826">
        <v>3140</v>
      </c>
      <c r="F826">
        <v>340000</v>
      </c>
      <c r="G826">
        <v>2022</v>
      </c>
    </row>
    <row r="827" spans="1:7" x14ac:dyDescent="0.3">
      <c r="A827" s="3">
        <v>44652</v>
      </c>
      <c r="B827" t="s">
        <v>13</v>
      </c>
      <c r="C827" t="s">
        <v>7</v>
      </c>
      <c r="D827">
        <v>3</v>
      </c>
      <c r="E827">
        <v>4468</v>
      </c>
      <c r="F827">
        <v>255000</v>
      </c>
      <c r="G827">
        <v>2022</v>
      </c>
    </row>
    <row r="828" spans="1:7" x14ac:dyDescent="0.3">
      <c r="A828" s="3">
        <v>44652</v>
      </c>
      <c r="B828" t="s">
        <v>31</v>
      </c>
      <c r="C828" t="s">
        <v>7</v>
      </c>
      <c r="D828">
        <v>9</v>
      </c>
      <c r="E828">
        <v>4564</v>
      </c>
      <c r="F828">
        <v>765000</v>
      </c>
      <c r="G828">
        <v>2022</v>
      </c>
    </row>
    <row r="829" spans="1:7" x14ac:dyDescent="0.3">
      <c r="A829" s="3">
        <v>44652</v>
      </c>
      <c r="B829" t="s">
        <v>35</v>
      </c>
      <c r="C829" t="s">
        <v>7</v>
      </c>
      <c r="D829">
        <v>311</v>
      </c>
      <c r="E829">
        <v>24129</v>
      </c>
      <c r="F829">
        <v>26435000</v>
      </c>
      <c r="G829">
        <v>2022</v>
      </c>
    </row>
    <row r="830" spans="1:7" x14ac:dyDescent="0.3">
      <c r="A830" s="3">
        <v>44652</v>
      </c>
      <c r="B830" t="s">
        <v>36</v>
      </c>
      <c r="C830" t="s">
        <v>7</v>
      </c>
      <c r="D830">
        <v>275</v>
      </c>
      <c r="E830">
        <v>16142</v>
      </c>
      <c r="F830">
        <v>23375000</v>
      </c>
      <c r="G830">
        <v>2022</v>
      </c>
    </row>
    <row r="831" spans="1:7" x14ac:dyDescent="0.3">
      <c r="A831" s="3">
        <v>44652</v>
      </c>
      <c r="B831" t="s">
        <v>24</v>
      </c>
      <c r="C831" t="s">
        <v>7</v>
      </c>
      <c r="D831">
        <v>37</v>
      </c>
      <c r="E831">
        <v>11896</v>
      </c>
      <c r="F831">
        <v>3145000</v>
      </c>
      <c r="G831">
        <v>2022</v>
      </c>
    </row>
    <row r="832" spans="1:7" x14ac:dyDescent="0.3">
      <c r="A832" s="3">
        <v>44652</v>
      </c>
      <c r="B832" t="s">
        <v>37</v>
      </c>
      <c r="C832" t="s">
        <v>7</v>
      </c>
      <c r="D832">
        <v>354</v>
      </c>
      <c r="E832">
        <v>32449</v>
      </c>
      <c r="F832">
        <v>30090000</v>
      </c>
      <c r="G832">
        <v>2022</v>
      </c>
    </row>
    <row r="833" spans="1:7" x14ac:dyDescent="0.3">
      <c r="A833" s="3">
        <v>44652</v>
      </c>
      <c r="B833" t="s">
        <v>25</v>
      </c>
      <c r="C833" t="s">
        <v>7</v>
      </c>
      <c r="D833">
        <v>31</v>
      </c>
      <c r="E833">
        <v>5448</v>
      </c>
      <c r="F833">
        <v>2635000</v>
      </c>
      <c r="G833">
        <v>2022</v>
      </c>
    </row>
    <row r="834" spans="1:7" x14ac:dyDescent="0.3">
      <c r="A834" s="3">
        <v>44652</v>
      </c>
      <c r="B834" t="s">
        <v>19</v>
      </c>
      <c r="C834" t="s">
        <v>7</v>
      </c>
      <c r="D834">
        <v>2</v>
      </c>
      <c r="E834">
        <v>702</v>
      </c>
      <c r="F834">
        <v>170000</v>
      </c>
      <c r="G834">
        <v>2022</v>
      </c>
    </row>
    <row r="835" spans="1:7" x14ac:dyDescent="0.3">
      <c r="A835" s="3">
        <v>44652</v>
      </c>
      <c r="B835" t="s">
        <v>26</v>
      </c>
      <c r="C835" t="s">
        <v>7</v>
      </c>
      <c r="D835">
        <v>3</v>
      </c>
      <c r="E835">
        <v>10147</v>
      </c>
      <c r="F835">
        <v>255000</v>
      </c>
      <c r="G835">
        <v>2022</v>
      </c>
    </row>
    <row r="836" spans="1:7" x14ac:dyDescent="0.3">
      <c r="A836" s="3">
        <v>44652</v>
      </c>
      <c r="B836" t="s">
        <v>38</v>
      </c>
      <c r="C836" t="s">
        <v>7</v>
      </c>
      <c r="D836">
        <v>87</v>
      </c>
      <c r="E836">
        <v>15176</v>
      </c>
      <c r="F836">
        <v>7395000</v>
      </c>
      <c r="G836">
        <v>2022</v>
      </c>
    </row>
    <row r="837" spans="1:7" x14ac:dyDescent="0.3">
      <c r="A837" s="3">
        <v>44652</v>
      </c>
      <c r="B837" t="s">
        <v>39</v>
      </c>
      <c r="C837" t="s">
        <v>7</v>
      </c>
      <c r="D837">
        <v>154</v>
      </c>
      <c r="E837">
        <v>17499</v>
      </c>
      <c r="F837">
        <v>13090000</v>
      </c>
      <c r="G837">
        <v>2022</v>
      </c>
    </row>
    <row r="838" spans="1:7" x14ac:dyDescent="0.3">
      <c r="A838" s="3">
        <v>44652</v>
      </c>
      <c r="B838" t="s">
        <v>40</v>
      </c>
      <c r="C838" t="s">
        <v>7</v>
      </c>
      <c r="D838">
        <v>11</v>
      </c>
      <c r="E838">
        <v>32173</v>
      </c>
      <c r="F838">
        <v>935000</v>
      </c>
      <c r="G838">
        <v>2022</v>
      </c>
    </row>
    <row r="839" spans="1:7" x14ac:dyDescent="0.3">
      <c r="A839" s="3">
        <v>44652</v>
      </c>
      <c r="B839" t="s">
        <v>27</v>
      </c>
      <c r="C839" t="s">
        <v>7</v>
      </c>
      <c r="D839">
        <v>49</v>
      </c>
      <c r="E839">
        <v>4116</v>
      </c>
      <c r="F839">
        <v>4165000</v>
      </c>
      <c r="G839">
        <v>2022</v>
      </c>
    </row>
    <row r="840" spans="1:7" x14ac:dyDescent="0.3">
      <c r="A840" s="3">
        <v>44652</v>
      </c>
      <c r="B840" t="s">
        <v>41</v>
      </c>
      <c r="C840" t="s">
        <v>7</v>
      </c>
      <c r="D840">
        <v>40</v>
      </c>
      <c r="E840">
        <v>8560</v>
      </c>
      <c r="F840">
        <v>3400000</v>
      </c>
      <c r="G840">
        <v>2022</v>
      </c>
    </row>
    <row r="841" spans="1:7" x14ac:dyDescent="0.3">
      <c r="A841" s="3">
        <v>44682</v>
      </c>
      <c r="B841" t="s">
        <v>32</v>
      </c>
      <c r="C841" t="s">
        <v>7</v>
      </c>
      <c r="D841">
        <v>59</v>
      </c>
      <c r="E841">
        <v>6927</v>
      </c>
      <c r="F841">
        <v>5015000</v>
      </c>
      <c r="G841">
        <v>2022</v>
      </c>
    </row>
    <row r="842" spans="1:7" x14ac:dyDescent="0.3">
      <c r="A842" s="3">
        <v>44682</v>
      </c>
      <c r="B842" t="s">
        <v>10</v>
      </c>
      <c r="C842" t="s">
        <v>7</v>
      </c>
      <c r="D842">
        <v>7</v>
      </c>
      <c r="E842">
        <v>6761</v>
      </c>
      <c r="F842">
        <v>595000</v>
      </c>
      <c r="G842">
        <v>2022</v>
      </c>
    </row>
    <row r="843" spans="1:7" x14ac:dyDescent="0.3">
      <c r="A843" s="3">
        <v>44682</v>
      </c>
      <c r="B843" t="s">
        <v>21</v>
      </c>
      <c r="C843" t="s">
        <v>7</v>
      </c>
      <c r="D843">
        <v>12</v>
      </c>
      <c r="E843">
        <v>6495</v>
      </c>
      <c r="F843">
        <v>1020000</v>
      </c>
      <c r="G843">
        <v>2022</v>
      </c>
    </row>
    <row r="844" spans="1:7" x14ac:dyDescent="0.3">
      <c r="A844" s="3">
        <v>44682</v>
      </c>
      <c r="B844" t="s">
        <v>22</v>
      </c>
      <c r="C844" t="s">
        <v>7</v>
      </c>
      <c r="D844">
        <v>20</v>
      </c>
      <c r="E844">
        <v>2248</v>
      </c>
      <c r="F844">
        <v>1700000</v>
      </c>
      <c r="G844">
        <v>2022</v>
      </c>
    </row>
    <row r="845" spans="1:7" x14ac:dyDescent="0.3">
      <c r="A845" s="3">
        <v>44682</v>
      </c>
      <c r="B845" t="s">
        <v>11</v>
      </c>
      <c r="C845" t="s">
        <v>7</v>
      </c>
      <c r="D845">
        <v>24</v>
      </c>
      <c r="E845">
        <v>4397</v>
      </c>
      <c r="F845">
        <v>2040000</v>
      </c>
      <c r="G845">
        <v>2022</v>
      </c>
    </row>
    <row r="846" spans="1:7" x14ac:dyDescent="0.3">
      <c r="A846" s="3">
        <v>44682</v>
      </c>
      <c r="B846" t="s">
        <v>23</v>
      </c>
      <c r="C846" t="s">
        <v>7</v>
      </c>
      <c r="D846">
        <v>750</v>
      </c>
      <c r="E846">
        <v>15194</v>
      </c>
      <c r="F846">
        <v>63750000</v>
      </c>
      <c r="G846">
        <v>2022</v>
      </c>
    </row>
    <row r="847" spans="1:7" x14ac:dyDescent="0.3">
      <c r="A847" s="3">
        <v>44682</v>
      </c>
      <c r="B847" t="s">
        <v>33</v>
      </c>
      <c r="C847" t="s">
        <v>7</v>
      </c>
      <c r="D847">
        <v>51</v>
      </c>
      <c r="E847">
        <v>1360</v>
      </c>
      <c r="F847">
        <v>4335000</v>
      </c>
      <c r="G847">
        <v>2022</v>
      </c>
    </row>
    <row r="848" spans="1:7" x14ac:dyDescent="0.3">
      <c r="A848" s="3">
        <v>44682</v>
      </c>
      <c r="B848" t="s">
        <v>34</v>
      </c>
      <c r="C848" t="s">
        <v>7</v>
      </c>
      <c r="D848">
        <v>163</v>
      </c>
      <c r="E848">
        <v>23174</v>
      </c>
      <c r="F848">
        <v>13855000</v>
      </c>
      <c r="G848">
        <v>2022</v>
      </c>
    </row>
    <row r="849" spans="1:7" x14ac:dyDescent="0.3">
      <c r="A849" s="3">
        <v>44682</v>
      </c>
      <c r="B849" t="s">
        <v>30</v>
      </c>
      <c r="C849" t="s">
        <v>7</v>
      </c>
      <c r="D849">
        <v>31</v>
      </c>
      <c r="E849">
        <v>18343</v>
      </c>
      <c r="F849">
        <v>2635000</v>
      </c>
      <c r="G849">
        <v>2022</v>
      </c>
    </row>
    <row r="850" spans="1:7" x14ac:dyDescent="0.3">
      <c r="A850" s="3">
        <v>44682</v>
      </c>
      <c r="B850" t="s">
        <v>28</v>
      </c>
      <c r="C850" t="s">
        <v>7</v>
      </c>
      <c r="D850">
        <v>3</v>
      </c>
      <c r="E850">
        <v>3778</v>
      </c>
      <c r="F850">
        <v>255000</v>
      </c>
      <c r="G850">
        <v>2022</v>
      </c>
    </row>
    <row r="851" spans="1:7" x14ac:dyDescent="0.3">
      <c r="A851" s="3">
        <v>44682</v>
      </c>
      <c r="B851" t="s">
        <v>13</v>
      </c>
      <c r="C851" t="s">
        <v>7</v>
      </c>
      <c r="D851">
        <v>2</v>
      </c>
      <c r="E851">
        <v>4775</v>
      </c>
      <c r="F851">
        <v>170000</v>
      </c>
      <c r="G851">
        <v>2022</v>
      </c>
    </row>
    <row r="852" spans="1:7" x14ac:dyDescent="0.3">
      <c r="A852" s="3">
        <v>44682</v>
      </c>
      <c r="B852" t="s">
        <v>31</v>
      </c>
      <c r="C852" t="s">
        <v>7</v>
      </c>
      <c r="D852">
        <v>3</v>
      </c>
      <c r="E852">
        <v>4306</v>
      </c>
      <c r="F852">
        <v>255000</v>
      </c>
      <c r="G852">
        <v>2022</v>
      </c>
    </row>
    <row r="853" spans="1:7" x14ac:dyDescent="0.3">
      <c r="A853" s="3">
        <v>44682</v>
      </c>
      <c r="B853" t="s">
        <v>35</v>
      </c>
      <c r="C853" t="s">
        <v>7</v>
      </c>
      <c r="D853">
        <v>241</v>
      </c>
      <c r="E853">
        <v>20924</v>
      </c>
      <c r="F853">
        <v>20485000</v>
      </c>
      <c r="G853">
        <v>2022</v>
      </c>
    </row>
    <row r="854" spans="1:7" x14ac:dyDescent="0.3">
      <c r="A854" s="3">
        <v>44682</v>
      </c>
      <c r="B854" t="s">
        <v>36</v>
      </c>
      <c r="C854" t="s">
        <v>7</v>
      </c>
      <c r="D854">
        <v>258</v>
      </c>
      <c r="E854">
        <v>15706</v>
      </c>
      <c r="F854">
        <v>21930000</v>
      </c>
      <c r="G854">
        <v>2022</v>
      </c>
    </row>
    <row r="855" spans="1:7" x14ac:dyDescent="0.3">
      <c r="A855" s="3">
        <v>44682</v>
      </c>
      <c r="B855" t="s">
        <v>24</v>
      </c>
      <c r="C855" t="s">
        <v>7</v>
      </c>
      <c r="D855">
        <v>43</v>
      </c>
      <c r="E855">
        <v>14017</v>
      </c>
      <c r="F855">
        <v>3655000</v>
      </c>
      <c r="G855">
        <v>2022</v>
      </c>
    </row>
    <row r="856" spans="1:7" x14ac:dyDescent="0.3">
      <c r="A856" s="3">
        <v>44682</v>
      </c>
      <c r="B856" t="s">
        <v>37</v>
      </c>
      <c r="C856" t="s">
        <v>7</v>
      </c>
      <c r="D856">
        <v>794</v>
      </c>
      <c r="E856">
        <v>34222</v>
      </c>
      <c r="F856">
        <v>67490000</v>
      </c>
      <c r="G856">
        <v>2022</v>
      </c>
    </row>
    <row r="857" spans="1:7" x14ac:dyDescent="0.3">
      <c r="A857" s="3">
        <v>44682</v>
      </c>
      <c r="B857" t="s">
        <v>16</v>
      </c>
      <c r="C857" t="s">
        <v>7</v>
      </c>
      <c r="D857">
        <v>3</v>
      </c>
      <c r="E857">
        <v>1051</v>
      </c>
      <c r="F857">
        <v>255000</v>
      </c>
      <c r="G857">
        <v>2022</v>
      </c>
    </row>
    <row r="858" spans="1:7" x14ac:dyDescent="0.3">
      <c r="A858" s="3">
        <v>44682</v>
      </c>
      <c r="B858" t="s">
        <v>25</v>
      </c>
      <c r="C858" t="s">
        <v>7</v>
      </c>
      <c r="D858">
        <v>40</v>
      </c>
      <c r="E858">
        <v>5583</v>
      </c>
      <c r="F858">
        <v>3400000</v>
      </c>
      <c r="G858">
        <v>2022</v>
      </c>
    </row>
    <row r="859" spans="1:7" x14ac:dyDescent="0.3">
      <c r="A859" s="3">
        <v>44682</v>
      </c>
      <c r="B859" t="s">
        <v>19</v>
      </c>
      <c r="C859" t="s">
        <v>7</v>
      </c>
      <c r="D859">
        <v>2</v>
      </c>
      <c r="E859">
        <v>726</v>
      </c>
      <c r="F859">
        <v>170000</v>
      </c>
      <c r="G859">
        <v>2022</v>
      </c>
    </row>
    <row r="860" spans="1:7" x14ac:dyDescent="0.3">
      <c r="A860" s="3">
        <v>44682</v>
      </c>
      <c r="B860" t="s">
        <v>26</v>
      </c>
      <c r="C860" t="s">
        <v>7</v>
      </c>
      <c r="D860">
        <v>2</v>
      </c>
      <c r="E860">
        <v>9843</v>
      </c>
      <c r="F860">
        <v>170000</v>
      </c>
      <c r="G860">
        <v>2022</v>
      </c>
    </row>
    <row r="861" spans="1:7" x14ac:dyDescent="0.3">
      <c r="A861" s="3">
        <v>44682</v>
      </c>
      <c r="B861" t="s">
        <v>38</v>
      </c>
      <c r="C861" t="s">
        <v>7</v>
      </c>
      <c r="D861">
        <v>124</v>
      </c>
      <c r="E861">
        <v>17047</v>
      </c>
      <c r="F861">
        <v>10540000</v>
      </c>
      <c r="G861">
        <v>2022</v>
      </c>
    </row>
    <row r="862" spans="1:7" x14ac:dyDescent="0.3">
      <c r="A862" s="3">
        <v>44682</v>
      </c>
      <c r="B862" t="s">
        <v>39</v>
      </c>
      <c r="C862" t="s">
        <v>7</v>
      </c>
      <c r="D862">
        <v>202</v>
      </c>
      <c r="E862">
        <v>19368</v>
      </c>
      <c r="F862">
        <v>17170000</v>
      </c>
      <c r="G862">
        <v>2022</v>
      </c>
    </row>
    <row r="863" spans="1:7" x14ac:dyDescent="0.3">
      <c r="A863" s="3">
        <v>44682</v>
      </c>
      <c r="B863" t="s">
        <v>40</v>
      </c>
      <c r="C863" t="s">
        <v>7</v>
      </c>
      <c r="D863">
        <v>26</v>
      </c>
      <c r="E863">
        <v>30695</v>
      </c>
      <c r="F863">
        <v>2210000</v>
      </c>
      <c r="G863">
        <v>2022</v>
      </c>
    </row>
    <row r="864" spans="1:7" x14ac:dyDescent="0.3">
      <c r="A864" s="3">
        <v>44682</v>
      </c>
      <c r="B864" t="s">
        <v>27</v>
      </c>
      <c r="C864" t="s">
        <v>7</v>
      </c>
      <c r="D864">
        <v>22</v>
      </c>
      <c r="E864">
        <v>3948</v>
      </c>
      <c r="F864">
        <v>1870000</v>
      </c>
      <c r="G864">
        <v>2022</v>
      </c>
    </row>
    <row r="865" spans="1:7" x14ac:dyDescent="0.3">
      <c r="A865" s="3">
        <v>44682</v>
      </c>
      <c r="B865" t="s">
        <v>41</v>
      </c>
      <c r="C865" t="s">
        <v>7</v>
      </c>
      <c r="D865">
        <v>76</v>
      </c>
      <c r="E865">
        <v>8341</v>
      </c>
      <c r="F865">
        <v>6460000</v>
      </c>
      <c r="G865">
        <v>2022</v>
      </c>
    </row>
    <row r="866" spans="1:7" x14ac:dyDescent="0.3">
      <c r="A866" s="3">
        <v>44713</v>
      </c>
      <c r="B866" t="s">
        <v>32</v>
      </c>
      <c r="C866" t="s">
        <v>7</v>
      </c>
      <c r="D866">
        <v>47</v>
      </c>
      <c r="E866">
        <v>6652</v>
      </c>
      <c r="F866">
        <v>3995000</v>
      </c>
      <c r="G866">
        <v>2022</v>
      </c>
    </row>
    <row r="867" spans="1:7" x14ac:dyDescent="0.3">
      <c r="A867" s="3">
        <v>44713</v>
      </c>
      <c r="B867" t="s">
        <v>10</v>
      </c>
      <c r="C867" t="s">
        <v>7</v>
      </c>
      <c r="D867">
        <v>9</v>
      </c>
      <c r="E867">
        <v>5825</v>
      </c>
      <c r="F867">
        <v>765000</v>
      </c>
      <c r="G867">
        <v>2022</v>
      </c>
    </row>
    <row r="868" spans="1:7" x14ac:dyDescent="0.3">
      <c r="A868" s="3">
        <v>44713</v>
      </c>
      <c r="B868" t="s">
        <v>21</v>
      </c>
      <c r="C868" t="s">
        <v>7</v>
      </c>
      <c r="D868">
        <v>16</v>
      </c>
      <c r="E868">
        <v>5543</v>
      </c>
      <c r="F868">
        <v>1360000</v>
      </c>
      <c r="G868">
        <v>2022</v>
      </c>
    </row>
    <row r="869" spans="1:7" x14ac:dyDescent="0.3">
      <c r="A869" s="3">
        <v>44713</v>
      </c>
      <c r="B869" t="s">
        <v>22</v>
      </c>
      <c r="C869" t="s">
        <v>7</v>
      </c>
      <c r="D869">
        <v>19</v>
      </c>
      <c r="E869">
        <v>1993</v>
      </c>
      <c r="F869">
        <v>1615000</v>
      </c>
      <c r="G869">
        <v>2022</v>
      </c>
    </row>
    <row r="870" spans="1:7" x14ac:dyDescent="0.3">
      <c r="A870" s="3">
        <v>44713</v>
      </c>
      <c r="B870" t="s">
        <v>11</v>
      </c>
      <c r="C870" t="s">
        <v>7</v>
      </c>
      <c r="D870">
        <v>32</v>
      </c>
      <c r="E870">
        <v>3933</v>
      </c>
      <c r="F870">
        <v>2720000</v>
      </c>
      <c r="G870">
        <v>2022</v>
      </c>
    </row>
    <row r="871" spans="1:7" x14ac:dyDescent="0.3">
      <c r="A871" s="3">
        <v>44713</v>
      </c>
      <c r="B871" t="s">
        <v>12</v>
      </c>
      <c r="C871" t="s">
        <v>7</v>
      </c>
      <c r="D871">
        <v>4</v>
      </c>
      <c r="E871">
        <v>369</v>
      </c>
      <c r="F871">
        <v>340000</v>
      </c>
      <c r="G871">
        <v>2022</v>
      </c>
    </row>
    <row r="872" spans="1:7" x14ac:dyDescent="0.3">
      <c r="A872" s="3">
        <v>44713</v>
      </c>
      <c r="B872" t="s">
        <v>23</v>
      </c>
      <c r="C872" t="s">
        <v>7</v>
      </c>
      <c r="D872">
        <v>267</v>
      </c>
      <c r="E872">
        <v>14908</v>
      </c>
      <c r="F872">
        <v>22695000</v>
      </c>
      <c r="G872">
        <v>2022</v>
      </c>
    </row>
    <row r="873" spans="1:7" x14ac:dyDescent="0.3">
      <c r="A873" s="3">
        <v>44713</v>
      </c>
      <c r="B873" t="s">
        <v>33</v>
      </c>
      <c r="C873" t="s">
        <v>7</v>
      </c>
      <c r="D873">
        <v>74</v>
      </c>
      <c r="E873">
        <v>1342</v>
      </c>
      <c r="F873">
        <v>6290000</v>
      </c>
      <c r="G873">
        <v>2022</v>
      </c>
    </row>
    <row r="874" spans="1:7" x14ac:dyDescent="0.3">
      <c r="A874" s="3">
        <v>44713</v>
      </c>
      <c r="B874" t="s">
        <v>34</v>
      </c>
      <c r="C874" t="s">
        <v>7</v>
      </c>
      <c r="D874">
        <v>337</v>
      </c>
      <c r="E874">
        <v>26192</v>
      </c>
      <c r="F874">
        <v>28645000</v>
      </c>
      <c r="G874">
        <v>2022</v>
      </c>
    </row>
    <row r="875" spans="1:7" x14ac:dyDescent="0.3">
      <c r="A875" s="3">
        <v>44713</v>
      </c>
      <c r="B875" t="s">
        <v>30</v>
      </c>
      <c r="C875" t="s">
        <v>7</v>
      </c>
      <c r="D875">
        <v>26</v>
      </c>
      <c r="E875">
        <v>17365</v>
      </c>
      <c r="F875">
        <v>2210000</v>
      </c>
      <c r="G875">
        <v>2022</v>
      </c>
    </row>
    <row r="876" spans="1:7" x14ac:dyDescent="0.3">
      <c r="A876" s="3">
        <v>44713</v>
      </c>
      <c r="B876" t="s">
        <v>28</v>
      </c>
      <c r="C876" t="s">
        <v>7</v>
      </c>
      <c r="D876">
        <v>2</v>
      </c>
      <c r="E876">
        <v>3457</v>
      </c>
      <c r="F876">
        <v>170000</v>
      </c>
      <c r="G876">
        <v>2022</v>
      </c>
    </row>
    <row r="877" spans="1:7" x14ac:dyDescent="0.3">
      <c r="A877" s="3">
        <v>44713</v>
      </c>
      <c r="B877" t="s">
        <v>13</v>
      </c>
      <c r="C877" t="s">
        <v>7</v>
      </c>
      <c r="D877">
        <v>4</v>
      </c>
      <c r="E877">
        <v>4239</v>
      </c>
      <c r="F877">
        <v>340000</v>
      </c>
      <c r="G877">
        <v>2022</v>
      </c>
    </row>
    <row r="878" spans="1:7" x14ac:dyDescent="0.3">
      <c r="A878" s="3">
        <v>44713</v>
      </c>
      <c r="B878" t="s">
        <v>31</v>
      </c>
      <c r="C878" t="s">
        <v>7</v>
      </c>
      <c r="D878">
        <v>19</v>
      </c>
      <c r="E878">
        <v>4097</v>
      </c>
      <c r="F878">
        <v>1615000</v>
      </c>
      <c r="G878">
        <v>2022</v>
      </c>
    </row>
    <row r="879" spans="1:7" x14ac:dyDescent="0.3">
      <c r="A879" s="3">
        <v>44713</v>
      </c>
      <c r="B879" t="s">
        <v>35</v>
      </c>
      <c r="C879" t="s">
        <v>7</v>
      </c>
      <c r="D879">
        <v>359</v>
      </c>
      <c r="E879">
        <v>22817</v>
      </c>
      <c r="F879">
        <v>30515000</v>
      </c>
      <c r="G879">
        <v>2022</v>
      </c>
    </row>
    <row r="880" spans="1:7" x14ac:dyDescent="0.3">
      <c r="A880" s="3">
        <v>44713</v>
      </c>
      <c r="B880" t="s">
        <v>36</v>
      </c>
      <c r="C880" t="s">
        <v>7</v>
      </c>
      <c r="D880">
        <v>345</v>
      </c>
      <c r="E880">
        <v>16486</v>
      </c>
      <c r="F880">
        <v>29325000</v>
      </c>
      <c r="G880">
        <v>2022</v>
      </c>
    </row>
    <row r="881" spans="1:7" x14ac:dyDescent="0.3">
      <c r="A881" s="3">
        <v>44713</v>
      </c>
      <c r="B881" t="s">
        <v>24</v>
      </c>
      <c r="C881" t="s">
        <v>7</v>
      </c>
      <c r="D881">
        <v>42</v>
      </c>
      <c r="E881">
        <v>12480</v>
      </c>
      <c r="F881">
        <v>3570000</v>
      </c>
      <c r="G881">
        <v>2022</v>
      </c>
    </row>
    <row r="882" spans="1:7" x14ac:dyDescent="0.3">
      <c r="A882" s="3">
        <v>44713</v>
      </c>
      <c r="B882" t="s">
        <v>37</v>
      </c>
      <c r="C882" t="s">
        <v>7</v>
      </c>
      <c r="D882">
        <v>1082</v>
      </c>
      <c r="E882">
        <v>35587</v>
      </c>
      <c r="F882">
        <v>91970000</v>
      </c>
      <c r="G882">
        <v>2022</v>
      </c>
    </row>
    <row r="883" spans="1:7" x14ac:dyDescent="0.3">
      <c r="A883" s="3">
        <v>44713</v>
      </c>
      <c r="B883" t="s">
        <v>25</v>
      </c>
      <c r="C883" t="s">
        <v>7</v>
      </c>
      <c r="D883">
        <v>32</v>
      </c>
      <c r="E883">
        <v>5778</v>
      </c>
      <c r="F883">
        <v>2720000</v>
      </c>
      <c r="G883">
        <v>2022</v>
      </c>
    </row>
    <row r="884" spans="1:7" x14ac:dyDescent="0.3">
      <c r="A884" s="3">
        <v>44713</v>
      </c>
      <c r="B884" t="s">
        <v>19</v>
      </c>
      <c r="C884" t="s">
        <v>7</v>
      </c>
      <c r="D884">
        <v>9</v>
      </c>
      <c r="E884">
        <v>808</v>
      </c>
      <c r="F884">
        <v>765000</v>
      </c>
      <c r="G884">
        <v>2022</v>
      </c>
    </row>
    <row r="885" spans="1:7" x14ac:dyDescent="0.3">
      <c r="A885" s="3">
        <v>44713</v>
      </c>
      <c r="B885" t="s">
        <v>26</v>
      </c>
      <c r="C885" t="s">
        <v>7</v>
      </c>
      <c r="D885">
        <v>3</v>
      </c>
      <c r="E885">
        <v>9388</v>
      </c>
      <c r="F885">
        <v>255000</v>
      </c>
      <c r="G885">
        <v>2022</v>
      </c>
    </row>
    <row r="886" spans="1:7" x14ac:dyDescent="0.3">
      <c r="A886" s="3">
        <v>44713</v>
      </c>
      <c r="B886" t="s">
        <v>38</v>
      </c>
      <c r="C886" t="s">
        <v>7</v>
      </c>
      <c r="D886">
        <v>136</v>
      </c>
      <c r="E886">
        <v>13559</v>
      </c>
      <c r="F886">
        <v>11560000</v>
      </c>
      <c r="G886">
        <v>2022</v>
      </c>
    </row>
    <row r="887" spans="1:7" x14ac:dyDescent="0.3">
      <c r="A887" s="3">
        <v>44713</v>
      </c>
      <c r="B887" t="s">
        <v>39</v>
      </c>
      <c r="C887" t="s">
        <v>7</v>
      </c>
      <c r="D887">
        <v>199</v>
      </c>
      <c r="E887">
        <v>20592</v>
      </c>
      <c r="F887">
        <v>16915000</v>
      </c>
      <c r="G887">
        <v>2022</v>
      </c>
    </row>
    <row r="888" spans="1:7" x14ac:dyDescent="0.3">
      <c r="A888" s="3">
        <v>44713</v>
      </c>
      <c r="B888" t="s">
        <v>40</v>
      </c>
      <c r="C888" t="s">
        <v>7</v>
      </c>
      <c r="D888">
        <v>17</v>
      </c>
      <c r="E888">
        <v>27820</v>
      </c>
      <c r="F888">
        <v>1445000</v>
      </c>
      <c r="G888">
        <v>2022</v>
      </c>
    </row>
    <row r="889" spans="1:7" x14ac:dyDescent="0.3">
      <c r="A889" s="3">
        <v>44713</v>
      </c>
      <c r="B889" t="s">
        <v>27</v>
      </c>
      <c r="C889" t="s">
        <v>7</v>
      </c>
      <c r="D889">
        <v>38</v>
      </c>
      <c r="E889">
        <v>3959</v>
      </c>
      <c r="F889">
        <v>3230000</v>
      </c>
      <c r="G889">
        <v>2022</v>
      </c>
    </row>
    <row r="890" spans="1:7" x14ac:dyDescent="0.3">
      <c r="A890" s="3">
        <v>44713</v>
      </c>
      <c r="B890" t="s">
        <v>41</v>
      </c>
      <c r="C890" t="s">
        <v>7</v>
      </c>
      <c r="D890">
        <v>91</v>
      </c>
      <c r="E890">
        <v>8407</v>
      </c>
      <c r="F890">
        <v>7735000</v>
      </c>
      <c r="G890">
        <v>2022</v>
      </c>
    </row>
    <row r="891" spans="1:7" x14ac:dyDescent="0.3">
      <c r="A891" s="3">
        <v>44743</v>
      </c>
      <c r="B891" t="s">
        <v>32</v>
      </c>
      <c r="C891" t="s">
        <v>7</v>
      </c>
      <c r="D891">
        <v>63</v>
      </c>
      <c r="E891">
        <v>6757</v>
      </c>
      <c r="F891">
        <v>5355000</v>
      </c>
      <c r="G891">
        <v>2022</v>
      </c>
    </row>
    <row r="892" spans="1:7" x14ac:dyDescent="0.3">
      <c r="A892" s="3">
        <v>44743</v>
      </c>
      <c r="B892" t="s">
        <v>10</v>
      </c>
      <c r="C892" t="s">
        <v>7</v>
      </c>
      <c r="D892">
        <v>11</v>
      </c>
      <c r="E892">
        <v>6769</v>
      </c>
      <c r="F892">
        <v>935000</v>
      </c>
      <c r="G892">
        <v>2022</v>
      </c>
    </row>
    <row r="893" spans="1:7" x14ac:dyDescent="0.3">
      <c r="A893" s="3">
        <v>44743</v>
      </c>
      <c r="B893" t="s">
        <v>21</v>
      </c>
      <c r="C893" t="s">
        <v>7</v>
      </c>
      <c r="D893">
        <v>10</v>
      </c>
      <c r="E893">
        <v>5215</v>
      </c>
      <c r="F893">
        <v>850000</v>
      </c>
      <c r="G893">
        <v>2022</v>
      </c>
    </row>
    <row r="894" spans="1:7" x14ac:dyDescent="0.3">
      <c r="A894" s="3">
        <v>44743</v>
      </c>
      <c r="B894" t="s">
        <v>22</v>
      </c>
      <c r="C894" t="s">
        <v>7</v>
      </c>
      <c r="D894">
        <v>21</v>
      </c>
      <c r="E894">
        <v>2709</v>
      </c>
      <c r="F894">
        <v>1785000</v>
      </c>
      <c r="G894">
        <v>2022</v>
      </c>
    </row>
    <row r="895" spans="1:7" x14ac:dyDescent="0.3">
      <c r="A895" s="3">
        <v>44743</v>
      </c>
      <c r="B895" t="s">
        <v>11</v>
      </c>
      <c r="C895" t="s">
        <v>7</v>
      </c>
      <c r="D895">
        <v>29</v>
      </c>
      <c r="E895">
        <v>4394</v>
      </c>
      <c r="F895">
        <v>2465000</v>
      </c>
      <c r="G895">
        <v>2022</v>
      </c>
    </row>
    <row r="896" spans="1:7" x14ac:dyDescent="0.3">
      <c r="A896" s="3">
        <v>44743</v>
      </c>
      <c r="B896" t="s">
        <v>23</v>
      </c>
      <c r="C896" t="s">
        <v>7</v>
      </c>
      <c r="D896">
        <v>438</v>
      </c>
      <c r="E896">
        <v>16056</v>
      </c>
      <c r="F896">
        <v>37230000</v>
      </c>
      <c r="G896">
        <v>2022</v>
      </c>
    </row>
    <row r="897" spans="1:7" x14ac:dyDescent="0.3">
      <c r="A897" s="3">
        <v>44743</v>
      </c>
      <c r="B897" t="s">
        <v>33</v>
      </c>
      <c r="C897" t="s">
        <v>7</v>
      </c>
      <c r="D897">
        <v>107</v>
      </c>
      <c r="E897">
        <v>1545</v>
      </c>
      <c r="F897">
        <v>9095000</v>
      </c>
      <c r="G897">
        <v>2022</v>
      </c>
    </row>
    <row r="898" spans="1:7" x14ac:dyDescent="0.3">
      <c r="A898" s="3">
        <v>44743</v>
      </c>
      <c r="B898" t="s">
        <v>34</v>
      </c>
      <c r="C898" t="s">
        <v>7</v>
      </c>
      <c r="D898">
        <v>308</v>
      </c>
      <c r="E898">
        <v>24735</v>
      </c>
      <c r="F898">
        <v>26180000</v>
      </c>
      <c r="G898">
        <v>2022</v>
      </c>
    </row>
    <row r="899" spans="1:7" x14ac:dyDescent="0.3">
      <c r="A899" s="3">
        <v>44743</v>
      </c>
      <c r="B899" t="s">
        <v>30</v>
      </c>
      <c r="C899" t="s">
        <v>7</v>
      </c>
      <c r="D899">
        <v>135</v>
      </c>
      <c r="E899">
        <v>17539</v>
      </c>
      <c r="F899">
        <v>11475000</v>
      </c>
      <c r="G899">
        <v>2022</v>
      </c>
    </row>
    <row r="900" spans="1:7" x14ac:dyDescent="0.3">
      <c r="A900" s="3">
        <v>44743</v>
      </c>
      <c r="B900" t="s">
        <v>28</v>
      </c>
      <c r="C900" t="s">
        <v>7</v>
      </c>
      <c r="D900">
        <v>6</v>
      </c>
      <c r="E900">
        <v>3618</v>
      </c>
      <c r="F900">
        <v>510000</v>
      </c>
      <c r="G900">
        <v>2022</v>
      </c>
    </row>
    <row r="901" spans="1:7" x14ac:dyDescent="0.3">
      <c r="A901" s="3">
        <v>44743</v>
      </c>
      <c r="B901" t="s">
        <v>13</v>
      </c>
      <c r="C901" t="s">
        <v>7</v>
      </c>
      <c r="D901">
        <v>9</v>
      </c>
      <c r="E901">
        <v>4577</v>
      </c>
      <c r="F901">
        <v>765000</v>
      </c>
      <c r="G901">
        <v>2022</v>
      </c>
    </row>
    <row r="902" spans="1:7" x14ac:dyDescent="0.3">
      <c r="A902" s="3">
        <v>44743</v>
      </c>
      <c r="B902" t="s">
        <v>31</v>
      </c>
      <c r="C902" t="s">
        <v>7</v>
      </c>
      <c r="D902">
        <v>7</v>
      </c>
      <c r="E902">
        <v>4187</v>
      </c>
      <c r="F902">
        <v>595000</v>
      </c>
      <c r="G902">
        <v>2022</v>
      </c>
    </row>
    <row r="903" spans="1:7" x14ac:dyDescent="0.3">
      <c r="A903" s="3">
        <v>44743</v>
      </c>
      <c r="B903" t="s">
        <v>35</v>
      </c>
      <c r="C903" t="s">
        <v>7</v>
      </c>
      <c r="D903">
        <v>358</v>
      </c>
      <c r="E903">
        <v>19322</v>
      </c>
      <c r="F903">
        <v>30430000</v>
      </c>
      <c r="G903">
        <v>2022</v>
      </c>
    </row>
    <row r="904" spans="1:7" x14ac:dyDescent="0.3">
      <c r="A904" s="3">
        <v>44743</v>
      </c>
      <c r="B904" t="s">
        <v>36</v>
      </c>
      <c r="C904" t="s">
        <v>7</v>
      </c>
      <c r="D904">
        <v>292</v>
      </c>
      <c r="E904">
        <v>14993</v>
      </c>
      <c r="F904">
        <v>24820000</v>
      </c>
      <c r="G904">
        <v>2022</v>
      </c>
    </row>
    <row r="905" spans="1:7" x14ac:dyDescent="0.3">
      <c r="A905" s="3">
        <v>44743</v>
      </c>
      <c r="B905" t="s">
        <v>24</v>
      </c>
      <c r="C905" t="s">
        <v>7</v>
      </c>
      <c r="D905">
        <v>45</v>
      </c>
      <c r="E905">
        <v>11437</v>
      </c>
      <c r="F905">
        <v>3825000</v>
      </c>
      <c r="G905">
        <v>2022</v>
      </c>
    </row>
    <row r="906" spans="1:7" x14ac:dyDescent="0.3">
      <c r="A906" s="3">
        <v>44743</v>
      </c>
      <c r="B906" t="s">
        <v>37</v>
      </c>
      <c r="C906" t="s">
        <v>7</v>
      </c>
      <c r="D906">
        <v>1098</v>
      </c>
      <c r="E906">
        <v>35100</v>
      </c>
      <c r="F906">
        <v>93330000</v>
      </c>
      <c r="G906">
        <v>2022</v>
      </c>
    </row>
    <row r="907" spans="1:7" x14ac:dyDescent="0.3">
      <c r="A907" s="3">
        <v>44743</v>
      </c>
      <c r="B907" t="s">
        <v>16</v>
      </c>
      <c r="C907" t="s">
        <v>7</v>
      </c>
      <c r="D907">
        <v>2</v>
      </c>
      <c r="E907">
        <v>1053</v>
      </c>
      <c r="F907">
        <v>170000</v>
      </c>
      <c r="G907">
        <v>2022</v>
      </c>
    </row>
    <row r="908" spans="1:7" x14ac:dyDescent="0.3">
      <c r="A908" s="3">
        <v>44743</v>
      </c>
      <c r="B908" t="s">
        <v>25</v>
      </c>
      <c r="C908" t="s">
        <v>7</v>
      </c>
      <c r="D908">
        <v>29</v>
      </c>
      <c r="E908">
        <v>5336</v>
      </c>
      <c r="F908">
        <v>2465000</v>
      </c>
      <c r="G908">
        <v>2022</v>
      </c>
    </row>
    <row r="909" spans="1:7" x14ac:dyDescent="0.3">
      <c r="A909" s="3">
        <v>44743</v>
      </c>
      <c r="B909" t="s">
        <v>19</v>
      </c>
      <c r="C909" t="s">
        <v>7</v>
      </c>
      <c r="D909">
        <v>5</v>
      </c>
      <c r="E909">
        <v>681</v>
      </c>
      <c r="F909">
        <v>425000</v>
      </c>
      <c r="G909">
        <v>2022</v>
      </c>
    </row>
    <row r="910" spans="1:7" x14ac:dyDescent="0.3">
      <c r="A910" s="3">
        <v>44743</v>
      </c>
      <c r="B910" t="s">
        <v>26</v>
      </c>
      <c r="C910" t="s">
        <v>7</v>
      </c>
      <c r="D910">
        <v>7</v>
      </c>
      <c r="E910">
        <v>9415</v>
      </c>
      <c r="F910">
        <v>595000</v>
      </c>
      <c r="G910">
        <v>2022</v>
      </c>
    </row>
    <row r="911" spans="1:7" x14ac:dyDescent="0.3">
      <c r="A911" s="3">
        <v>44743</v>
      </c>
      <c r="B911" t="s">
        <v>38</v>
      </c>
      <c r="C911" t="s">
        <v>7</v>
      </c>
      <c r="D911">
        <v>102</v>
      </c>
      <c r="E911">
        <v>12817</v>
      </c>
      <c r="F911">
        <v>8670000</v>
      </c>
      <c r="G911">
        <v>2022</v>
      </c>
    </row>
    <row r="912" spans="1:7" x14ac:dyDescent="0.3">
      <c r="A912" s="3">
        <v>44743</v>
      </c>
      <c r="B912" t="s">
        <v>39</v>
      </c>
      <c r="C912" t="s">
        <v>7</v>
      </c>
      <c r="D912">
        <v>176</v>
      </c>
      <c r="E912">
        <v>17830</v>
      </c>
      <c r="F912">
        <v>14960000</v>
      </c>
      <c r="G912">
        <v>2022</v>
      </c>
    </row>
    <row r="913" spans="1:7" x14ac:dyDescent="0.3">
      <c r="A913" s="3">
        <v>44743</v>
      </c>
      <c r="B913" t="s">
        <v>40</v>
      </c>
      <c r="C913" t="s">
        <v>7</v>
      </c>
      <c r="D913">
        <v>19</v>
      </c>
      <c r="E913">
        <v>27276</v>
      </c>
      <c r="F913">
        <v>1615000</v>
      </c>
      <c r="G913">
        <v>2022</v>
      </c>
    </row>
    <row r="914" spans="1:7" x14ac:dyDescent="0.3">
      <c r="A914" s="3">
        <v>44743</v>
      </c>
      <c r="B914" t="s">
        <v>27</v>
      </c>
      <c r="C914" t="s">
        <v>7</v>
      </c>
      <c r="D914">
        <v>34</v>
      </c>
      <c r="E914">
        <v>3820</v>
      </c>
      <c r="F914">
        <v>2890000</v>
      </c>
      <c r="G914">
        <v>2022</v>
      </c>
    </row>
    <row r="915" spans="1:7" x14ac:dyDescent="0.3">
      <c r="A915" s="3">
        <v>44743</v>
      </c>
      <c r="B915" t="s">
        <v>41</v>
      </c>
      <c r="C915" t="s">
        <v>7</v>
      </c>
      <c r="D915">
        <v>93</v>
      </c>
      <c r="E915">
        <v>8312</v>
      </c>
      <c r="F915">
        <v>7905000</v>
      </c>
      <c r="G915">
        <v>2022</v>
      </c>
    </row>
    <row r="916" spans="1:7" x14ac:dyDescent="0.3">
      <c r="A916" s="3">
        <v>44774</v>
      </c>
      <c r="B916" t="s">
        <v>32</v>
      </c>
      <c r="C916" t="s">
        <v>7</v>
      </c>
      <c r="D916">
        <v>64</v>
      </c>
      <c r="E916">
        <v>7491</v>
      </c>
      <c r="F916">
        <v>5440000</v>
      </c>
      <c r="G916">
        <v>2022</v>
      </c>
    </row>
    <row r="917" spans="1:7" x14ac:dyDescent="0.3">
      <c r="A917" s="3">
        <v>44774</v>
      </c>
      <c r="B917" t="s">
        <v>10</v>
      </c>
      <c r="C917" t="s">
        <v>7</v>
      </c>
      <c r="D917">
        <v>10</v>
      </c>
      <c r="E917">
        <v>6733</v>
      </c>
      <c r="F917">
        <v>850000</v>
      </c>
      <c r="G917">
        <v>2022</v>
      </c>
    </row>
    <row r="918" spans="1:7" x14ac:dyDescent="0.3">
      <c r="A918" s="3">
        <v>44774</v>
      </c>
      <c r="B918" t="s">
        <v>21</v>
      </c>
      <c r="C918" t="s">
        <v>7</v>
      </c>
      <c r="D918">
        <v>15</v>
      </c>
      <c r="E918">
        <v>5012</v>
      </c>
      <c r="F918">
        <v>1275000</v>
      </c>
      <c r="G918">
        <v>2022</v>
      </c>
    </row>
    <row r="919" spans="1:7" x14ac:dyDescent="0.3">
      <c r="A919" s="3">
        <v>44774</v>
      </c>
      <c r="B919" t="s">
        <v>22</v>
      </c>
      <c r="C919" t="s">
        <v>7</v>
      </c>
      <c r="D919">
        <v>19</v>
      </c>
      <c r="E919">
        <v>1903</v>
      </c>
      <c r="F919">
        <v>1615000</v>
      </c>
      <c r="G919">
        <v>2022</v>
      </c>
    </row>
    <row r="920" spans="1:7" x14ac:dyDescent="0.3">
      <c r="A920" s="3">
        <v>44774</v>
      </c>
      <c r="B920" t="s">
        <v>11</v>
      </c>
      <c r="C920" t="s">
        <v>7</v>
      </c>
      <c r="D920">
        <v>35</v>
      </c>
      <c r="E920">
        <v>3974</v>
      </c>
      <c r="F920">
        <v>2975000</v>
      </c>
      <c r="G920">
        <v>2022</v>
      </c>
    </row>
    <row r="921" spans="1:7" x14ac:dyDescent="0.3">
      <c r="A921" s="3">
        <v>44774</v>
      </c>
      <c r="B921" t="s">
        <v>23</v>
      </c>
      <c r="C921" t="s">
        <v>7</v>
      </c>
      <c r="D921">
        <v>443</v>
      </c>
      <c r="E921">
        <v>16315</v>
      </c>
      <c r="F921">
        <v>37655000</v>
      </c>
      <c r="G921">
        <v>2022</v>
      </c>
    </row>
    <row r="922" spans="1:7" x14ac:dyDescent="0.3">
      <c r="A922" s="3">
        <v>44774</v>
      </c>
      <c r="B922" t="s">
        <v>33</v>
      </c>
      <c r="C922" t="s">
        <v>7</v>
      </c>
      <c r="D922">
        <v>44</v>
      </c>
      <c r="E922">
        <v>2364</v>
      </c>
      <c r="F922">
        <v>3740000</v>
      </c>
      <c r="G922">
        <v>2022</v>
      </c>
    </row>
    <row r="923" spans="1:7" x14ac:dyDescent="0.3">
      <c r="A923" s="3">
        <v>44774</v>
      </c>
      <c r="B923" t="s">
        <v>34</v>
      </c>
      <c r="C923" t="s">
        <v>7</v>
      </c>
      <c r="D923">
        <v>230</v>
      </c>
      <c r="E923">
        <v>23571</v>
      </c>
      <c r="F923">
        <v>19550000</v>
      </c>
      <c r="G923">
        <v>2022</v>
      </c>
    </row>
    <row r="924" spans="1:7" x14ac:dyDescent="0.3">
      <c r="A924" s="3">
        <v>44774</v>
      </c>
      <c r="B924" t="s">
        <v>30</v>
      </c>
      <c r="C924" t="s">
        <v>7</v>
      </c>
      <c r="D924">
        <v>163</v>
      </c>
      <c r="E924">
        <v>18545</v>
      </c>
      <c r="F924">
        <v>13855000</v>
      </c>
      <c r="G924">
        <v>2022</v>
      </c>
    </row>
    <row r="925" spans="1:7" x14ac:dyDescent="0.3">
      <c r="A925" s="3">
        <v>44774</v>
      </c>
      <c r="B925" t="s">
        <v>28</v>
      </c>
      <c r="C925" t="s">
        <v>7</v>
      </c>
      <c r="D925">
        <v>2</v>
      </c>
      <c r="E925">
        <v>3517</v>
      </c>
      <c r="F925">
        <v>170000</v>
      </c>
      <c r="G925">
        <v>2022</v>
      </c>
    </row>
    <row r="926" spans="1:7" x14ac:dyDescent="0.3">
      <c r="A926" s="3">
        <v>44774</v>
      </c>
      <c r="B926" t="s">
        <v>13</v>
      </c>
      <c r="C926" t="s">
        <v>7</v>
      </c>
      <c r="D926">
        <v>3</v>
      </c>
      <c r="E926">
        <v>4299</v>
      </c>
      <c r="F926">
        <v>255000</v>
      </c>
      <c r="G926">
        <v>2022</v>
      </c>
    </row>
    <row r="927" spans="1:7" x14ac:dyDescent="0.3">
      <c r="A927" s="3">
        <v>44774</v>
      </c>
      <c r="B927" t="s">
        <v>31</v>
      </c>
      <c r="C927" t="s">
        <v>7</v>
      </c>
      <c r="D927">
        <v>15</v>
      </c>
      <c r="E927">
        <v>4040</v>
      </c>
      <c r="F927">
        <v>1275000</v>
      </c>
      <c r="G927">
        <v>2022</v>
      </c>
    </row>
    <row r="928" spans="1:7" x14ac:dyDescent="0.3">
      <c r="A928" s="3">
        <v>44774</v>
      </c>
      <c r="B928" t="s">
        <v>35</v>
      </c>
      <c r="C928" t="s">
        <v>7</v>
      </c>
      <c r="D928">
        <v>363</v>
      </c>
      <c r="E928">
        <v>23924</v>
      </c>
      <c r="F928">
        <v>30855000</v>
      </c>
      <c r="G928">
        <v>2022</v>
      </c>
    </row>
    <row r="929" spans="1:7" x14ac:dyDescent="0.3">
      <c r="A929" s="3">
        <v>44774</v>
      </c>
      <c r="B929" t="s">
        <v>36</v>
      </c>
      <c r="C929" t="s">
        <v>7</v>
      </c>
      <c r="D929">
        <v>342</v>
      </c>
      <c r="E929">
        <v>21051</v>
      </c>
      <c r="F929">
        <v>29070000</v>
      </c>
      <c r="G929">
        <v>2022</v>
      </c>
    </row>
    <row r="930" spans="1:7" x14ac:dyDescent="0.3">
      <c r="A930" s="3">
        <v>44774</v>
      </c>
      <c r="B930" t="s">
        <v>14</v>
      </c>
      <c r="C930" t="s">
        <v>7</v>
      </c>
      <c r="D930">
        <v>9</v>
      </c>
      <c r="E930">
        <v>269</v>
      </c>
      <c r="F930">
        <v>765000</v>
      </c>
      <c r="G930">
        <v>2022</v>
      </c>
    </row>
    <row r="931" spans="1:7" x14ac:dyDescent="0.3">
      <c r="A931" s="3">
        <v>44774</v>
      </c>
      <c r="B931" t="s">
        <v>24</v>
      </c>
      <c r="C931" t="s">
        <v>7</v>
      </c>
      <c r="D931">
        <v>72</v>
      </c>
      <c r="E931">
        <v>15953</v>
      </c>
      <c r="F931">
        <v>6120000</v>
      </c>
      <c r="G931">
        <v>2022</v>
      </c>
    </row>
    <row r="932" spans="1:7" x14ac:dyDescent="0.3">
      <c r="A932" s="3">
        <v>44774</v>
      </c>
      <c r="B932" t="s">
        <v>37</v>
      </c>
      <c r="C932" t="s">
        <v>7</v>
      </c>
      <c r="D932">
        <v>992</v>
      </c>
      <c r="E932">
        <v>40173</v>
      </c>
      <c r="F932">
        <v>84320000</v>
      </c>
      <c r="G932">
        <v>2022</v>
      </c>
    </row>
    <row r="933" spans="1:7" x14ac:dyDescent="0.3">
      <c r="A933" s="3">
        <v>44774</v>
      </c>
      <c r="B933" t="s">
        <v>25</v>
      </c>
      <c r="C933" t="s">
        <v>7</v>
      </c>
      <c r="D933">
        <v>43</v>
      </c>
      <c r="E933">
        <v>5716</v>
      </c>
      <c r="F933">
        <v>3655000</v>
      </c>
      <c r="G933">
        <v>2022</v>
      </c>
    </row>
    <row r="934" spans="1:7" x14ac:dyDescent="0.3">
      <c r="A934" s="3">
        <v>44774</v>
      </c>
      <c r="B934" t="s">
        <v>19</v>
      </c>
      <c r="C934" t="s">
        <v>7</v>
      </c>
      <c r="D934">
        <v>4</v>
      </c>
      <c r="E934">
        <v>758</v>
      </c>
      <c r="F934">
        <v>340000</v>
      </c>
      <c r="G934">
        <v>2022</v>
      </c>
    </row>
    <row r="935" spans="1:7" x14ac:dyDescent="0.3">
      <c r="A935" s="3">
        <v>44774</v>
      </c>
      <c r="B935" t="s">
        <v>26</v>
      </c>
      <c r="C935" t="s">
        <v>7</v>
      </c>
      <c r="D935">
        <v>3</v>
      </c>
      <c r="E935">
        <v>9913</v>
      </c>
      <c r="F935">
        <v>255000</v>
      </c>
      <c r="G935">
        <v>2022</v>
      </c>
    </row>
    <row r="936" spans="1:7" x14ac:dyDescent="0.3">
      <c r="A936" s="3">
        <v>44774</v>
      </c>
      <c r="B936" t="s">
        <v>38</v>
      </c>
      <c r="C936" t="s">
        <v>7</v>
      </c>
      <c r="D936">
        <v>145</v>
      </c>
      <c r="E936">
        <v>12578</v>
      </c>
      <c r="F936">
        <v>12325000</v>
      </c>
      <c r="G936">
        <v>2022</v>
      </c>
    </row>
    <row r="937" spans="1:7" x14ac:dyDescent="0.3">
      <c r="A937" s="3">
        <v>44774</v>
      </c>
      <c r="B937" t="s">
        <v>39</v>
      </c>
      <c r="C937" t="s">
        <v>7</v>
      </c>
      <c r="D937">
        <v>182</v>
      </c>
      <c r="E937">
        <v>20944</v>
      </c>
      <c r="F937">
        <v>15470000</v>
      </c>
      <c r="G937">
        <v>2022</v>
      </c>
    </row>
    <row r="938" spans="1:7" x14ac:dyDescent="0.3">
      <c r="A938" s="3">
        <v>44774</v>
      </c>
      <c r="B938" t="s">
        <v>40</v>
      </c>
      <c r="C938" t="s">
        <v>7</v>
      </c>
      <c r="D938">
        <v>15</v>
      </c>
      <c r="E938">
        <v>25778</v>
      </c>
      <c r="F938">
        <v>1275000</v>
      </c>
      <c r="G938">
        <v>2022</v>
      </c>
    </row>
    <row r="939" spans="1:7" x14ac:dyDescent="0.3">
      <c r="A939" s="3">
        <v>44774</v>
      </c>
      <c r="B939" t="s">
        <v>27</v>
      </c>
      <c r="C939" t="s">
        <v>7</v>
      </c>
      <c r="D939">
        <v>34</v>
      </c>
      <c r="E939">
        <v>3599</v>
      </c>
      <c r="F939">
        <v>2890000</v>
      </c>
      <c r="G939">
        <v>2022</v>
      </c>
    </row>
    <row r="940" spans="1:7" x14ac:dyDescent="0.3">
      <c r="A940" s="3">
        <v>44774</v>
      </c>
      <c r="B940" t="s">
        <v>41</v>
      </c>
      <c r="C940" t="s">
        <v>7</v>
      </c>
      <c r="D940">
        <v>110</v>
      </c>
      <c r="E940">
        <v>9228</v>
      </c>
      <c r="F940">
        <v>9350000</v>
      </c>
      <c r="G940">
        <v>2022</v>
      </c>
    </row>
    <row r="941" spans="1:7" x14ac:dyDescent="0.3">
      <c r="A941" s="3">
        <v>44805</v>
      </c>
      <c r="B941" t="s">
        <v>32</v>
      </c>
      <c r="C941" t="s">
        <v>7</v>
      </c>
      <c r="D941">
        <v>61</v>
      </c>
      <c r="E941">
        <v>8003</v>
      </c>
      <c r="F941">
        <v>5185000</v>
      </c>
      <c r="G941">
        <v>2022</v>
      </c>
    </row>
    <row r="942" spans="1:7" x14ac:dyDescent="0.3">
      <c r="A942" s="3">
        <v>44805</v>
      </c>
      <c r="B942" t="s">
        <v>10</v>
      </c>
      <c r="C942" t="s">
        <v>7</v>
      </c>
      <c r="D942">
        <v>13</v>
      </c>
      <c r="E942">
        <v>8690</v>
      </c>
      <c r="F942">
        <v>1105000</v>
      </c>
      <c r="G942">
        <v>2022</v>
      </c>
    </row>
    <row r="943" spans="1:7" x14ac:dyDescent="0.3">
      <c r="A943" s="3">
        <v>44805</v>
      </c>
      <c r="B943" t="s">
        <v>21</v>
      </c>
      <c r="C943" t="s">
        <v>7</v>
      </c>
      <c r="D943">
        <v>14</v>
      </c>
      <c r="E943">
        <v>5315</v>
      </c>
      <c r="F943">
        <v>1190000</v>
      </c>
      <c r="G943">
        <v>2022</v>
      </c>
    </row>
    <row r="944" spans="1:7" x14ac:dyDescent="0.3">
      <c r="A944" s="3">
        <v>44805</v>
      </c>
      <c r="B944" t="s">
        <v>22</v>
      </c>
      <c r="C944" t="s">
        <v>7</v>
      </c>
      <c r="D944">
        <v>26</v>
      </c>
      <c r="E944">
        <v>2119</v>
      </c>
      <c r="F944">
        <v>2210000</v>
      </c>
      <c r="G944">
        <v>2022</v>
      </c>
    </row>
    <row r="945" spans="1:7" x14ac:dyDescent="0.3">
      <c r="A945" s="3">
        <v>44805</v>
      </c>
      <c r="B945" t="s">
        <v>11</v>
      </c>
      <c r="C945" t="s">
        <v>7</v>
      </c>
      <c r="D945">
        <v>50</v>
      </c>
      <c r="E945">
        <v>3978</v>
      </c>
      <c r="F945">
        <v>4250000</v>
      </c>
      <c r="G945">
        <v>2022</v>
      </c>
    </row>
    <row r="946" spans="1:7" x14ac:dyDescent="0.3">
      <c r="A946" s="3">
        <v>44805</v>
      </c>
      <c r="B946" t="s">
        <v>23</v>
      </c>
      <c r="C946" t="s">
        <v>7</v>
      </c>
      <c r="D946">
        <v>471</v>
      </c>
      <c r="E946">
        <v>14076</v>
      </c>
      <c r="F946">
        <v>40035000</v>
      </c>
      <c r="G946">
        <v>2022</v>
      </c>
    </row>
    <row r="947" spans="1:7" x14ac:dyDescent="0.3">
      <c r="A947" s="3">
        <v>44805</v>
      </c>
      <c r="B947" t="s">
        <v>33</v>
      </c>
      <c r="C947" t="s">
        <v>7</v>
      </c>
      <c r="D947">
        <v>42</v>
      </c>
      <c r="E947">
        <v>1687</v>
      </c>
      <c r="F947">
        <v>3570000</v>
      </c>
      <c r="G947">
        <v>2022</v>
      </c>
    </row>
    <row r="948" spans="1:7" x14ac:dyDescent="0.3">
      <c r="A948" s="3">
        <v>44805</v>
      </c>
      <c r="B948" t="s">
        <v>34</v>
      </c>
      <c r="C948" t="s">
        <v>7</v>
      </c>
      <c r="D948">
        <v>299</v>
      </c>
      <c r="E948">
        <v>25102</v>
      </c>
      <c r="F948">
        <v>25415000</v>
      </c>
      <c r="G948">
        <v>2022</v>
      </c>
    </row>
    <row r="949" spans="1:7" x14ac:dyDescent="0.3">
      <c r="A949" s="3">
        <v>44805</v>
      </c>
      <c r="B949" t="s">
        <v>30</v>
      </c>
      <c r="C949" t="s">
        <v>7</v>
      </c>
      <c r="D949">
        <v>49</v>
      </c>
      <c r="E949">
        <v>14140</v>
      </c>
      <c r="F949">
        <v>4165000</v>
      </c>
      <c r="G949">
        <v>2022</v>
      </c>
    </row>
    <row r="950" spans="1:7" x14ac:dyDescent="0.3">
      <c r="A950" s="3">
        <v>44805</v>
      </c>
      <c r="B950" t="s">
        <v>28</v>
      </c>
      <c r="C950" t="s">
        <v>7</v>
      </c>
      <c r="D950">
        <v>4</v>
      </c>
      <c r="E950">
        <v>2815</v>
      </c>
      <c r="F950">
        <v>340000</v>
      </c>
      <c r="G950">
        <v>2022</v>
      </c>
    </row>
    <row r="951" spans="1:7" x14ac:dyDescent="0.3">
      <c r="A951" s="3">
        <v>44805</v>
      </c>
      <c r="B951" t="s">
        <v>13</v>
      </c>
      <c r="C951" t="s">
        <v>7</v>
      </c>
      <c r="D951">
        <v>4</v>
      </c>
      <c r="E951">
        <v>4432</v>
      </c>
      <c r="F951">
        <v>340000</v>
      </c>
      <c r="G951">
        <v>2022</v>
      </c>
    </row>
    <row r="952" spans="1:7" x14ac:dyDescent="0.3">
      <c r="A952" s="3">
        <v>44805</v>
      </c>
      <c r="B952" t="s">
        <v>31</v>
      </c>
      <c r="C952" t="s">
        <v>7</v>
      </c>
      <c r="D952">
        <v>31</v>
      </c>
      <c r="E952">
        <v>4183</v>
      </c>
      <c r="F952">
        <v>2635000</v>
      </c>
      <c r="G952">
        <v>2022</v>
      </c>
    </row>
    <row r="953" spans="1:7" x14ac:dyDescent="0.3">
      <c r="A953" s="3">
        <v>44805</v>
      </c>
      <c r="B953" t="s">
        <v>35</v>
      </c>
      <c r="C953" t="s">
        <v>7</v>
      </c>
      <c r="D953">
        <v>493</v>
      </c>
      <c r="E953">
        <v>25136</v>
      </c>
      <c r="F953">
        <v>41905000</v>
      </c>
      <c r="G953">
        <v>2022</v>
      </c>
    </row>
    <row r="954" spans="1:7" x14ac:dyDescent="0.3">
      <c r="A954" s="3">
        <v>44805</v>
      </c>
      <c r="B954" t="s">
        <v>36</v>
      </c>
      <c r="C954" t="s">
        <v>7</v>
      </c>
      <c r="D954">
        <v>397</v>
      </c>
      <c r="E954">
        <v>19551</v>
      </c>
      <c r="F954">
        <v>33745000</v>
      </c>
      <c r="G954">
        <v>2022</v>
      </c>
    </row>
    <row r="955" spans="1:7" x14ac:dyDescent="0.3">
      <c r="A955" s="3">
        <v>44805</v>
      </c>
      <c r="B955" t="s">
        <v>24</v>
      </c>
      <c r="C955" t="s">
        <v>7</v>
      </c>
      <c r="D955">
        <v>61</v>
      </c>
      <c r="E955">
        <v>11080</v>
      </c>
      <c r="F955">
        <v>5185000</v>
      </c>
      <c r="G955">
        <v>2022</v>
      </c>
    </row>
    <row r="956" spans="1:7" x14ac:dyDescent="0.3">
      <c r="A956" s="3">
        <v>44805</v>
      </c>
      <c r="B956" t="s">
        <v>37</v>
      </c>
      <c r="C956" t="s">
        <v>7</v>
      </c>
      <c r="D956">
        <v>939</v>
      </c>
      <c r="E956">
        <v>33643</v>
      </c>
      <c r="F956">
        <v>79815000</v>
      </c>
      <c r="G956">
        <v>2022</v>
      </c>
    </row>
    <row r="957" spans="1:7" x14ac:dyDescent="0.3">
      <c r="A957" s="3">
        <v>44805</v>
      </c>
      <c r="B957" t="s">
        <v>16</v>
      </c>
      <c r="C957" t="s">
        <v>7</v>
      </c>
      <c r="D957">
        <v>2</v>
      </c>
      <c r="E957">
        <v>1047</v>
      </c>
      <c r="F957">
        <v>170000</v>
      </c>
      <c r="G957">
        <v>2022</v>
      </c>
    </row>
    <row r="958" spans="1:7" x14ac:dyDescent="0.3">
      <c r="A958" s="3">
        <v>44805</v>
      </c>
      <c r="B958" t="s">
        <v>25</v>
      </c>
      <c r="C958" t="s">
        <v>7</v>
      </c>
      <c r="D958">
        <v>40</v>
      </c>
      <c r="E958">
        <v>5941</v>
      </c>
      <c r="F958">
        <v>3400000</v>
      </c>
      <c r="G958">
        <v>2022</v>
      </c>
    </row>
    <row r="959" spans="1:7" x14ac:dyDescent="0.3">
      <c r="A959" s="3">
        <v>44805</v>
      </c>
      <c r="B959" t="s">
        <v>19</v>
      </c>
      <c r="C959" t="s">
        <v>7</v>
      </c>
      <c r="D959">
        <v>2</v>
      </c>
      <c r="E959">
        <v>858</v>
      </c>
      <c r="F959">
        <v>170000</v>
      </c>
      <c r="G959">
        <v>2022</v>
      </c>
    </row>
    <row r="960" spans="1:7" x14ac:dyDescent="0.3">
      <c r="A960" s="3">
        <v>44805</v>
      </c>
      <c r="B960" t="s">
        <v>26</v>
      </c>
      <c r="C960" t="s">
        <v>7</v>
      </c>
      <c r="D960">
        <v>4</v>
      </c>
      <c r="E960">
        <v>8968</v>
      </c>
      <c r="F960">
        <v>340000</v>
      </c>
      <c r="G960">
        <v>2022</v>
      </c>
    </row>
    <row r="961" spans="1:7" x14ac:dyDescent="0.3">
      <c r="A961" s="3">
        <v>44805</v>
      </c>
      <c r="B961" t="s">
        <v>38</v>
      </c>
      <c r="C961" t="s">
        <v>7</v>
      </c>
      <c r="D961">
        <v>150</v>
      </c>
      <c r="E961">
        <v>12513</v>
      </c>
      <c r="F961">
        <v>12750000</v>
      </c>
      <c r="G961">
        <v>2022</v>
      </c>
    </row>
    <row r="962" spans="1:7" x14ac:dyDescent="0.3">
      <c r="A962" s="3">
        <v>44805</v>
      </c>
      <c r="B962" t="s">
        <v>39</v>
      </c>
      <c r="C962" t="s">
        <v>7</v>
      </c>
      <c r="D962">
        <v>218</v>
      </c>
      <c r="E962">
        <v>21233</v>
      </c>
      <c r="F962">
        <v>18530000</v>
      </c>
      <c r="G962">
        <v>2022</v>
      </c>
    </row>
    <row r="963" spans="1:7" x14ac:dyDescent="0.3">
      <c r="A963" s="3">
        <v>44805</v>
      </c>
      <c r="B963" t="s">
        <v>40</v>
      </c>
      <c r="C963" t="s">
        <v>7</v>
      </c>
      <c r="D963">
        <v>23</v>
      </c>
      <c r="E963">
        <v>22777</v>
      </c>
      <c r="F963">
        <v>1955000</v>
      </c>
      <c r="G963">
        <v>2022</v>
      </c>
    </row>
    <row r="964" spans="1:7" x14ac:dyDescent="0.3">
      <c r="A964" s="3">
        <v>44805</v>
      </c>
      <c r="B964" t="s">
        <v>27</v>
      </c>
      <c r="C964" t="s">
        <v>7</v>
      </c>
      <c r="D964">
        <v>29</v>
      </c>
      <c r="E964">
        <v>3066</v>
      </c>
      <c r="F964">
        <v>2465000</v>
      </c>
      <c r="G964">
        <v>2022</v>
      </c>
    </row>
    <row r="965" spans="1:7" x14ac:dyDescent="0.3">
      <c r="A965" s="3">
        <v>44805</v>
      </c>
      <c r="B965" t="s">
        <v>41</v>
      </c>
      <c r="C965" t="s">
        <v>7</v>
      </c>
      <c r="D965">
        <v>123</v>
      </c>
      <c r="E965">
        <v>11473</v>
      </c>
      <c r="F965">
        <v>10455000</v>
      </c>
      <c r="G965">
        <v>2022</v>
      </c>
    </row>
    <row r="966" spans="1:7" x14ac:dyDescent="0.3">
      <c r="A966" s="3">
        <v>44835</v>
      </c>
      <c r="B966" t="s">
        <v>32</v>
      </c>
      <c r="C966" t="s">
        <v>7</v>
      </c>
      <c r="D966">
        <v>57</v>
      </c>
      <c r="E966">
        <v>8075</v>
      </c>
      <c r="F966">
        <v>4845000</v>
      </c>
      <c r="G966">
        <v>2022</v>
      </c>
    </row>
    <row r="967" spans="1:7" x14ac:dyDescent="0.3">
      <c r="A967" s="3">
        <v>44835</v>
      </c>
      <c r="B967" t="s">
        <v>10</v>
      </c>
      <c r="C967" t="s">
        <v>7</v>
      </c>
      <c r="D967">
        <v>11</v>
      </c>
      <c r="E967">
        <v>7529</v>
      </c>
      <c r="F967">
        <v>935000</v>
      </c>
      <c r="G967">
        <v>2022</v>
      </c>
    </row>
    <row r="968" spans="1:7" x14ac:dyDescent="0.3">
      <c r="A968" s="3">
        <v>44835</v>
      </c>
      <c r="B968" t="s">
        <v>21</v>
      </c>
      <c r="C968" t="s">
        <v>7</v>
      </c>
      <c r="D968">
        <v>19</v>
      </c>
      <c r="E968">
        <v>7888</v>
      </c>
      <c r="F968">
        <v>1615000</v>
      </c>
      <c r="G968">
        <v>2022</v>
      </c>
    </row>
    <row r="969" spans="1:7" x14ac:dyDescent="0.3">
      <c r="A969" s="3">
        <v>44835</v>
      </c>
      <c r="B969" t="s">
        <v>22</v>
      </c>
      <c r="C969" t="s">
        <v>7</v>
      </c>
      <c r="D969">
        <v>16</v>
      </c>
      <c r="E969">
        <v>2422</v>
      </c>
      <c r="F969">
        <v>1360000</v>
      </c>
      <c r="G969">
        <v>2022</v>
      </c>
    </row>
    <row r="970" spans="1:7" x14ac:dyDescent="0.3">
      <c r="A970" s="3">
        <v>44835</v>
      </c>
      <c r="B970" t="s">
        <v>11</v>
      </c>
      <c r="C970" t="s">
        <v>7</v>
      </c>
      <c r="D970">
        <v>51</v>
      </c>
      <c r="E970">
        <v>7365</v>
      </c>
      <c r="F970">
        <v>4335000</v>
      </c>
      <c r="G970">
        <v>2022</v>
      </c>
    </row>
    <row r="971" spans="1:7" x14ac:dyDescent="0.3">
      <c r="A971" s="3">
        <v>44835</v>
      </c>
      <c r="B971" t="s">
        <v>12</v>
      </c>
      <c r="C971" t="s">
        <v>7</v>
      </c>
      <c r="D971">
        <v>2</v>
      </c>
      <c r="E971">
        <v>432</v>
      </c>
      <c r="F971">
        <v>170000</v>
      </c>
      <c r="G971">
        <v>2022</v>
      </c>
    </row>
    <row r="972" spans="1:7" x14ac:dyDescent="0.3">
      <c r="A972" s="3">
        <v>44835</v>
      </c>
      <c r="B972" t="s">
        <v>23</v>
      </c>
      <c r="C972" t="s">
        <v>7</v>
      </c>
      <c r="D972">
        <v>633</v>
      </c>
      <c r="E972">
        <v>18613</v>
      </c>
      <c r="F972">
        <v>53805000</v>
      </c>
      <c r="G972">
        <v>2022</v>
      </c>
    </row>
    <row r="973" spans="1:7" x14ac:dyDescent="0.3">
      <c r="A973" s="3">
        <v>44835</v>
      </c>
      <c r="B973" t="s">
        <v>33</v>
      </c>
      <c r="C973" t="s">
        <v>7</v>
      </c>
      <c r="D973">
        <v>40</v>
      </c>
      <c r="E973">
        <v>2230</v>
      </c>
      <c r="F973">
        <v>3400000</v>
      </c>
      <c r="G973">
        <v>2022</v>
      </c>
    </row>
    <row r="974" spans="1:7" x14ac:dyDescent="0.3">
      <c r="A974" s="3">
        <v>44835</v>
      </c>
      <c r="B974" t="s">
        <v>34</v>
      </c>
      <c r="C974" t="s">
        <v>7</v>
      </c>
      <c r="D974">
        <v>189</v>
      </c>
      <c r="E974">
        <v>31456</v>
      </c>
      <c r="F974">
        <v>16065000</v>
      </c>
      <c r="G974">
        <v>2022</v>
      </c>
    </row>
    <row r="975" spans="1:7" x14ac:dyDescent="0.3">
      <c r="A975" s="3">
        <v>44835</v>
      </c>
      <c r="B975" t="s">
        <v>30</v>
      </c>
      <c r="C975" t="s">
        <v>7</v>
      </c>
      <c r="D975">
        <v>39</v>
      </c>
      <c r="E975">
        <v>21475</v>
      </c>
      <c r="F975">
        <v>3315000</v>
      </c>
      <c r="G975">
        <v>2022</v>
      </c>
    </row>
    <row r="976" spans="1:7" x14ac:dyDescent="0.3">
      <c r="A976" s="3">
        <v>44835</v>
      </c>
      <c r="B976" t="s">
        <v>28</v>
      </c>
      <c r="C976" t="s">
        <v>7</v>
      </c>
      <c r="D976">
        <v>2</v>
      </c>
      <c r="E976">
        <v>3447</v>
      </c>
      <c r="F976">
        <v>170000</v>
      </c>
      <c r="G976">
        <v>2022</v>
      </c>
    </row>
    <row r="977" spans="1:7" x14ac:dyDescent="0.3">
      <c r="A977" s="3">
        <v>44835</v>
      </c>
      <c r="B977" t="s">
        <v>13</v>
      </c>
      <c r="C977" t="s">
        <v>7</v>
      </c>
      <c r="D977">
        <v>8</v>
      </c>
      <c r="E977">
        <v>4556</v>
      </c>
      <c r="F977">
        <v>680000</v>
      </c>
      <c r="G977">
        <v>2022</v>
      </c>
    </row>
    <row r="978" spans="1:7" x14ac:dyDescent="0.3">
      <c r="A978" s="3">
        <v>44835</v>
      </c>
      <c r="B978" t="s">
        <v>31</v>
      </c>
      <c r="C978" t="s">
        <v>7</v>
      </c>
      <c r="D978">
        <v>22</v>
      </c>
      <c r="E978">
        <v>6208</v>
      </c>
      <c r="F978">
        <v>1870000</v>
      </c>
      <c r="G978">
        <v>2022</v>
      </c>
    </row>
    <row r="979" spans="1:7" x14ac:dyDescent="0.3">
      <c r="A979" s="3">
        <v>44835</v>
      </c>
      <c r="B979" t="s">
        <v>35</v>
      </c>
      <c r="C979" t="s">
        <v>7</v>
      </c>
      <c r="D979">
        <v>563</v>
      </c>
      <c r="E979">
        <v>26091</v>
      </c>
      <c r="F979">
        <v>47855000</v>
      </c>
      <c r="G979">
        <v>2022</v>
      </c>
    </row>
    <row r="980" spans="1:7" x14ac:dyDescent="0.3">
      <c r="A980" s="3">
        <v>44835</v>
      </c>
      <c r="B980" t="s">
        <v>36</v>
      </c>
      <c r="C980" t="s">
        <v>7</v>
      </c>
      <c r="D980">
        <v>419</v>
      </c>
      <c r="E980">
        <v>16857</v>
      </c>
      <c r="F980">
        <v>35615000</v>
      </c>
      <c r="G980">
        <v>2022</v>
      </c>
    </row>
    <row r="981" spans="1:7" x14ac:dyDescent="0.3">
      <c r="A981" s="3">
        <v>44835</v>
      </c>
      <c r="B981" t="s">
        <v>24</v>
      </c>
      <c r="C981" t="s">
        <v>7</v>
      </c>
      <c r="D981">
        <v>63</v>
      </c>
      <c r="E981">
        <v>22052</v>
      </c>
      <c r="F981">
        <v>5355000</v>
      </c>
      <c r="G981">
        <v>2022</v>
      </c>
    </row>
    <row r="982" spans="1:7" x14ac:dyDescent="0.3">
      <c r="A982" s="3">
        <v>44835</v>
      </c>
      <c r="B982" t="s">
        <v>37</v>
      </c>
      <c r="C982" t="s">
        <v>7</v>
      </c>
      <c r="D982">
        <v>1174</v>
      </c>
      <c r="E982">
        <v>51561</v>
      </c>
      <c r="F982">
        <v>99790000</v>
      </c>
      <c r="G982">
        <v>2022</v>
      </c>
    </row>
    <row r="983" spans="1:7" x14ac:dyDescent="0.3">
      <c r="A983" s="3">
        <v>44835</v>
      </c>
      <c r="B983" t="s">
        <v>25</v>
      </c>
      <c r="C983" t="s">
        <v>7</v>
      </c>
      <c r="D983">
        <v>43</v>
      </c>
      <c r="E983">
        <v>6848</v>
      </c>
      <c r="F983">
        <v>3655000</v>
      </c>
      <c r="G983">
        <v>2022</v>
      </c>
    </row>
    <row r="984" spans="1:7" x14ac:dyDescent="0.3">
      <c r="A984" s="3">
        <v>44835</v>
      </c>
      <c r="B984" t="s">
        <v>19</v>
      </c>
      <c r="C984" t="s">
        <v>7</v>
      </c>
      <c r="D984">
        <v>4</v>
      </c>
      <c r="E984">
        <v>754</v>
      </c>
      <c r="F984">
        <v>340000</v>
      </c>
      <c r="G984">
        <v>2022</v>
      </c>
    </row>
    <row r="985" spans="1:7" x14ac:dyDescent="0.3">
      <c r="A985" s="3">
        <v>44835</v>
      </c>
      <c r="B985" t="s">
        <v>26</v>
      </c>
      <c r="C985" t="s">
        <v>7</v>
      </c>
      <c r="D985">
        <v>3</v>
      </c>
      <c r="E985">
        <v>10552</v>
      </c>
      <c r="F985">
        <v>255000</v>
      </c>
      <c r="G985">
        <v>2022</v>
      </c>
    </row>
    <row r="986" spans="1:7" x14ac:dyDescent="0.3">
      <c r="A986" s="3">
        <v>44835</v>
      </c>
      <c r="B986" t="s">
        <v>38</v>
      </c>
      <c r="C986" t="s">
        <v>7</v>
      </c>
      <c r="D986">
        <v>204</v>
      </c>
      <c r="E986">
        <v>22678</v>
      </c>
      <c r="F986">
        <v>17340000</v>
      </c>
      <c r="G986">
        <v>2022</v>
      </c>
    </row>
    <row r="987" spans="1:7" x14ac:dyDescent="0.3">
      <c r="A987" s="3">
        <v>44835</v>
      </c>
      <c r="B987" t="s">
        <v>39</v>
      </c>
      <c r="C987" t="s">
        <v>7</v>
      </c>
      <c r="D987">
        <v>184</v>
      </c>
      <c r="E987">
        <v>18425</v>
      </c>
      <c r="F987">
        <v>15640000</v>
      </c>
      <c r="G987">
        <v>2022</v>
      </c>
    </row>
    <row r="988" spans="1:7" x14ac:dyDescent="0.3">
      <c r="A988" s="3">
        <v>44835</v>
      </c>
      <c r="B988" t="s">
        <v>40</v>
      </c>
      <c r="C988" t="s">
        <v>7</v>
      </c>
      <c r="D988">
        <v>21</v>
      </c>
      <c r="E988">
        <v>42577</v>
      </c>
      <c r="F988">
        <v>1785000</v>
      </c>
      <c r="G988">
        <v>2022</v>
      </c>
    </row>
    <row r="989" spans="1:7" x14ac:dyDescent="0.3">
      <c r="A989" s="3">
        <v>44835</v>
      </c>
      <c r="B989" t="s">
        <v>27</v>
      </c>
      <c r="C989" t="s">
        <v>7</v>
      </c>
      <c r="D989">
        <v>50</v>
      </c>
      <c r="E989">
        <v>5163</v>
      </c>
      <c r="F989">
        <v>4250000</v>
      </c>
      <c r="G989">
        <v>2022</v>
      </c>
    </row>
    <row r="990" spans="1:7" x14ac:dyDescent="0.3">
      <c r="A990" s="3">
        <v>44835</v>
      </c>
      <c r="B990" t="s">
        <v>41</v>
      </c>
      <c r="C990" t="s">
        <v>7</v>
      </c>
      <c r="D990">
        <v>94</v>
      </c>
      <c r="E990">
        <v>6483</v>
      </c>
      <c r="F990">
        <v>7990000</v>
      </c>
      <c r="G990">
        <v>2022</v>
      </c>
    </row>
    <row r="991" spans="1:7" x14ac:dyDescent="0.3">
      <c r="A991" s="3">
        <v>44866</v>
      </c>
      <c r="B991" t="s">
        <v>32</v>
      </c>
      <c r="C991" t="s">
        <v>7</v>
      </c>
      <c r="D991">
        <v>95</v>
      </c>
      <c r="E991">
        <v>6272</v>
      </c>
      <c r="F991">
        <v>8075000</v>
      </c>
      <c r="G991">
        <v>2022</v>
      </c>
    </row>
    <row r="992" spans="1:7" x14ac:dyDescent="0.3">
      <c r="A992" s="3">
        <v>44866</v>
      </c>
      <c r="B992" t="s">
        <v>10</v>
      </c>
      <c r="C992" t="s">
        <v>7</v>
      </c>
      <c r="D992">
        <v>10</v>
      </c>
      <c r="E992">
        <v>7676</v>
      </c>
      <c r="F992">
        <v>850000</v>
      </c>
      <c r="G992">
        <v>2022</v>
      </c>
    </row>
    <row r="993" spans="1:7" x14ac:dyDescent="0.3">
      <c r="A993" s="3">
        <v>44866</v>
      </c>
      <c r="B993" t="s">
        <v>21</v>
      </c>
      <c r="C993" t="s">
        <v>7</v>
      </c>
      <c r="D993">
        <v>6</v>
      </c>
      <c r="E993">
        <v>6295</v>
      </c>
      <c r="F993">
        <v>510000</v>
      </c>
      <c r="G993">
        <v>2022</v>
      </c>
    </row>
    <row r="994" spans="1:7" x14ac:dyDescent="0.3">
      <c r="A994" s="3">
        <v>44866</v>
      </c>
      <c r="B994" t="s">
        <v>22</v>
      </c>
      <c r="C994" t="s">
        <v>7</v>
      </c>
      <c r="D994">
        <v>61</v>
      </c>
      <c r="E994">
        <v>2279</v>
      </c>
      <c r="F994">
        <v>5185000</v>
      </c>
      <c r="G994">
        <v>2022</v>
      </c>
    </row>
    <row r="995" spans="1:7" x14ac:dyDescent="0.3">
      <c r="A995" s="3">
        <v>44866</v>
      </c>
      <c r="B995" t="s">
        <v>11</v>
      </c>
      <c r="C995" t="s">
        <v>7</v>
      </c>
      <c r="D995">
        <v>33</v>
      </c>
      <c r="E995">
        <v>3846</v>
      </c>
      <c r="F995">
        <v>2805000</v>
      </c>
      <c r="G995">
        <v>2022</v>
      </c>
    </row>
    <row r="996" spans="1:7" x14ac:dyDescent="0.3">
      <c r="A996" s="3">
        <v>44866</v>
      </c>
      <c r="B996" t="s">
        <v>12</v>
      </c>
      <c r="C996" t="s">
        <v>7</v>
      </c>
      <c r="D996">
        <v>2</v>
      </c>
      <c r="E996">
        <v>455</v>
      </c>
      <c r="F996">
        <v>170000</v>
      </c>
      <c r="G996">
        <v>2022</v>
      </c>
    </row>
    <row r="997" spans="1:7" x14ac:dyDescent="0.3">
      <c r="A997" s="3">
        <v>44866</v>
      </c>
      <c r="B997" t="s">
        <v>23</v>
      </c>
      <c r="C997" t="s">
        <v>7</v>
      </c>
      <c r="D997">
        <v>483</v>
      </c>
      <c r="E997">
        <v>15949</v>
      </c>
      <c r="F997">
        <v>41055000</v>
      </c>
      <c r="G997">
        <v>2022</v>
      </c>
    </row>
    <row r="998" spans="1:7" x14ac:dyDescent="0.3">
      <c r="A998" s="3">
        <v>44866</v>
      </c>
      <c r="B998" t="s">
        <v>33</v>
      </c>
      <c r="C998" t="s">
        <v>7</v>
      </c>
      <c r="D998">
        <v>26</v>
      </c>
      <c r="E998">
        <v>1797</v>
      </c>
      <c r="F998">
        <v>2210000</v>
      </c>
      <c r="G998">
        <v>2022</v>
      </c>
    </row>
    <row r="999" spans="1:7" x14ac:dyDescent="0.3">
      <c r="A999" s="3">
        <v>44866</v>
      </c>
      <c r="B999" t="s">
        <v>34</v>
      </c>
      <c r="C999" t="s">
        <v>7</v>
      </c>
      <c r="D999">
        <v>374</v>
      </c>
      <c r="E999">
        <v>36212</v>
      </c>
      <c r="F999">
        <v>31790000</v>
      </c>
      <c r="G999">
        <v>2022</v>
      </c>
    </row>
    <row r="1000" spans="1:7" x14ac:dyDescent="0.3">
      <c r="A1000" s="3">
        <v>44866</v>
      </c>
      <c r="B1000" t="s">
        <v>30</v>
      </c>
      <c r="C1000" t="s">
        <v>7</v>
      </c>
      <c r="D1000">
        <v>133</v>
      </c>
      <c r="E1000">
        <v>21202</v>
      </c>
      <c r="F1000">
        <v>11305000</v>
      </c>
      <c r="G1000">
        <v>2022</v>
      </c>
    </row>
    <row r="1001" spans="1:7" x14ac:dyDescent="0.3">
      <c r="A1001" s="3">
        <v>44866</v>
      </c>
      <c r="B1001" t="s">
        <v>28</v>
      </c>
      <c r="C1001" t="s">
        <v>7</v>
      </c>
      <c r="D1001">
        <v>2</v>
      </c>
      <c r="E1001">
        <v>5135</v>
      </c>
      <c r="F1001">
        <v>170000</v>
      </c>
      <c r="G1001">
        <v>2022</v>
      </c>
    </row>
    <row r="1002" spans="1:7" x14ac:dyDescent="0.3">
      <c r="A1002" s="3">
        <v>44866</v>
      </c>
      <c r="B1002" t="s">
        <v>31</v>
      </c>
      <c r="C1002" t="s">
        <v>7</v>
      </c>
      <c r="D1002">
        <v>15</v>
      </c>
      <c r="E1002">
        <v>4657</v>
      </c>
      <c r="F1002">
        <v>1275000</v>
      </c>
      <c r="G1002">
        <v>2022</v>
      </c>
    </row>
    <row r="1003" spans="1:7" x14ac:dyDescent="0.3">
      <c r="A1003" s="3">
        <v>44866</v>
      </c>
      <c r="B1003" t="s">
        <v>35</v>
      </c>
      <c r="C1003" t="s">
        <v>7</v>
      </c>
      <c r="D1003">
        <v>564</v>
      </c>
      <c r="E1003">
        <v>23618</v>
      </c>
      <c r="F1003">
        <v>47940000</v>
      </c>
      <c r="G1003">
        <v>2022</v>
      </c>
    </row>
    <row r="1004" spans="1:7" x14ac:dyDescent="0.3">
      <c r="A1004" s="3">
        <v>44866</v>
      </c>
      <c r="B1004" t="s">
        <v>36</v>
      </c>
      <c r="C1004" t="s">
        <v>7</v>
      </c>
      <c r="D1004">
        <v>325</v>
      </c>
      <c r="E1004">
        <v>15267</v>
      </c>
      <c r="F1004">
        <v>27625000</v>
      </c>
      <c r="G1004">
        <v>2022</v>
      </c>
    </row>
    <row r="1005" spans="1:7" x14ac:dyDescent="0.3">
      <c r="A1005" s="3">
        <v>44866</v>
      </c>
      <c r="B1005" t="s">
        <v>24</v>
      </c>
      <c r="C1005" t="s">
        <v>7</v>
      </c>
      <c r="D1005">
        <v>54</v>
      </c>
      <c r="E1005">
        <v>10575</v>
      </c>
      <c r="F1005">
        <v>4590000</v>
      </c>
      <c r="G1005">
        <v>2022</v>
      </c>
    </row>
    <row r="1006" spans="1:7" x14ac:dyDescent="0.3">
      <c r="A1006" s="3">
        <v>44866</v>
      </c>
      <c r="B1006" t="s">
        <v>37</v>
      </c>
      <c r="C1006" t="s">
        <v>7</v>
      </c>
      <c r="D1006">
        <v>1144</v>
      </c>
      <c r="E1006">
        <v>35215</v>
      </c>
      <c r="F1006">
        <v>97240000</v>
      </c>
      <c r="G1006">
        <v>2022</v>
      </c>
    </row>
    <row r="1007" spans="1:7" x14ac:dyDescent="0.3">
      <c r="A1007" s="3">
        <v>44866</v>
      </c>
      <c r="B1007" t="s">
        <v>25</v>
      </c>
      <c r="C1007" t="s">
        <v>7</v>
      </c>
      <c r="D1007">
        <v>53</v>
      </c>
      <c r="E1007">
        <v>5833</v>
      </c>
      <c r="F1007">
        <v>4505000</v>
      </c>
      <c r="G1007">
        <v>2022</v>
      </c>
    </row>
    <row r="1008" spans="1:7" x14ac:dyDescent="0.3">
      <c r="A1008" s="3">
        <v>44866</v>
      </c>
      <c r="B1008" t="s">
        <v>19</v>
      </c>
      <c r="C1008" t="s">
        <v>7</v>
      </c>
      <c r="D1008">
        <v>9</v>
      </c>
      <c r="E1008">
        <v>782</v>
      </c>
      <c r="F1008">
        <v>765000</v>
      </c>
      <c r="G1008">
        <v>2022</v>
      </c>
    </row>
    <row r="1009" spans="1:7" x14ac:dyDescent="0.3">
      <c r="A1009" s="3">
        <v>44866</v>
      </c>
      <c r="B1009" t="s">
        <v>38</v>
      </c>
      <c r="C1009" t="s">
        <v>7</v>
      </c>
      <c r="D1009">
        <v>113</v>
      </c>
      <c r="E1009">
        <v>15252</v>
      </c>
      <c r="F1009">
        <v>9605000</v>
      </c>
      <c r="G1009">
        <v>2022</v>
      </c>
    </row>
    <row r="1010" spans="1:7" x14ac:dyDescent="0.3">
      <c r="A1010" s="3">
        <v>44866</v>
      </c>
      <c r="B1010" t="s">
        <v>39</v>
      </c>
      <c r="C1010" t="s">
        <v>7</v>
      </c>
      <c r="D1010">
        <v>311</v>
      </c>
      <c r="E1010">
        <v>20180</v>
      </c>
      <c r="F1010">
        <v>26435000</v>
      </c>
      <c r="G1010">
        <v>2022</v>
      </c>
    </row>
    <row r="1011" spans="1:7" x14ac:dyDescent="0.3">
      <c r="A1011" s="3">
        <v>44866</v>
      </c>
      <c r="B1011" t="s">
        <v>40</v>
      </c>
      <c r="C1011" t="s">
        <v>7</v>
      </c>
      <c r="D1011">
        <v>11</v>
      </c>
      <c r="E1011">
        <v>31886</v>
      </c>
      <c r="F1011">
        <v>935000</v>
      </c>
      <c r="G1011">
        <v>2022</v>
      </c>
    </row>
    <row r="1012" spans="1:7" x14ac:dyDescent="0.3">
      <c r="A1012" s="3">
        <v>44866</v>
      </c>
      <c r="B1012" t="s">
        <v>27</v>
      </c>
      <c r="C1012" t="s">
        <v>7</v>
      </c>
      <c r="D1012">
        <v>31</v>
      </c>
      <c r="E1012">
        <v>5199</v>
      </c>
      <c r="F1012">
        <v>2635000</v>
      </c>
      <c r="G1012">
        <v>2022</v>
      </c>
    </row>
    <row r="1013" spans="1:7" x14ac:dyDescent="0.3">
      <c r="A1013" s="3">
        <v>44866</v>
      </c>
      <c r="B1013" t="s">
        <v>41</v>
      </c>
      <c r="C1013" t="s">
        <v>7</v>
      </c>
      <c r="D1013">
        <v>121</v>
      </c>
      <c r="E1013">
        <v>10465</v>
      </c>
      <c r="F1013">
        <v>10285000</v>
      </c>
      <c r="G1013">
        <v>2022</v>
      </c>
    </row>
    <row r="1014" spans="1:7" x14ac:dyDescent="0.3">
      <c r="A1014" s="3">
        <v>44896</v>
      </c>
      <c r="B1014" t="s">
        <v>8</v>
      </c>
      <c r="C1014" t="s">
        <v>7</v>
      </c>
      <c r="D1014">
        <v>3</v>
      </c>
      <c r="E1014">
        <v>229</v>
      </c>
      <c r="F1014">
        <v>255000</v>
      </c>
      <c r="G1014">
        <v>2022</v>
      </c>
    </row>
    <row r="1015" spans="1:7" x14ac:dyDescent="0.3">
      <c r="A1015" s="3">
        <v>44896</v>
      </c>
      <c r="B1015" t="s">
        <v>32</v>
      </c>
      <c r="C1015" t="s">
        <v>7</v>
      </c>
      <c r="D1015">
        <v>120</v>
      </c>
      <c r="E1015">
        <v>6769</v>
      </c>
      <c r="F1015">
        <v>10200000</v>
      </c>
      <c r="G1015">
        <v>2022</v>
      </c>
    </row>
    <row r="1016" spans="1:7" x14ac:dyDescent="0.3">
      <c r="A1016" s="3">
        <v>44896</v>
      </c>
      <c r="B1016" t="s">
        <v>10</v>
      </c>
      <c r="C1016" t="s">
        <v>7</v>
      </c>
      <c r="D1016">
        <v>4</v>
      </c>
      <c r="E1016">
        <v>8441</v>
      </c>
      <c r="F1016">
        <v>340000</v>
      </c>
      <c r="G1016">
        <v>2022</v>
      </c>
    </row>
    <row r="1017" spans="1:7" x14ac:dyDescent="0.3">
      <c r="A1017" s="3">
        <v>44896</v>
      </c>
      <c r="B1017" t="s">
        <v>21</v>
      </c>
      <c r="C1017" t="s">
        <v>7</v>
      </c>
      <c r="D1017">
        <v>5</v>
      </c>
      <c r="E1017">
        <v>4752</v>
      </c>
      <c r="F1017">
        <v>425000</v>
      </c>
      <c r="G1017">
        <v>2022</v>
      </c>
    </row>
    <row r="1018" spans="1:7" x14ac:dyDescent="0.3">
      <c r="A1018" s="3">
        <v>44896</v>
      </c>
      <c r="B1018" t="s">
        <v>22</v>
      </c>
      <c r="C1018" t="s">
        <v>7</v>
      </c>
      <c r="D1018">
        <v>46</v>
      </c>
      <c r="E1018">
        <v>2261</v>
      </c>
      <c r="F1018">
        <v>3910000</v>
      </c>
      <c r="G1018">
        <v>2022</v>
      </c>
    </row>
    <row r="1019" spans="1:7" x14ac:dyDescent="0.3">
      <c r="A1019" s="3">
        <v>44896</v>
      </c>
      <c r="B1019" t="s">
        <v>11</v>
      </c>
      <c r="C1019" t="s">
        <v>7</v>
      </c>
      <c r="D1019">
        <v>40</v>
      </c>
      <c r="E1019">
        <v>3887</v>
      </c>
      <c r="F1019">
        <v>3400000</v>
      </c>
      <c r="G1019">
        <v>2022</v>
      </c>
    </row>
    <row r="1020" spans="1:7" x14ac:dyDescent="0.3">
      <c r="A1020" s="3">
        <v>44896</v>
      </c>
      <c r="B1020" t="s">
        <v>12</v>
      </c>
      <c r="C1020" t="s">
        <v>7</v>
      </c>
      <c r="D1020">
        <v>2</v>
      </c>
      <c r="E1020">
        <v>365</v>
      </c>
      <c r="F1020">
        <v>170000</v>
      </c>
      <c r="G1020">
        <v>2022</v>
      </c>
    </row>
    <row r="1021" spans="1:7" x14ac:dyDescent="0.3">
      <c r="A1021" s="3">
        <v>44896</v>
      </c>
      <c r="B1021" t="s">
        <v>23</v>
      </c>
      <c r="C1021" t="s">
        <v>7</v>
      </c>
      <c r="D1021">
        <v>791</v>
      </c>
      <c r="E1021">
        <v>15492</v>
      </c>
      <c r="F1021">
        <v>67235000</v>
      </c>
      <c r="G1021">
        <v>2022</v>
      </c>
    </row>
    <row r="1022" spans="1:7" x14ac:dyDescent="0.3">
      <c r="A1022" s="3">
        <v>44896</v>
      </c>
      <c r="B1022" t="s">
        <v>33</v>
      </c>
      <c r="C1022" t="s">
        <v>7</v>
      </c>
      <c r="D1022">
        <v>30</v>
      </c>
      <c r="E1022">
        <v>1744</v>
      </c>
      <c r="F1022">
        <v>2550000</v>
      </c>
      <c r="G1022">
        <v>2022</v>
      </c>
    </row>
    <row r="1023" spans="1:7" x14ac:dyDescent="0.3">
      <c r="A1023" s="3">
        <v>44896</v>
      </c>
      <c r="B1023" t="s">
        <v>34</v>
      </c>
      <c r="C1023" t="s">
        <v>7</v>
      </c>
      <c r="D1023">
        <v>260</v>
      </c>
      <c r="E1023">
        <v>27614</v>
      </c>
      <c r="F1023">
        <v>22100000</v>
      </c>
      <c r="G1023">
        <v>2022</v>
      </c>
    </row>
    <row r="1024" spans="1:7" x14ac:dyDescent="0.3">
      <c r="A1024" s="3">
        <v>44896</v>
      </c>
      <c r="B1024" t="s">
        <v>30</v>
      </c>
      <c r="C1024" t="s">
        <v>7</v>
      </c>
      <c r="D1024">
        <v>177</v>
      </c>
      <c r="E1024">
        <v>18223</v>
      </c>
      <c r="F1024">
        <v>15045000</v>
      </c>
      <c r="G1024">
        <v>2022</v>
      </c>
    </row>
    <row r="1025" spans="1:7" x14ac:dyDescent="0.3">
      <c r="A1025" s="3">
        <v>44896</v>
      </c>
      <c r="B1025" t="s">
        <v>28</v>
      </c>
      <c r="C1025" t="s">
        <v>7</v>
      </c>
      <c r="D1025">
        <v>7</v>
      </c>
      <c r="E1025">
        <v>4026</v>
      </c>
      <c r="F1025">
        <v>595000</v>
      </c>
      <c r="G1025">
        <v>2022</v>
      </c>
    </row>
    <row r="1026" spans="1:7" x14ac:dyDescent="0.3">
      <c r="A1026" s="3">
        <v>44896</v>
      </c>
      <c r="B1026" t="s">
        <v>13</v>
      </c>
      <c r="C1026" t="s">
        <v>7</v>
      </c>
      <c r="D1026">
        <v>4</v>
      </c>
      <c r="E1026">
        <v>5304</v>
      </c>
      <c r="F1026">
        <v>340000</v>
      </c>
      <c r="G1026">
        <v>2022</v>
      </c>
    </row>
    <row r="1027" spans="1:7" x14ac:dyDescent="0.3">
      <c r="A1027" s="3">
        <v>44896</v>
      </c>
      <c r="B1027" t="s">
        <v>31</v>
      </c>
      <c r="C1027" t="s">
        <v>7</v>
      </c>
      <c r="D1027">
        <v>22</v>
      </c>
      <c r="E1027">
        <v>3979</v>
      </c>
      <c r="F1027">
        <v>1870000</v>
      </c>
      <c r="G1027">
        <v>2022</v>
      </c>
    </row>
    <row r="1028" spans="1:7" x14ac:dyDescent="0.3">
      <c r="A1028" s="3">
        <v>44896</v>
      </c>
      <c r="B1028" t="s">
        <v>35</v>
      </c>
      <c r="C1028" t="s">
        <v>7</v>
      </c>
      <c r="D1028">
        <v>438</v>
      </c>
      <c r="E1028">
        <v>22142</v>
      </c>
      <c r="F1028">
        <v>37230000</v>
      </c>
      <c r="G1028">
        <v>2022</v>
      </c>
    </row>
    <row r="1029" spans="1:7" x14ac:dyDescent="0.3">
      <c r="A1029" s="3">
        <v>44896</v>
      </c>
      <c r="B1029" t="s">
        <v>36</v>
      </c>
      <c r="C1029" t="s">
        <v>7</v>
      </c>
      <c r="D1029">
        <v>298</v>
      </c>
      <c r="E1029">
        <v>16601</v>
      </c>
      <c r="F1029">
        <v>25330000</v>
      </c>
      <c r="G1029">
        <v>2022</v>
      </c>
    </row>
    <row r="1030" spans="1:7" x14ac:dyDescent="0.3">
      <c r="A1030" s="3">
        <v>44896</v>
      </c>
      <c r="B1030" t="s">
        <v>24</v>
      </c>
      <c r="C1030" t="s">
        <v>7</v>
      </c>
      <c r="D1030">
        <v>35</v>
      </c>
      <c r="E1030">
        <v>11124</v>
      </c>
      <c r="F1030">
        <v>2975000</v>
      </c>
      <c r="G1030">
        <v>2022</v>
      </c>
    </row>
    <row r="1031" spans="1:7" x14ac:dyDescent="0.3">
      <c r="A1031" s="3">
        <v>44896</v>
      </c>
      <c r="B1031" t="s">
        <v>37</v>
      </c>
      <c r="C1031" t="s">
        <v>7</v>
      </c>
      <c r="D1031">
        <v>887</v>
      </c>
      <c r="E1031">
        <v>32422</v>
      </c>
      <c r="F1031">
        <v>75395000</v>
      </c>
      <c r="G1031">
        <v>2022</v>
      </c>
    </row>
    <row r="1032" spans="1:7" x14ac:dyDescent="0.3">
      <c r="A1032" s="3">
        <v>44896</v>
      </c>
      <c r="B1032" t="s">
        <v>25</v>
      </c>
      <c r="C1032" t="s">
        <v>7</v>
      </c>
      <c r="D1032">
        <v>42</v>
      </c>
      <c r="E1032">
        <v>6616</v>
      </c>
      <c r="F1032">
        <v>3570000</v>
      </c>
      <c r="G1032">
        <v>2022</v>
      </c>
    </row>
    <row r="1033" spans="1:7" x14ac:dyDescent="0.3">
      <c r="A1033" s="3">
        <v>44896</v>
      </c>
      <c r="B1033" t="s">
        <v>19</v>
      </c>
      <c r="C1033" t="s">
        <v>7</v>
      </c>
      <c r="D1033">
        <v>4</v>
      </c>
      <c r="E1033">
        <v>690</v>
      </c>
      <c r="F1033">
        <v>340000</v>
      </c>
      <c r="G1033">
        <v>2022</v>
      </c>
    </row>
    <row r="1034" spans="1:7" x14ac:dyDescent="0.3">
      <c r="A1034" s="3">
        <v>44896</v>
      </c>
      <c r="B1034" t="s">
        <v>38</v>
      </c>
      <c r="C1034" t="s">
        <v>7</v>
      </c>
      <c r="D1034">
        <v>110</v>
      </c>
      <c r="E1034">
        <v>12634</v>
      </c>
      <c r="F1034">
        <v>9350000</v>
      </c>
      <c r="G1034">
        <v>2022</v>
      </c>
    </row>
    <row r="1035" spans="1:7" x14ac:dyDescent="0.3">
      <c r="A1035" s="3">
        <v>44896</v>
      </c>
      <c r="B1035" t="s">
        <v>39</v>
      </c>
      <c r="C1035" t="s">
        <v>7</v>
      </c>
      <c r="D1035">
        <v>406</v>
      </c>
      <c r="E1035">
        <v>20201</v>
      </c>
      <c r="F1035">
        <v>34510000</v>
      </c>
      <c r="G1035">
        <v>2022</v>
      </c>
    </row>
    <row r="1036" spans="1:7" x14ac:dyDescent="0.3">
      <c r="A1036" s="3">
        <v>44896</v>
      </c>
      <c r="B1036" t="s">
        <v>40</v>
      </c>
      <c r="C1036" t="s">
        <v>7</v>
      </c>
      <c r="D1036">
        <v>13</v>
      </c>
      <c r="E1036">
        <v>27230</v>
      </c>
      <c r="F1036">
        <v>1105000</v>
      </c>
      <c r="G1036">
        <v>2022</v>
      </c>
    </row>
    <row r="1037" spans="1:7" x14ac:dyDescent="0.3">
      <c r="A1037" s="3">
        <v>44896</v>
      </c>
      <c r="B1037" t="s">
        <v>27</v>
      </c>
      <c r="C1037" t="s">
        <v>7</v>
      </c>
      <c r="D1037">
        <v>24</v>
      </c>
      <c r="E1037">
        <v>3881</v>
      </c>
      <c r="F1037">
        <v>2040000</v>
      </c>
      <c r="G1037">
        <v>2022</v>
      </c>
    </row>
    <row r="1038" spans="1:7" x14ac:dyDescent="0.3">
      <c r="A1038" s="3">
        <v>44896</v>
      </c>
      <c r="B1038" t="s">
        <v>41</v>
      </c>
      <c r="C1038" t="s">
        <v>7</v>
      </c>
      <c r="D1038">
        <v>65</v>
      </c>
      <c r="E1038">
        <v>8047</v>
      </c>
      <c r="F1038">
        <v>5525000</v>
      </c>
      <c r="G1038">
        <v>2022</v>
      </c>
    </row>
    <row r="1039" spans="1:7" x14ac:dyDescent="0.3">
      <c r="A1039" s="3">
        <v>44927</v>
      </c>
      <c r="B1039" t="s">
        <v>32</v>
      </c>
      <c r="C1039" t="s">
        <v>7</v>
      </c>
      <c r="D1039">
        <v>121</v>
      </c>
      <c r="E1039">
        <v>10775</v>
      </c>
      <c r="F1039">
        <v>10285000</v>
      </c>
      <c r="G1039">
        <v>2023</v>
      </c>
    </row>
    <row r="1040" spans="1:7" x14ac:dyDescent="0.3">
      <c r="A1040" s="3">
        <v>44927</v>
      </c>
      <c r="B1040" t="s">
        <v>10</v>
      </c>
      <c r="C1040" t="s">
        <v>7</v>
      </c>
      <c r="D1040">
        <v>5</v>
      </c>
      <c r="E1040">
        <v>7240</v>
      </c>
      <c r="F1040">
        <v>425000</v>
      </c>
      <c r="G1040">
        <v>2023</v>
      </c>
    </row>
    <row r="1041" spans="1:7" x14ac:dyDescent="0.3">
      <c r="A1041" s="3">
        <v>44927</v>
      </c>
      <c r="B1041" t="s">
        <v>21</v>
      </c>
      <c r="C1041" t="s">
        <v>7</v>
      </c>
      <c r="D1041">
        <v>19</v>
      </c>
      <c r="E1041">
        <v>6600</v>
      </c>
      <c r="F1041">
        <v>1615000</v>
      </c>
      <c r="G1041">
        <v>2023</v>
      </c>
    </row>
    <row r="1042" spans="1:7" x14ac:dyDescent="0.3">
      <c r="A1042" s="3">
        <v>44927</v>
      </c>
      <c r="B1042" t="s">
        <v>22</v>
      </c>
      <c r="C1042" t="s">
        <v>7</v>
      </c>
      <c r="D1042">
        <v>50</v>
      </c>
      <c r="E1042">
        <v>2500</v>
      </c>
      <c r="F1042">
        <v>4250000</v>
      </c>
      <c r="G1042">
        <v>2023</v>
      </c>
    </row>
    <row r="1043" spans="1:7" x14ac:dyDescent="0.3">
      <c r="A1043" s="3">
        <v>44927</v>
      </c>
      <c r="B1043" t="s">
        <v>11</v>
      </c>
      <c r="C1043" t="s">
        <v>7</v>
      </c>
      <c r="D1043">
        <v>56</v>
      </c>
      <c r="E1043">
        <v>4880</v>
      </c>
      <c r="F1043">
        <v>4760000</v>
      </c>
      <c r="G1043">
        <v>2023</v>
      </c>
    </row>
    <row r="1044" spans="1:7" x14ac:dyDescent="0.3">
      <c r="A1044" s="3">
        <v>44927</v>
      </c>
      <c r="B1044" t="s">
        <v>23</v>
      </c>
      <c r="C1044" t="s">
        <v>7</v>
      </c>
      <c r="D1044">
        <v>331</v>
      </c>
      <c r="E1044">
        <v>17993</v>
      </c>
      <c r="F1044">
        <v>28135000</v>
      </c>
      <c r="G1044">
        <v>2023</v>
      </c>
    </row>
    <row r="1045" spans="1:7" x14ac:dyDescent="0.3">
      <c r="A1045" s="3">
        <v>44927</v>
      </c>
      <c r="B1045" t="s">
        <v>33</v>
      </c>
      <c r="C1045" t="s">
        <v>7</v>
      </c>
      <c r="D1045">
        <v>44</v>
      </c>
      <c r="E1045">
        <v>1888</v>
      </c>
      <c r="F1045">
        <v>3740000</v>
      </c>
      <c r="G1045">
        <v>2023</v>
      </c>
    </row>
    <row r="1046" spans="1:7" x14ac:dyDescent="0.3">
      <c r="A1046" s="3">
        <v>44927</v>
      </c>
      <c r="B1046" t="s">
        <v>34</v>
      </c>
      <c r="C1046" t="s">
        <v>7</v>
      </c>
      <c r="D1046">
        <v>212</v>
      </c>
      <c r="E1046">
        <v>25859</v>
      </c>
      <c r="F1046">
        <v>18020000</v>
      </c>
      <c r="G1046">
        <v>2023</v>
      </c>
    </row>
    <row r="1047" spans="1:7" x14ac:dyDescent="0.3">
      <c r="A1047" s="3">
        <v>44927</v>
      </c>
      <c r="B1047" t="s">
        <v>30</v>
      </c>
      <c r="C1047" t="s">
        <v>7</v>
      </c>
      <c r="D1047">
        <v>141</v>
      </c>
      <c r="E1047">
        <v>25164</v>
      </c>
      <c r="F1047">
        <v>11985000</v>
      </c>
      <c r="G1047">
        <v>2023</v>
      </c>
    </row>
    <row r="1048" spans="1:7" x14ac:dyDescent="0.3">
      <c r="A1048" s="3">
        <v>44927</v>
      </c>
      <c r="B1048" t="s">
        <v>28</v>
      </c>
      <c r="C1048" t="s">
        <v>7</v>
      </c>
      <c r="D1048">
        <v>5</v>
      </c>
      <c r="E1048">
        <v>4192</v>
      </c>
      <c r="F1048">
        <v>425000</v>
      </c>
      <c r="G1048">
        <v>2023</v>
      </c>
    </row>
    <row r="1049" spans="1:7" x14ac:dyDescent="0.3">
      <c r="A1049" s="3">
        <v>44927</v>
      </c>
      <c r="B1049" t="s">
        <v>13</v>
      </c>
      <c r="C1049" t="s">
        <v>7</v>
      </c>
      <c r="D1049">
        <v>4</v>
      </c>
      <c r="E1049">
        <v>4245</v>
      </c>
      <c r="F1049">
        <v>340000</v>
      </c>
      <c r="G1049">
        <v>2023</v>
      </c>
    </row>
    <row r="1050" spans="1:7" x14ac:dyDescent="0.3">
      <c r="A1050" s="3">
        <v>44927</v>
      </c>
      <c r="B1050" t="s">
        <v>31</v>
      </c>
      <c r="C1050" t="s">
        <v>7</v>
      </c>
      <c r="D1050">
        <v>41</v>
      </c>
      <c r="E1050">
        <v>5016</v>
      </c>
      <c r="F1050">
        <v>3485000</v>
      </c>
      <c r="G1050">
        <v>2023</v>
      </c>
    </row>
    <row r="1051" spans="1:7" x14ac:dyDescent="0.3">
      <c r="A1051" s="3">
        <v>44927</v>
      </c>
      <c r="B1051" t="s">
        <v>35</v>
      </c>
      <c r="C1051" t="s">
        <v>7</v>
      </c>
      <c r="D1051">
        <v>587</v>
      </c>
      <c r="E1051">
        <v>26011</v>
      </c>
      <c r="F1051">
        <v>49895000</v>
      </c>
      <c r="G1051">
        <v>2023</v>
      </c>
    </row>
    <row r="1052" spans="1:7" x14ac:dyDescent="0.3">
      <c r="A1052" s="3">
        <v>44927</v>
      </c>
      <c r="B1052" t="s">
        <v>36</v>
      </c>
      <c r="C1052" t="s">
        <v>7</v>
      </c>
      <c r="D1052">
        <v>344</v>
      </c>
      <c r="E1052">
        <v>17267</v>
      </c>
      <c r="F1052">
        <v>29240000</v>
      </c>
      <c r="G1052">
        <v>2023</v>
      </c>
    </row>
    <row r="1053" spans="1:7" x14ac:dyDescent="0.3">
      <c r="A1053" s="3">
        <v>44927</v>
      </c>
      <c r="B1053" t="s">
        <v>24</v>
      </c>
      <c r="C1053" t="s">
        <v>7</v>
      </c>
      <c r="D1053">
        <v>69</v>
      </c>
      <c r="E1053">
        <v>17945</v>
      </c>
      <c r="F1053">
        <v>5865000</v>
      </c>
      <c r="G1053">
        <v>2023</v>
      </c>
    </row>
    <row r="1054" spans="1:7" x14ac:dyDescent="0.3">
      <c r="A1054" s="3">
        <v>44927</v>
      </c>
      <c r="B1054" t="s">
        <v>37</v>
      </c>
      <c r="C1054" t="s">
        <v>7</v>
      </c>
      <c r="D1054">
        <v>827</v>
      </c>
      <c r="E1054">
        <v>44349</v>
      </c>
      <c r="F1054">
        <v>70295000</v>
      </c>
      <c r="G1054">
        <v>2023</v>
      </c>
    </row>
    <row r="1055" spans="1:7" x14ac:dyDescent="0.3">
      <c r="A1055" s="3">
        <v>44927</v>
      </c>
      <c r="B1055" t="s">
        <v>15</v>
      </c>
      <c r="C1055" t="s">
        <v>7</v>
      </c>
      <c r="D1055">
        <v>3</v>
      </c>
      <c r="E1055">
        <v>892</v>
      </c>
      <c r="F1055">
        <v>255000</v>
      </c>
      <c r="G1055">
        <v>2023</v>
      </c>
    </row>
    <row r="1056" spans="1:7" x14ac:dyDescent="0.3">
      <c r="A1056" s="3">
        <v>44927</v>
      </c>
      <c r="B1056" t="s">
        <v>25</v>
      </c>
      <c r="C1056" t="s">
        <v>7</v>
      </c>
      <c r="D1056">
        <v>51</v>
      </c>
      <c r="E1056">
        <v>6278</v>
      </c>
      <c r="F1056">
        <v>4335000</v>
      </c>
      <c r="G1056">
        <v>2023</v>
      </c>
    </row>
    <row r="1057" spans="1:7" x14ac:dyDescent="0.3">
      <c r="A1057" s="3">
        <v>44927</v>
      </c>
      <c r="B1057" t="s">
        <v>19</v>
      </c>
      <c r="C1057" t="s">
        <v>7</v>
      </c>
      <c r="D1057">
        <v>3</v>
      </c>
      <c r="E1057">
        <v>1004</v>
      </c>
      <c r="F1057">
        <v>255000</v>
      </c>
      <c r="G1057">
        <v>2023</v>
      </c>
    </row>
    <row r="1058" spans="1:7" x14ac:dyDescent="0.3">
      <c r="A1058" s="3">
        <v>44927</v>
      </c>
      <c r="B1058" t="s">
        <v>38</v>
      </c>
      <c r="C1058" t="s">
        <v>7</v>
      </c>
      <c r="D1058">
        <v>155</v>
      </c>
      <c r="E1058">
        <v>18017</v>
      </c>
      <c r="F1058">
        <v>13175000</v>
      </c>
      <c r="G1058">
        <v>2023</v>
      </c>
    </row>
    <row r="1059" spans="1:7" x14ac:dyDescent="0.3">
      <c r="A1059" s="3">
        <v>44927</v>
      </c>
      <c r="B1059" t="s">
        <v>39</v>
      </c>
      <c r="C1059" t="s">
        <v>7</v>
      </c>
      <c r="D1059">
        <v>202</v>
      </c>
      <c r="E1059">
        <v>24430</v>
      </c>
      <c r="F1059">
        <v>17170000</v>
      </c>
      <c r="G1059">
        <v>2023</v>
      </c>
    </row>
    <row r="1060" spans="1:7" x14ac:dyDescent="0.3">
      <c r="A1060" s="3">
        <v>44927</v>
      </c>
      <c r="B1060" t="s">
        <v>40</v>
      </c>
      <c r="C1060" t="s">
        <v>7</v>
      </c>
      <c r="D1060">
        <v>26</v>
      </c>
      <c r="E1060">
        <v>41439</v>
      </c>
      <c r="F1060">
        <v>2210000</v>
      </c>
      <c r="G1060">
        <v>2023</v>
      </c>
    </row>
    <row r="1061" spans="1:7" x14ac:dyDescent="0.3">
      <c r="A1061" s="3">
        <v>44927</v>
      </c>
      <c r="B1061" t="s">
        <v>27</v>
      </c>
      <c r="C1061" t="s">
        <v>7</v>
      </c>
      <c r="D1061">
        <v>16</v>
      </c>
      <c r="E1061">
        <v>5040</v>
      </c>
      <c r="F1061">
        <v>1360000</v>
      </c>
      <c r="G1061">
        <v>2023</v>
      </c>
    </row>
    <row r="1062" spans="1:7" x14ac:dyDescent="0.3">
      <c r="A1062" s="3">
        <v>44927</v>
      </c>
      <c r="B1062" t="s">
        <v>41</v>
      </c>
      <c r="C1062" t="s">
        <v>7</v>
      </c>
      <c r="D1062">
        <v>124</v>
      </c>
      <c r="E1062">
        <v>9141</v>
      </c>
      <c r="F1062">
        <v>10540000</v>
      </c>
      <c r="G1062">
        <v>2023</v>
      </c>
    </row>
    <row r="1063" spans="1:7" x14ac:dyDescent="0.3">
      <c r="A1063" s="3">
        <v>44958</v>
      </c>
      <c r="B1063" t="s">
        <v>32</v>
      </c>
      <c r="C1063" t="s">
        <v>7</v>
      </c>
      <c r="D1063">
        <v>116</v>
      </c>
      <c r="E1063">
        <v>6628</v>
      </c>
      <c r="F1063">
        <v>9860000</v>
      </c>
      <c r="G1063">
        <v>2023</v>
      </c>
    </row>
    <row r="1064" spans="1:7" x14ac:dyDescent="0.3">
      <c r="A1064" s="3">
        <v>44958</v>
      </c>
      <c r="B1064" t="s">
        <v>10</v>
      </c>
      <c r="C1064" t="s">
        <v>7</v>
      </c>
      <c r="D1064">
        <v>13</v>
      </c>
      <c r="E1064">
        <v>7029</v>
      </c>
      <c r="F1064">
        <v>1105000</v>
      </c>
      <c r="G1064">
        <v>2023</v>
      </c>
    </row>
    <row r="1065" spans="1:7" x14ac:dyDescent="0.3">
      <c r="A1065" s="3">
        <v>44958</v>
      </c>
      <c r="B1065" t="s">
        <v>21</v>
      </c>
      <c r="C1065" t="s">
        <v>7</v>
      </c>
      <c r="D1065">
        <v>46</v>
      </c>
      <c r="E1065">
        <v>6117</v>
      </c>
      <c r="F1065">
        <v>3910000</v>
      </c>
      <c r="G1065">
        <v>2023</v>
      </c>
    </row>
    <row r="1066" spans="1:7" x14ac:dyDescent="0.3">
      <c r="A1066" s="3">
        <v>44958</v>
      </c>
      <c r="B1066" t="s">
        <v>22</v>
      </c>
      <c r="C1066" t="s">
        <v>7</v>
      </c>
      <c r="D1066">
        <v>59</v>
      </c>
      <c r="E1066">
        <v>2061</v>
      </c>
      <c r="F1066">
        <v>5015000</v>
      </c>
      <c r="G1066">
        <v>2023</v>
      </c>
    </row>
    <row r="1067" spans="1:7" x14ac:dyDescent="0.3">
      <c r="A1067" s="3">
        <v>44958</v>
      </c>
      <c r="B1067" t="s">
        <v>11</v>
      </c>
      <c r="C1067" t="s">
        <v>7</v>
      </c>
      <c r="D1067">
        <v>73</v>
      </c>
      <c r="E1067">
        <v>4196</v>
      </c>
      <c r="F1067">
        <v>6205000</v>
      </c>
      <c r="G1067">
        <v>2023</v>
      </c>
    </row>
    <row r="1068" spans="1:7" x14ac:dyDescent="0.3">
      <c r="A1068" s="3">
        <v>44958</v>
      </c>
      <c r="B1068" t="s">
        <v>12</v>
      </c>
      <c r="C1068" t="s">
        <v>7</v>
      </c>
      <c r="D1068">
        <v>3</v>
      </c>
      <c r="E1068">
        <v>411</v>
      </c>
      <c r="F1068">
        <v>255000</v>
      </c>
      <c r="G1068">
        <v>2023</v>
      </c>
    </row>
    <row r="1069" spans="1:7" x14ac:dyDescent="0.3">
      <c r="A1069" s="3">
        <v>44958</v>
      </c>
      <c r="B1069" t="s">
        <v>23</v>
      </c>
      <c r="C1069" t="s">
        <v>7</v>
      </c>
      <c r="D1069">
        <v>510</v>
      </c>
      <c r="E1069">
        <v>14823</v>
      </c>
      <c r="F1069">
        <v>43350000</v>
      </c>
      <c r="G1069">
        <v>2023</v>
      </c>
    </row>
    <row r="1070" spans="1:7" x14ac:dyDescent="0.3">
      <c r="A1070" s="3">
        <v>44958</v>
      </c>
      <c r="B1070" t="s">
        <v>33</v>
      </c>
      <c r="C1070" t="s">
        <v>7</v>
      </c>
      <c r="D1070">
        <v>83</v>
      </c>
      <c r="E1070">
        <v>1760</v>
      </c>
      <c r="F1070">
        <v>7055000</v>
      </c>
      <c r="G1070">
        <v>2023</v>
      </c>
    </row>
    <row r="1071" spans="1:7" x14ac:dyDescent="0.3">
      <c r="A1071" s="3">
        <v>44958</v>
      </c>
      <c r="B1071" t="s">
        <v>34</v>
      </c>
      <c r="C1071" t="s">
        <v>7</v>
      </c>
      <c r="D1071">
        <v>271</v>
      </c>
      <c r="E1071">
        <v>28856</v>
      </c>
      <c r="F1071">
        <v>23035000</v>
      </c>
      <c r="G1071">
        <v>2023</v>
      </c>
    </row>
    <row r="1072" spans="1:7" x14ac:dyDescent="0.3">
      <c r="A1072" s="3">
        <v>44958</v>
      </c>
      <c r="B1072" t="s">
        <v>30</v>
      </c>
      <c r="C1072" t="s">
        <v>7</v>
      </c>
      <c r="D1072">
        <v>175</v>
      </c>
      <c r="E1072">
        <v>19656</v>
      </c>
      <c r="F1072">
        <v>14875000</v>
      </c>
      <c r="G1072">
        <v>2023</v>
      </c>
    </row>
    <row r="1073" spans="1:7" x14ac:dyDescent="0.3">
      <c r="A1073" s="3">
        <v>44958</v>
      </c>
      <c r="B1073" t="s">
        <v>28</v>
      </c>
      <c r="C1073" t="s">
        <v>7</v>
      </c>
      <c r="D1073">
        <v>21</v>
      </c>
      <c r="E1073">
        <v>3952</v>
      </c>
      <c r="F1073">
        <v>1785000</v>
      </c>
      <c r="G1073">
        <v>2023</v>
      </c>
    </row>
    <row r="1074" spans="1:7" x14ac:dyDescent="0.3">
      <c r="A1074" s="3">
        <v>44958</v>
      </c>
      <c r="B1074" t="s">
        <v>13</v>
      </c>
      <c r="C1074" t="s">
        <v>7</v>
      </c>
      <c r="D1074">
        <v>8</v>
      </c>
      <c r="E1074">
        <v>4449</v>
      </c>
      <c r="F1074">
        <v>680000</v>
      </c>
      <c r="G1074">
        <v>2023</v>
      </c>
    </row>
    <row r="1075" spans="1:7" x14ac:dyDescent="0.3">
      <c r="A1075" s="3">
        <v>44958</v>
      </c>
      <c r="B1075" t="s">
        <v>31</v>
      </c>
      <c r="C1075" t="s">
        <v>7</v>
      </c>
      <c r="D1075">
        <v>33</v>
      </c>
      <c r="E1075">
        <v>4234</v>
      </c>
      <c r="F1075">
        <v>2805000</v>
      </c>
      <c r="G1075">
        <v>2023</v>
      </c>
    </row>
    <row r="1076" spans="1:7" x14ac:dyDescent="0.3">
      <c r="A1076" s="3">
        <v>44958</v>
      </c>
      <c r="B1076" t="s">
        <v>35</v>
      </c>
      <c r="C1076" t="s">
        <v>7</v>
      </c>
      <c r="D1076">
        <v>616</v>
      </c>
      <c r="E1076">
        <v>21837</v>
      </c>
      <c r="F1076">
        <v>52360000</v>
      </c>
      <c r="G1076">
        <v>2023</v>
      </c>
    </row>
    <row r="1077" spans="1:7" x14ac:dyDescent="0.3">
      <c r="A1077" s="3">
        <v>44958</v>
      </c>
      <c r="B1077" t="s">
        <v>36</v>
      </c>
      <c r="C1077" t="s">
        <v>7</v>
      </c>
      <c r="D1077">
        <v>662</v>
      </c>
      <c r="E1077">
        <v>14603</v>
      </c>
      <c r="F1077">
        <v>56270000</v>
      </c>
      <c r="G1077">
        <v>2023</v>
      </c>
    </row>
    <row r="1078" spans="1:7" x14ac:dyDescent="0.3">
      <c r="A1078" s="3">
        <v>44958</v>
      </c>
      <c r="B1078" t="s">
        <v>24</v>
      </c>
      <c r="C1078" t="s">
        <v>7</v>
      </c>
      <c r="D1078">
        <v>144</v>
      </c>
      <c r="E1078">
        <v>17295</v>
      </c>
      <c r="F1078">
        <v>12240000</v>
      </c>
      <c r="G1078">
        <v>2023</v>
      </c>
    </row>
    <row r="1079" spans="1:7" x14ac:dyDescent="0.3">
      <c r="A1079" s="3">
        <v>44958</v>
      </c>
      <c r="B1079" t="s">
        <v>37</v>
      </c>
      <c r="C1079" t="s">
        <v>7</v>
      </c>
      <c r="D1079">
        <v>1012</v>
      </c>
      <c r="E1079">
        <v>30727</v>
      </c>
      <c r="F1079">
        <v>86020000</v>
      </c>
      <c r="G1079">
        <v>2023</v>
      </c>
    </row>
    <row r="1080" spans="1:7" x14ac:dyDescent="0.3">
      <c r="A1080" s="3">
        <v>44958</v>
      </c>
      <c r="B1080" t="s">
        <v>15</v>
      </c>
      <c r="C1080" t="s">
        <v>7</v>
      </c>
      <c r="D1080">
        <v>5</v>
      </c>
      <c r="E1080">
        <v>756</v>
      </c>
      <c r="F1080">
        <v>425000</v>
      </c>
      <c r="G1080">
        <v>2023</v>
      </c>
    </row>
    <row r="1081" spans="1:7" x14ac:dyDescent="0.3">
      <c r="A1081" s="3">
        <v>44958</v>
      </c>
      <c r="B1081" t="s">
        <v>25</v>
      </c>
      <c r="C1081" t="s">
        <v>7</v>
      </c>
      <c r="D1081">
        <v>60</v>
      </c>
      <c r="E1081">
        <v>5397</v>
      </c>
      <c r="F1081">
        <v>5100000</v>
      </c>
      <c r="G1081">
        <v>2023</v>
      </c>
    </row>
    <row r="1082" spans="1:7" x14ac:dyDescent="0.3">
      <c r="A1082" s="3">
        <v>44958</v>
      </c>
      <c r="B1082" t="s">
        <v>19</v>
      </c>
      <c r="C1082" t="s">
        <v>7</v>
      </c>
      <c r="D1082">
        <v>3</v>
      </c>
      <c r="E1082">
        <v>703</v>
      </c>
      <c r="F1082">
        <v>255000</v>
      </c>
      <c r="G1082">
        <v>2023</v>
      </c>
    </row>
    <row r="1083" spans="1:7" x14ac:dyDescent="0.3">
      <c r="A1083" s="3">
        <v>44958</v>
      </c>
      <c r="B1083" t="s">
        <v>26</v>
      </c>
      <c r="C1083" t="s">
        <v>7</v>
      </c>
      <c r="D1083">
        <v>18</v>
      </c>
      <c r="E1083">
        <v>11765</v>
      </c>
      <c r="F1083">
        <v>1530000</v>
      </c>
      <c r="G1083">
        <v>2023</v>
      </c>
    </row>
    <row r="1084" spans="1:7" x14ac:dyDescent="0.3">
      <c r="A1084" s="3">
        <v>44958</v>
      </c>
      <c r="B1084" t="s">
        <v>38</v>
      </c>
      <c r="C1084" t="s">
        <v>7</v>
      </c>
      <c r="D1084">
        <v>293</v>
      </c>
      <c r="E1084">
        <v>15819</v>
      </c>
      <c r="F1084">
        <v>24905000</v>
      </c>
      <c r="G1084">
        <v>2023</v>
      </c>
    </row>
    <row r="1085" spans="1:7" x14ac:dyDescent="0.3">
      <c r="A1085" s="3">
        <v>44958</v>
      </c>
      <c r="B1085" t="s">
        <v>39</v>
      </c>
      <c r="C1085" t="s">
        <v>7</v>
      </c>
      <c r="D1085">
        <v>307</v>
      </c>
      <c r="E1085">
        <v>18758</v>
      </c>
      <c r="F1085">
        <v>26095000</v>
      </c>
      <c r="G1085">
        <v>2023</v>
      </c>
    </row>
    <row r="1086" spans="1:7" x14ac:dyDescent="0.3">
      <c r="A1086" s="3">
        <v>44958</v>
      </c>
      <c r="B1086" t="s">
        <v>40</v>
      </c>
      <c r="C1086" t="s">
        <v>7</v>
      </c>
      <c r="D1086">
        <v>60</v>
      </c>
      <c r="E1086">
        <v>32464</v>
      </c>
      <c r="F1086">
        <v>5100000</v>
      </c>
      <c r="G1086">
        <v>2023</v>
      </c>
    </row>
    <row r="1087" spans="1:7" x14ac:dyDescent="0.3">
      <c r="A1087" s="3">
        <v>44958</v>
      </c>
      <c r="B1087" t="s">
        <v>27</v>
      </c>
      <c r="C1087" t="s">
        <v>7</v>
      </c>
      <c r="D1087">
        <v>23</v>
      </c>
      <c r="E1087">
        <v>3985</v>
      </c>
      <c r="F1087">
        <v>1955000</v>
      </c>
      <c r="G1087">
        <v>2023</v>
      </c>
    </row>
    <row r="1088" spans="1:7" x14ac:dyDescent="0.3">
      <c r="A1088" s="3">
        <v>44958</v>
      </c>
      <c r="B1088" t="s">
        <v>41</v>
      </c>
      <c r="C1088" t="s">
        <v>7</v>
      </c>
      <c r="D1088">
        <v>142</v>
      </c>
      <c r="E1088">
        <v>8054</v>
      </c>
      <c r="F1088">
        <v>12070000</v>
      </c>
      <c r="G1088">
        <v>2023</v>
      </c>
    </row>
    <row r="1089" spans="1:7" x14ac:dyDescent="0.3">
      <c r="A1089" s="3">
        <v>44986</v>
      </c>
      <c r="B1089" t="s">
        <v>32</v>
      </c>
      <c r="C1089" t="s">
        <v>7</v>
      </c>
      <c r="D1089">
        <v>173</v>
      </c>
      <c r="E1089">
        <v>7764</v>
      </c>
      <c r="F1089">
        <v>14705000</v>
      </c>
      <c r="G1089">
        <v>2023</v>
      </c>
    </row>
    <row r="1090" spans="1:7" x14ac:dyDescent="0.3">
      <c r="A1090" s="3">
        <v>44986</v>
      </c>
      <c r="B1090" t="s">
        <v>10</v>
      </c>
      <c r="C1090" t="s">
        <v>7</v>
      </c>
      <c r="D1090">
        <v>20</v>
      </c>
      <c r="E1090">
        <v>8324</v>
      </c>
      <c r="F1090">
        <v>1700000</v>
      </c>
      <c r="G1090">
        <v>2023</v>
      </c>
    </row>
    <row r="1091" spans="1:7" x14ac:dyDescent="0.3">
      <c r="A1091" s="3">
        <v>44986</v>
      </c>
      <c r="B1091" t="s">
        <v>21</v>
      </c>
      <c r="C1091" t="s">
        <v>7</v>
      </c>
      <c r="D1091">
        <v>47</v>
      </c>
      <c r="E1091">
        <v>6322</v>
      </c>
      <c r="F1091">
        <v>3995000</v>
      </c>
      <c r="G1091">
        <v>2023</v>
      </c>
    </row>
    <row r="1092" spans="1:7" x14ac:dyDescent="0.3">
      <c r="A1092" s="3">
        <v>44986</v>
      </c>
      <c r="B1092" t="s">
        <v>22</v>
      </c>
      <c r="C1092" t="s">
        <v>7</v>
      </c>
      <c r="D1092">
        <v>131</v>
      </c>
      <c r="E1092">
        <v>2589</v>
      </c>
      <c r="F1092">
        <v>11135000</v>
      </c>
      <c r="G1092">
        <v>2023</v>
      </c>
    </row>
    <row r="1093" spans="1:7" x14ac:dyDescent="0.3">
      <c r="A1093" s="3">
        <v>44986</v>
      </c>
      <c r="B1093" t="s">
        <v>11</v>
      </c>
      <c r="C1093" t="s">
        <v>7</v>
      </c>
      <c r="D1093">
        <v>95</v>
      </c>
      <c r="E1093">
        <v>5119</v>
      </c>
      <c r="F1093">
        <v>8075000</v>
      </c>
      <c r="G1093">
        <v>2023</v>
      </c>
    </row>
    <row r="1094" spans="1:7" x14ac:dyDescent="0.3">
      <c r="A1094" s="3">
        <v>44986</v>
      </c>
      <c r="B1094" t="s">
        <v>12</v>
      </c>
      <c r="C1094" t="s">
        <v>7</v>
      </c>
      <c r="D1094">
        <v>2</v>
      </c>
      <c r="E1094">
        <v>485</v>
      </c>
      <c r="F1094">
        <v>170000</v>
      </c>
      <c r="G1094">
        <v>2023</v>
      </c>
    </row>
    <row r="1095" spans="1:7" x14ac:dyDescent="0.3">
      <c r="A1095" s="3">
        <v>44986</v>
      </c>
      <c r="B1095" t="s">
        <v>23</v>
      </c>
      <c r="C1095" t="s">
        <v>7</v>
      </c>
      <c r="D1095">
        <v>1544</v>
      </c>
      <c r="E1095">
        <v>18638</v>
      </c>
      <c r="F1095">
        <v>131240000</v>
      </c>
      <c r="G1095">
        <v>2023</v>
      </c>
    </row>
    <row r="1096" spans="1:7" x14ac:dyDescent="0.3">
      <c r="A1096" s="3">
        <v>44986</v>
      </c>
      <c r="B1096" t="s">
        <v>33</v>
      </c>
      <c r="C1096" t="s">
        <v>7</v>
      </c>
      <c r="D1096">
        <v>112</v>
      </c>
      <c r="E1096">
        <v>2439</v>
      </c>
      <c r="F1096">
        <v>9520000</v>
      </c>
      <c r="G1096">
        <v>2023</v>
      </c>
    </row>
    <row r="1097" spans="1:7" x14ac:dyDescent="0.3">
      <c r="A1097" s="3">
        <v>44986</v>
      </c>
      <c r="B1097" t="s">
        <v>34</v>
      </c>
      <c r="C1097" t="s">
        <v>7</v>
      </c>
      <c r="D1097">
        <v>498</v>
      </c>
      <c r="E1097">
        <v>26082</v>
      </c>
      <c r="F1097">
        <v>42330000</v>
      </c>
      <c r="G1097">
        <v>2023</v>
      </c>
    </row>
    <row r="1098" spans="1:7" x14ac:dyDescent="0.3">
      <c r="A1098" s="3">
        <v>44986</v>
      </c>
      <c r="B1098" t="s">
        <v>30</v>
      </c>
      <c r="C1098" t="s">
        <v>7</v>
      </c>
      <c r="D1098">
        <v>477</v>
      </c>
      <c r="E1098">
        <v>21547</v>
      </c>
      <c r="F1098">
        <v>40545000</v>
      </c>
      <c r="G1098">
        <v>2023</v>
      </c>
    </row>
    <row r="1099" spans="1:7" x14ac:dyDescent="0.3">
      <c r="A1099" s="3">
        <v>44986</v>
      </c>
      <c r="B1099" t="s">
        <v>28</v>
      </c>
      <c r="C1099" t="s">
        <v>7</v>
      </c>
      <c r="D1099">
        <v>7</v>
      </c>
      <c r="E1099">
        <v>3574</v>
      </c>
      <c r="F1099">
        <v>595000</v>
      </c>
      <c r="G1099">
        <v>2023</v>
      </c>
    </row>
    <row r="1100" spans="1:7" x14ac:dyDescent="0.3">
      <c r="A1100" s="3">
        <v>44986</v>
      </c>
      <c r="B1100" t="s">
        <v>13</v>
      </c>
      <c r="C1100" t="s">
        <v>7</v>
      </c>
      <c r="D1100">
        <v>17</v>
      </c>
      <c r="E1100">
        <v>5388</v>
      </c>
      <c r="F1100">
        <v>1445000</v>
      </c>
      <c r="G1100">
        <v>2023</v>
      </c>
    </row>
    <row r="1101" spans="1:7" x14ac:dyDescent="0.3">
      <c r="A1101" s="3">
        <v>44986</v>
      </c>
      <c r="B1101" t="s">
        <v>31</v>
      </c>
      <c r="C1101" t="s">
        <v>7</v>
      </c>
      <c r="D1101">
        <v>52</v>
      </c>
      <c r="E1101">
        <v>4670</v>
      </c>
      <c r="F1101">
        <v>4420000</v>
      </c>
      <c r="G1101">
        <v>2023</v>
      </c>
    </row>
    <row r="1102" spans="1:7" x14ac:dyDescent="0.3">
      <c r="A1102" s="3">
        <v>44986</v>
      </c>
      <c r="B1102" t="s">
        <v>35</v>
      </c>
      <c r="C1102" t="s">
        <v>7</v>
      </c>
      <c r="D1102">
        <v>1062</v>
      </c>
      <c r="E1102">
        <v>28169</v>
      </c>
      <c r="F1102">
        <v>90270000</v>
      </c>
      <c r="G1102">
        <v>2023</v>
      </c>
    </row>
    <row r="1103" spans="1:7" x14ac:dyDescent="0.3">
      <c r="A1103" s="3">
        <v>44986</v>
      </c>
      <c r="B1103" t="s">
        <v>36</v>
      </c>
      <c r="C1103" t="s">
        <v>7</v>
      </c>
      <c r="D1103">
        <v>1107</v>
      </c>
      <c r="E1103">
        <v>24727</v>
      </c>
      <c r="F1103">
        <v>94095000</v>
      </c>
      <c r="G1103">
        <v>2023</v>
      </c>
    </row>
    <row r="1104" spans="1:7" x14ac:dyDescent="0.3">
      <c r="A1104" s="3">
        <v>44986</v>
      </c>
      <c r="B1104" t="s">
        <v>24</v>
      </c>
      <c r="C1104" t="s">
        <v>7</v>
      </c>
      <c r="D1104">
        <v>159</v>
      </c>
      <c r="E1104">
        <v>14745</v>
      </c>
      <c r="F1104">
        <v>13515000</v>
      </c>
      <c r="G1104">
        <v>2023</v>
      </c>
    </row>
    <row r="1105" spans="1:7" x14ac:dyDescent="0.3">
      <c r="A1105" s="3">
        <v>44986</v>
      </c>
      <c r="B1105" t="s">
        <v>37</v>
      </c>
      <c r="C1105" t="s">
        <v>7</v>
      </c>
      <c r="D1105">
        <v>1389</v>
      </c>
      <c r="E1105">
        <v>42854</v>
      </c>
      <c r="F1105">
        <v>118065000</v>
      </c>
      <c r="G1105">
        <v>2023</v>
      </c>
    </row>
    <row r="1106" spans="1:7" x14ac:dyDescent="0.3">
      <c r="A1106" s="3">
        <v>44986</v>
      </c>
      <c r="B1106" t="s">
        <v>25</v>
      </c>
      <c r="C1106" t="s">
        <v>7</v>
      </c>
      <c r="D1106">
        <v>74</v>
      </c>
      <c r="E1106">
        <v>6358</v>
      </c>
      <c r="F1106">
        <v>6290000</v>
      </c>
      <c r="G1106">
        <v>2023</v>
      </c>
    </row>
    <row r="1107" spans="1:7" x14ac:dyDescent="0.3">
      <c r="A1107" s="3">
        <v>44986</v>
      </c>
      <c r="B1107" t="s">
        <v>19</v>
      </c>
      <c r="C1107" t="s">
        <v>7</v>
      </c>
      <c r="D1107">
        <v>4</v>
      </c>
      <c r="E1107">
        <v>999</v>
      </c>
      <c r="F1107">
        <v>340000</v>
      </c>
      <c r="G1107">
        <v>2023</v>
      </c>
    </row>
    <row r="1108" spans="1:7" x14ac:dyDescent="0.3">
      <c r="A1108" s="3">
        <v>44986</v>
      </c>
      <c r="B1108" t="s">
        <v>26</v>
      </c>
      <c r="C1108" t="s">
        <v>7</v>
      </c>
      <c r="D1108">
        <v>13</v>
      </c>
      <c r="E1108">
        <v>12430</v>
      </c>
      <c r="F1108">
        <v>1105000</v>
      </c>
      <c r="G1108">
        <v>2023</v>
      </c>
    </row>
    <row r="1109" spans="1:7" x14ac:dyDescent="0.3">
      <c r="A1109" s="3">
        <v>44986</v>
      </c>
      <c r="B1109" t="s">
        <v>38</v>
      </c>
      <c r="C1109" t="s">
        <v>7</v>
      </c>
      <c r="D1109">
        <v>425</v>
      </c>
      <c r="E1109">
        <v>18370</v>
      </c>
      <c r="F1109">
        <v>36125000</v>
      </c>
      <c r="G1109">
        <v>2023</v>
      </c>
    </row>
    <row r="1110" spans="1:7" x14ac:dyDescent="0.3">
      <c r="A1110" s="3">
        <v>44986</v>
      </c>
      <c r="B1110" t="s">
        <v>39</v>
      </c>
      <c r="C1110" t="s">
        <v>7</v>
      </c>
      <c r="D1110">
        <v>571</v>
      </c>
      <c r="E1110">
        <v>22131</v>
      </c>
      <c r="F1110">
        <v>48535000</v>
      </c>
      <c r="G1110">
        <v>2023</v>
      </c>
    </row>
    <row r="1111" spans="1:7" x14ac:dyDescent="0.3">
      <c r="A1111" s="3">
        <v>44986</v>
      </c>
      <c r="B1111" t="s">
        <v>20</v>
      </c>
      <c r="C1111" t="s">
        <v>7</v>
      </c>
      <c r="D1111">
        <v>9</v>
      </c>
      <c r="E1111">
        <v>329</v>
      </c>
      <c r="F1111">
        <v>765000</v>
      </c>
      <c r="G1111">
        <v>2023</v>
      </c>
    </row>
    <row r="1112" spans="1:7" x14ac:dyDescent="0.3">
      <c r="A1112" s="3">
        <v>44986</v>
      </c>
      <c r="B1112" t="s">
        <v>40</v>
      </c>
      <c r="C1112" t="s">
        <v>7</v>
      </c>
      <c r="D1112">
        <v>431</v>
      </c>
      <c r="E1112">
        <v>34186</v>
      </c>
      <c r="F1112">
        <v>36635000</v>
      </c>
      <c r="G1112">
        <v>2023</v>
      </c>
    </row>
    <row r="1113" spans="1:7" x14ac:dyDescent="0.3">
      <c r="A1113" s="3">
        <v>44986</v>
      </c>
      <c r="B1113" t="s">
        <v>27</v>
      </c>
      <c r="C1113" t="s">
        <v>7</v>
      </c>
      <c r="D1113">
        <v>48</v>
      </c>
      <c r="E1113">
        <v>4596</v>
      </c>
      <c r="F1113">
        <v>4080000</v>
      </c>
      <c r="G1113">
        <v>2023</v>
      </c>
    </row>
    <row r="1114" spans="1:7" x14ac:dyDescent="0.3">
      <c r="A1114" s="3">
        <v>44986</v>
      </c>
      <c r="B1114" t="s">
        <v>41</v>
      </c>
      <c r="C1114" t="s">
        <v>7</v>
      </c>
      <c r="D1114">
        <v>352</v>
      </c>
      <c r="E1114">
        <v>8955</v>
      </c>
      <c r="F1114">
        <v>29920000</v>
      </c>
      <c r="G1114">
        <v>2023</v>
      </c>
    </row>
    <row r="1115" spans="1:7" x14ac:dyDescent="0.3">
      <c r="A1115" s="3">
        <v>45017</v>
      </c>
      <c r="B1115" t="s">
        <v>32</v>
      </c>
      <c r="C1115" t="s">
        <v>7</v>
      </c>
      <c r="D1115">
        <v>225</v>
      </c>
      <c r="E1115">
        <v>7229</v>
      </c>
      <c r="F1115">
        <v>19125000</v>
      </c>
      <c r="G1115">
        <v>2023</v>
      </c>
    </row>
    <row r="1116" spans="1:7" x14ac:dyDescent="0.3">
      <c r="A1116" s="3">
        <v>45017</v>
      </c>
      <c r="B1116" t="s">
        <v>10</v>
      </c>
      <c r="C1116" t="s">
        <v>7</v>
      </c>
      <c r="D1116">
        <v>20</v>
      </c>
      <c r="E1116">
        <v>7022</v>
      </c>
      <c r="F1116">
        <v>1700000</v>
      </c>
      <c r="G1116">
        <v>2023</v>
      </c>
    </row>
    <row r="1117" spans="1:7" x14ac:dyDescent="0.3">
      <c r="A1117" s="3">
        <v>45017</v>
      </c>
      <c r="B1117" t="s">
        <v>21</v>
      </c>
      <c r="C1117" t="s">
        <v>7</v>
      </c>
      <c r="D1117">
        <v>40</v>
      </c>
      <c r="E1117">
        <v>5840</v>
      </c>
      <c r="F1117">
        <v>3400000</v>
      </c>
      <c r="G1117">
        <v>2023</v>
      </c>
    </row>
    <row r="1118" spans="1:7" x14ac:dyDescent="0.3">
      <c r="A1118" s="3">
        <v>45017</v>
      </c>
      <c r="B1118" t="s">
        <v>22</v>
      </c>
      <c r="C1118" t="s">
        <v>7</v>
      </c>
      <c r="D1118">
        <v>62</v>
      </c>
      <c r="E1118">
        <v>2482</v>
      </c>
      <c r="F1118">
        <v>5270000</v>
      </c>
      <c r="G1118">
        <v>2023</v>
      </c>
    </row>
    <row r="1119" spans="1:7" x14ac:dyDescent="0.3">
      <c r="A1119" s="3">
        <v>45017</v>
      </c>
      <c r="B1119" t="s">
        <v>11</v>
      </c>
      <c r="C1119" t="s">
        <v>7</v>
      </c>
      <c r="D1119">
        <v>93</v>
      </c>
      <c r="E1119">
        <v>5558</v>
      </c>
      <c r="F1119">
        <v>7905000</v>
      </c>
      <c r="G1119">
        <v>2023</v>
      </c>
    </row>
    <row r="1120" spans="1:7" x14ac:dyDescent="0.3">
      <c r="A1120" s="3">
        <v>45017</v>
      </c>
      <c r="B1120" t="s">
        <v>23</v>
      </c>
      <c r="C1120" t="s">
        <v>7</v>
      </c>
      <c r="D1120">
        <v>551</v>
      </c>
      <c r="E1120">
        <v>14861</v>
      </c>
      <c r="F1120">
        <v>46835000</v>
      </c>
      <c r="G1120">
        <v>2023</v>
      </c>
    </row>
    <row r="1121" spans="1:7" x14ac:dyDescent="0.3">
      <c r="A1121" s="3">
        <v>45017</v>
      </c>
      <c r="B1121" t="s">
        <v>33</v>
      </c>
      <c r="C1121" t="s">
        <v>7</v>
      </c>
      <c r="D1121">
        <v>57</v>
      </c>
      <c r="E1121">
        <v>1633</v>
      </c>
      <c r="F1121">
        <v>4845000</v>
      </c>
      <c r="G1121">
        <v>2023</v>
      </c>
    </row>
    <row r="1122" spans="1:7" x14ac:dyDescent="0.3">
      <c r="A1122" s="3">
        <v>45017</v>
      </c>
      <c r="B1122" t="s">
        <v>34</v>
      </c>
      <c r="C1122" t="s">
        <v>7</v>
      </c>
      <c r="D1122">
        <v>537</v>
      </c>
      <c r="E1122">
        <v>28451</v>
      </c>
      <c r="F1122">
        <v>45645000</v>
      </c>
      <c r="G1122">
        <v>2023</v>
      </c>
    </row>
    <row r="1123" spans="1:7" x14ac:dyDescent="0.3">
      <c r="A1123" s="3">
        <v>45017</v>
      </c>
      <c r="B1123" t="s">
        <v>30</v>
      </c>
      <c r="C1123" t="s">
        <v>7</v>
      </c>
      <c r="D1123">
        <v>363</v>
      </c>
      <c r="E1123">
        <v>21914</v>
      </c>
      <c r="F1123">
        <v>30855000</v>
      </c>
      <c r="G1123">
        <v>2023</v>
      </c>
    </row>
    <row r="1124" spans="1:7" x14ac:dyDescent="0.3">
      <c r="A1124" s="3">
        <v>45017</v>
      </c>
      <c r="B1124" t="s">
        <v>28</v>
      </c>
      <c r="C1124" t="s">
        <v>7</v>
      </c>
      <c r="D1124">
        <v>9</v>
      </c>
      <c r="E1124">
        <v>3880</v>
      </c>
      <c r="F1124">
        <v>765000</v>
      </c>
      <c r="G1124">
        <v>2023</v>
      </c>
    </row>
    <row r="1125" spans="1:7" x14ac:dyDescent="0.3">
      <c r="A1125" s="3">
        <v>45017</v>
      </c>
      <c r="B1125" t="s">
        <v>13</v>
      </c>
      <c r="C1125" t="s">
        <v>7</v>
      </c>
      <c r="D1125">
        <v>4</v>
      </c>
      <c r="E1125">
        <v>3728</v>
      </c>
      <c r="F1125">
        <v>340000</v>
      </c>
      <c r="G1125">
        <v>2023</v>
      </c>
    </row>
    <row r="1126" spans="1:7" x14ac:dyDescent="0.3">
      <c r="A1126" s="3">
        <v>45017</v>
      </c>
      <c r="B1126" t="s">
        <v>31</v>
      </c>
      <c r="C1126" t="s">
        <v>7</v>
      </c>
      <c r="D1126">
        <v>39</v>
      </c>
      <c r="E1126">
        <v>4281</v>
      </c>
      <c r="F1126">
        <v>3315000</v>
      </c>
      <c r="G1126">
        <v>2023</v>
      </c>
    </row>
    <row r="1127" spans="1:7" x14ac:dyDescent="0.3">
      <c r="A1127" s="3">
        <v>45017</v>
      </c>
      <c r="B1127" t="s">
        <v>35</v>
      </c>
      <c r="C1127" t="s">
        <v>7</v>
      </c>
      <c r="D1127">
        <v>762</v>
      </c>
      <c r="E1127">
        <v>22368</v>
      </c>
      <c r="F1127">
        <v>64770000</v>
      </c>
      <c r="G1127">
        <v>2023</v>
      </c>
    </row>
    <row r="1128" spans="1:7" x14ac:dyDescent="0.3">
      <c r="A1128" s="3">
        <v>45017</v>
      </c>
      <c r="B1128" t="s">
        <v>36</v>
      </c>
      <c r="C1128" t="s">
        <v>7</v>
      </c>
      <c r="D1128">
        <v>637</v>
      </c>
      <c r="E1128">
        <v>9171</v>
      </c>
      <c r="F1128">
        <v>54145000</v>
      </c>
      <c r="G1128">
        <v>2023</v>
      </c>
    </row>
    <row r="1129" spans="1:7" x14ac:dyDescent="0.3">
      <c r="A1129" s="3">
        <v>45017</v>
      </c>
      <c r="B1129" t="s">
        <v>24</v>
      </c>
      <c r="C1129" t="s">
        <v>7</v>
      </c>
      <c r="D1129">
        <v>95</v>
      </c>
      <c r="E1129">
        <v>10894</v>
      </c>
      <c r="F1129">
        <v>8075000</v>
      </c>
      <c r="G1129">
        <v>2023</v>
      </c>
    </row>
    <row r="1130" spans="1:7" x14ac:dyDescent="0.3">
      <c r="A1130" s="3">
        <v>45017</v>
      </c>
      <c r="B1130" t="s">
        <v>37</v>
      </c>
      <c r="C1130" t="s">
        <v>7</v>
      </c>
      <c r="D1130">
        <v>1139</v>
      </c>
      <c r="E1130">
        <v>35336</v>
      </c>
      <c r="F1130">
        <v>96815000</v>
      </c>
      <c r="G1130">
        <v>2023</v>
      </c>
    </row>
    <row r="1131" spans="1:7" x14ac:dyDescent="0.3">
      <c r="A1131" s="3">
        <v>45017</v>
      </c>
      <c r="B1131" t="s">
        <v>16</v>
      </c>
      <c r="C1131" t="s">
        <v>7</v>
      </c>
      <c r="D1131">
        <v>2</v>
      </c>
      <c r="E1131">
        <v>1094</v>
      </c>
      <c r="F1131">
        <v>170000</v>
      </c>
      <c r="G1131">
        <v>2023</v>
      </c>
    </row>
    <row r="1132" spans="1:7" x14ac:dyDescent="0.3">
      <c r="A1132" s="3">
        <v>45017</v>
      </c>
      <c r="B1132" t="s">
        <v>25</v>
      </c>
      <c r="C1132" t="s">
        <v>7</v>
      </c>
      <c r="D1132">
        <v>84</v>
      </c>
      <c r="E1132">
        <v>5315</v>
      </c>
      <c r="F1132">
        <v>7140000</v>
      </c>
      <c r="G1132">
        <v>2023</v>
      </c>
    </row>
    <row r="1133" spans="1:7" x14ac:dyDescent="0.3">
      <c r="A1133" s="3">
        <v>45017</v>
      </c>
      <c r="B1133" t="s">
        <v>19</v>
      </c>
      <c r="C1133" t="s">
        <v>7</v>
      </c>
      <c r="D1133">
        <v>5</v>
      </c>
      <c r="E1133">
        <v>735</v>
      </c>
      <c r="F1133">
        <v>425000</v>
      </c>
      <c r="G1133">
        <v>2023</v>
      </c>
    </row>
    <row r="1134" spans="1:7" x14ac:dyDescent="0.3">
      <c r="A1134" s="3">
        <v>45017</v>
      </c>
      <c r="B1134" t="s">
        <v>26</v>
      </c>
      <c r="C1134" t="s">
        <v>7</v>
      </c>
      <c r="D1134">
        <v>22</v>
      </c>
      <c r="E1134">
        <v>9734</v>
      </c>
      <c r="F1134">
        <v>1870000</v>
      </c>
      <c r="G1134">
        <v>2023</v>
      </c>
    </row>
    <row r="1135" spans="1:7" x14ac:dyDescent="0.3">
      <c r="A1135" s="3">
        <v>45017</v>
      </c>
      <c r="B1135" t="s">
        <v>38</v>
      </c>
      <c r="C1135" t="s">
        <v>7</v>
      </c>
      <c r="D1135">
        <v>291</v>
      </c>
      <c r="E1135">
        <v>14377</v>
      </c>
      <c r="F1135">
        <v>24735000</v>
      </c>
      <c r="G1135">
        <v>2023</v>
      </c>
    </row>
    <row r="1136" spans="1:7" x14ac:dyDescent="0.3">
      <c r="A1136" s="3">
        <v>45017</v>
      </c>
      <c r="B1136" t="s">
        <v>39</v>
      </c>
      <c r="C1136" t="s">
        <v>7</v>
      </c>
      <c r="D1136">
        <v>399</v>
      </c>
      <c r="E1136">
        <v>18659</v>
      </c>
      <c r="F1136">
        <v>33915000</v>
      </c>
      <c r="G1136">
        <v>2023</v>
      </c>
    </row>
    <row r="1137" spans="1:7" x14ac:dyDescent="0.3">
      <c r="A1137" s="3">
        <v>45017</v>
      </c>
      <c r="B1137" t="s">
        <v>40</v>
      </c>
      <c r="C1137" t="s">
        <v>7</v>
      </c>
      <c r="D1137">
        <v>364</v>
      </c>
      <c r="E1137">
        <v>32143</v>
      </c>
      <c r="F1137">
        <v>30940000</v>
      </c>
      <c r="G1137">
        <v>2023</v>
      </c>
    </row>
    <row r="1138" spans="1:7" x14ac:dyDescent="0.3">
      <c r="A1138" s="3">
        <v>45017</v>
      </c>
      <c r="B1138" t="s">
        <v>27</v>
      </c>
      <c r="C1138" t="s">
        <v>7</v>
      </c>
      <c r="D1138">
        <v>47</v>
      </c>
      <c r="E1138">
        <v>4887</v>
      </c>
      <c r="F1138">
        <v>3995000</v>
      </c>
      <c r="G1138">
        <v>2023</v>
      </c>
    </row>
    <row r="1139" spans="1:7" x14ac:dyDescent="0.3">
      <c r="A1139" s="3">
        <v>45017</v>
      </c>
      <c r="B1139" t="s">
        <v>41</v>
      </c>
      <c r="C1139" t="s">
        <v>7</v>
      </c>
      <c r="D1139">
        <v>152</v>
      </c>
      <c r="E1139">
        <v>7999</v>
      </c>
      <c r="F1139">
        <v>12920000</v>
      </c>
      <c r="G1139">
        <v>2023</v>
      </c>
    </row>
    <row r="1140" spans="1:7" x14ac:dyDescent="0.3">
      <c r="A1140" s="3">
        <v>45047</v>
      </c>
      <c r="B1140" t="s">
        <v>32</v>
      </c>
      <c r="C1140" t="s">
        <v>7</v>
      </c>
      <c r="D1140">
        <v>216</v>
      </c>
      <c r="E1140">
        <v>8095</v>
      </c>
      <c r="F1140">
        <v>18360000</v>
      </c>
      <c r="G1140">
        <v>2023</v>
      </c>
    </row>
    <row r="1141" spans="1:7" x14ac:dyDescent="0.3">
      <c r="A1141" s="3">
        <v>45047</v>
      </c>
      <c r="B1141" t="s">
        <v>10</v>
      </c>
      <c r="C1141" t="s">
        <v>7</v>
      </c>
      <c r="D1141">
        <v>30</v>
      </c>
      <c r="E1141">
        <v>6994</v>
      </c>
      <c r="F1141">
        <v>2550000</v>
      </c>
      <c r="G1141">
        <v>2023</v>
      </c>
    </row>
    <row r="1142" spans="1:7" x14ac:dyDescent="0.3">
      <c r="A1142" s="3">
        <v>45047</v>
      </c>
      <c r="B1142" t="s">
        <v>21</v>
      </c>
      <c r="C1142" t="s">
        <v>7</v>
      </c>
      <c r="D1142">
        <v>46</v>
      </c>
      <c r="E1142">
        <v>6865</v>
      </c>
      <c r="F1142">
        <v>3910000</v>
      </c>
      <c r="G1142">
        <v>2023</v>
      </c>
    </row>
    <row r="1143" spans="1:7" x14ac:dyDescent="0.3">
      <c r="A1143" s="3">
        <v>45047</v>
      </c>
      <c r="B1143" t="s">
        <v>22</v>
      </c>
      <c r="C1143" t="s">
        <v>7</v>
      </c>
      <c r="D1143">
        <v>83</v>
      </c>
      <c r="E1143">
        <v>2556</v>
      </c>
      <c r="F1143">
        <v>7055000</v>
      </c>
      <c r="G1143">
        <v>2023</v>
      </c>
    </row>
    <row r="1144" spans="1:7" x14ac:dyDescent="0.3">
      <c r="A1144" s="3">
        <v>45047</v>
      </c>
      <c r="B1144" t="s">
        <v>11</v>
      </c>
      <c r="C1144" t="s">
        <v>7</v>
      </c>
      <c r="D1144">
        <v>185</v>
      </c>
      <c r="E1144">
        <v>3785</v>
      </c>
      <c r="F1144">
        <v>15725000</v>
      </c>
      <c r="G1144">
        <v>2023</v>
      </c>
    </row>
    <row r="1145" spans="1:7" x14ac:dyDescent="0.3">
      <c r="A1145" s="3">
        <v>45047</v>
      </c>
      <c r="B1145" t="s">
        <v>12</v>
      </c>
      <c r="C1145" t="s">
        <v>7</v>
      </c>
      <c r="D1145">
        <v>4</v>
      </c>
      <c r="E1145">
        <v>416</v>
      </c>
      <c r="F1145">
        <v>340000</v>
      </c>
      <c r="G1145">
        <v>2023</v>
      </c>
    </row>
    <row r="1146" spans="1:7" x14ac:dyDescent="0.3">
      <c r="A1146" s="3">
        <v>45047</v>
      </c>
      <c r="B1146" t="s">
        <v>23</v>
      </c>
      <c r="C1146" t="s">
        <v>7</v>
      </c>
      <c r="D1146">
        <v>787</v>
      </c>
      <c r="E1146">
        <v>16609</v>
      </c>
      <c r="F1146">
        <v>66895000</v>
      </c>
      <c r="G1146">
        <v>2023</v>
      </c>
    </row>
    <row r="1147" spans="1:7" x14ac:dyDescent="0.3">
      <c r="A1147" s="3">
        <v>45047</v>
      </c>
      <c r="B1147" t="s">
        <v>33</v>
      </c>
      <c r="C1147" t="s">
        <v>7</v>
      </c>
      <c r="D1147">
        <v>85</v>
      </c>
      <c r="E1147">
        <v>1878</v>
      </c>
      <c r="F1147">
        <v>7225000</v>
      </c>
      <c r="G1147">
        <v>2023</v>
      </c>
    </row>
    <row r="1148" spans="1:7" x14ac:dyDescent="0.3">
      <c r="A1148" s="3">
        <v>45047</v>
      </c>
      <c r="B1148" t="s">
        <v>34</v>
      </c>
      <c r="C1148" t="s">
        <v>7</v>
      </c>
      <c r="D1148">
        <v>710</v>
      </c>
      <c r="E1148">
        <v>25770</v>
      </c>
      <c r="F1148">
        <v>60350000</v>
      </c>
      <c r="G1148">
        <v>2023</v>
      </c>
    </row>
    <row r="1149" spans="1:7" x14ac:dyDescent="0.3">
      <c r="A1149" s="3">
        <v>45047</v>
      </c>
      <c r="B1149" t="s">
        <v>30</v>
      </c>
      <c r="C1149" t="s">
        <v>7</v>
      </c>
      <c r="D1149">
        <v>211</v>
      </c>
      <c r="E1149">
        <v>21218</v>
      </c>
      <c r="F1149">
        <v>17935000</v>
      </c>
      <c r="G1149">
        <v>2023</v>
      </c>
    </row>
    <row r="1150" spans="1:7" x14ac:dyDescent="0.3">
      <c r="A1150" s="3">
        <v>45047</v>
      </c>
      <c r="B1150" t="s">
        <v>28</v>
      </c>
      <c r="C1150" t="s">
        <v>7</v>
      </c>
      <c r="D1150">
        <v>21</v>
      </c>
      <c r="E1150">
        <v>3565</v>
      </c>
      <c r="F1150">
        <v>1785000</v>
      </c>
      <c r="G1150">
        <v>2023</v>
      </c>
    </row>
    <row r="1151" spans="1:7" x14ac:dyDescent="0.3">
      <c r="A1151" s="3">
        <v>45047</v>
      </c>
      <c r="B1151" t="s">
        <v>13</v>
      </c>
      <c r="C1151" t="s">
        <v>7</v>
      </c>
      <c r="D1151">
        <v>14</v>
      </c>
      <c r="E1151">
        <v>5095</v>
      </c>
      <c r="F1151">
        <v>1190000</v>
      </c>
      <c r="G1151">
        <v>2023</v>
      </c>
    </row>
    <row r="1152" spans="1:7" x14ac:dyDescent="0.3">
      <c r="A1152" s="3">
        <v>45047</v>
      </c>
      <c r="B1152" t="s">
        <v>31</v>
      </c>
      <c r="C1152" t="s">
        <v>7</v>
      </c>
      <c r="D1152">
        <v>37</v>
      </c>
      <c r="E1152">
        <v>4755</v>
      </c>
      <c r="F1152">
        <v>3145000</v>
      </c>
      <c r="G1152">
        <v>2023</v>
      </c>
    </row>
    <row r="1153" spans="1:7" x14ac:dyDescent="0.3">
      <c r="A1153" s="3">
        <v>45047</v>
      </c>
      <c r="B1153" t="s">
        <v>35</v>
      </c>
      <c r="C1153" t="s">
        <v>7</v>
      </c>
      <c r="D1153">
        <v>999</v>
      </c>
      <c r="E1153">
        <v>22601</v>
      </c>
      <c r="F1153">
        <v>84915000</v>
      </c>
      <c r="G1153">
        <v>2023</v>
      </c>
    </row>
    <row r="1154" spans="1:7" x14ac:dyDescent="0.3">
      <c r="A1154" s="3">
        <v>45047</v>
      </c>
      <c r="B1154" t="s">
        <v>36</v>
      </c>
      <c r="C1154" t="s">
        <v>7</v>
      </c>
      <c r="D1154">
        <v>954</v>
      </c>
      <c r="E1154">
        <v>14819</v>
      </c>
      <c r="F1154">
        <v>81090000</v>
      </c>
      <c r="G1154">
        <v>2023</v>
      </c>
    </row>
    <row r="1155" spans="1:7" x14ac:dyDescent="0.3">
      <c r="A1155" s="3">
        <v>45047</v>
      </c>
      <c r="B1155" t="s">
        <v>24</v>
      </c>
      <c r="C1155" t="s">
        <v>7</v>
      </c>
      <c r="D1155">
        <v>136</v>
      </c>
      <c r="E1155">
        <v>12488</v>
      </c>
      <c r="F1155">
        <v>11560000</v>
      </c>
      <c r="G1155">
        <v>2023</v>
      </c>
    </row>
    <row r="1156" spans="1:7" x14ac:dyDescent="0.3">
      <c r="A1156" s="3">
        <v>45047</v>
      </c>
      <c r="B1156" t="s">
        <v>37</v>
      </c>
      <c r="C1156" t="s">
        <v>7</v>
      </c>
      <c r="D1156">
        <v>1137</v>
      </c>
      <c r="E1156">
        <v>35179</v>
      </c>
      <c r="F1156">
        <v>96645000</v>
      </c>
      <c r="G1156">
        <v>2023</v>
      </c>
    </row>
    <row r="1157" spans="1:7" x14ac:dyDescent="0.3">
      <c r="A1157" s="3">
        <v>45047</v>
      </c>
      <c r="B1157" t="s">
        <v>15</v>
      </c>
      <c r="C1157" t="s">
        <v>7</v>
      </c>
      <c r="D1157">
        <v>4</v>
      </c>
      <c r="E1157">
        <v>119</v>
      </c>
      <c r="F1157">
        <v>340000</v>
      </c>
      <c r="G1157">
        <v>2023</v>
      </c>
    </row>
    <row r="1158" spans="1:7" x14ac:dyDescent="0.3">
      <c r="A1158" s="3">
        <v>45047</v>
      </c>
      <c r="B1158" t="s">
        <v>16</v>
      </c>
      <c r="C1158" t="s">
        <v>7</v>
      </c>
      <c r="D1158">
        <v>2</v>
      </c>
      <c r="E1158">
        <v>1027</v>
      </c>
      <c r="F1158">
        <v>170000</v>
      </c>
      <c r="G1158">
        <v>2023</v>
      </c>
    </row>
    <row r="1159" spans="1:7" x14ac:dyDescent="0.3">
      <c r="A1159" s="3">
        <v>45047</v>
      </c>
      <c r="B1159" t="s">
        <v>25</v>
      </c>
      <c r="C1159" t="s">
        <v>7</v>
      </c>
      <c r="D1159">
        <v>105</v>
      </c>
      <c r="E1159">
        <v>5951</v>
      </c>
      <c r="F1159">
        <v>8925000</v>
      </c>
      <c r="G1159">
        <v>2023</v>
      </c>
    </row>
    <row r="1160" spans="1:7" x14ac:dyDescent="0.3">
      <c r="A1160" s="3">
        <v>45047</v>
      </c>
      <c r="B1160" t="s">
        <v>19</v>
      </c>
      <c r="C1160" t="s">
        <v>7</v>
      </c>
      <c r="D1160">
        <v>6</v>
      </c>
      <c r="E1160">
        <v>943</v>
      </c>
      <c r="F1160">
        <v>510000</v>
      </c>
      <c r="G1160">
        <v>2023</v>
      </c>
    </row>
    <row r="1161" spans="1:7" x14ac:dyDescent="0.3">
      <c r="A1161" s="3">
        <v>45047</v>
      </c>
      <c r="B1161" t="s">
        <v>26</v>
      </c>
      <c r="C1161" t="s">
        <v>7</v>
      </c>
      <c r="D1161">
        <v>63</v>
      </c>
      <c r="E1161">
        <v>11047</v>
      </c>
      <c r="F1161">
        <v>5355000</v>
      </c>
      <c r="G1161">
        <v>2023</v>
      </c>
    </row>
    <row r="1162" spans="1:7" x14ac:dyDescent="0.3">
      <c r="A1162" s="3">
        <v>45047</v>
      </c>
      <c r="B1162" t="s">
        <v>38</v>
      </c>
      <c r="C1162" t="s">
        <v>7</v>
      </c>
      <c r="D1162">
        <v>419</v>
      </c>
      <c r="E1162">
        <v>16157</v>
      </c>
      <c r="F1162">
        <v>35615000</v>
      </c>
      <c r="G1162">
        <v>2023</v>
      </c>
    </row>
    <row r="1163" spans="1:7" x14ac:dyDescent="0.3">
      <c r="A1163" s="3">
        <v>45047</v>
      </c>
      <c r="B1163" t="s">
        <v>39</v>
      </c>
      <c r="C1163" t="s">
        <v>7</v>
      </c>
      <c r="D1163">
        <v>529</v>
      </c>
      <c r="E1163">
        <v>20789</v>
      </c>
      <c r="F1163">
        <v>44965000</v>
      </c>
      <c r="G1163">
        <v>2023</v>
      </c>
    </row>
    <row r="1164" spans="1:7" x14ac:dyDescent="0.3">
      <c r="A1164" s="3">
        <v>45047</v>
      </c>
      <c r="B1164" t="s">
        <v>20</v>
      </c>
      <c r="C1164" t="s">
        <v>7</v>
      </c>
      <c r="D1164">
        <v>2</v>
      </c>
      <c r="E1164">
        <v>436</v>
      </c>
      <c r="F1164">
        <v>170000</v>
      </c>
      <c r="G1164">
        <v>2023</v>
      </c>
    </row>
    <row r="1165" spans="1:7" x14ac:dyDescent="0.3">
      <c r="A1165" s="3">
        <v>45047</v>
      </c>
      <c r="B1165" t="s">
        <v>40</v>
      </c>
      <c r="C1165" t="s">
        <v>7</v>
      </c>
      <c r="D1165">
        <v>472</v>
      </c>
      <c r="E1165">
        <v>34515</v>
      </c>
      <c r="F1165">
        <v>40120000</v>
      </c>
      <c r="G1165">
        <v>2023</v>
      </c>
    </row>
    <row r="1166" spans="1:7" x14ac:dyDescent="0.3">
      <c r="A1166" s="3">
        <v>45047</v>
      </c>
      <c r="B1166" t="s">
        <v>27</v>
      </c>
      <c r="C1166" t="s">
        <v>7</v>
      </c>
      <c r="D1166">
        <v>61</v>
      </c>
      <c r="E1166">
        <v>4675</v>
      </c>
      <c r="F1166">
        <v>5185000</v>
      </c>
      <c r="G1166">
        <v>2023</v>
      </c>
    </row>
    <row r="1167" spans="1:7" x14ac:dyDescent="0.3">
      <c r="A1167" s="3">
        <v>45047</v>
      </c>
      <c r="B1167" t="s">
        <v>41</v>
      </c>
      <c r="C1167" t="s">
        <v>7</v>
      </c>
      <c r="D1167">
        <v>322</v>
      </c>
      <c r="E1167">
        <v>8672</v>
      </c>
      <c r="F1167">
        <v>27370000</v>
      </c>
      <c r="G1167">
        <v>2023</v>
      </c>
    </row>
    <row r="1168" spans="1:7" x14ac:dyDescent="0.3">
      <c r="A1168" s="3">
        <v>45078</v>
      </c>
      <c r="B1168" t="s">
        <v>32</v>
      </c>
      <c r="C1168" t="s">
        <v>7</v>
      </c>
      <c r="D1168">
        <v>156</v>
      </c>
      <c r="E1168">
        <v>6611</v>
      </c>
      <c r="F1168">
        <v>13260000</v>
      </c>
      <c r="G1168">
        <v>2023</v>
      </c>
    </row>
    <row r="1169" spans="1:7" x14ac:dyDescent="0.3">
      <c r="A1169" s="3">
        <v>45078</v>
      </c>
      <c r="B1169" t="s">
        <v>10</v>
      </c>
      <c r="C1169" t="s">
        <v>7</v>
      </c>
      <c r="D1169">
        <v>28</v>
      </c>
      <c r="E1169">
        <v>6751</v>
      </c>
      <c r="F1169">
        <v>2380000</v>
      </c>
      <c r="G1169">
        <v>2023</v>
      </c>
    </row>
    <row r="1170" spans="1:7" x14ac:dyDescent="0.3">
      <c r="A1170" s="3">
        <v>45078</v>
      </c>
      <c r="B1170" t="s">
        <v>21</v>
      </c>
      <c r="C1170" t="s">
        <v>7</v>
      </c>
      <c r="D1170">
        <v>52</v>
      </c>
      <c r="E1170">
        <v>6134</v>
      </c>
      <c r="F1170">
        <v>4420000</v>
      </c>
      <c r="G1170">
        <v>2023</v>
      </c>
    </row>
    <row r="1171" spans="1:7" x14ac:dyDescent="0.3">
      <c r="A1171" s="3">
        <v>45078</v>
      </c>
      <c r="B1171" t="s">
        <v>22</v>
      </c>
      <c r="C1171" t="s">
        <v>7</v>
      </c>
      <c r="D1171">
        <v>77</v>
      </c>
      <c r="E1171">
        <v>2597</v>
      </c>
      <c r="F1171">
        <v>6545000</v>
      </c>
      <c r="G1171">
        <v>2023</v>
      </c>
    </row>
    <row r="1172" spans="1:7" x14ac:dyDescent="0.3">
      <c r="A1172" s="3">
        <v>45078</v>
      </c>
      <c r="B1172" t="s">
        <v>11</v>
      </c>
      <c r="C1172" t="s">
        <v>7</v>
      </c>
      <c r="D1172">
        <v>114</v>
      </c>
      <c r="E1172">
        <v>3650</v>
      </c>
      <c r="F1172">
        <v>9690000</v>
      </c>
      <c r="G1172">
        <v>2023</v>
      </c>
    </row>
    <row r="1173" spans="1:7" x14ac:dyDescent="0.3">
      <c r="A1173" s="3">
        <v>45078</v>
      </c>
      <c r="B1173" t="s">
        <v>23</v>
      </c>
      <c r="C1173" t="s">
        <v>7</v>
      </c>
      <c r="D1173">
        <v>935</v>
      </c>
      <c r="E1173">
        <v>15723</v>
      </c>
      <c r="F1173">
        <v>79475000</v>
      </c>
      <c r="G1173">
        <v>2023</v>
      </c>
    </row>
    <row r="1174" spans="1:7" x14ac:dyDescent="0.3">
      <c r="A1174" s="3">
        <v>45078</v>
      </c>
      <c r="B1174" t="s">
        <v>33</v>
      </c>
      <c r="C1174" t="s">
        <v>7</v>
      </c>
      <c r="D1174">
        <v>75</v>
      </c>
      <c r="E1174">
        <v>1699</v>
      </c>
      <c r="F1174">
        <v>6375000</v>
      </c>
      <c r="G1174">
        <v>2023</v>
      </c>
    </row>
    <row r="1175" spans="1:7" x14ac:dyDescent="0.3">
      <c r="A1175" s="3">
        <v>45078</v>
      </c>
      <c r="B1175" t="s">
        <v>34</v>
      </c>
      <c r="C1175" t="s">
        <v>7</v>
      </c>
      <c r="D1175">
        <v>698</v>
      </c>
      <c r="E1175">
        <v>24829</v>
      </c>
      <c r="F1175">
        <v>59330000</v>
      </c>
      <c r="G1175">
        <v>2023</v>
      </c>
    </row>
    <row r="1176" spans="1:7" x14ac:dyDescent="0.3">
      <c r="A1176" s="3">
        <v>45078</v>
      </c>
      <c r="B1176" t="s">
        <v>30</v>
      </c>
      <c r="C1176" t="s">
        <v>7</v>
      </c>
      <c r="D1176">
        <v>263</v>
      </c>
      <c r="E1176">
        <v>21135</v>
      </c>
      <c r="F1176">
        <v>22355000</v>
      </c>
      <c r="G1176">
        <v>2023</v>
      </c>
    </row>
    <row r="1177" spans="1:7" x14ac:dyDescent="0.3">
      <c r="A1177" s="3">
        <v>45078</v>
      </c>
      <c r="B1177" t="s">
        <v>28</v>
      </c>
      <c r="C1177" t="s">
        <v>7</v>
      </c>
      <c r="D1177">
        <v>19</v>
      </c>
      <c r="E1177">
        <v>3448</v>
      </c>
      <c r="F1177">
        <v>1615000</v>
      </c>
      <c r="G1177">
        <v>2023</v>
      </c>
    </row>
    <row r="1178" spans="1:7" x14ac:dyDescent="0.3">
      <c r="A1178" s="3">
        <v>45078</v>
      </c>
      <c r="B1178" t="s">
        <v>13</v>
      </c>
      <c r="C1178" t="s">
        <v>7</v>
      </c>
      <c r="D1178">
        <v>18</v>
      </c>
      <c r="E1178">
        <v>4437</v>
      </c>
      <c r="F1178">
        <v>1530000</v>
      </c>
      <c r="G1178">
        <v>2023</v>
      </c>
    </row>
    <row r="1179" spans="1:7" x14ac:dyDescent="0.3">
      <c r="A1179" s="3">
        <v>45078</v>
      </c>
      <c r="B1179" t="s">
        <v>31</v>
      </c>
      <c r="C1179" t="s">
        <v>7</v>
      </c>
      <c r="D1179">
        <v>48</v>
      </c>
      <c r="E1179">
        <v>4320</v>
      </c>
      <c r="F1179">
        <v>4080000</v>
      </c>
      <c r="G1179">
        <v>2023</v>
      </c>
    </row>
    <row r="1180" spans="1:7" x14ac:dyDescent="0.3">
      <c r="A1180" s="3">
        <v>45078</v>
      </c>
      <c r="B1180" t="s">
        <v>35</v>
      </c>
      <c r="C1180" t="s">
        <v>7</v>
      </c>
      <c r="D1180">
        <v>1142</v>
      </c>
      <c r="E1180">
        <v>24603</v>
      </c>
      <c r="F1180">
        <v>97070000</v>
      </c>
      <c r="G1180">
        <v>2023</v>
      </c>
    </row>
    <row r="1181" spans="1:7" x14ac:dyDescent="0.3">
      <c r="A1181" s="3">
        <v>45078</v>
      </c>
      <c r="B1181" t="s">
        <v>36</v>
      </c>
      <c r="C1181" t="s">
        <v>7</v>
      </c>
      <c r="D1181">
        <v>885</v>
      </c>
      <c r="E1181">
        <v>14389</v>
      </c>
      <c r="F1181">
        <v>75225000</v>
      </c>
      <c r="G1181">
        <v>2023</v>
      </c>
    </row>
    <row r="1182" spans="1:7" x14ac:dyDescent="0.3">
      <c r="A1182" s="3">
        <v>45078</v>
      </c>
      <c r="B1182" t="s">
        <v>24</v>
      </c>
      <c r="C1182" t="s">
        <v>7</v>
      </c>
      <c r="D1182">
        <v>107</v>
      </c>
      <c r="E1182">
        <v>10927</v>
      </c>
      <c r="F1182">
        <v>9095000</v>
      </c>
      <c r="G1182">
        <v>2023</v>
      </c>
    </row>
    <row r="1183" spans="1:7" x14ac:dyDescent="0.3">
      <c r="A1183" s="3">
        <v>45078</v>
      </c>
      <c r="B1183" t="s">
        <v>37</v>
      </c>
      <c r="C1183" t="s">
        <v>7</v>
      </c>
      <c r="D1183">
        <v>1360</v>
      </c>
      <c r="E1183">
        <v>36069</v>
      </c>
      <c r="F1183">
        <v>115600000</v>
      </c>
      <c r="G1183">
        <v>2023</v>
      </c>
    </row>
    <row r="1184" spans="1:7" x14ac:dyDescent="0.3">
      <c r="A1184" s="3">
        <v>45078</v>
      </c>
      <c r="B1184" t="s">
        <v>16</v>
      </c>
      <c r="C1184" t="s">
        <v>7</v>
      </c>
      <c r="D1184">
        <v>2</v>
      </c>
      <c r="E1184">
        <v>950</v>
      </c>
      <c r="F1184">
        <v>170000</v>
      </c>
      <c r="G1184">
        <v>2023</v>
      </c>
    </row>
    <row r="1185" spans="1:7" x14ac:dyDescent="0.3">
      <c r="A1185" s="3">
        <v>45078</v>
      </c>
      <c r="B1185" t="s">
        <v>25</v>
      </c>
      <c r="C1185" t="s">
        <v>7</v>
      </c>
      <c r="D1185">
        <v>89</v>
      </c>
      <c r="E1185">
        <v>5873</v>
      </c>
      <c r="F1185">
        <v>7565000</v>
      </c>
      <c r="G1185">
        <v>2023</v>
      </c>
    </row>
    <row r="1186" spans="1:7" x14ac:dyDescent="0.3">
      <c r="A1186" s="3">
        <v>45078</v>
      </c>
      <c r="B1186" t="s">
        <v>19</v>
      </c>
      <c r="C1186" t="s">
        <v>7</v>
      </c>
      <c r="D1186">
        <v>8</v>
      </c>
      <c r="E1186">
        <v>910</v>
      </c>
      <c r="F1186">
        <v>680000</v>
      </c>
      <c r="G1186">
        <v>2023</v>
      </c>
    </row>
    <row r="1187" spans="1:7" x14ac:dyDescent="0.3">
      <c r="A1187" s="3">
        <v>45078</v>
      </c>
      <c r="B1187" t="s">
        <v>26</v>
      </c>
      <c r="C1187" t="s">
        <v>7</v>
      </c>
      <c r="D1187">
        <v>76</v>
      </c>
      <c r="E1187">
        <v>10547</v>
      </c>
      <c r="F1187">
        <v>6460000</v>
      </c>
      <c r="G1187">
        <v>2023</v>
      </c>
    </row>
    <row r="1188" spans="1:7" x14ac:dyDescent="0.3">
      <c r="A1188" s="3">
        <v>45078</v>
      </c>
      <c r="B1188" t="s">
        <v>38</v>
      </c>
      <c r="C1188" t="s">
        <v>7</v>
      </c>
      <c r="D1188">
        <v>380</v>
      </c>
      <c r="E1188">
        <v>15534</v>
      </c>
      <c r="F1188">
        <v>32300000</v>
      </c>
      <c r="G1188">
        <v>2023</v>
      </c>
    </row>
    <row r="1189" spans="1:7" x14ac:dyDescent="0.3">
      <c r="A1189" s="3">
        <v>45078</v>
      </c>
      <c r="B1189" t="s">
        <v>39</v>
      </c>
      <c r="C1189" t="s">
        <v>7</v>
      </c>
      <c r="D1189">
        <v>572</v>
      </c>
      <c r="E1189">
        <v>22976</v>
      </c>
      <c r="F1189">
        <v>48620000</v>
      </c>
      <c r="G1189">
        <v>2023</v>
      </c>
    </row>
    <row r="1190" spans="1:7" x14ac:dyDescent="0.3">
      <c r="A1190" s="3">
        <v>45078</v>
      </c>
      <c r="B1190" t="s">
        <v>20</v>
      </c>
      <c r="C1190" t="s">
        <v>7</v>
      </c>
      <c r="D1190">
        <v>2</v>
      </c>
      <c r="E1190">
        <v>375</v>
      </c>
      <c r="F1190">
        <v>170000</v>
      </c>
      <c r="G1190">
        <v>2023</v>
      </c>
    </row>
    <row r="1191" spans="1:7" x14ac:dyDescent="0.3">
      <c r="A1191" s="3">
        <v>45078</v>
      </c>
      <c r="B1191" t="s">
        <v>40</v>
      </c>
      <c r="C1191" t="s">
        <v>7</v>
      </c>
      <c r="D1191">
        <v>393</v>
      </c>
      <c r="E1191">
        <v>30578</v>
      </c>
      <c r="F1191">
        <v>33405000</v>
      </c>
      <c r="G1191">
        <v>2023</v>
      </c>
    </row>
    <row r="1192" spans="1:7" x14ac:dyDescent="0.3">
      <c r="A1192" s="3">
        <v>45078</v>
      </c>
      <c r="B1192" t="s">
        <v>27</v>
      </c>
      <c r="C1192" t="s">
        <v>7</v>
      </c>
      <c r="D1192">
        <v>42</v>
      </c>
      <c r="E1192">
        <v>4393</v>
      </c>
      <c r="F1192">
        <v>3570000</v>
      </c>
      <c r="G1192">
        <v>2023</v>
      </c>
    </row>
    <row r="1193" spans="1:7" x14ac:dyDescent="0.3">
      <c r="A1193" s="3">
        <v>45078</v>
      </c>
      <c r="B1193" t="s">
        <v>41</v>
      </c>
      <c r="C1193" t="s">
        <v>7</v>
      </c>
      <c r="D1193">
        <v>247</v>
      </c>
      <c r="E1193">
        <v>8471</v>
      </c>
      <c r="F1193">
        <v>20995000</v>
      </c>
      <c r="G1193">
        <v>2023</v>
      </c>
    </row>
    <row r="1194" spans="1:7" x14ac:dyDescent="0.3">
      <c r="A1194" s="3">
        <v>45108</v>
      </c>
      <c r="B1194" t="s">
        <v>8</v>
      </c>
      <c r="C1194" t="s">
        <v>7</v>
      </c>
      <c r="D1194">
        <v>3</v>
      </c>
      <c r="E1194">
        <v>163</v>
      </c>
      <c r="F1194">
        <v>255000</v>
      </c>
      <c r="G1194">
        <v>2023</v>
      </c>
    </row>
    <row r="1195" spans="1:7" x14ac:dyDescent="0.3">
      <c r="A1195" s="3">
        <v>45108</v>
      </c>
      <c r="B1195" t="s">
        <v>32</v>
      </c>
      <c r="C1195" t="s">
        <v>7</v>
      </c>
      <c r="D1195">
        <v>157</v>
      </c>
      <c r="E1195">
        <v>6820</v>
      </c>
      <c r="F1195">
        <v>13345000</v>
      </c>
      <c r="G1195">
        <v>2023</v>
      </c>
    </row>
    <row r="1196" spans="1:7" x14ac:dyDescent="0.3">
      <c r="A1196" s="3">
        <v>45108</v>
      </c>
      <c r="B1196" t="s">
        <v>9</v>
      </c>
      <c r="C1196" t="s">
        <v>7</v>
      </c>
      <c r="D1196">
        <v>2</v>
      </c>
      <c r="E1196">
        <v>1069</v>
      </c>
      <c r="F1196">
        <v>170000</v>
      </c>
      <c r="G1196">
        <v>2023</v>
      </c>
    </row>
    <row r="1197" spans="1:7" x14ac:dyDescent="0.3">
      <c r="A1197" s="3">
        <v>45108</v>
      </c>
      <c r="B1197" t="s">
        <v>10</v>
      </c>
      <c r="C1197" t="s">
        <v>7</v>
      </c>
      <c r="D1197">
        <v>23</v>
      </c>
      <c r="E1197">
        <v>7381</v>
      </c>
      <c r="F1197">
        <v>1955000</v>
      </c>
      <c r="G1197">
        <v>2023</v>
      </c>
    </row>
    <row r="1198" spans="1:7" x14ac:dyDescent="0.3">
      <c r="A1198" s="3">
        <v>45108</v>
      </c>
      <c r="B1198" t="s">
        <v>21</v>
      </c>
      <c r="C1198" t="s">
        <v>7</v>
      </c>
      <c r="D1198">
        <v>58</v>
      </c>
      <c r="E1198">
        <v>5189</v>
      </c>
      <c r="F1198">
        <v>4930000</v>
      </c>
      <c r="G1198">
        <v>2023</v>
      </c>
    </row>
    <row r="1199" spans="1:7" x14ac:dyDescent="0.3">
      <c r="A1199" s="3">
        <v>45108</v>
      </c>
      <c r="B1199" t="s">
        <v>22</v>
      </c>
      <c r="C1199" t="s">
        <v>7</v>
      </c>
      <c r="D1199">
        <v>71</v>
      </c>
      <c r="E1199">
        <v>2326</v>
      </c>
      <c r="F1199">
        <v>6035000</v>
      </c>
      <c r="G1199">
        <v>2023</v>
      </c>
    </row>
    <row r="1200" spans="1:7" x14ac:dyDescent="0.3">
      <c r="A1200" s="3">
        <v>45108</v>
      </c>
      <c r="B1200" t="s">
        <v>11</v>
      </c>
      <c r="C1200" t="s">
        <v>7</v>
      </c>
      <c r="D1200">
        <v>94</v>
      </c>
      <c r="E1200">
        <v>3346</v>
      </c>
      <c r="F1200">
        <v>7990000</v>
      </c>
      <c r="G1200">
        <v>2023</v>
      </c>
    </row>
    <row r="1201" spans="1:7" x14ac:dyDescent="0.3">
      <c r="A1201" s="3">
        <v>45108</v>
      </c>
      <c r="B1201" t="s">
        <v>12</v>
      </c>
      <c r="C1201" t="s">
        <v>7</v>
      </c>
      <c r="D1201">
        <v>4</v>
      </c>
      <c r="E1201">
        <v>391</v>
      </c>
      <c r="F1201">
        <v>340000</v>
      </c>
      <c r="G1201">
        <v>2023</v>
      </c>
    </row>
    <row r="1202" spans="1:7" x14ac:dyDescent="0.3">
      <c r="A1202" s="3">
        <v>45108</v>
      </c>
      <c r="B1202" t="s">
        <v>23</v>
      </c>
      <c r="C1202" t="s">
        <v>7</v>
      </c>
      <c r="D1202">
        <v>831</v>
      </c>
      <c r="E1202">
        <v>15285</v>
      </c>
      <c r="F1202">
        <v>70635000</v>
      </c>
      <c r="G1202">
        <v>2023</v>
      </c>
    </row>
    <row r="1203" spans="1:7" x14ac:dyDescent="0.3">
      <c r="A1203" s="3">
        <v>45108</v>
      </c>
      <c r="B1203" t="s">
        <v>33</v>
      </c>
      <c r="C1203" t="s">
        <v>7</v>
      </c>
      <c r="D1203">
        <v>84</v>
      </c>
      <c r="E1203">
        <v>1739</v>
      </c>
      <c r="F1203">
        <v>7140000</v>
      </c>
      <c r="G1203">
        <v>2023</v>
      </c>
    </row>
    <row r="1204" spans="1:7" x14ac:dyDescent="0.3">
      <c r="A1204" s="3">
        <v>45108</v>
      </c>
      <c r="B1204" t="s">
        <v>34</v>
      </c>
      <c r="C1204" t="s">
        <v>7</v>
      </c>
      <c r="D1204">
        <v>692</v>
      </c>
      <c r="E1204">
        <v>27755</v>
      </c>
      <c r="F1204">
        <v>58820000</v>
      </c>
      <c r="G1204">
        <v>2023</v>
      </c>
    </row>
    <row r="1205" spans="1:7" x14ac:dyDescent="0.3">
      <c r="A1205" s="3">
        <v>45108</v>
      </c>
      <c r="B1205" t="s">
        <v>30</v>
      </c>
      <c r="C1205" t="s">
        <v>7</v>
      </c>
      <c r="D1205">
        <v>92</v>
      </c>
      <c r="E1205">
        <v>11915</v>
      </c>
      <c r="F1205">
        <v>7820000</v>
      </c>
      <c r="G1205">
        <v>2023</v>
      </c>
    </row>
    <row r="1206" spans="1:7" x14ac:dyDescent="0.3">
      <c r="A1206" s="3">
        <v>45108</v>
      </c>
      <c r="B1206" t="s">
        <v>28</v>
      </c>
      <c r="C1206" t="s">
        <v>7</v>
      </c>
      <c r="D1206">
        <v>12</v>
      </c>
      <c r="E1206">
        <v>3956</v>
      </c>
      <c r="F1206">
        <v>1020000</v>
      </c>
      <c r="G1206">
        <v>2023</v>
      </c>
    </row>
    <row r="1207" spans="1:7" x14ac:dyDescent="0.3">
      <c r="A1207" s="3">
        <v>45108</v>
      </c>
      <c r="B1207" t="s">
        <v>13</v>
      </c>
      <c r="C1207" t="s">
        <v>7</v>
      </c>
      <c r="D1207">
        <v>11</v>
      </c>
      <c r="E1207">
        <v>4435</v>
      </c>
      <c r="F1207">
        <v>935000</v>
      </c>
      <c r="G1207">
        <v>2023</v>
      </c>
    </row>
    <row r="1208" spans="1:7" x14ac:dyDescent="0.3">
      <c r="A1208" s="3">
        <v>45108</v>
      </c>
      <c r="B1208" t="s">
        <v>31</v>
      </c>
      <c r="C1208" t="s">
        <v>7</v>
      </c>
      <c r="D1208">
        <v>31</v>
      </c>
      <c r="E1208">
        <v>4010</v>
      </c>
      <c r="F1208">
        <v>2635000</v>
      </c>
      <c r="G1208">
        <v>2023</v>
      </c>
    </row>
    <row r="1209" spans="1:7" x14ac:dyDescent="0.3">
      <c r="A1209" s="3">
        <v>45108</v>
      </c>
      <c r="B1209" t="s">
        <v>35</v>
      </c>
      <c r="C1209" t="s">
        <v>7</v>
      </c>
      <c r="D1209">
        <v>1221</v>
      </c>
      <c r="E1209">
        <v>23154</v>
      </c>
      <c r="F1209">
        <v>103785000</v>
      </c>
      <c r="G1209">
        <v>2023</v>
      </c>
    </row>
    <row r="1210" spans="1:7" x14ac:dyDescent="0.3">
      <c r="A1210" s="3">
        <v>45108</v>
      </c>
      <c r="B1210" t="s">
        <v>36</v>
      </c>
      <c r="C1210" t="s">
        <v>7</v>
      </c>
      <c r="D1210">
        <v>871</v>
      </c>
      <c r="E1210">
        <v>14002</v>
      </c>
      <c r="F1210">
        <v>74035000</v>
      </c>
      <c r="G1210">
        <v>2023</v>
      </c>
    </row>
    <row r="1211" spans="1:7" x14ac:dyDescent="0.3">
      <c r="A1211" s="3">
        <v>45108</v>
      </c>
      <c r="B1211" t="s">
        <v>24</v>
      </c>
      <c r="C1211" t="s">
        <v>7</v>
      </c>
      <c r="D1211">
        <v>138</v>
      </c>
      <c r="E1211">
        <v>10811</v>
      </c>
      <c r="F1211">
        <v>11730000</v>
      </c>
      <c r="G1211">
        <v>2023</v>
      </c>
    </row>
    <row r="1212" spans="1:7" x14ac:dyDescent="0.3">
      <c r="A1212" s="3">
        <v>45108</v>
      </c>
      <c r="B1212" t="s">
        <v>37</v>
      </c>
      <c r="C1212" t="s">
        <v>7</v>
      </c>
      <c r="D1212">
        <v>1103</v>
      </c>
      <c r="E1212">
        <v>36082</v>
      </c>
      <c r="F1212">
        <v>93755000</v>
      </c>
      <c r="G1212">
        <v>2023</v>
      </c>
    </row>
    <row r="1213" spans="1:7" x14ac:dyDescent="0.3">
      <c r="A1213" s="3">
        <v>45108</v>
      </c>
      <c r="B1213" t="s">
        <v>15</v>
      </c>
      <c r="C1213" t="s">
        <v>7</v>
      </c>
      <c r="D1213">
        <v>6</v>
      </c>
      <c r="E1213">
        <v>427</v>
      </c>
      <c r="F1213">
        <v>510000</v>
      </c>
      <c r="G1213">
        <v>2023</v>
      </c>
    </row>
    <row r="1214" spans="1:7" x14ac:dyDescent="0.3">
      <c r="A1214" s="3">
        <v>45108</v>
      </c>
      <c r="B1214" t="s">
        <v>16</v>
      </c>
      <c r="C1214" t="s">
        <v>7</v>
      </c>
      <c r="D1214">
        <v>3</v>
      </c>
      <c r="E1214">
        <v>1030</v>
      </c>
      <c r="F1214">
        <v>255000</v>
      </c>
      <c r="G1214">
        <v>2023</v>
      </c>
    </row>
    <row r="1215" spans="1:7" x14ac:dyDescent="0.3">
      <c r="A1215" s="3">
        <v>45108</v>
      </c>
      <c r="B1215" t="s">
        <v>25</v>
      </c>
      <c r="C1215" t="s">
        <v>7</v>
      </c>
      <c r="D1215">
        <v>134</v>
      </c>
      <c r="E1215">
        <v>5745</v>
      </c>
      <c r="F1215">
        <v>11390000</v>
      </c>
      <c r="G1215">
        <v>2023</v>
      </c>
    </row>
    <row r="1216" spans="1:7" x14ac:dyDescent="0.3">
      <c r="A1216" s="3">
        <v>45108</v>
      </c>
      <c r="B1216" t="s">
        <v>19</v>
      </c>
      <c r="C1216" t="s">
        <v>7</v>
      </c>
      <c r="D1216">
        <v>7</v>
      </c>
      <c r="E1216">
        <v>809</v>
      </c>
      <c r="F1216">
        <v>595000</v>
      </c>
      <c r="G1216">
        <v>2023</v>
      </c>
    </row>
    <row r="1217" spans="1:7" x14ac:dyDescent="0.3">
      <c r="A1217" s="3">
        <v>45108</v>
      </c>
      <c r="B1217" t="s">
        <v>26</v>
      </c>
      <c r="C1217" t="s">
        <v>7</v>
      </c>
      <c r="D1217">
        <v>92</v>
      </c>
      <c r="E1217">
        <v>10766</v>
      </c>
      <c r="F1217">
        <v>7820000</v>
      </c>
      <c r="G1217">
        <v>2023</v>
      </c>
    </row>
    <row r="1218" spans="1:7" x14ac:dyDescent="0.3">
      <c r="A1218" s="3">
        <v>45108</v>
      </c>
      <c r="B1218" t="s">
        <v>38</v>
      </c>
      <c r="C1218" t="s">
        <v>7</v>
      </c>
      <c r="D1218">
        <v>405</v>
      </c>
      <c r="E1218">
        <v>14064</v>
      </c>
      <c r="F1218">
        <v>34425000</v>
      </c>
      <c r="G1218">
        <v>2023</v>
      </c>
    </row>
    <row r="1219" spans="1:7" x14ac:dyDescent="0.3">
      <c r="A1219" s="3">
        <v>45108</v>
      </c>
      <c r="B1219" t="s">
        <v>39</v>
      </c>
      <c r="C1219" t="s">
        <v>7</v>
      </c>
      <c r="D1219">
        <v>630</v>
      </c>
      <c r="E1219">
        <v>20553</v>
      </c>
      <c r="F1219">
        <v>53550000</v>
      </c>
      <c r="G1219">
        <v>2023</v>
      </c>
    </row>
    <row r="1220" spans="1:7" x14ac:dyDescent="0.3">
      <c r="A1220" s="3">
        <v>45108</v>
      </c>
      <c r="B1220" t="s">
        <v>20</v>
      </c>
      <c r="C1220" t="s">
        <v>7</v>
      </c>
      <c r="D1220">
        <v>2</v>
      </c>
      <c r="E1220">
        <v>578</v>
      </c>
      <c r="F1220">
        <v>170000</v>
      </c>
      <c r="G1220">
        <v>2023</v>
      </c>
    </row>
    <row r="1221" spans="1:7" x14ac:dyDescent="0.3">
      <c r="A1221" s="3">
        <v>45108</v>
      </c>
      <c r="B1221" t="s">
        <v>40</v>
      </c>
      <c r="C1221" t="s">
        <v>7</v>
      </c>
      <c r="D1221">
        <v>420</v>
      </c>
      <c r="E1221">
        <v>29214</v>
      </c>
      <c r="F1221">
        <v>35700000</v>
      </c>
      <c r="G1221">
        <v>2023</v>
      </c>
    </row>
    <row r="1222" spans="1:7" x14ac:dyDescent="0.3">
      <c r="A1222" s="3">
        <v>45108</v>
      </c>
      <c r="B1222" t="s">
        <v>27</v>
      </c>
      <c r="C1222" t="s">
        <v>7</v>
      </c>
      <c r="D1222">
        <v>53</v>
      </c>
      <c r="E1222">
        <v>4216</v>
      </c>
      <c r="F1222">
        <v>4505000</v>
      </c>
      <c r="G1222">
        <v>2023</v>
      </c>
    </row>
    <row r="1223" spans="1:7" x14ac:dyDescent="0.3">
      <c r="A1223" s="3">
        <v>45108</v>
      </c>
      <c r="B1223" t="s">
        <v>41</v>
      </c>
      <c r="C1223" t="s">
        <v>7</v>
      </c>
      <c r="D1223">
        <v>179</v>
      </c>
      <c r="E1223">
        <v>8111</v>
      </c>
      <c r="F1223">
        <v>15215000</v>
      </c>
      <c r="G1223">
        <v>2023</v>
      </c>
    </row>
    <row r="1224" spans="1:7" x14ac:dyDescent="0.3">
      <c r="A1224" s="3">
        <v>45139</v>
      </c>
      <c r="B1224" t="s">
        <v>8</v>
      </c>
      <c r="C1224" t="s">
        <v>7</v>
      </c>
      <c r="D1224">
        <v>3</v>
      </c>
      <c r="E1224">
        <v>183</v>
      </c>
      <c r="F1224">
        <v>255000</v>
      </c>
      <c r="G1224">
        <v>2023</v>
      </c>
    </row>
    <row r="1225" spans="1:7" x14ac:dyDescent="0.3">
      <c r="A1225" s="3">
        <v>45139</v>
      </c>
      <c r="B1225" t="s">
        <v>32</v>
      </c>
      <c r="C1225" t="s">
        <v>7</v>
      </c>
      <c r="D1225">
        <v>104</v>
      </c>
      <c r="E1225">
        <v>7397</v>
      </c>
      <c r="F1225">
        <v>8840000</v>
      </c>
      <c r="G1225">
        <v>2023</v>
      </c>
    </row>
    <row r="1226" spans="1:7" x14ac:dyDescent="0.3">
      <c r="A1226" s="3">
        <v>45139</v>
      </c>
      <c r="B1226" t="s">
        <v>9</v>
      </c>
      <c r="C1226" t="s">
        <v>7</v>
      </c>
      <c r="D1226">
        <v>4</v>
      </c>
      <c r="E1226">
        <v>1121</v>
      </c>
      <c r="F1226">
        <v>340000</v>
      </c>
      <c r="G1226">
        <v>2023</v>
      </c>
    </row>
    <row r="1227" spans="1:7" x14ac:dyDescent="0.3">
      <c r="A1227" s="3">
        <v>45139</v>
      </c>
      <c r="B1227" t="s">
        <v>10</v>
      </c>
      <c r="C1227" t="s">
        <v>7</v>
      </c>
      <c r="D1227">
        <v>27</v>
      </c>
      <c r="E1227">
        <v>7557</v>
      </c>
      <c r="F1227">
        <v>2295000</v>
      </c>
      <c r="G1227">
        <v>2023</v>
      </c>
    </row>
    <row r="1228" spans="1:7" x14ac:dyDescent="0.3">
      <c r="A1228" s="3">
        <v>45139</v>
      </c>
      <c r="B1228" t="s">
        <v>21</v>
      </c>
      <c r="C1228" t="s">
        <v>7</v>
      </c>
      <c r="D1228">
        <v>53</v>
      </c>
      <c r="E1228">
        <v>5334</v>
      </c>
      <c r="F1228">
        <v>4505000</v>
      </c>
      <c r="G1228">
        <v>2023</v>
      </c>
    </row>
    <row r="1229" spans="1:7" x14ac:dyDescent="0.3">
      <c r="A1229" s="3">
        <v>45139</v>
      </c>
      <c r="B1229" t="s">
        <v>22</v>
      </c>
      <c r="C1229" t="s">
        <v>7</v>
      </c>
      <c r="D1229">
        <v>80</v>
      </c>
      <c r="E1229">
        <v>1937</v>
      </c>
      <c r="F1229">
        <v>6800000</v>
      </c>
      <c r="G1229">
        <v>2023</v>
      </c>
    </row>
    <row r="1230" spans="1:7" x14ac:dyDescent="0.3">
      <c r="A1230" s="3">
        <v>45139</v>
      </c>
      <c r="B1230" t="s">
        <v>11</v>
      </c>
      <c r="C1230" t="s">
        <v>7</v>
      </c>
      <c r="D1230">
        <v>107</v>
      </c>
      <c r="E1230">
        <v>3859</v>
      </c>
      <c r="F1230">
        <v>9095000</v>
      </c>
      <c r="G1230">
        <v>2023</v>
      </c>
    </row>
    <row r="1231" spans="1:7" x14ac:dyDescent="0.3">
      <c r="A1231" s="3">
        <v>45139</v>
      </c>
      <c r="B1231" t="s">
        <v>23</v>
      </c>
      <c r="C1231" t="s">
        <v>7</v>
      </c>
      <c r="D1231">
        <v>440</v>
      </c>
      <c r="E1231">
        <v>15852</v>
      </c>
      <c r="F1231">
        <v>37400000</v>
      </c>
      <c r="G1231">
        <v>2023</v>
      </c>
    </row>
    <row r="1232" spans="1:7" x14ac:dyDescent="0.3">
      <c r="A1232" s="3">
        <v>45139</v>
      </c>
      <c r="B1232" t="s">
        <v>33</v>
      </c>
      <c r="C1232" t="s">
        <v>7</v>
      </c>
      <c r="D1232">
        <v>98</v>
      </c>
      <c r="E1232">
        <v>2177</v>
      </c>
      <c r="F1232">
        <v>8330000</v>
      </c>
      <c r="G1232">
        <v>2023</v>
      </c>
    </row>
    <row r="1233" spans="1:7" x14ac:dyDescent="0.3">
      <c r="A1233" s="3">
        <v>45139</v>
      </c>
      <c r="B1233" t="s">
        <v>34</v>
      </c>
      <c r="C1233" t="s">
        <v>7</v>
      </c>
      <c r="D1233">
        <v>512</v>
      </c>
      <c r="E1233">
        <v>25572</v>
      </c>
      <c r="F1233">
        <v>43520000</v>
      </c>
      <c r="G1233">
        <v>2023</v>
      </c>
    </row>
    <row r="1234" spans="1:7" x14ac:dyDescent="0.3">
      <c r="A1234" s="3">
        <v>45139</v>
      </c>
      <c r="B1234" t="s">
        <v>30</v>
      </c>
      <c r="C1234" t="s">
        <v>7</v>
      </c>
      <c r="D1234">
        <v>189</v>
      </c>
      <c r="E1234">
        <v>24414</v>
      </c>
      <c r="F1234">
        <v>16065000</v>
      </c>
      <c r="G1234">
        <v>2023</v>
      </c>
    </row>
    <row r="1235" spans="1:7" x14ac:dyDescent="0.3">
      <c r="A1235" s="3">
        <v>45139</v>
      </c>
      <c r="B1235" t="s">
        <v>28</v>
      </c>
      <c r="C1235" t="s">
        <v>7</v>
      </c>
      <c r="D1235">
        <v>11</v>
      </c>
      <c r="E1235">
        <v>3975</v>
      </c>
      <c r="F1235">
        <v>935000</v>
      </c>
      <c r="G1235">
        <v>2023</v>
      </c>
    </row>
    <row r="1236" spans="1:7" x14ac:dyDescent="0.3">
      <c r="A1236" s="3">
        <v>45139</v>
      </c>
      <c r="B1236" t="s">
        <v>13</v>
      </c>
      <c r="C1236" t="s">
        <v>7</v>
      </c>
      <c r="D1236">
        <v>15</v>
      </c>
      <c r="E1236">
        <v>4843</v>
      </c>
      <c r="F1236">
        <v>1275000</v>
      </c>
      <c r="G1236">
        <v>2023</v>
      </c>
    </row>
    <row r="1237" spans="1:7" x14ac:dyDescent="0.3">
      <c r="A1237" s="3">
        <v>45139</v>
      </c>
      <c r="B1237" t="s">
        <v>31</v>
      </c>
      <c r="C1237" t="s">
        <v>7</v>
      </c>
      <c r="D1237">
        <v>52</v>
      </c>
      <c r="E1237">
        <v>4040</v>
      </c>
      <c r="F1237">
        <v>4420000</v>
      </c>
      <c r="G1237">
        <v>2023</v>
      </c>
    </row>
    <row r="1238" spans="1:7" x14ac:dyDescent="0.3">
      <c r="A1238" s="3">
        <v>45139</v>
      </c>
      <c r="B1238" t="s">
        <v>35</v>
      </c>
      <c r="C1238" t="s">
        <v>7</v>
      </c>
      <c r="D1238">
        <v>1196</v>
      </c>
      <c r="E1238">
        <v>28235</v>
      </c>
      <c r="F1238">
        <v>101660000</v>
      </c>
      <c r="G1238">
        <v>2023</v>
      </c>
    </row>
    <row r="1239" spans="1:7" x14ac:dyDescent="0.3">
      <c r="A1239" s="3">
        <v>45139</v>
      </c>
      <c r="B1239" t="s">
        <v>36</v>
      </c>
      <c r="C1239" t="s">
        <v>7</v>
      </c>
      <c r="D1239">
        <v>736</v>
      </c>
      <c r="E1239">
        <v>18189</v>
      </c>
      <c r="F1239">
        <v>62560000</v>
      </c>
      <c r="G1239">
        <v>2023</v>
      </c>
    </row>
    <row r="1240" spans="1:7" x14ac:dyDescent="0.3">
      <c r="A1240" s="3">
        <v>45139</v>
      </c>
      <c r="B1240" t="s">
        <v>24</v>
      </c>
      <c r="C1240" t="s">
        <v>7</v>
      </c>
      <c r="D1240">
        <v>112</v>
      </c>
      <c r="E1240">
        <v>11479</v>
      </c>
      <c r="F1240">
        <v>9520000</v>
      </c>
      <c r="G1240">
        <v>2023</v>
      </c>
    </row>
    <row r="1241" spans="1:7" x14ac:dyDescent="0.3">
      <c r="A1241" s="3">
        <v>45139</v>
      </c>
      <c r="B1241" t="s">
        <v>37</v>
      </c>
      <c r="C1241" t="s">
        <v>7</v>
      </c>
      <c r="D1241">
        <v>1070</v>
      </c>
      <c r="E1241">
        <v>40169</v>
      </c>
      <c r="F1241">
        <v>90950000</v>
      </c>
      <c r="G1241">
        <v>2023</v>
      </c>
    </row>
    <row r="1242" spans="1:7" x14ac:dyDescent="0.3">
      <c r="A1242" s="3">
        <v>45139</v>
      </c>
      <c r="B1242" t="s">
        <v>15</v>
      </c>
      <c r="C1242" t="s">
        <v>7</v>
      </c>
      <c r="D1242">
        <v>6</v>
      </c>
      <c r="E1242">
        <v>458</v>
      </c>
      <c r="F1242">
        <v>510000</v>
      </c>
      <c r="G1242">
        <v>2023</v>
      </c>
    </row>
    <row r="1243" spans="1:7" x14ac:dyDescent="0.3">
      <c r="A1243" s="3">
        <v>45139</v>
      </c>
      <c r="B1243" t="s">
        <v>16</v>
      </c>
      <c r="C1243" t="s">
        <v>7</v>
      </c>
      <c r="D1243">
        <v>3</v>
      </c>
      <c r="E1243">
        <v>1215</v>
      </c>
      <c r="F1243">
        <v>255000</v>
      </c>
      <c r="G1243">
        <v>2023</v>
      </c>
    </row>
    <row r="1244" spans="1:7" x14ac:dyDescent="0.3">
      <c r="A1244" s="3">
        <v>45139</v>
      </c>
      <c r="B1244" t="s">
        <v>25</v>
      </c>
      <c r="C1244" t="s">
        <v>7</v>
      </c>
      <c r="D1244">
        <v>146</v>
      </c>
      <c r="E1244">
        <v>6282</v>
      </c>
      <c r="F1244">
        <v>12410000</v>
      </c>
      <c r="G1244">
        <v>2023</v>
      </c>
    </row>
    <row r="1245" spans="1:7" x14ac:dyDescent="0.3">
      <c r="A1245" s="3">
        <v>45139</v>
      </c>
      <c r="B1245" t="s">
        <v>19</v>
      </c>
      <c r="C1245" t="s">
        <v>7</v>
      </c>
      <c r="D1245">
        <v>14</v>
      </c>
      <c r="E1245">
        <v>955</v>
      </c>
      <c r="F1245">
        <v>1190000</v>
      </c>
      <c r="G1245">
        <v>2023</v>
      </c>
    </row>
    <row r="1246" spans="1:7" x14ac:dyDescent="0.3">
      <c r="A1246" s="3">
        <v>45139</v>
      </c>
      <c r="B1246" t="s">
        <v>26</v>
      </c>
      <c r="C1246" t="s">
        <v>7</v>
      </c>
      <c r="D1246">
        <v>75</v>
      </c>
      <c r="E1246">
        <v>11493</v>
      </c>
      <c r="F1246">
        <v>6375000</v>
      </c>
      <c r="G1246">
        <v>2023</v>
      </c>
    </row>
    <row r="1247" spans="1:7" x14ac:dyDescent="0.3">
      <c r="A1247" s="3">
        <v>45139</v>
      </c>
      <c r="B1247" t="s">
        <v>38</v>
      </c>
      <c r="C1247" t="s">
        <v>7</v>
      </c>
      <c r="D1247">
        <v>396</v>
      </c>
      <c r="E1247">
        <v>14786</v>
      </c>
      <c r="F1247">
        <v>33660000</v>
      </c>
      <c r="G1247">
        <v>2023</v>
      </c>
    </row>
    <row r="1248" spans="1:7" x14ac:dyDescent="0.3">
      <c r="A1248" s="3">
        <v>45139</v>
      </c>
      <c r="B1248" t="s">
        <v>39</v>
      </c>
      <c r="C1248" t="s">
        <v>7</v>
      </c>
      <c r="D1248">
        <v>591</v>
      </c>
      <c r="E1248">
        <v>23537</v>
      </c>
      <c r="F1248">
        <v>50235000</v>
      </c>
      <c r="G1248">
        <v>2023</v>
      </c>
    </row>
    <row r="1249" spans="1:7" x14ac:dyDescent="0.3">
      <c r="A1249" s="3">
        <v>45139</v>
      </c>
      <c r="B1249" t="s">
        <v>20</v>
      </c>
      <c r="C1249" t="s">
        <v>7</v>
      </c>
      <c r="D1249">
        <v>2</v>
      </c>
      <c r="E1249">
        <v>466</v>
      </c>
      <c r="F1249">
        <v>170000</v>
      </c>
      <c r="G1249">
        <v>2023</v>
      </c>
    </row>
    <row r="1250" spans="1:7" x14ac:dyDescent="0.3">
      <c r="A1250" s="3">
        <v>45139</v>
      </c>
      <c r="B1250" t="s">
        <v>40</v>
      </c>
      <c r="C1250" t="s">
        <v>7</v>
      </c>
      <c r="D1250">
        <v>482</v>
      </c>
      <c r="E1250">
        <v>29829</v>
      </c>
      <c r="F1250">
        <v>40970000</v>
      </c>
      <c r="G1250">
        <v>2023</v>
      </c>
    </row>
    <row r="1251" spans="1:7" x14ac:dyDescent="0.3">
      <c r="A1251" s="3">
        <v>45139</v>
      </c>
      <c r="B1251" t="s">
        <v>27</v>
      </c>
      <c r="C1251" t="s">
        <v>7</v>
      </c>
      <c r="D1251">
        <v>50</v>
      </c>
      <c r="E1251">
        <v>4283</v>
      </c>
      <c r="F1251">
        <v>4250000</v>
      </c>
      <c r="G1251">
        <v>2023</v>
      </c>
    </row>
    <row r="1252" spans="1:7" x14ac:dyDescent="0.3">
      <c r="A1252" s="3">
        <v>45139</v>
      </c>
      <c r="B1252" t="s">
        <v>41</v>
      </c>
      <c r="C1252" t="s">
        <v>7</v>
      </c>
      <c r="D1252">
        <v>178</v>
      </c>
      <c r="E1252">
        <v>9101</v>
      </c>
      <c r="F1252">
        <v>15130000</v>
      </c>
      <c r="G1252">
        <v>2023</v>
      </c>
    </row>
    <row r="1253" spans="1:7" x14ac:dyDescent="0.3">
      <c r="A1253" s="3">
        <v>45170</v>
      </c>
      <c r="B1253" t="s">
        <v>32</v>
      </c>
      <c r="C1253" t="s">
        <v>7</v>
      </c>
      <c r="D1253">
        <v>59</v>
      </c>
      <c r="E1253">
        <v>7044</v>
      </c>
      <c r="F1253">
        <v>5015000</v>
      </c>
      <c r="G1253">
        <v>2023</v>
      </c>
    </row>
    <row r="1254" spans="1:7" x14ac:dyDescent="0.3">
      <c r="A1254" s="3">
        <v>45170</v>
      </c>
      <c r="B1254" t="s">
        <v>9</v>
      </c>
      <c r="C1254" t="s">
        <v>7</v>
      </c>
      <c r="D1254">
        <v>4</v>
      </c>
      <c r="E1254">
        <v>1003</v>
      </c>
      <c r="F1254">
        <v>340000</v>
      </c>
      <c r="G1254">
        <v>2023</v>
      </c>
    </row>
    <row r="1255" spans="1:7" x14ac:dyDescent="0.3">
      <c r="A1255" s="3">
        <v>45170</v>
      </c>
      <c r="B1255" t="s">
        <v>10</v>
      </c>
      <c r="C1255" t="s">
        <v>7</v>
      </c>
      <c r="D1255">
        <v>23</v>
      </c>
      <c r="E1255">
        <v>8078</v>
      </c>
      <c r="F1255">
        <v>1955000</v>
      </c>
      <c r="G1255">
        <v>2023</v>
      </c>
    </row>
    <row r="1256" spans="1:7" x14ac:dyDescent="0.3">
      <c r="A1256" s="3">
        <v>45170</v>
      </c>
      <c r="B1256" t="s">
        <v>21</v>
      </c>
      <c r="C1256" t="s">
        <v>7</v>
      </c>
      <c r="D1256">
        <v>60</v>
      </c>
      <c r="E1256">
        <v>5210</v>
      </c>
      <c r="F1256">
        <v>5100000</v>
      </c>
      <c r="G1256">
        <v>2023</v>
      </c>
    </row>
    <row r="1257" spans="1:7" x14ac:dyDescent="0.3">
      <c r="A1257" s="3">
        <v>45170</v>
      </c>
      <c r="B1257" t="s">
        <v>22</v>
      </c>
      <c r="C1257" t="s">
        <v>7</v>
      </c>
      <c r="D1257">
        <v>54</v>
      </c>
      <c r="E1257">
        <v>1491</v>
      </c>
      <c r="F1257">
        <v>4590000</v>
      </c>
      <c r="G1257">
        <v>2023</v>
      </c>
    </row>
    <row r="1258" spans="1:7" x14ac:dyDescent="0.3">
      <c r="A1258" s="3">
        <v>45170</v>
      </c>
      <c r="B1258" t="s">
        <v>11</v>
      </c>
      <c r="C1258" t="s">
        <v>7</v>
      </c>
      <c r="D1258">
        <v>83</v>
      </c>
      <c r="E1258">
        <v>3993</v>
      </c>
      <c r="F1258">
        <v>7055000</v>
      </c>
      <c r="G1258">
        <v>2023</v>
      </c>
    </row>
    <row r="1259" spans="1:7" x14ac:dyDescent="0.3">
      <c r="A1259" s="3">
        <v>45170</v>
      </c>
      <c r="B1259" t="s">
        <v>12</v>
      </c>
      <c r="C1259" t="s">
        <v>7</v>
      </c>
      <c r="D1259">
        <v>6</v>
      </c>
      <c r="E1259">
        <v>468</v>
      </c>
      <c r="F1259">
        <v>510000</v>
      </c>
      <c r="G1259">
        <v>2023</v>
      </c>
    </row>
    <row r="1260" spans="1:7" x14ac:dyDescent="0.3">
      <c r="A1260" s="3">
        <v>45170</v>
      </c>
      <c r="B1260" t="s">
        <v>23</v>
      </c>
      <c r="C1260" t="s">
        <v>7</v>
      </c>
      <c r="D1260">
        <v>380</v>
      </c>
      <c r="E1260">
        <v>15776</v>
      </c>
      <c r="F1260">
        <v>32300000</v>
      </c>
      <c r="G1260">
        <v>2023</v>
      </c>
    </row>
    <row r="1261" spans="1:7" x14ac:dyDescent="0.3">
      <c r="A1261" s="3">
        <v>45170</v>
      </c>
      <c r="B1261" t="s">
        <v>33</v>
      </c>
      <c r="C1261" t="s">
        <v>7</v>
      </c>
      <c r="D1261">
        <v>69</v>
      </c>
      <c r="E1261">
        <v>2801</v>
      </c>
      <c r="F1261">
        <v>5865000</v>
      </c>
      <c r="G1261">
        <v>2023</v>
      </c>
    </row>
    <row r="1262" spans="1:7" x14ac:dyDescent="0.3">
      <c r="A1262" s="3">
        <v>45170</v>
      </c>
      <c r="B1262" t="s">
        <v>34</v>
      </c>
      <c r="C1262" t="s">
        <v>7</v>
      </c>
      <c r="D1262">
        <v>633</v>
      </c>
      <c r="E1262">
        <v>36818</v>
      </c>
      <c r="F1262">
        <v>53805000</v>
      </c>
      <c r="G1262">
        <v>2023</v>
      </c>
    </row>
    <row r="1263" spans="1:7" x14ac:dyDescent="0.3">
      <c r="A1263" s="3">
        <v>45170</v>
      </c>
      <c r="B1263" t="s">
        <v>30</v>
      </c>
      <c r="C1263" t="s">
        <v>7</v>
      </c>
      <c r="D1263">
        <v>92</v>
      </c>
      <c r="E1263">
        <v>24045</v>
      </c>
      <c r="F1263">
        <v>7820000</v>
      </c>
      <c r="G1263">
        <v>2023</v>
      </c>
    </row>
    <row r="1264" spans="1:7" x14ac:dyDescent="0.3">
      <c r="A1264" s="3">
        <v>45170</v>
      </c>
      <c r="B1264" t="s">
        <v>28</v>
      </c>
      <c r="C1264" t="s">
        <v>7</v>
      </c>
      <c r="D1264">
        <v>9</v>
      </c>
      <c r="E1264">
        <v>3683</v>
      </c>
      <c r="F1264">
        <v>765000</v>
      </c>
      <c r="G1264">
        <v>2023</v>
      </c>
    </row>
    <row r="1265" spans="1:7" x14ac:dyDescent="0.3">
      <c r="A1265" s="3">
        <v>45170</v>
      </c>
      <c r="B1265" t="s">
        <v>13</v>
      </c>
      <c r="C1265" t="s">
        <v>7</v>
      </c>
      <c r="D1265">
        <v>9</v>
      </c>
      <c r="E1265">
        <v>4430</v>
      </c>
      <c r="F1265">
        <v>765000</v>
      </c>
      <c r="G1265">
        <v>2023</v>
      </c>
    </row>
    <row r="1266" spans="1:7" x14ac:dyDescent="0.3">
      <c r="A1266" s="3">
        <v>45170</v>
      </c>
      <c r="B1266" t="s">
        <v>31</v>
      </c>
      <c r="C1266" t="s">
        <v>7</v>
      </c>
      <c r="D1266">
        <v>22</v>
      </c>
      <c r="E1266">
        <v>4600</v>
      </c>
      <c r="F1266">
        <v>1870000</v>
      </c>
      <c r="G1266">
        <v>2023</v>
      </c>
    </row>
    <row r="1267" spans="1:7" x14ac:dyDescent="0.3">
      <c r="A1267" s="3">
        <v>45170</v>
      </c>
      <c r="B1267" t="s">
        <v>35</v>
      </c>
      <c r="C1267" t="s">
        <v>7</v>
      </c>
      <c r="D1267">
        <v>942</v>
      </c>
      <c r="E1267">
        <v>24184</v>
      </c>
      <c r="F1267">
        <v>80070000</v>
      </c>
      <c r="G1267">
        <v>2023</v>
      </c>
    </row>
    <row r="1268" spans="1:7" x14ac:dyDescent="0.3">
      <c r="A1268" s="3">
        <v>45170</v>
      </c>
      <c r="B1268" t="s">
        <v>36</v>
      </c>
      <c r="C1268" t="s">
        <v>7</v>
      </c>
      <c r="D1268">
        <v>773</v>
      </c>
      <c r="E1268">
        <v>21467</v>
      </c>
      <c r="F1268">
        <v>65705000</v>
      </c>
      <c r="G1268">
        <v>2023</v>
      </c>
    </row>
    <row r="1269" spans="1:7" x14ac:dyDescent="0.3">
      <c r="A1269" s="3">
        <v>45170</v>
      </c>
      <c r="B1269" t="s">
        <v>24</v>
      </c>
      <c r="C1269" t="s">
        <v>7</v>
      </c>
      <c r="D1269">
        <v>117</v>
      </c>
      <c r="E1269">
        <v>11748</v>
      </c>
      <c r="F1269">
        <v>9945000</v>
      </c>
      <c r="G1269">
        <v>2023</v>
      </c>
    </row>
    <row r="1270" spans="1:7" x14ac:dyDescent="0.3">
      <c r="A1270" s="3">
        <v>45170</v>
      </c>
      <c r="B1270" t="s">
        <v>37</v>
      </c>
      <c r="C1270" t="s">
        <v>7</v>
      </c>
      <c r="D1270">
        <v>869</v>
      </c>
      <c r="E1270">
        <v>43063</v>
      </c>
      <c r="F1270">
        <v>73865000</v>
      </c>
      <c r="G1270">
        <v>2023</v>
      </c>
    </row>
    <row r="1271" spans="1:7" x14ac:dyDescent="0.3">
      <c r="A1271" s="3">
        <v>45170</v>
      </c>
      <c r="B1271" t="s">
        <v>16</v>
      </c>
      <c r="C1271" t="s">
        <v>7</v>
      </c>
      <c r="D1271">
        <v>3</v>
      </c>
      <c r="E1271">
        <v>1139</v>
      </c>
      <c r="F1271">
        <v>255000</v>
      </c>
      <c r="G1271">
        <v>2023</v>
      </c>
    </row>
    <row r="1272" spans="1:7" x14ac:dyDescent="0.3">
      <c r="A1272" s="3">
        <v>45170</v>
      </c>
      <c r="B1272" t="s">
        <v>25</v>
      </c>
      <c r="C1272" t="s">
        <v>7</v>
      </c>
      <c r="D1272">
        <v>101</v>
      </c>
      <c r="E1272">
        <v>6354</v>
      </c>
      <c r="F1272">
        <v>8585000</v>
      </c>
      <c r="G1272">
        <v>2023</v>
      </c>
    </row>
    <row r="1273" spans="1:7" x14ac:dyDescent="0.3">
      <c r="A1273" s="3">
        <v>45170</v>
      </c>
      <c r="B1273" t="s">
        <v>19</v>
      </c>
      <c r="C1273" t="s">
        <v>7</v>
      </c>
      <c r="D1273">
        <v>10</v>
      </c>
      <c r="E1273">
        <v>912</v>
      </c>
      <c r="F1273">
        <v>850000</v>
      </c>
      <c r="G1273">
        <v>2023</v>
      </c>
    </row>
    <row r="1274" spans="1:7" x14ac:dyDescent="0.3">
      <c r="A1274" s="3">
        <v>45170</v>
      </c>
      <c r="B1274" t="s">
        <v>26</v>
      </c>
      <c r="C1274" t="s">
        <v>7</v>
      </c>
      <c r="D1274">
        <v>83</v>
      </c>
      <c r="E1274">
        <v>12368</v>
      </c>
      <c r="F1274">
        <v>7055000</v>
      </c>
      <c r="G1274">
        <v>2023</v>
      </c>
    </row>
    <row r="1275" spans="1:7" x14ac:dyDescent="0.3">
      <c r="A1275" s="3">
        <v>45170</v>
      </c>
      <c r="B1275" t="s">
        <v>38</v>
      </c>
      <c r="C1275" t="s">
        <v>7</v>
      </c>
      <c r="D1275">
        <v>375</v>
      </c>
      <c r="E1275">
        <v>16356</v>
      </c>
      <c r="F1275">
        <v>31875000</v>
      </c>
      <c r="G1275">
        <v>2023</v>
      </c>
    </row>
    <row r="1276" spans="1:7" x14ac:dyDescent="0.3">
      <c r="A1276" s="3">
        <v>45170</v>
      </c>
      <c r="B1276" t="s">
        <v>39</v>
      </c>
      <c r="C1276" t="s">
        <v>7</v>
      </c>
      <c r="D1276">
        <v>543</v>
      </c>
      <c r="E1276">
        <v>22461</v>
      </c>
      <c r="F1276">
        <v>46155000</v>
      </c>
      <c r="G1276">
        <v>2023</v>
      </c>
    </row>
    <row r="1277" spans="1:7" x14ac:dyDescent="0.3">
      <c r="A1277" s="3">
        <v>45170</v>
      </c>
      <c r="B1277" t="s">
        <v>20</v>
      </c>
      <c r="C1277" t="s">
        <v>7</v>
      </c>
      <c r="D1277">
        <v>3</v>
      </c>
      <c r="E1277">
        <v>470</v>
      </c>
      <c r="F1277">
        <v>255000</v>
      </c>
      <c r="G1277">
        <v>2023</v>
      </c>
    </row>
    <row r="1278" spans="1:7" x14ac:dyDescent="0.3">
      <c r="A1278" s="3">
        <v>45170</v>
      </c>
      <c r="B1278" t="s">
        <v>40</v>
      </c>
      <c r="C1278" t="s">
        <v>7</v>
      </c>
      <c r="D1278">
        <v>476</v>
      </c>
      <c r="E1278">
        <v>29087</v>
      </c>
      <c r="F1278">
        <v>40460000</v>
      </c>
      <c r="G1278">
        <v>2023</v>
      </c>
    </row>
    <row r="1279" spans="1:7" x14ac:dyDescent="0.3">
      <c r="A1279" s="3">
        <v>45170</v>
      </c>
      <c r="B1279" t="s">
        <v>27</v>
      </c>
      <c r="C1279" t="s">
        <v>7</v>
      </c>
      <c r="D1279">
        <v>30</v>
      </c>
      <c r="E1279">
        <v>4234</v>
      </c>
      <c r="F1279">
        <v>2550000</v>
      </c>
      <c r="G1279">
        <v>2023</v>
      </c>
    </row>
    <row r="1280" spans="1:7" x14ac:dyDescent="0.3">
      <c r="A1280" s="3">
        <v>45170</v>
      </c>
      <c r="B1280" t="s">
        <v>41</v>
      </c>
      <c r="C1280" t="s">
        <v>7</v>
      </c>
      <c r="D1280">
        <v>218</v>
      </c>
      <c r="E1280">
        <v>9011</v>
      </c>
      <c r="F1280">
        <v>18530000</v>
      </c>
      <c r="G1280">
        <v>2023</v>
      </c>
    </row>
    <row r="1281" spans="1:7" x14ac:dyDescent="0.3">
      <c r="A1281" s="3">
        <v>45200</v>
      </c>
      <c r="B1281" t="s">
        <v>32</v>
      </c>
      <c r="C1281" t="s">
        <v>7</v>
      </c>
      <c r="D1281">
        <v>68</v>
      </c>
      <c r="E1281">
        <v>7743</v>
      </c>
      <c r="F1281">
        <v>5780000</v>
      </c>
      <c r="G1281">
        <v>2023</v>
      </c>
    </row>
    <row r="1282" spans="1:7" x14ac:dyDescent="0.3">
      <c r="A1282" s="3">
        <v>45200</v>
      </c>
      <c r="B1282" t="s">
        <v>9</v>
      </c>
      <c r="C1282" t="s">
        <v>7</v>
      </c>
      <c r="D1282">
        <v>2</v>
      </c>
      <c r="E1282">
        <v>1111</v>
      </c>
      <c r="F1282">
        <v>170000</v>
      </c>
      <c r="G1282">
        <v>2023</v>
      </c>
    </row>
    <row r="1283" spans="1:7" x14ac:dyDescent="0.3">
      <c r="A1283" s="3">
        <v>45200</v>
      </c>
      <c r="B1283" t="s">
        <v>10</v>
      </c>
      <c r="C1283" t="s">
        <v>7</v>
      </c>
      <c r="D1283">
        <v>24</v>
      </c>
      <c r="E1283">
        <v>9481</v>
      </c>
      <c r="F1283">
        <v>2040000</v>
      </c>
      <c r="G1283">
        <v>2023</v>
      </c>
    </row>
    <row r="1284" spans="1:7" x14ac:dyDescent="0.3">
      <c r="A1284" s="3">
        <v>45200</v>
      </c>
      <c r="B1284" t="s">
        <v>21</v>
      </c>
      <c r="C1284" t="s">
        <v>7</v>
      </c>
      <c r="D1284">
        <v>57</v>
      </c>
      <c r="E1284">
        <v>6068</v>
      </c>
      <c r="F1284">
        <v>4845000</v>
      </c>
      <c r="G1284">
        <v>2023</v>
      </c>
    </row>
    <row r="1285" spans="1:7" x14ac:dyDescent="0.3">
      <c r="A1285" s="3">
        <v>45200</v>
      </c>
      <c r="B1285" t="s">
        <v>22</v>
      </c>
      <c r="C1285" t="s">
        <v>7</v>
      </c>
      <c r="D1285">
        <v>71</v>
      </c>
      <c r="E1285">
        <v>1722</v>
      </c>
      <c r="F1285">
        <v>6035000</v>
      </c>
      <c r="G1285">
        <v>2023</v>
      </c>
    </row>
    <row r="1286" spans="1:7" x14ac:dyDescent="0.3">
      <c r="A1286" s="3">
        <v>45200</v>
      </c>
      <c r="B1286" t="s">
        <v>11</v>
      </c>
      <c r="C1286" t="s">
        <v>7</v>
      </c>
      <c r="D1286">
        <v>79</v>
      </c>
      <c r="E1286">
        <v>4920</v>
      </c>
      <c r="F1286">
        <v>6715000</v>
      </c>
      <c r="G1286">
        <v>2023</v>
      </c>
    </row>
    <row r="1287" spans="1:7" x14ac:dyDescent="0.3">
      <c r="A1287" s="3">
        <v>45200</v>
      </c>
      <c r="B1287" t="s">
        <v>12</v>
      </c>
      <c r="C1287" t="s">
        <v>7</v>
      </c>
      <c r="D1287">
        <v>12</v>
      </c>
      <c r="E1287">
        <v>620</v>
      </c>
      <c r="F1287">
        <v>1020000</v>
      </c>
      <c r="G1287">
        <v>2023</v>
      </c>
    </row>
    <row r="1288" spans="1:7" x14ac:dyDescent="0.3">
      <c r="A1288" s="3">
        <v>45200</v>
      </c>
      <c r="B1288" t="s">
        <v>23</v>
      </c>
      <c r="C1288" t="s">
        <v>7</v>
      </c>
      <c r="D1288">
        <v>519</v>
      </c>
      <c r="E1288">
        <v>16459</v>
      </c>
      <c r="F1288">
        <v>44115000</v>
      </c>
      <c r="G1288">
        <v>2023</v>
      </c>
    </row>
    <row r="1289" spans="1:7" x14ac:dyDescent="0.3">
      <c r="A1289" s="3">
        <v>45200</v>
      </c>
      <c r="B1289" t="s">
        <v>33</v>
      </c>
      <c r="C1289" t="s">
        <v>7</v>
      </c>
      <c r="D1289">
        <v>87</v>
      </c>
      <c r="E1289">
        <v>2094</v>
      </c>
      <c r="F1289">
        <v>7395000</v>
      </c>
      <c r="G1289">
        <v>2023</v>
      </c>
    </row>
    <row r="1290" spans="1:7" x14ac:dyDescent="0.3">
      <c r="A1290" s="3">
        <v>45200</v>
      </c>
      <c r="B1290" t="s">
        <v>34</v>
      </c>
      <c r="C1290" t="s">
        <v>7</v>
      </c>
      <c r="D1290">
        <v>670</v>
      </c>
      <c r="E1290">
        <v>42365</v>
      </c>
      <c r="F1290">
        <v>56950000</v>
      </c>
      <c r="G1290">
        <v>2023</v>
      </c>
    </row>
    <row r="1291" spans="1:7" x14ac:dyDescent="0.3">
      <c r="A1291" s="3">
        <v>45200</v>
      </c>
      <c r="B1291" t="s">
        <v>30</v>
      </c>
      <c r="C1291" t="s">
        <v>7</v>
      </c>
      <c r="D1291">
        <v>220</v>
      </c>
      <c r="E1291">
        <v>20543</v>
      </c>
      <c r="F1291">
        <v>18700000</v>
      </c>
      <c r="G1291">
        <v>2023</v>
      </c>
    </row>
    <row r="1292" spans="1:7" x14ac:dyDescent="0.3">
      <c r="A1292" s="3">
        <v>45200</v>
      </c>
      <c r="B1292" t="s">
        <v>28</v>
      </c>
      <c r="C1292" t="s">
        <v>7</v>
      </c>
      <c r="D1292">
        <v>7</v>
      </c>
      <c r="E1292">
        <v>3066</v>
      </c>
      <c r="F1292">
        <v>595000</v>
      </c>
      <c r="G1292">
        <v>2023</v>
      </c>
    </row>
    <row r="1293" spans="1:7" x14ac:dyDescent="0.3">
      <c r="A1293" s="3">
        <v>45200</v>
      </c>
      <c r="B1293" t="s">
        <v>13</v>
      </c>
      <c r="C1293" t="s">
        <v>7</v>
      </c>
      <c r="D1293">
        <v>10</v>
      </c>
      <c r="E1293">
        <v>4603</v>
      </c>
      <c r="F1293">
        <v>850000</v>
      </c>
      <c r="G1293">
        <v>2023</v>
      </c>
    </row>
    <row r="1294" spans="1:7" x14ac:dyDescent="0.3">
      <c r="A1294" s="3">
        <v>45200</v>
      </c>
      <c r="B1294" t="s">
        <v>31</v>
      </c>
      <c r="C1294" t="s">
        <v>7</v>
      </c>
      <c r="D1294">
        <v>30</v>
      </c>
      <c r="E1294">
        <v>4837</v>
      </c>
      <c r="F1294">
        <v>2550000</v>
      </c>
      <c r="G1294">
        <v>2023</v>
      </c>
    </row>
    <row r="1295" spans="1:7" x14ac:dyDescent="0.3">
      <c r="A1295" s="3">
        <v>45200</v>
      </c>
      <c r="B1295" t="s">
        <v>35</v>
      </c>
      <c r="C1295" t="s">
        <v>7</v>
      </c>
      <c r="D1295">
        <v>1154</v>
      </c>
      <c r="E1295">
        <v>25652</v>
      </c>
      <c r="F1295">
        <v>98090000</v>
      </c>
      <c r="G1295">
        <v>2023</v>
      </c>
    </row>
    <row r="1296" spans="1:7" x14ac:dyDescent="0.3">
      <c r="A1296" s="3">
        <v>45200</v>
      </c>
      <c r="B1296" t="s">
        <v>36</v>
      </c>
      <c r="C1296" t="s">
        <v>7</v>
      </c>
      <c r="D1296">
        <v>642</v>
      </c>
      <c r="E1296">
        <v>14522</v>
      </c>
      <c r="F1296">
        <v>54570000</v>
      </c>
      <c r="G1296">
        <v>2023</v>
      </c>
    </row>
    <row r="1297" spans="1:7" x14ac:dyDescent="0.3">
      <c r="A1297" s="3">
        <v>45200</v>
      </c>
      <c r="B1297" t="s">
        <v>24</v>
      </c>
      <c r="C1297" t="s">
        <v>7</v>
      </c>
      <c r="D1297">
        <v>112</v>
      </c>
      <c r="E1297">
        <v>13646</v>
      </c>
      <c r="F1297">
        <v>9520000</v>
      </c>
      <c r="G1297">
        <v>2023</v>
      </c>
    </row>
    <row r="1298" spans="1:7" x14ac:dyDescent="0.3">
      <c r="A1298" s="3">
        <v>45200</v>
      </c>
      <c r="B1298" t="s">
        <v>37</v>
      </c>
      <c r="C1298" t="s">
        <v>7</v>
      </c>
      <c r="D1298">
        <v>1404</v>
      </c>
      <c r="E1298">
        <v>47126</v>
      </c>
      <c r="F1298">
        <v>119340000</v>
      </c>
      <c r="G1298">
        <v>2023</v>
      </c>
    </row>
    <row r="1299" spans="1:7" x14ac:dyDescent="0.3">
      <c r="A1299" s="3">
        <v>45200</v>
      </c>
      <c r="B1299" t="s">
        <v>15</v>
      </c>
      <c r="C1299" t="s">
        <v>7</v>
      </c>
      <c r="D1299">
        <v>2</v>
      </c>
      <c r="E1299">
        <v>272</v>
      </c>
      <c r="F1299">
        <v>170000</v>
      </c>
      <c r="G1299">
        <v>2023</v>
      </c>
    </row>
    <row r="1300" spans="1:7" x14ac:dyDescent="0.3">
      <c r="A1300" s="3">
        <v>45200</v>
      </c>
      <c r="B1300" t="s">
        <v>25</v>
      </c>
      <c r="C1300" t="s">
        <v>7</v>
      </c>
      <c r="D1300">
        <v>130</v>
      </c>
      <c r="E1300">
        <v>8500</v>
      </c>
      <c r="F1300">
        <v>11050000</v>
      </c>
      <c r="G1300">
        <v>2023</v>
      </c>
    </row>
    <row r="1301" spans="1:7" x14ac:dyDescent="0.3">
      <c r="A1301" s="3">
        <v>45200</v>
      </c>
      <c r="B1301" t="s">
        <v>19</v>
      </c>
      <c r="C1301" t="s">
        <v>7</v>
      </c>
      <c r="D1301">
        <v>7</v>
      </c>
      <c r="E1301">
        <v>990</v>
      </c>
      <c r="F1301">
        <v>595000</v>
      </c>
      <c r="G1301">
        <v>2023</v>
      </c>
    </row>
    <row r="1302" spans="1:7" x14ac:dyDescent="0.3">
      <c r="A1302" s="3">
        <v>45200</v>
      </c>
      <c r="B1302" t="s">
        <v>26</v>
      </c>
      <c r="C1302" t="s">
        <v>7</v>
      </c>
      <c r="D1302">
        <v>94</v>
      </c>
      <c r="E1302">
        <v>11396</v>
      </c>
      <c r="F1302">
        <v>7990000</v>
      </c>
      <c r="G1302">
        <v>2023</v>
      </c>
    </row>
    <row r="1303" spans="1:7" x14ac:dyDescent="0.3">
      <c r="A1303" s="3">
        <v>45200</v>
      </c>
      <c r="B1303" t="s">
        <v>38</v>
      </c>
      <c r="C1303" t="s">
        <v>7</v>
      </c>
      <c r="D1303">
        <v>464</v>
      </c>
      <c r="E1303">
        <v>18951</v>
      </c>
      <c r="F1303">
        <v>39440000</v>
      </c>
      <c r="G1303">
        <v>2023</v>
      </c>
    </row>
    <row r="1304" spans="1:7" x14ac:dyDescent="0.3">
      <c r="A1304" s="3">
        <v>45200</v>
      </c>
      <c r="B1304" t="s">
        <v>39</v>
      </c>
      <c r="C1304" t="s">
        <v>7</v>
      </c>
      <c r="D1304">
        <v>556</v>
      </c>
      <c r="E1304">
        <v>28342</v>
      </c>
      <c r="F1304">
        <v>47260000</v>
      </c>
      <c r="G1304">
        <v>2023</v>
      </c>
    </row>
    <row r="1305" spans="1:7" x14ac:dyDescent="0.3">
      <c r="A1305" s="3">
        <v>45200</v>
      </c>
      <c r="B1305" t="s">
        <v>20</v>
      </c>
      <c r="C1305" t="s">
        <v>7</v>
      </c>
      <c r="D1305">
        <v>3</v>
      </c>
      <c r="E1305">
        <v>497</v>
      </c>
      <c r="F1305">
        <v>255000</v>
      </c>
      <c r="G1305">
        <v>2023</v>
      </c>
    </row>
    <row r="1306" spans="1:7" x14ac:dyDescent="0.3">
      <c r="A1306" s="3">
        <v>45200</v>
      </c>
      <c r="B1306" t="s">
        <v>40</v>
      </c>
      <c r="C1306" t="s">
        <v>7</v>
      </c>
      <c r="D1306">
        <v>512</v>
      </c>
      <c r="E1306">
        <v>33774</v>
      </c>
      <c r="F1306">
        <v>43520000</v>
      </c>
      <c r="G1306">
        <v>2023</v>
      </c>
    </row>
    <row r="1307" spans="1:7" x14ac:dyDescent="0.3">
      <c r="A1307" s="3">
        <v>45200</v>
      </c>
      <c r="B1307" t="s">
        <v>27</v>
      </c>
      <c r="C1307" t="s">
        <v>7</v>
      </c>
      <c r="D1307">
        <v>34</v>
      </c>
      <c r="E1307">
        <v>4562</v>
      </c>
      <c r="F1307">
        <v>2890000</v>
      </c>
      <c r="G1307">
        <v>2023</v>
      </c>
    </row>
    <row r="1308" spans="1:7" x14ac:dyDescent="0.3">
      <c r="A1308" s="3">
        <v>45200</v>
      </c>
      <c r="B1308" t="s">
        <v>41</v>
      </c>
      <c r="C1308" t="s">
        <v>7</v>
      </c>
      <c r="D1308">
        <v>238</v>
      </c>
      <c r="E1308">
        <v>9972</v>
      </c>
      <c r="F1308">
        <v>20230000</v>
      </c>
      <c r="G1308">
        <v>2023</v>
      </c>
    </row>
    <row r="1309" spans="1:7" x14ac:dyDescent="0.3">
      <c r="A1309" s="3">
        <v>45231</v>
      </c>
      <c r="B1309" t="s">
        <v>32</v>
      </c>
      <c r="C1309" t="s">
        <v>7</v>
      </c>
      <c r="D1309">
        <v>98</v>
      </c>
      <c r="E1309">
        <v>8220</v>
      </c>
      <c r="F1309">
        <v>8330000</v>
      </c>
      <c r="G1309">
        <v>2023</v>
      </c>
    </row>
    <row r="1310" spans="1:7" x14ac:dyDescent="0.3">
      <c r="A1310" s="3">
        <v>45231</v>
      </c>
      <c r="B1310" t="s">
        <v>9</v>
      </c>
      <c r="C1310" t="s">
        <v>7</v>
      </c>
      <c r="D1310">
        <v>3</v>
      </c>
      <c r="E1310">
        <v>1226</v>
      </c>
      <c r="F1310">
        <v>255000</v>
      </c>
      <c r="G1310">
        <v>2023</v>
      </c>
    </row>
    <row r="1311" spans="1:7" x14ac:dyDescent="0.3">
      <c r="A1311" s="3">
        <v>45231</v>
      </c>
      <c r="B1311" t="s">
        <v>10</v>
      </c>
      <c r="C1311" t="s">
        <v>7</v>
      </c>
      <c r="D1311">
        <v>26</v>
      </c>
      <c r="E1311">
        <v>7960</v>
      </c>
      <c r="F1311">
        <v>2210000</v>
      </c>
      <c r="G1311">
        <v>2023</v>
      </c>
    </row>
    <row r="1312" spans="1:7" x14ac:dyDescent="0.3">
      <c r="A1312" s="3">
        <v>45231</v>
      </c>
      <c r="B1312" t="s">
        <v>21</v>
      </c>
      <c r="C1312" t="s">
        <v>7</v>
      </c>
      <c r="D1312">
        <v>50</v>
      </c>
      <c r="E1312">
        <v>9075</v>
      </c>
      <c r="F1312">
        <v>4250000</v>
      </c>
      <c r="G1312">
        <v>2023</v>
      </c>
    </row>
    <row r="1313" spans="1:7" x14ac:dyDescent="0.3">
      <c r="A1313" s="3">
        <v>45231</v>
      </c>
      <c r="B1313" t="s">
        <v>22</v>
      </c>
      <c r="C1313" t="s">
        <v>7</v>
      </c>
      <c r="D1313">
        <v>88</v>
      </c>
      <c r="E1313">
        <v>1805</v>
      </c>
      <c r="F1313">
        <v>7480000</v>
      </c>
      <c r="G1313">
        <v>2023</v>
      </c>
    </row>
    <row r="1314" spans="1:7" x14ac:dyDescent="0.3">
      <c r="A1314" s="3">
        <v>45231</v>
      </c>
      <c r="B1314" t="s">
        <v>11</v>
      </c>
      <c r="C1314" t="s">
        <v>7</v>
      </c>
      <c r="D1314">
        <v>99</v>
      </c>
      <c r="E1314">
        <v>5877</v>
      </c>
      <c r="F1314">
        <v>8415000</v>
      </c>
      <c r="G1314">
        <v>2023</v>
      </c>
    </row>
    <row r="1315" spans="1:7" x14ac:dyDescent="0.3">
      <c r="A1315" s="3">
        <v>45231</v>
      </c>
      <c r="B1315" t="s">
        <v>12</v>
      </c>
      <c r="C1315" t="s">
        <v>7</v>
      </c>
      <c r="D1315">
        <v>3</v>
      </c>
      <c r="E1315">
        <v>590</v>
      </c>
      <c r="F1315">
        <v>255000</v>
      </c>
      <c r="G1315">
        <v>2023</v>
      </c>
    </row>
    <row r="1316" spans="1:7" x14ac:dyDescent="0.3">
      <c r="A1316" s="3">
        <v>45231</v>
      </c>
      <c r="B1316" t="s">
        <v>23</v>
      </c>
      <c r="C1316" t="s">
        <v>7</v>
      </c>
      <c r="D1316">
        <v>538</v>
      </c>
      <c r="E1316">
        <v>18675</v>
      </c>
      <c r="F1316">
        <v>45730000</v>
      </c>
      <c r="G1316">
        <v>2023</v>
      </c>
    </row>
    <row r="1317" spans="1:7" x14ac:dyDescent="0.3">
      <c r="A1317" s="3">
        <v>45231</v>
      </c>
      <c r="B1317" t="s">
        <v>33</v>
      </c>
      <c r="C1317" t="s">
        <v>7</v>
      </c>
      <c r="D1317">
        <v>97</v>
      </c>
      <c r="E1317">
        <v>2521</v>
      </c>
      <c r="F1317">
        <v>8245000</v>
      </c>
      <c r="G1317">
        <v>2023</v>
      </c>
    </row>
    <row r="1318" spans="1:7" x14ac:dyDescent="0.3">
      <c r="A1318" s="3">
        <v>45231</v>
      </c>
      <c r="B1318" t="s">
        <v>34</v>
      </c>
      <c r="C1318" t="s">
        <v>7</v>
      </c>
      <c r="D1318">
        <v>592</v>
      </c>
      <c r="E1318">
        <v>32601</v>
      </c>
      <c r="F1318">
        <v>50320000</v>
      </c>
      <c r="G1318">
        <v>2023</v>
      </c>
    </row>
    <row r="1319" spans="1:7" x14ac:dyDescent="0.3">
      <c r="A1319" s="3">
        <v>45231</v>
      </c>
      <c r="B1319" t="s">
        <v>30</v>
      </c>
      <c r="C1319" t="s">
        <v>7</v>
      </c>
      <c r="D1319">
        <v>215</v>
      </c>
      <c r="E1319">
        <v>22002</v>
      </c>
      <c r="F1319">
        <v>18275000</v>
      </c>
      <c r="G1319">
        <v>2023</v>
      </c>
    </row>
    <row r="1320" spans="1:7" x14ac:dyDescent="0.3">
      <c r="A1320" s="3">
        <v>45231</v>
      </c>
      <c r="B1320" t="s">
        <v>28</v>
      </c>
      <c r="C1320" t="s">
        <v>7</v>
      </c>
      <c r="D1320">
        <v>15</v>
      </c>
      <c r="E1320">
        <v>4242</v>
      </c>
      <c r="F1320">
        <v>1275000</v>
      </c>
      <c r="G1320">
        <v>2023</v>
      </c>
    </row>
    <row r="1321" spans="1:7" x14ac:dyDescent="0.3">
      <c r="A1321" s="3">
        <v>45231</v>
      </c>
      <c r="B1321" t="s">
        <v>13</v>
      </c>
      <c r="C1321" t="s">
        <v>7</v>
      </c>
      <c r="D1321">
        <v>18</v>
      </c>
      <c r="E1321">
        <v>4981</v>
      </c>
      <c r="F1321">
        <v>1530000</v>
      </c>
      <c r="G1321">
        <v>2023</v>
      </c>
    </row>
    <row r="1322" spans="1:7" x14ac:dyDescent="0.3">
      <c r="A1322" s="3">
        <v>45231</v>
      </c>
      <c r="B1322" t="s">
        <v>31</v>
      </c>
      <c r="C1322" t="s">
        <v>7</v>
      </c>
      <c r="D1322">
        <v>40</v>
      </c>
      <c r="E1322">
        <v>6684</v>
      </c>
      <c r="F1322">
        <v>3400000</v>
      </c>
      <c r="G1322">
        <v>2023</v>
      </c>
    </row>
    <row r="1323" spans="1:7" x14ac:dyDescent="0.3">
      <c r="A1323" s="3">
        <v>45231</v>
      </c>
      <c r="B1323" t="s">
        <v>35</v>
      </c>
      <c r="C1323" t="s">
        <v>7</v>
      </c>
      <c r="D1323">
        <v>822</v>
      </c>
      <c r="E1323">
        <v>26232</v>
      </c>
      <c r="F1323">
        <v>69870000</v>
      </c>
      <c r="G1323">
        <v>2023</v>
      </c>
    </row>
    <row r="1324" spans="1:7" x14ac:dyDescent="0.3">
      <c r="A1324" s="3">
        <v>45231</v>
      </c>
      <c r="B1324" t="s">
        <v>36</v>
      </c>
      <c r="C1324" t="s">
        <v>7</v>
      </c>
      <c r="D1324">
        <v>641</v>
      </c>
      <c r="E1324">
        <v>12551</v>
      </c>
      <c r="F1324">
        <v>54485000</v>
      </c>
      <c r="G1324">
        <v>2023</v>
      </c>
    </row>
    <row r="1325" spans="1:7" x14ac:dyDescent="0.3">
      <c r="A1325" s="3">
        <v>45231</v>
      </c>
      <c r="B1325" t="s">
        <v>24</v>
      </c>
      <c r="C1325" t="s">
        <v>7</v>
      </c>
      <c r="D1325">
        <v>137</v>
      </c>
      <c r="E1325">
        <v>17166</v>
      </c>
      <c r="F1325">
        <v>11645000</v>
      </c>
      <c r="G1325">
        <v>2023</v>
      </c>
    </row>
    <row r="1326" spans="1:7" x14ac:dyDescent="0.3">
      <c r="A1326" s="3">
        <v>45231</v>
      </c>
      <c r="B1326" t="s">
        <v>37</v>
      </c>
      <c r="C1326" t="s">
        <v>7</v>
      </c>
      <c r="D1326">
        <v>1315</v>
      </c>
      <c r="E1326">
        <v>48131</v>
      </c>
      <c r="F1326">
        <v>111775000</v>
      </c>
      <c r="G1326">
        <v>2023</v>
      </c>
    </row>
    <row r="1327" spans="1:7" x14ac:dyDescent="0.3">
      <c r="A1327" s="3">
        <v>45231</v>
      </c>
      <c r="B1327" t="s">
        <v>15</v>
      </c>
      <c r="C1327" t="s">
        <v>7</v>
      </c>
      <c r="D1327">
        <v>2</v>
      </c>
      <c r="E1327">
        <v>246</v>
      </c>
      <c r="F1327">
        <v>170000</v>
      </c>
      <c r="G1327">
        <v>2023</v>
      </c>
    </row>
    <row r="1328" spans="1:7" x14ac:dyDescent="0.3">
      <c r="A1328" s="3">
        <v>45231</v>
      </c>
      <c r="B1328" t="s">
        <v>16</v>
      </c>
      <c r="C1328" t="s">
        <v>7</v>
      </c>
      <c r="D1328">
        <v>2</v>
      </c>
      <c r="E1328">
        <v>1387</v>
      </c>
      <c r="F1328">
        <v>170000</v>
      </c>
      <c r="G1328">
        <v>2023</v>
      </c>
    </row>
    <row r="1329" spans="1:7" x14ac:dyDescent="0.3">
      <c r="A1329" s="3">
        <v>45231</v>
      </c>
      <c r="B1329" t="s">
        <v>25</v>
      </c>
      <c r="C1329" t="s">
        <v>7</v>
      </c>
      <c r="D1329">
        <v>177</v>
      </c>
      <c r="E1329">
        <v>7105</v>
      </c>
      <c r="F1329">
        <v>15045000</v>
      </c>
      <c r="G1329">
        <v>2023</v>
      </c>
    </row>
    <row r="1330" spans="1:7" x14ac:dyDescent="0.3">
      <c r="A1330" s="3">
        <v>45231</v>
      </c>
      <c r="B1330" t="s">
        <v>19</v>
      </c>
      <c r="C1330" t="s">
        <v>7</v>
      </c>
      <c r="D1330">
        <v>11</v>
      </c>
      <c r="E1330">
        <v>990</v>
      </c>
      <c r="F1330">
        <v>935000</v>
      </c>
      <c r="G1330">
        <v>2023</v>
      </c>
    </row>
    <row r="1331" spans="1:7" x14ac:dyDescent="0.3">
      <c r="A1331" s="3">
        <v>45231</v>
      </c>
      <c r="B1331" t="s">
        <v>26</v>
      </c>
      <c r="C1331" t="s">
        <v>7</v>
      </c>
      <c r="D1331">
        <v>128</v>
      </c>
      <c r="E1331">
        <v>12992</v>
      </c>
      <c r="F1331">
        <v>10880000</v>
      </c>
      <c r="G1331">
        <v>2023</v>
      </c>
    </row>
    <row r="1332" spans="1:7" x14ac:dyDescent="0.3">
      <c r="A1332" s="3">
        <v>45231</v>
      </c>
      <c r="B1332" t="s">
        <v>38</v>
      </c>
      <c r="C1332" t="s">
        <v>7</v>
      </c>
      <c r="D1332">
        <v>539</v>
      </c>
      <c r="E1332">
        <v>24386</v>
      </c>
      <c r="F1332">
        <v>45815000</v>
      </c>
      <c r="G1332">
        <v>2023</v>
      </c>
    </row>
    <row r="1333" spans="1:7" x14ac:dyDescent="0.3">
      <c r="A1333" s="3">
        <v>45231</v>
      </c>
      <c r="B1333" t="s">
        <v>39</v>
      </c>
      <c r="C1333" t="s">
        <v>7</v>
      </c>
      <c r="D1333">
        <v>599</v>
      </c>
      <c r="E1333">
        <v>19015</v>
      </c>
      <c r="F1333">
        <v>50915000</v>
      </c>
      <c r="G1333">
        <v>2023</v>
      </c>
    </row>
    <row r="1334" spans="1:7" x14ac:dyDescent="0.3">
      <c r="A1334" s="3">
        <v>45231</v>
      </c>
      <c r="B1334" t="s">
        <v>20</v>
      </c>
      <c r="C1334" t="s">
        <v>7</v>
      </c>
      <c r="D1334">
        <v>2</v>
      </c>
      <c r="E1334">
        <v>657</v>
      </c>
      <c r="F1334">
        <v>170000</v>
      </c>
      <c r="G1334">
        <v>2023</v>
      </c>
    </row>
    <row r="1335" spans="1:7" x14ac:dyDescent="0.3">
      <c r="A1335" s="3">
        <v>45231</v>
      </c>
      <c r="B1335" t="s">
        <v>40</v>
      </c>
      <c r="C1335" t="s">
        <v>7</v>
      </c>
      <c r="D1335">
        <v>446</v>
      </c>
      <c r="E1335">
        <v>42692</v>
      </c>
      <c r="F1335">
        <v>37910000</v>
      </c>
      <c r="G1335">
        <v>2023</v>
      </c>
    </row>
    <row r="1336" spans="1:7" x14ac:dyDescent="0.3">
      <c r="A1336" s="3">
        <v>45231</v>
      </c>
      <c r="B1336" t="s">
        <v>27</v>
      </c>
      <c r="C1336" t="s">
        <v>7</v>
      </c>
      <c r="D1336">
        <v>47</v>
      </c>
      <c r="E1336">
        <v>5398</v>
      </c>
      <c r="F1336">
        <v>3995000</v>
      </c>
      <c r="G1336">
        <v>2023</v>
      </c>
    </row>
    <row r="1337" spans="1:7" x14ac:dyDescent="0.3">
      <c r="A1337" s="3">
        <v>45231</v>
      </c>
      <c r="B1337" t="s">
        <v>41</v>
      </c>
      <c r="C1337" t="s">
        <v>7</v>
      </c>
      <c r="D1337">
        <v>290</v>
      </c>
      <c r="E1337">
        <v>9743</v>
      </c>
      <c r="F1337">
        <v>24650000</v>
      </c>
      <c r="G1337">
        <v>2023</v>
      </c>
    </row>
    <row r="1338" spans="1:7" x14ac:dyDescent="0.3">
      <c r="A1338" s="3">
        <v>45261</v>
      </c>
      <c r="B1338" t="s">
        <v>8</v>
      </c>
      <c r="C1338" t="s">
        <v>7</v>
      </c>
      <c r="D1338">
        <v>2</v>
      </c>
      <c r="E1338">
        <v>175</v>
      </c>
      <c r="F1338">
        <v>170000</v>
      </c>
      <c r="G1338">
        <v>2023</v>
      </c>
    </row>
    <row r="1339" spans="1:7" x14ac:dyDescent="0.3">
      <c r="A1339" s="3">
        <v>45261</v>
      </c>
      <c r="B1339" t="s">
        <v>32</v>
      </c>
      <c r="C1339" t="s">
        <v>7</v>
      </c>
      <c r="D1339">
        <v>130</v>
      </c>
      <c r="E1339">
        <v>7155</v>
      </c>
      <c r="F1339">
        <v>11050000</v>
      </c>
      <c r="G1339">
        <v>2023</v>
      </c>
    </row>
    <row r="1340" spans="1:7" x14ac:dyDescent="0.3">
      <c r="A1340" s="3">
        <v>45261</v>
      </c>
      <c r="B1340" t="s">
        <v>9</v>
      </c>
      <c r="C1340" t="s">
        <v>7</v>
      </c>
      <c r="D1340">
        <v>2</v>
      </c>
      <c r="E1340">
        <v>1137</v>
      </c>
      <c r="F1340">
        <v>170000</v>
      </c>
      <c r="G1340">
        <v>2023</v>
      </c>
    </row>
    <row r="1341" spans="1:7" x14ac:dyDescent="0.3">
      <c r="A1341" s="3">
        <v>45261</v>
      </c>
      <c r="B1341" t="s">
        <v>10</v>
      </c>
      <c r="C1341" t="s">
        <v>7</v>
      </c>
      <c r="D1341">
        <v>30</v>
      </c>
      <c r="E1341">
        <v>8111</v>
      </c>
      <c r="F1341">
        <v>2550000</v>
      </c>
      <c r="G1341">
        <v>2023</v>
      </c>
    </row>
    <row r="1342" spans="1:7" x14ac:dyDescent="0.3">
      <c r="A1342" s="3">
        <v>45261</v>
      </c>
      <c r="B1342" t="s">
        <v>21</v>
      </c>
      <c r="C1342" t="s">
        <v>7</v>
      </c>
      <c r="D1342">
        <v>59</v>
      </c>
      <c r="E1342">
        <v>4788</v>
      </c>
      <c r="F1342">
        <v>5015000</v>
      </c>
      <c r="G1342">
        <v>2023</v>
      </c>
    </row>
    <row r="1343" spans="1:7" x14ac:dyDescent="0.3">
      <c r="A1343" s="3">
        <v>45261</v>
      </c>
      <c r="B1343" t="s">
        <v>22</v>
      </c>
      <c r="C1343" t="s">
        <v>7</v>
      </c>
      <c r="D1343">
        <v>130</v>
      </c>
      <c r="E1343">
        <v>1496</v>
      </c>
      <c r="F1343">
        <v>11050000</v>
      </c>
      <c r="G1343">
        <v>2023</v>
      </c>
    </row>
    <row r="1344" spans="1:7" x14ac:dyDescent="0.3">
      <c r="A1344" s="3">
        <v>45261</v>
      </c>
      <c r="B1344" t="s">
        <v>11</v>
      </c>
      <c r="C1344" t="s">
        <v>7</v>
      </c>
      <c r="D1344">
        <v>93</v>
      </c>
      <c r="E1344">
        <v>3575</v>
      </c>
      <c r="F1344">
        <v>7905000</v>
      </c>
      <c r="G1344">
        <v>2023</v>
      </c>
    </row>
    <row r="1345" spans="1:7" x14ac:dyDescent="0.3">
      <c r="A1345" s="3">
        <v>45261</v>
      </c>
      <c r="B1345" t="s">
        <v>12</v>
      </c>
      <c r="C1345" t="s">
        <v>7</v>
      </c>
      <c r="D1345">
        <v>5</v>
      </c>
      <c r="E1345">
        <v>488</v>
      </c>
      <c r="F1345">
        <v>425000</v>
      </c>
      <c r="G1345">
        <v>2023</v>
      </c>
    </row>
    <row r="1346" spans="1:7" x14ac:dyDescent="0.3">
      <c r="A1346" s="3">
        <v>45261</v>
      </c>
      <c r="B1346" t="s">
        <v>23</v>
      </c>
      <c r="C1346" t="s">
        <v>7</v>
      </c>
      <c r="D1346">
        <v>811</v>
      </c>
      <c r="E1346">
        <v>16567</v>
      </c>
      <c r="F1346">
        <v>68935000</v>
      </c>
      <c r="G1346">
        <v>2023</v>
      </c>
    </row>
    <row r="1347" spans="1:7" x14ac:dyDescent="0.3">
      <c r="A1347" s="3">
        <v>45261</v>
      </c>
      <c r="B1347" t="s">
        <v>33</v>
      </c>
      <c r="C1347" t="s">
        <v>7</v>
      </c>
      <c r="D1347">
        <v>71</v>
      </c>
      <c r="E1347">
        <v>1859</v>
      </c>
      <c r="F1347">
        <v>6035000</v>
      </c>
      <c r="G1347">
        <v>2023</v>
      </c>
    </row>
    <row r="1348" spans="1:7" x14ac:dyDescent="0.3">
      <c r="A1348" s="3">
        <v>45261</v>
      </c>
      <c r="B1348" t="s">
        <v>34</v>
      </c>
      <c r="C1348" t="s">
        <v>7</v>
      </c>
      <c r="D1348">
        <v>548</v>
      </c>
      <c r="E1348">
        <v>26023</v>
      </c>
      <c r="F1348">
        <v>46580000</v>
      </c>
      <c r="G1348">
        <v>2023</v>
      </c>
    </row>
    <row r="1349" spans="1:7" x14ac:dyDescent="0.3">
      <c r="A1349" s="3">
        <v>45261</v>
      </c>
      <c r="B1349" t="s">
        <v>30</v>
      </c>
      <c r="C1349" t="s">
        <v>7</v>
      </c>
      <c r="D1349">
        <v>218</v>
      </c>
      <c r="E1349">
        <v>23698</v>
      </c>
      <c r="F1349">
        <v>18530000</v>
      </c>
      <c r="G1349">
        <v>2023</v>
      </c>
    </row>
    <row r="1350" spans="1:7" x14ac:dyDescent="0.3">
      <c r="A1350" s="3">
        <v>45261</v>
      </c>
      <c r="B1350" t="s">
        <v>28</v>
      </c>
      <c r="C1350" t="s">
        <v>7</v>
      </c>
      <c r="D1350">
        <v>16</v>
      </c>
      <c r="E1350">
        <v>5710</v>
      </c>
      <c r="F1350">
        <v>1360000</v>
      </c>
      <c r="G1350">
        <v>2023</v>
      </c>
    </row>
    <row r="1351" spans="1:7" x14ac:dyDescent="0.3">
      <c r="A1351" s="3">
        <v>45261</v>
      </c>
      <c r="B1351" t="s">
        <v>13</v>
      </c>
      <c r="C1351" t="s">
        <v>7</v>
      </c>
      <c r="D1351">
        <v>15</v>
      </c>
      <c r="E1351">
        <v>4531</v>
      </c>
      <c r="F1351">
        <v>1275000</v>
      </c>
      <c r="G1351">
        <v>2023</v>
      </c>
    </row>
    <row r="1352" spans="1:7" x14ac:dyDescent="0.3">
      <c r="A1352" s="3">
        <v>45261</v>
      </c>
      <c r="B1352" t="s">
        <v>31</v>
      </c>
      <c r="C1352" t="s">
        <v>7</v>
      </c>
      <c r="D1352">
        <v>27</v>
      </c>
      <c r="E1352">
        <v>4375</v>
      </c>
      <c r="F1352">
        <v>2295000</v>
      </c>
      <c r="G1352">
        <v>2023</v>
      </c>
    </row>
    <row r="1353" spans="1:7" x14ac:dyDescent="0.3">
      <c r="A1353" s="3">
        <v>45261</v>
      </c>
      <c r="B1353" t="s">
        <v>35</v>
      </c>
      <c r="C1353" t="s">
        <v>7</v>
      </c>
      <c r="D1353">
        <v>1155</v>
      </c>
      <c r="E1353">
        <v>22859</v>
      </c>
      <c r="F1353">
        <v>98175000</v>
      </c>
      <c r="G1353">
        <v>2023</v>
      </c>
    </row>
    <row r="1354" spans="1:7" x14ac:dyDescent="0.3">
      <c r="A1354" s="3">
        <v>45261</v>
      </c>
      <c r="B1354" t="s">
        <v>36</v>
      </c>
      <c r="C1354" t="s">
        <v>7</v>
      </c>
      <c r="D1354">
        <v>736</v>
      </c>
      <c r="E1354">
        <v>13811</v>
      </c>
      <c r="F1354">
        <v>62560000</v>
      </c>
      <c r="G1354">
        <v>2023</v>
      </c>
    </row>
    <row r="1355" spans="1:7" x14ac:dyDescent="0.3">
      <c r="A1355" s="3">
        <v>45261</v>
      </c>
      <c r="B1355" t="s">
        <v>24</v>
      </c>
      <c r="C1355" t="s">
        <v>7</v>
      </c>
      <c r="D1355">
        <v>134</v>
      </c>
      <c r="E1355">
        <v>9736</v>
      </c>
      <c r="F1355">
        <v>11390000</v>
      </c>
      <c r="G1355">
        <v>2023</v>
      </c>
    </row>
    <row r="1356" spans="1:7" x14ac:dyDescent="0.3">
      <c r="A1356" s="3">
        <v>45261</v>
      </c>
      <c r="B1356" t="s">
        <v>37</v>
      </c>
      <c r="C1356" t="s">
        <v>7</v>
      </c>
      <c r="D1356">
        <v>1125</v>
      </c>
      <c r="E1356">
        <v>32212</v>
      </c>
      <c r="F1356">
        <v>95625000</v>
      </c>
      <c r="G1356">
        <v>2023</v>
      </c>
    </row>
    <row r="1357" spans="1:7" x14ac:dyDescent="0.3">
      <c r="A1357" s="3">
        <v>45261</v>
      </c>
      <c r="B1357" t="s">
        <v>15</v>
      </c>
      <c r="C1357" t="s">
        <v>7</v>
      </c>
      <c r="D1357">
        <v>2</v>
      </c>
      <c r="E1357">
        <v>206</v>
      </c>
      <c r="F1357">
        <v>170000</v>
      </c>
      <c r="G1357">
        <v>2023</v>
      </c>
    </row>
    <row r="1358" spans="1:7" x14ac:dyDescent="0.3">
      <c r="A1358" s="3">
        <v>45261</v>
      </c>
      <c r="B1358" t="s">
        <v>25</v>
      </c>
      <c r="C1358" t="s">
        <v>7</v>
      </c>
      <c r="D1358">
        <v>186</v>
      </c>
      <c r="E1358">
        <v>7280</v>
      </c>
      <c r="F1358">
        <v>15810000</v>
      </c>
      <c r="G1358">
        <v>2023</v>
      </c>
    </row>
    <row r="1359" spans="1:7" x14ac:dyDescent="0.3">
      <c r="A1359" s="3">
        <v>45261</v>
      </c>
      <c r="B1359" t="s">
        <v>19</v>
      </c>
      <c r="C1359" t="s">
        <v>7</v>
      </c>
      <c r="D1359">
        <v>12</v>
      </c>
      <c r="E1359">
        <v>860</v>
      </c>
      <c r="F1359">
        <v>1020000</v>
      </c>
      <c r="G1359">
        <v>2023</v>
      </c>
    </row>
    <row r="1360" spans="1:7" x14ac:dyDescent="0.3">
      <c r="A1360" s="3">
        <v>45261</v>
      </c>
      <c r="B1360" t="s">
        <v>26</v>
      </c>
      <c r="C1360" t="s">
        <v>7</v>
      </c>
      <c r="D1360">
        <v>116</v>
      </c>
      <c r="E1360">
        <v>13632</v>
      </c>
      <c r="F1360">
        <v>9860000</v>
      </c>
      <c r="G1360">
        <v>2023</v>
      </c>
    </row>
    <row r="1361" spans="1:7" x14ac:dyDescent="0.3">
      <c r="A1361" s="3">
        <v>45261</v>
      </c>
      <c r="B1361" t="s">
        <v>38</v>
      </c>
      <c r="C1361" t="s">
        <v>7</v>
      </c>
      <c r="D1361">
        <v>348</v>
      </c>
      <c r="E1361">
        <v>13082</v>
      </c>
      <c r="F1361">
        <v>29580000</v>
      </c>
      <c r="G1361">
        <v>2023</v>
      </c>
    </row>
    <row r="1362" spans="1:7" x14ac:dyDescent="0.3">
      <c r="A1362" s="3">
        <v>45261</v>
      </c>
      <c r="B1362" t="s">
        <v>39</v>
      </c>
      <c r="C1362" t="s">
        <v>7</v>
      </c>
      <c r="D1362">
        <v>520</v>
      </c>
      <c r="E1362">
        <v>19246</v>
      </c>
      <c r="F1362">
        <v>44200000</v>
      </c>
      <c r="G1362">
        <v>2023</v>
      </c>
    </row>
    <row r="1363" spans="1:7" x14ac:dyDescent="0.3">
      <c r="A1363" s="3">
        <v>45261</v>
      </c>
      <c r="B1363" t="s">
        <v>20</v>
      </c>
      <c r="C1363" t="s">
        <v>7</v>
      </c>
      <c r="D1363">
        <v>4</v>
      </c>
      <c r="E1363">
        <v>489</v>
      </c>
      <c r="F1363">
        <v>340000</v>
      </c>
      <c r="G1363">
        <v>2023</v>
      </c>
    </row>
    <row r="1364" spans="1:7" x14ac:dyDescent="0.3">
      <c r="A1364" s="3">
        <v>45261</v>
      </c>
      <c r="B1364" t="s">
        <v>40</v>
      </c>
      <c r="C1364" t="s">
        <v>7</v>
      </c>
      <c r="D1364">
        <v>498</v>
      </c>
      <c r="E1364">
        <v>29434</v>
      </c>
      <c r="F1364">
        <v>42330000</v>
      </c>
      <c r="G1364">
        <v>2023</v>
      </c>
    </row>
    <row r="1365" spans="1:7" x14ac:dyDescent="0.3">
      <c r="A1365" s="3">
        <v>45261</v>
      </c>
      <c r="B1365" t="s">
        <v>27</v>
      </c>
      <c r="C1365" t="s">
        <v>7</v>
      </c>
      <c r="D1365">
        <v>37</v>
      </c>
      <c r="E1365">
        <v>5430</v>
      </c>
      <c r="F1365">
        <v>3145000</v>
      </c>
      <c r="G1365">
        <v>2023</v>
      </c>
    </row>
    <row r="1366" spans="1:7" x14ac:dyDescent="0.3">
      <c r="A1366" s="3">
        <v>45261</v>
      </c>
      <c r="B1366" t="s">
        <v>41</v>
      </c>
      <c r="C1366" t="s">
        <v>7</v>
      </c>
      <c r="D1366">
        <v>160</v>
      </c>
      <c r="E1366">
        <v>8435</v>
      </c>
      <c r="F1366">
        <v>13600000</v>
      </c>
      <c r="G1366">
        <v>2023</v>
      </c>
    </row>
    <row r="1367" spans="1:7" x14ac:dyDescent="0.3">
      <c r="A1367" s="3">
        <v>45292</v>
      </c>
      <c r="B1367" t="s">
        <v>40</v>
      </c>
      <c r="C1367" t="s">
        <v>7</v>
      </c>
      <c r="D1367">
        <v>399</v>
      </c>
      <c r="E1367">
        <v>44334</v>
      </c>
      <c r="F1367">
        <v>33915000</v>
      </c>
      <c r="G1367">
        <v>2024</v>
      </c>
    </row>
    <row r="1368" spans="1:7" x14ac:dyDescent="0.3">
      <c r="A1368" s="3">
        <v>45292</v>
      </c>
      <c r="B1368" t="s">
        <v>37</v>
      </c>
      <c r="C1368" t="s">
        <v>7</v>
      </c>
      <c r="D1368">
        <v>1289</v>
      </c>
      <c r="E1368">
        <v>50156</v>
      </c>
      <c r="F1368">
        <v>109565000</v>
      </c>
      <c r="G1368">
        <v>2024</v>
      </c>
    </row>
    <row r="1369" spans="1:7" x14ac:dyDescent="0.3">
      <c r="A1369" s="3">
        <v>45292</v>
      </c>
      <c r="B1369" t="s">
        <v>35</v>
      </c>
      <c r="C1369" t="s">
        <v>7</v>
      </c>
      <c r="D1369">
        <v>1080</v>
      </c>
      <c r="E1369">
        <v>30770</v>
      </c>
      <c r="F1369">
        <v>91800000</v>
      </c>
      <c r="G1369">
        <v>2024</v>
      </c>
    </row>
    <row r="1370" spans="1:7" x14ac:dyDescent="0.3">
      <c r="A1370" s="3">
        <v>45292</v>
      </c>
      <c r="B1370" t="s">
        <v>39</v>
      </c>
      <c r="C1370" t="s">
        <v>7</v>
      </c>
      <c r="D1370">
        <v>626</v>
      </c>
      <c r="E1370">
        <v>28455</v>
      </c>
      <c r="F1370">
        <v>53210000</v>
      </c>
      <c r="G1370">
        <v>2024</v>
      </c>
    </row>
    <row r="1371" spans="1:7" x14ac:dyDescent="0.3">
      <c r="A1371" s="3">
        <v>45292</v>
      </c>
      <c r="B1371" t="s">
        <v>21</v>
      </c>
      <c r="C1371" t="s">
        <v>7</v>
      </c>
      <c r="D1371">
        <v>58</v>
      </c>
      <c r="E1371">
        <v>6824</v>
      </c>
      <c r="F1371">
        <v>4930000</v>
      </c>
      <c r="G1371">
        <v>2024</v>
      </c>
    </row>
    <row r="1372" spans="1:7" x14ac:dyDescent="0.3">
      <c r="A1372" s="3">
        <v>45292</v>
      </c>
      <c r="B1372" t="s">
        <v>36</v>
      </c>
      <c r="C1372" t="s">
        <v>7</v>
      </c>
      <c r="D1372">
        <v>734</v>
      </c>
      <c r="E1372">
        <v>164</v>
      </c>
      <c r="F1372">
        <v>62390000</v>
      </c>
      <c r="G1372">
        <v>2024</v>
      </c>
    </row>
    <row r="1373" spans="1:7" x14ac:dyDescent="0.3">
      <c r="A1373" s="3">
        <v>45292</v>
      </c>
      <c r="B1373" t="s">
        <v>38</v>
      </c>
      <c r="C1373" t="s">
        <v>7</v>
      </c>
      <c r="D1373">
        <v>498</v>
      </c>
      <c r="E1373">
        <v>21747</v>
      </c>
      <c r="F1373">
        <v>42330000</v>
      </c>
      <c r="G1373">
        <v>2024</v>
      </c>
    </row>
    <row r="1374" spans="1:7" x14ac:dyDescent="0.3">
      <c r="A1374" s="3">
        <v>45292</v>
      </c>
      <c r="B1374" t="s">
        <v>23</v>
      </c>
      <c r="C1374" t="s">
        <v>7</v>
      </c>
      <c r="D1374">
        <v>1345</v>
      </c>
      <c r="E1374">
        <v>21520</v>
      </c>
      <c r="F1374">
        <v>114325000</v>
      </c>
      <c r="G1374">
        <v>2024</v>
      </c>
    </row>
    <row r="1375" spans="1:7" x14ac:dyDescent="0.3">
      <c r="A1375" s="3">
        <v>45292</v>
      </c>
      <c r="B1375" t="s">
        <v>24</v>
      </c>
      <c r="C1375" t="s">
        <v>7</v>
      </c>
      <c r="D1375">
        <v>172</v>
      </c>
      <c r="E1375">
        <v>19326</v>
      </c>
      <c r="F1375">
        <v>14620000</v>
      </c>
      <c r="G1375">
        <v>2024</v>
      </c>
    </row>
    <row r="1376" spans="1:7" x14ac:dyDescent="0.3">
      <c r="A1376" s="3">
        <v>45292</v>
      </c>
      <c r="B1376" t="s">
        <v>34</v>
      </c>
      <c r="C1376" t="s">
        <v>7</v>
      </c>
      <c r="D1376">
        <v>494</v>
      </c>
      <c r="E1376">
        <v>33379</v>
      </c>
      <c r="F1376">
        <v>41990000</v>
      </c>
      <c r="G1376">
        <v>2024</v>
      </c>
    </row>
    <row r="1377" spans="1:7" x14ac:dyDescent="0.3">
      <c r="A1377" s="3">
        <v>45292</v>
      </c>
      <c r="B1377" t="s">
        <v>25</v>
      </c>
      <c r="C1377" t="s">
        <v>7</v>
      </c>
      <c r="D1377">
        <v>150</v>
      </c>
      <c r="E1377">
        <v>7500</v>
      </c>
      <c r="F1377">
        <v>12750000</v>
      </c>
      <c r="G1377">
        <v>2024</v>
      </c>
    </row>
    <row r="1378" spans="1:7" x14ac:dyDescent="0.3">
      <c r="A1378" s="3">
        <v>45292</v>
      </c>
      <c r="B1378" t="s">
        <v>10</v>
      </c>
      <c r="C1378" t="s">
        <v>7</v>
      </c>
      <c r="D1378">
        <v>21</v>
      </c>
      <c r="E1378">
        <v>7242</v>
      </c>
      <c r="F1378">
        <v>1785000</v>
      </c>
      <c r="G1378">
        <v>2024</v>
      </c>
    </row>
    <row r="1379" spans="1:7" x14ac:dyDescent="0.3">
      <c r="A1379" s="3">
        <v>45292</v>
      </c>
      <c r="B1379" t="s">
        <v>30</v>
      </c>
      <c r="C1379" t="s">
        <v>7</v>
      </c>
      <c r="D1379">
        <v>282</v>
      </c>
      <c r="E1379">
        <v>28776</v>
      </c>
      <c r="F1379">
        <v>23970000</v>
      </c>
      <c r="G1379">
        <v>2024</v>
      </c>
    </row>
    <row r="1380" spans="1:7" x14ac:dyDescent="0.3">
      <c r="A1380" s="3">
        <v>45292</v>
      </c>
      <c r="B1380" t="s">
        <v>11</v>
      </c>
      <c r="C1380" t="s">
        <v>7</v>
      </c>
      <c r="D1380">
        <v>91</v>
      </c>
      <c r="E1380">
        <v>4946</v>
      </c>
      <c r="F1380">
        <v>7735000</v>
      </c>
      <c r="G1380">
        <v>2024</v>
      </c>
    </row>
    <row r="1381" spans="1:7" x14ac:dyDescent="0.3">
      <c r="A1381" s="3">
        <v>45292</v>
      </c>
      <c r="B1381" t="s">
        <v>41</v>
      </c>
      <c r="C1381" t="s">
        <v>7</v>
      </c>
      <c r="D1381">
        <v>184</v>
      </c>
      <c r="E1381">
        <v>10223</v>
      </c>
      <c r="F1381">
        <v>15640000</v>
      </c>
      <c r="G1381">
        <v>2024</v>
      </c>
    </row>
    <row r="1382" spans="1:7" x14ac:dyDescent="0.3">
      <c r="A1382" s="3">
        <v>45292</v>
      </c>
      <c r="B1382" t="s">
        <v>26</v>
      </c>
      <c r="C1382" t="s">
        <v>7</v>
      </c>
      <c r="D1382">
        <v>105</v>
      </c>
      <c r="E1382">
        <v>15000</v>
      </c>
      <c r="F1382">
        <v>8925000</v>
      </c>
      <c r="G1382">
        <v>2024</v>
      </c>
    </row>
    <row r="1383" spans="1:7" x14ac:dyDescent="0.3">
      <c r="A1383" s="3">
        <v>45292</v>
      </c>
      <c r="B1383" t="s">
        <v>32</v>
      </c>
      <c r="C1383" t="s">
        <v>7</v>
      </c>
      <c r="D1383">
        <v>123</v>
      </c>
      <c r="E1383">
        <v>8483</v>
      </c>
      <c r="F1383">
        <v>10455000</v>
      </c>
      <c r="G1383">
        <v>2024</v>
      </c>
    </row>
    <row r="1384" spans="1:7" x14ac:dyDescent="0.3">
      <c r="A1384" s="3">
        <v>45292</v>
      </c>
      <c r="B1384" t="s">
        <v>31</v>
      </c>
      <c r="C1384" t="s">
        <v>7</v>
      </c>
      <c r="D1384">
        <v>29</v>
      </c>
      <c r="E1384">
        <v>4678</v>
      </c>
      <c r="F1384">
        <v>2465000</v>
      </c>
      <c r="G1384">
        <v>2024</v>
      </c>
    </row>
    <row r="1385" spans="1:7" x14ac:dyDescent="0.3">
      <c r="A1385" s="3">
        <v>45292</v>
      </c>
      <c r="B1385" t="s">
        <v>27</v>
      </c>
      <c r="C1385" t="s">
        <v>7</v>
      </c>
      <c r="D1385">
        <v>49</v>
      </c>
      <c r="E1385">
        <v>5385</v>
      </c>
      <c r="F1385">
        <v>4165000</v>
      </c>
      <c r="G1385">
        <v>2024</v>
      </c>
    </row>
    <row r="1386" spans="1:7" x14ac:dyDescent="0.3">
      <c r="A1386" s="3">
        <v>45292</v>
      </c>
      <c r="B1386" t="s">
        <v>13</v>
      </c>
      <c r="C1386" t="s">
        <v>7</v>
      </c>
      <c r="D1386">
        <v>10</v>
      </c>
      <c r="E1386">
        <v>5264</v>
      </c>
      <c r="F1386">
        <v>850000</v>
      </c>
      <c r="G1386">
        <v>2024</v>
      </c>
    </row>
    <row r="1387" spans="1:7" x14ac:dyDescent="0.3">
      <c r="A1387" s="3">
        <v>45292</v>
      </c>
      <c r="B1387" t="s">
        <v>33</v>
      </c>
      <c r="C1387" t="s">
        <v>7</v>
      </c>
      <c r="D1387">
        <v>86</v>
      </c>
      <c r="E1387">
        <v>2331</v>
      </c>
      <c r="F1387">
        <v>7310000</v>
      </c>
      <c r="G1387">
        <v>2024</v>
      </c>
    </row>
    <row r="1388" spans="1:7" x14ac:dyDescent="0.3">
      <c r="A1388" s="3">
        <v>45292</v>
      </c>
      <c r="B1388" t="s">
        <v>22</v>
      </c>
      <c r="C1388" t="s">
        <v>7</v>
      </c>
      <c r="D1388">
        <v>101</v>
      </c>
      <c r="E1388">
        <v>1624</v>
      </c>
      <c r="F1388">
        <v>8585000</v>
      </c>
      <c r="G1388">
        <v>2024</v>
      </c>
    </row>
    <row r="1389" spans="1:7" x14ac:dyDescent="0.3">
      <c r="A1389" s="3">
        <v>45292</v>
      </c>
      <c r="B1389" t="s">
        <v>20</v>
      </c>
      <c r="C1389" t="s">
        <v>7</v>
      </c>
      <c r="D1389">
        <v>2</v>
      </c>
      <c r="E1389">
        <v>466</v>
      </c>
      <c r="F1389">
        <v>170000</v>
      </c>
      <c r="G1389">
        <v>2024</v>
      </c>
    </row>
    <row r="1390" spans="1:7" x14ac:dyDescent="0.3">
      <c r="A1390" s="3">
        <v>45292</v>
      </c>
      <c r="B1390" t="s">
        <v>19</v>
      </c>
      <c r="C1390" t="s">
        <v>7</v>
      </c>
      <c r="D1390">
        <v>10</v>
      </c>
      <c r="E1390">
        <v>1250</v>
      </c>
      <c r="F1390">
        <v>850000</v>
      </c>
      <c r="G1390">
        <v>2024</v>
      </c>
    </row>
    <row r="1391" spans="1:7" x14ac:dyDescent="0.3">
      <c r="A1391" s="3">
        <v>45292</v>
      </c>
      <c r="B1391" t="s">
        <v>28</v>
      </c>
      <c r="C1391" t="s">
        <v>7</v>
      </c>
      <c r="D1391">
        <v>13</v>
      </c>
      <c r="E1391">
        <v>4815</v>
      </c>
      <c r="F1391">
        <v>1105000</v>
      </c>
      <c r="G1391">
        <v>2024</v>
      </c>
    </row>
    <row r="1392" spans="1:7" x14ac:dyDescent="0.3">
      <c r="A1392" s="3">
        <v>45292</v>
      </c>
      <c r="B1392" t="s">
        <v>12</v>
      </c>
      <c r="C1392" t="s">
        <v>7</v>
      </c>
      <c r="D1392">
        <v>3</v>
      </c>
      <c r="E1392">
        <v>527</v>
      </c>
      <c r="F1392">
        <v>255000</v>
      </c>
      <c r="G1392">
        <v>2024</v>
      </c>
    </row>
    <row r="1393" spans="1:7" x14ac:dyDescent="0.3">
      <c r="A1393" s="3">
        <v>45292</v>
      </c>
      <c r="B1393" t="s">
        <v>15</v>
      </c>
      <c r="C1393" t="s">
        <v>7</v>
      </c>
      <c r="D1393">
        <v>7</v>
      </c>
      <c r="E1393">
        <v>433</v>
      </c>
      <c r="F1393">
        <v>595000</v>
      </c>
      <c r="G1393">
        <v>2024</v>
      </c>
    </row>
    <row r="1394" spans="1:7" x14ac:dyDescent="0.3">
      <c r="A1394" s="3">
        <v>45292</v>
      </c>
      <c r="B1394" t="s">
        <v>9</v>
      </c>
      <c r="C1394" t="s">
        <v>7</v>
      </c>
      <c r="D1394">
        <v>5</v>
      </c>
      <c r="E1394">
        <v>1174</v>
      </c>
      <c r="F1394">
        <v>425000</v>
      </c>
      <c r="G1394">
        <v>2024</v>
      </c>
    </row>
    <row r="1395" spans="1:7" x14ac:dyDescent="0.3">
      <c r="A1395" s="3">
        <v>45323</v>
      </c>
      <c r="B1395" t="s">
        <v>40</v>
      </c>
      <c r="C1395" t="s">
        <v>7</v>
      </c>
      <c r="D1395">
        <v>394</v>
      </c>
      <c r="E1395">
        <v>37170</v>
      </c>
      <c r="F1395">
        <v>33490000</v>
      </c>
      <c r="G1395">
        <v>2024</v>
      </c>
    </row>
    <row r="1396" spans="1:7" x14ac:dyDescent="0.3">
      <c r="A1396" s="3">
        <v>45323</v>
      </c>
      <c r="B1396" t="s">
        <v>37</v>
      </c>
      <c r="C1396" t="s">
        <v>7</v>
      </c>
      <c r="D1396">
        <v>1227</v>
      </c>
      <c r="E1396">
        <v>36302</v>
      </c>
      <c r="F1396">
        <v>104295000</v>
      </c>
      <c r="G1396">
        <v>2024</v>
      </c>
    </row>
    <row r="1397" spans="1:7" x14ac:dyDescent="0.3">
      <c r="A1397" s="3">
        <v>45323</v>
      </c>
      <c r="B1397" t="s">
        <v>35</v>
      </c>
      <c r="C1397" t="s">
        <v>7</v>
      </c>
      <c r="D1397">
        <v>923</v>
      </c>
      <c r="E1397">
        <v>24812</v>
      </c>
      <c r="F1397">
        <v>78455000</v>
      </c>
      <c r="G1397">
        <v>2024</v>
      </c>
    </row>
    <row r="1398" spans="1:7" x14ac:dyDescent="0.3">
      <c r="A1398" s="3">
        <v>45323</v>
      </c>
      <c r="B1398" t="s">
        <v>39</v>
      </c>
      <c r="C1398" t="s">
        <v>7</v>
      </c>
      <c r="D1398">
        <v>595</v>
      </c>
      <c r="E1398">
        <v>23063</v>
      </c>
      <c r="F1398">
        <v>50575000</v>
      </c>
      <c r="G1398">
        <v>2024</v>
      </c>
    </row>
    <row r="1399" spans="1:7" x14ac:dyDescent="0.3">
      <c r="A1399" s="3">
        <v>45323</v>
      </c>
      <c r="B1399" t="s">
        <v>38</v>
      </c>
      <c r="C1399" t="s">
        <v>7</v>
      </c>
      <c r="D1399">
        <v>517</v>
      </c>
      <c r="E1399">
        <v>19149</v>
      </c>
      <c r="F1399">
        <v>43945000</v>
      </c>
      <c r="G1399">
        <v>2024</v>
      </c>
    </row>
    <row r="1400" spans="1:7" x14ac:dyDescent="0.3">
      <c r="A1400" s="3">
        <v>45323</v>
      </c>
      <c r="B1400" t="s">
        <v>21</v>
      </c>
      <c r="C1400" t="s">
        <v>7</v>
      </c>
      <c r="D1400">
        <v>71</v>
      </c>
      <c r="E1400">
        <v>6762</v>
      </c>
      <c r="F1400">
        <v>6035000</v>
      </c>
      <c r="G1400">
        <v>2024</v>
      </c>
    </row>
    <row r="1401" spans="1:7" x14ac:dyDescent="0.3">
      <c r="A1401" s="3">
        <v>45323</v>
      </c>
      <c r="B1401" t="s">
        <v>24</v>
      </c>
      <c r="C1401" t="s">
        <v>7</v>
      </c>
      <c r="D1401">
        <v>146</v>
      </c>
      <c r="E1401">
        <v>18025</v>
      </c>
      <c r="F1401">
        <v>12410000</v>
      </c>
      <c r="G1401">
        <v>2024</v>
      </c>
    </row>
    <row r="1402" spans="1:7" x14ac:dyDescent="0.3">
      <c r="A1402" s="3">
        <v>45323</v>
      </c>
      <c r="B1402" t="s">
        <v>36</v>
      </c>
      <c r="C1402" t="s">
        <v>7</v>
      </c>
      <c r="D1402">
        <v>684</v>
      </c>
      <c r="E1402">
        <v>12281</v>
      </c>
      <c r="F1402">
        <v>58140000</v>
      </c>
      <c r="G1402">
        <v>2024</v>
      </c>
    </row>
    <row r="1403" spans="1:7" x14ac:dyDescent="0.3">
      <c r="A1403" s="3">
        <v>45323</v>
      </c>
      <c r="B1403" t="s">
        <v>34</v>
      </c>
      <c r="C1403" t="s">
        <v>7</v>
      </c>
      <c r="D1403">
        <v>510</v>
      </c>
      <c r="E1403">
        <v>25758</v>
      </c>
      <c r="F1403">
        <v>43350000</v>
      </c>
      <c r="G1403">
        <v>2024</v>
      </c>
    </row>
    <row r="1404" spans="1:7" x14ac:dyDescent="0.3">
      <c r="A1404" s="3">
        <v>45323</v>
      </c>
      <c r="B1404" t="s">
        <v>23</v>
      </c>
      <c r="C1404" t="s">
        <v>7</v>
      </c>
      <c r="D1404">
        <v>596</v>
      </c>
      <c r="E1404">
        <v>17898</v>
      </c>
      <c r="F1404">
        <v>50660000</v>
      </c>
      <c r="G1404">
        <v>2024</v>
      </c>
    </row>
    <row r="1405" spans="1:7" x14ac:dyDescent="0.3">
      <c r="A1405" s="3">
        <v>45323</v>
      </c>
      <c r="B1405" t="s">
        <v>10</v>
      </c>
      <c r="C1405" t="s">
        <v>7</v>
      </c>
      <c r="D1405">
        <v>24</v>
      </c>
      <c r="E1405">
        <v>6858</v>
      </c>
      <c r="F1405">
        <v>2040000</v>
      </c>
      <c r="G1405">
        <v>2024</v>
      </c>
    </row>
    <row r="1406" spans="1:7" x14ac:dyDescent="0.3">
      <c r="A1406" s="3">
        <v>45323</v>
      </c>
      <c r="B1406" t="s">
        <v>25</v>
      </c>
      <c r="C1406" t="s">
        <v>7</v>
      </c>
      <c r="D1406">
        <v>203</v>
      </c>
      <c r="E1406">
        <v>6305</v>
      </c>
      <c r="F1406">
        <v>17255000</v>
      </c>
      <c r="G1406">
        <v>2024</v>
      </c>
    </row>
    <row r="1407" spans="1:7" x14ac:dyDescent="0.3">
      <c r="A1407" s="3">
        <v>45323</v>
      </c>
      <c r="B1407" t="s">
        <v>11</v>
      </c>
      <c r="C1407" t="s">
        <v>7</v>
      </c>
      <c r="D1407">
        <v>99</v>
      </c>
      <c r="E1407">
        <v>4125</v>
      </c>
      <c r="F1407">
        <v>8415000</v>
      </c>
      <c r="G1407">
        <v>2024</v>
      </c>
    </row>
    <row r="1408" spans="1:7" x14ac:dyDescent="0.3">
      <c r="A1408" s="3">
        <v>45323</v>
      </c>
      <c r="B1408" t="s">
        <v>26</v>
      </c>
      <c r="C1408" t="s">
        <v>7</v>
      </c>
      <c r="D1408">
        <v>111</v>
      </c>
      <c r="E1408">
        <v>14051</v>
      </c>
      <c r="F1408">
        <v>9435000</v>
      </c>
      <c r="G1408">
        <v>2024</v>
      </c>
    </row>
    <row r="1409" spans="1:7" x14ac:dyDescent="0.3">
      <c r="A1409" s="3">
        <v>45323</v>
      </c>
      <c r="B1409" t="s">
        <v>32</v>
      </c>
      <c r="C1409" t="s">
        <v>7</v>
      </c>
      <c r="D1409">
        <v>128</v>
      </c>
      <c r="E1409">
        <v>6125</v>
      </c>
      <c r="F1409">
        <v>10880000</v>
      </c>
      <c r="G1409">
        <v>2024</v>
      </c>
    </row>
    <row r="1410" spans="1:7" x14ac:dyDescent="0.3">
      <c r="A1410" s="3">
        <v>45323</v>
      </c>
      <c r="B1410" t="s">
        <v>30</v>
      </c>
      <c r="C1410" t="s">
        <v>7</v>
      </c>
      <c r="D1410">
        <v>312</v>
      </c>
      <c r="E1410">
        <v>26000</v>
      </c>
      <c r="F1410">
        <v>26520000</v>
      </c>
      <c r="G1410">
        <v>2024</v>
      </c>
    </row>
    <row r="1411" spans="1:7" x14ac:dyDescent="0.3">
      <c r="A1411" s="3">
        <v>45323</v>
      </c>
      <c r="B1411" t="s">
        <v>41</v>
      </c>
      <c r="C1411" t="s">
        <v>7</v>
      </c>
      <c r="D1411">
        <v>185</v>
      </c>
      <c r="E1411">
        <v>8487</v>
      </c>
      <c r="F1411">
        <v>15725000</v>
      </c>
      <c r="G1411">
        <v>2024</v>
      </c>
    </row>
    <row r="1412" spans="1:7" x14ac:dyDescent="0.3">
      <c r="A1412" s="3">
        <v>45323</v>
      </c>
      <c r="B1412" t="s">
        <v>31</v>
      </c>
      <c r="C1412" t="s">
        <v>7</v>
      </c>
      <c r="D1412">
        <v>42</v>
      </c>
      <c r="E1412">
        <v>4667</v>
      </c>
      <c r="F1412">
        <v>3570000</v>
      </c>
      <c r="G1412">
        <v>2024</v>
      </c>
    </row>
    <row r="1413" spans="1:7" x14ac:dyDescent="0.3">
      <c r="A1413" s="3">
        <v>45323</v>
      </c>
      <c r="B1413" t="s">
        <v>27</v>
      </c>
      <c r="C1413" t="s">
        <v>7</v>
      </c>
      <c r="D1413">
        <v>60</v>
      </c>
      <c r="E1413">
        <v>5826</v>
      </c>
      <c r="F1413">
        <v>5100000</v>
      </c>
      <c r="G1413">
        <v>2024</v>
      </c>
    </row>
    <row r="1414" spans="1:7" x14ac:dyDescent="0.3">
      <c r="A1414" s="3">
        <v>45323</v>
      </c>
      <c r="B1414" t="s">
        <v>13</v>
      </c>
      <c r="C1414" t="s">
        <v>7</v>
      </c>
      <c r="D1414">
        <v>24</v>
      </c>
      <c r="E1414">
        <v>4211</v>
      </c>
      <c r="F1414">
        <v>2040000</v>
      </c>
      <c r="G1414">
        <v>2024</v>
      </c>
    </row>
    <row r="1415" spans="1:7" x14ac:dyDescent="0.3">
      <c r="A1415" s="3">
        <v>45323</v>
      </c>
      <c r="B1415" t="s">
        <v>33</v>
      </c>
      <c r="C1415" t="s">
        <v>7</v>
      </c>
      <c r="D1415">
        <v>99</v>
      </c>
      <c r="E1415">
        <v>1772</v>
      </c>
      <c r="F1415">
        <v>8415000</v>
      </c>
      <c r="G1415">
        <v>2024</v>
      </c>
    </row>
    <row r="1416" spans="1:7" x14ac:dyDescent="0.3">
      <c r="A1416" s="3">
        <v>45323</v>
      </c>
      <c r="B1416" t="s">
        <v>20</v>
      </c>
      <c r="C1416" t="s">
        <v>7</v>
      </c>
      <c r="D1416">
        <v>5</v>
      </c>
      <c r="E1416">
        <v>538</v>
      </c>
      <c r="F1416">
        <v>425000</v>
      </c>
      <c r="G1416">
        <v>2024</v>
      </c>
    </row>
    <row r="1417" spans="1:7" x14ac:dyDescent="0.3">
      <c r="A1417" s="3">
        <v>45323</v>
      </c>
      <c r="B1417" t="s">
        <v>22</v>
      </c>
      <c r="C1417" t="s">
        <v>7</v>
      </c>
      <c r="D1417">
        <v>84</v>
      </c>
      <c r="E1417">
        <v>1321</v>
      </c>
      <c r="F1417">
        <v>7140000</v>
      </c>
      <c r="G1417">
        <v>2024</v>
      </c>
    </row>
    <row r="1418" spans="1:7" x14ac:dyDescent="0.3">
      <c r="A1418" s="3">
        <v>45323</v>
      </c>
      <c r="B1418" t="s">
        <v>19</v>
      </c>
      <c r="C1418" t="s">
        <v>7</v>
      </c>
      <c r="D1418">
        <v>16</v>
      </c>
      <c r="E1418">
        <v>1177</v>
      </c>
      <c r="F1418">
        <v>1360000</v>
      </c>
      <c r="G1418">
        <v>2024</v>
      </c>
    </row>
    <row r="1419" spans="1:7" x14ac:dyDescent="0.3">
      <c r="A1419" s="3">
        <v>45323</v>
      </c>
      <c r="B1419" t="s">
        <v>28</v>
      </c>
      <c r="C1419" t="s">
        <v>7</v>
      </c>
      <c r="D1419">
        <v>11</v>
      </c>
      <c r="E1419">
        <v>4584</v>
      </c>
      <c r="F1419">
        <v>935000</v>
      </c>
      <c r="G1419">
        <v>2024</v>
      </c>
    </row>
    <row r="1420" spans="1:7" x14ac:dyDescent="0.3">
      <c r="A1420" s="3">
        <v>45323</v>
      </c>
      <c r="B1420" t="s">
        <v>15</v>
      </c>
      <c r="C1420" t="s">
        <v>7</v>
      </c>
      <c r="D1420">
        <v>7</v>
      </c>
      <c r="E1420">
        <v>310</v>
      </c>
      <c r="F1420">
        <v>595000</v>
      </c>
      <c r="G1420">
        <v>2024</v>
      </c>
    </row>
    <row r="1421" spans="1:7" x14ac:dyDescent="0.3">
      <c r="A1421" s="3">
        <v>45323</v>
      </c>
      <c r="B1421" t="s">
        <v>12</v>
      </c>
      <c r="C1421" t="s">
        <v>7</v>
      </c>
      <c r="D1421">
        <v>5</v>
      </c>
      <c r="E1421">
        <v>444</v>
      </c>
      <c r="F1421">
        <v>425000</v>
      </c>
      <c r="G1421">
        <v>2024</v>
      </c>
    </row>
    <row r="1422" spans="1:7" x14ac:dyDescent="0.3">
      <c r="A1422" s="3">
        <v>45323</v>
      </c>
      <c r="B1422" t="s">
        <v>16</v>
      </c>
      <c r="C1422" t="s">
        <v>7</v>
      </c>
      <c r="D1422">
        <v>4</v>
      </c>
      <c r="E1422">
        <v>1261</v>
      </c>
      <c r="F1422">
        <v>340000</v>
      </c>
      <c r="G1422">
        <v>2024</v>
      </c>
    </row>
    <row r="1423" spans="1:7" x14ac:dyDescent="0.3">
      <c r="A1423" s="3">
        <v>45323</v>
      </c>
      <c r="B1423" t="s">
        <v>9</v>
      </c>
      <c r="C1423" t="s">
        <v>7</v>
      </c>
      <c r="D1423">
        <v>4</v>
      </c>
      <c r="E1423">
        <v>1184</v>
      </c>
      <c r="F1423">
        <v>340000</v>
      </c>
      <c r="G1423">
        <v>2024</v>
      </c>
    </row>
    <row r="1424" spans="1:7" x14ac:dyDescent="0.3">
      <c r="A1424" s="3">
        <v>45352</v>
      </c>
      <c r="B1424" t="s">
        <v>37</v>
      </c>
      <c r="C1424" t="s">
        <v>7</v>
      </c>
      <c r="D1424">
        <v>1079</v>
      </c>
      <c r="E1424">
        <v>36826</v>
      </c>
      <c r="F1424">
        <v>91715000</v>
      </c>
      <c r="G1424">
        <v>2024</v>
      </c>
    </row>
    <row r="1425" spans="1:7" x14ac:dyDescent="0.3">
      <c r="A1425" s="3">
        <v>45352</v>
      </c>
      <c r="B1425" t="s">
        <v>40</v>
      </c>
      <c r="C1425" t="s">
        <v>7</v>
      </c>
      <c r="D1425">
        <v>389</v>
      </c>
      <c r="E1425">
        <v>34425</v>
      </c>
      <c r="F1425">
        <v>33065000</v>
      </c>
      <c r="G1425">
        <v>2024</v>
      </c>
    </row>
    <row r="1426" spans="1:7" x14ac:dyDescent="0.3">
      <c r="A1426" s="3">
        <v>45352</v>
      </c>
      <c r="B1426" t="s">
        <v>35</v>
      </c>
      <c r="C1426" t="s">
        <v>7</v>
      </c>
      <c r="D1426">
        <v>1482</v>
      </c>
      <c r="E1426">
        <v>26751</v>
      </c>
      <c r="F1426">
        <v>125970000</v>
      </c>
      <c r="G1426">
        <v>2024</v>
      </c>
    </row>
    <row r="1427" spans="1:7" x14ac:dyDescent="0.3">
      <c r="A1427" s="3">
        <v>45352</v>
      </c>
      <c r="B1427" t="s">
        <v>39</v>
      </c>
      <c r="C1427" t="s">
        <v>7</v>
      </c>
      <c r="D1427">
        <v>749</v>
      </c>
      <c r="E1427">
        <v>22095</v>
      </c>
      <c r="F1427">
        <v>63665000</v>
      </c>
      <c r="G1427">
        <v>2024</v>
      </c>
    </row>
    <row r="1428" spans="1:7" x14ac:dyDescent="0.3">
      <c r="A1428" s="3">
        <v>45352</v>
      </c>
      <c r="B1428" t="s">
        <v>38</v>
      </c>
      <c r="C1428" t="s">
        <v>7</v>
      </c>
      <c r="D1428">
        <v>493</v>
      </c>
      <c r="E1428">
        <v>16942</v>
      </c>
      <c r="F1428">
        <v>41905000</v>
      </c>
      <c r="G1428">
        <v>2024</v>
      </c>
    </row>
    <row r="1429" spans="1:7" x14ac:dyDescent="0.3">
      <c r="A1429" s="3">
        <v>45352</v>
      </c>
      <c r="B1429" t="s">
        <v>23</v>
      </c>
      <c r="C1429" t="s">
        <v>7</v>
      </c>
      <c r="D1429">
        <v>897</v>
      </c>
      <c r="E1429">
        <v>15905</v>
      </c>
      <c r="F1429">
        <v>76245000</v>
      </c>
      <c r="G1429">
        <v>2024</v>
      </c>
    </row>
    <row r="1430" spans="1:7" x14ac:dyDescent="0.3">
      <c r="A1430" s="3">
        <v>45352</v>
      </c>
      <c r="B1430" t="s">
        <v>36</v>
      </c>
      <c r="C1430" t="s">
        <v>7</v>
      </c>
      <c r="D1430">
        <v>876</v>
      </c>
      <c r="E1430">
        <v>13861</v>
      </c>
      <c r="F1430">
        <v>74460000</v>
      </c>
      <c r="G1430">
        <v>2024</v>
      </c>
    </row>
    <row r="1431" spans="1:7" x14ac:dyDescent="0.3">
      <c r="A1431" s="3">
        <v>45352</v>
      </c>
      <c r="B1431" t="s">
        <v>34</v>
      </c>
      <c r="C1431" t="s">
        <v>7</v>
      </c>
      <c r="D1431">
        <v>661</v>
      </c>
      <c r="E1431">
        <v>25424</v>
      </c>
      <c r="F1431">
        <v>56185000</v>
      </c>
      <c r="G1431">
        <v>2024</v>
      </c>
    </row>
    <row r="1432" spans="1:7" x14ac:dyDescent="0.3">
      <c r="A1432" s="3">
        <v>45352</v>
      </c>
      <c r="B1432" t="s">
        <v>21</v>
      </c>
      <c r="C1432" t="s">
        <v>7</v>
      </c>
      <c r="D1432">
        <v>99</v>
      </c>
      <c r="E1432">
        <v>6972</v>
      </c>
      <c r="F1432">
        <v>8415000</v>
      </c>
      <c r="G1432">
        <v>2024</v>
      </c>
    </row>
    <row r="1433" spans="1:7" x14ac:dyDescent="0.3">
      <c r="A1433" s="3">
        <v>45352</v>
      </c>
      <c r="B1433" t="s">
        <v>24</v>
      </c>
      <c r="C1433" t="s">
        <v>7</v>
      </c>
      <c r="D1433">
        <v>143</v>
      </c>
      <c r="E1433">
        <v>14743</v>
      </c>
      <c r="F1433">
        <v>12155000</v>
      </c>
      <c r="G1433">
        <v>2024</v>
      </c>
    </row>
    <row r="1434" spans="1:7" x14ac:dyDescent="0.3">
      <c r="A1434" s="3">
        <v>45352</v>
      </c>
      <c r="B1434" t="s">
        <v>32</v>
      </c>
      <c r="C1434" t="s">
        <v>7</v>
      </c>
      <c r="D1434">
        <v>366</v>
      </c>
      <c r="E1434">
        <v>7838</v>
      </c>
      <c r="F1434">
        <v>31110000</v>
      </c>
      <c r="G1434">
        <v>2024</v>
      </c>
    </row>
    <row r="1435" spans="1:7" x14ac:dyDescent="0.3">
      <c r="A1435" s="3">
        <v>45352</v>
      </c>
      <c r="B1435" t="s">
        <v>10</v>
      </c>
      <c r="C1435" t="s">
        <v>7</v>
      </c>
      <c r="D1435">
        <v>53</v>
      </c>
      <c r="E1435">
        <v>7465</v>
      </c>
      <c r="F1435">
        <v>4505000</v>
      </c>
      <c r="G1435">
        <v>2024</v>
      </c>
    </row>
    <row r="1436" spans="1:7" x14ac:dyDescent="0.3">
      <c r="A1436" s="3">
        <v>45352</v>
      </c>
      <c r="B1436" t="s">
        <v>11</v>
      </c>
      <c r="C1436" t="s">
        <v>7</v>
      </c>
      <c r="D1436">
        <v>120</v>
      </c>
      <c r="E1436">
        <v>4348</v>
      </c>
      <c r="F1436">
        <v>10200000</v>
      </c>
      <c r="G1436">
        <v>2024</v>
      </c>
    </row>
    <row r="1437" spans="1:7" x14ac:dyDescent="0.3">
      <c r="A1437" s="3">
        <v>45352</v>
      </c>
      <c r="B1437" t="s">
        <v>26</v>
      </c>
      <c r="C1437" t="s">
        <v>7</v>
      </c>
      <c r="D1437">
        <v>132</v>
      </c>
      <c r="E1437">
        <v>14348</v>
      </c>
      <c r="F1437">
        <v>11220000</v>
      </c>
      <c r="G1437">
        <v>2024</v>
      </c>
    </row>
    <row r="1438" spans="1:7" x14ac:dyDescent="0.3">
      <c r="A1438" s="3">
        <v>45352</v>
      </c>
      <c r="B1438" t="s">
        <v>41</v>
      </c>
      <c r="C1438" t="s">
        <v>7</v>
      </c>
      <c r="D1438">
        <v>495</v>
      </c>
      <c r="E1438">
        <v>8089</v>
      </c>
      <c r="F1438">
        <v>42075000</v>
      </c>
      <c r="G1438">
        <v>2024</v>
      </c>
    </row>
    <row r="1439" spans="1:7" x14ac:dyDescent="0.3">
      <c r="A1439" s="3">
        <v>45352</v>
      </c>
      <c r="B1439" t="s">
        <v>30</v>
      </c>
      <c r="C1439" t="s">
        <v>7</v>
      </c>
      <c r="D1439">
        <v>305</v>
      </c>
      <c r="E1439">
        <v>23644</v>
      </c>
      <c r="F1439">
        <v>25925000</v>
      </c>
      <c r="G1439">
        <v>2024</v>
      </c>
    </row>
    <row r="1440" spans="1:7" x14ac:dyDescent="0.3">
      <c r="A1440" s="3">
        <v>45352</v>
      </c>
      <c r="B1440" t="s">
        <v>31</v>
      </c>
      <c r="C1440" t="s">
        <v>7</v>
      </c>
      <c r="D1440">
        <v>52</v>
      </c>
      <c r="E1440">
        <v>4483</v>
      </c>
      <c r="F1440">
        <v>4420000</v>
      </c>
      <c r="G1440">
        <v>2024</v>
      </c>
    </row>
    <row r="1441" spans="1:7" x14ac:dyDescent="0.3">
      <c r="A1441" s="3">
        <v>45352</v>
      </c>
      <c r="B1441" t="s">
        <v>33</v>
      </c>
      <c r="C1441" t="s">
        <v>7</v>
      </c>
      <c r="D1441">
        <v>123</v>
      </c>
      <c r="E1441">
        <v>1730</v>
      </c>
      <c r="F1441">
        <v>10455000</v>
      </c>
      <c r="G1441">
        <v>2024</v>
      </c>
    </row>
    <row r="1442" spans="1:7" x14ac:dyDescent="0.3">
      <c r="A1442" s="3">
        <v>45352</v>
      </c>
      <c r="B1442" t="s">
        <v>27</v>
      </c>
      <c r="C1442" t="s">
        <v>7</v>
      </c>
      <c r="D1442">
        <v>51</v>
      </c>
      <c r="E1442">
        <v>4812</v>
      </c>
      <c r="F1442">
        <v>4335000</v>
      </c>
      <c r="G1442">
        <v>2024</v>
      </c>
    </row>
    <row r="1443" spans="1:7" x14ac:dyDescent="0.3">
      <c r="A1443" s="3">
        <v>45352</v>
      </c>
      <c r="B1443" t="s">
        <v>13</v>
      </c>
      <c r="C1443" t="s">
        <v>7</v>
      </c>
      <c r="D1443">
        <v>18</v>
      </c>
      <c r="E1443">
        <v>4500</v>
      </c>
      <c r="F1443">
        <v>1530000</v>
      </c>
      <c r="G1443">
        <v>2024</v>
      </c>
    </row>
    <row r="1444" spans="1:7" x14ac:dyDescent="0.3">
      <c r="A1444" s="3">
        <v>45352</v>
      </c>
      <c r="B1444" t="s">
        <v>20</v>
      </c>
      <c r="C1444" t="s">
        <v>7</v>
      </c>
      <c r="D1444">
        <v>3</v>
      </c>
      <c r="E1444">
        <v>556</v>
      </c>
      <c r="F1444">
        <v>255000</v>
      </c>
      <c r="G1444">
        <v>2024</v>
      </c>
    </row>
    <row r="1445" spans="1:7" x14ac:dyDescent="0.3">
      <c r="A1445" s="3">
        <v>45352</v>
      </c>
      <c r="B1445" t="s">
        <v>22</v>
      </c>
      <c r="C1445" t="s">
        <v>7</v>
      </c>
      <c r="D1445">
        <v>119</v>
      </c>
      <c r="E1445">
        <v>1294</v>
      </c>
      <c r="F1445">
        <v>10115000</v>
      </c>
      <c r="G1445">
        <v>2024</v>
      </c>
    </row>
    <row r="1446" spans="1:7" x14ac:dyDescent="0.3">
      <c r="A1446" s="3">
        <v>45352</v>
      </c>
      <c r="B1446" t="s">
        <v>19</v>
      </c>
      <c r="C1446" t="s">
        <v>7</v>
      </c>
      <c r="D1446">
        <v>5</v>
      </c>
      <c r="E1446">
        <v>1042</v>
      </c>
      <c r="F1446">
        <v>425000</v>
      </c>
      <c r="G1446">
        <v>2024</v>
      </c>
    </row>
    <row r="1447" spans="1:7" x14ac:dyDescent="0.3">
      <c r="A1447" s="3">
        <v>45352</v>
      </c>
      <c r="B1447" t="s">
        <v>16</v>
      </c>
      <c r="C1447" t="s">
        <v>7</v>
      </c>
      <c r="D1447">
        <v>3</v>
      </c>
      <c r="E1447">
        <v>1200</v>
      </c>
      <c r="F1447">
        <v>255000</v>
      </c>
      <c r="G1447">
        <v>2024</v>
      </c>
    </row>
    <row r="1448" spans="1:7" x14ac:dyDescent="0.3">
      <c r="A1448" s="3">
        <v>45352</v>
      </c>
      <c r="B1448" t="s">
        <v>28</v>
      </c>
      <c r="C1448" t="s">
        <v>7</v>
      </c>
      <c r="D1448">
        <v>17</v>
      </c>
      <c r="E1448">
        <v>4147</v>
      </c>
      <c r="F1448">
        <v>1445000</v>
      </c>
      <c r="G1448">
        <v>2024</v>
      </c>
    </row>
    <row r="1449" spans="1:7" x14ac:dyDescent="0.3">
      <c r="A1449" s="3">
        <v>45352</v>
      </c>
      <c r="B1449" t="s">
        <v>12</v>
      </c>
      <c r="C1449" t="s">
        <v>7</v>
      </c>
      <c r="D1449">
        <v>4</v>
      </c>
      <c r="E1449">
        <v>429</v>
      </c>
      <c r="F1449">
        <v>340000</v>
      </c>
      <c r="G1449">
        <v>2024</v>
      </c>
    </row>
    <row r="1450" spans="1:7" x14ac:dyDescent="0.3">
      <c r="A1450" s="3">
        <v>45352</v>
      </c>
      <c r="B1450" t="s">
        <v>15</v>
      </c>
      <c r="C1450" t="s">
        <v>7</v>
      </c>
      <c r="D1450">
        <v>2</v>
      </c>
      <c r="E1450">
        <v>370</v>
      </c>
      <c r="F1450">
        <v>170000</v>
      </c>
      <c r="G1450">
        <v>2024</v>
      </c>
    </row>
    <row r="1451" spans="1:7" x14ac:dyDescent="0.3">
      <c r="A1451" s="3">
        <v>44287</v>
      </c>
      <c r="B1451" t="s">
        <v>32</v>
      </c>
      <c r="C1451" t="s">
        <v>6</v>
      </c>
      <c r="D1451">
        <v>436</v>
      </c>
      <c r="E1451">
        <v>63444</v>
      </c>
      <c r="F1451">
        <v>654000000</v>
      </c>
      <c r="G1451">
        <v>2021</v>
      </c>
    </row>
    <row r="1452" spans="1:7" x14ac:dyDescent="0.3">
      <c r="A1452" s="3">
        <v>44287</v>
      </c>
      <c r="B1452" t="s">
        <v>10</v>
      </c>
      <c r="C1452" t="s">
        <v>6</v>
      </c>
      <c r="D1452">
        <v>7</v>
      </c>
      <c r="E1452">
        <v>30344</v>
      </c>
      <c r="F1452">
        <v>10500000</v>
      </c>
      <c r="G1452">
        <v>2021</v>
      </c>
    </row>
    <row r="1453" spans="1:7" x14ac:dyDescent="0.3">
      <c r="A1453" s="3">
        <v>44287</v>
      </c>
      <c r="B1453" t="s">
        <v>21</v>
      </c>
      <c r="C1453" t="s">
        <v>6</v>
      </c>
      <c r="D1453">
        <v>47</v>
      </c>
      <c r="E1453">
        <v>81056</v>
      </c>
      <c r="F1453">
        <v>70500000</v>
      </c>
      <c r="G1453">
        <v>2021</v>
      </c>
    </row>
    <row r="1454" spans="1:7" x14ac:dyDescent="0.3">
      <c r="A1454" s="3">
        <v>44287</v>
      </c>
      <c r="B1454" t="s">
        <v>22</v>
      </c>
      <c r="C1454" t="s">
        <v>6</v>
      </c>
      <c r="D1454">
        <v>6</v>
      </c>
      <c r="E1454">
        <v>1200</v>
      </c>
      <c r="F1454">
        <v>9000000</v>
      </c>
      <c r="G1454">
        <v>2021</v>
      </c>
    </row>
    <row r="1455" spans="1:7" x14ac:dyDescent="0.3">
      <c r="A1455" s="3">
        <v>44287</v>
      </c>
      <c r="B1455" t="s">
        <v>11</v>
      </c>
      <c r="C1455" t="s">
        <v>6</v>
      </c>
      <c r="D1455">
        <v>36</v>
      </c>
      <c r="E1455">
        <v>10274</v>
      </c>
      <c r="F1455">
        <v>54000000</v>
      </c>
      <c r="G1455">
        <v>2021</v>
      </c>
    </row>
    <row r="1456" spans="1:7" x14ac:dyDescent="0.3">
      <c r="A1456" s="3">
        <v>44287</v>
      </c>
      <c r="B1456" t="s">
        <v>23</v>
      </c>
      <c r="C1456" t="s">
        <v>6</v>
      </c>
      <c r="D1456">
        <v>272</v>
      </c>
      <c r="E1456">
        <v>14233</v>
      </c>
      <c r="F1456">
        <v>408000000</v>
      </c>
      <c r="G1456">
        <v>2021</v>
      </c>
    </row>
    <row r="1457" spans="1:7" x14ac:dyDescent="0.3">
      <c r="A1457" s="3">
        <v>44287</v>
      </c>
      <c r="B1457" t="s">
        <v>33</v>
      </c>
      <c r="C1457" t="s">
        <v>6</v>
      </c>
      <c r="D1457">
        <v>36</v>
      </c>
      <c r="E1457">
        <v>3374</v>
      </c>
      <c r="F1457">
        <v>54000000</v>
      </c>
      <c r="G1457">
        <v>2021</v>
      </c>
    </row>
    <row r="1458" spans="1:7" x14ac:dyDescent="0.3">
      <c r="A1458" s="3">
        <v>44287</v>
      </c>
      <c r="B1458" t="s">
        <v>34</v>
      </c>
      <c r="C1458" t="s">
        <v>6</v>
      </c>
      <c r="D1458">
        <v>98</v>
      </c>
      <c r="E1458">
        <v>49005</v>
      </c>
      <c r="F1458">
        <v>147000000</v>
      </c>
      <c r="G1458">
        <v>2021</v>
      </c>
    </row>
    <row r="1459" spans="1:7" x14ac:dyDescent="0.3">
      <c r="A1459" s="3">
        <v>44287</v>
      </c>
      <c r="B1459" t="s">
        <v>30</v>
      </c>
      <c r="C1459" t="s">
        <v>6</v>
      </c>
      <c r="D1459">
        <v>101</v>
      </c>
      <c r="E1459">
        <v>31078</v>
      </c>
      <c r="F1459">
        <v>151500000</v>
      </c>
      <c r="G1459">
        <v>2021</v>
      </c>
    </row>
    <row r="1460" spans="1:7" x14ac:dyDescent="0.3">
      <c r="A1460" s="3">
        <v>44287</v>
      </c>
      <c r="B1460" t="s">
        <v>28</v>
      </c>
      <c r="C1460" t="s">
        <v>6</v>
      </c>
      <c r="D1460">
        <v>9</v>
      </c>
      <c r="E1460">
        <v>4360</v>
      </c>
      <c r="F1460">
        <v>13500000</v>
      </c>
      <c r="G1460">
        <v>2021</v>
      </c>
    </row>
    <row r="1461" spans="1:7" x14ac:dyDescent="0.3">
      <c r="A1461" s="3">
        <v>44287</v>
      </c>
      <c r="B1461" t="s">
        <v>13</v>
      </c>
      <c r="C1461" t="s">
        <v>6</v>
      </c>
      <c r="D1461">
        <v>22</v>
      </c>
      <c r="E1461">
        <v>6874</v>
      </c>
      <c r="F1461">
        <v>33000000</v>
      </c>
      <c r="G1461">
        <v>2021</v>
      </c>
    </row>
    <row r="1462" spans="1:7" x14ac:dyDescent="0.3">
      <c r="A1462" s="3">
        <v>44287</v>
      </c>
      <c r="B1462" t="s">
        <v>31</v>
      </c>
      <c r="C1462" t="s">
        <v>6</v>
      </c>
      <c r="D1462">
        <v>80</v>
      </c>
      <c r="E1462">
        <v>26969</v>
      </c>
      <c r="F1462">
        <v>120000000</v>
      </c>
      <c r="G1462">
        <v>2021</v>
      </c>
    </row>
    <row r="1463" spans="1:7" x14ac:dyDescent="0.3">
      <c r="A1463" s="3">
        <v>44287</v>
      </c>
      <c r="B1463" t="s">
        <v>35</v>
      </c>
      <c r="C1463" t="s">
        <v>6</v>
      </c>
      <c r="D1463">
        <v>1549</v>
      </c>
      <c r="E1463">
        <v>59979</v>
      </c>
      <c r="F1463">
        <v>2323500000</v>
      </c>
      <c r="G1463">
        <v>2021</v>
      </c>
    </row>
    <row r="1464" spans="1:7" x14ac:dyDescent="0.3">
      <c r="A1464" s="3">
        <v>44287</v>
      </c>
      <c r="B1464" t="s">
        <v>36</v>
      </c>
      <c r="C1464" t="s">
        <v>6</v>
      </c>
      <c r="D1464">
        <v>379</v>
      </c>
      <c r="E1464">
        <v>57624</v>
      </c>
      <c r="F1464">
        <v>568500000</v>
      </c>
      <c r="G1464">
        <v>2021</v>
      </c>
    </row>
    <row r="1465" spans="1:7" x14ac:dyDescent="0.3">
      <c r="A1465" s="3">
        <v>44287</v>
      </c>
      <c r="B1465" t="s">
        <v>24</v>
      </c>
      <c r="C1465" t="s">
        <v>6</v>
      </c>
      <c r="D1465">
        <v>126</v>
      </c>
      <c r="E1465">
        <v>29491</v>
      </c>
      <c r="F1465">
        <v>189000000</v>
      </c>
      <c r="G1465">
        <v>2021</v>
      </c>
    </row>
    <row r="1466" spans="1:7" x14ac:dyDescent="0.3">
      <c r="A1466" s="3">
        <v>44287</v>
      </c>
      <c r="B1466" t="s">
        <v>37</v>
      </c>
      <c r="C1466" t="s">
        <v>6</v>
      </c>
      <c r="D1466">
        <v>428</v>
      </c>
      <c r="E1466">
        <v>45515</v>
      </c>
      <c r="F1466">
        <v>642000000</v>
      </c>
      <c r="G1466">
        <v>2021</v>
      </c>
    </row>
    <row r="1467" spans="1:7" x14ac:dyDescent="0.3">
      <c r="A1467" s="3">
        <v>44287</v>
      </c>
      <c r="B1467" t="s">
        <v>15</v>
      </c>
      <c r="C1467" t="s">
        <v>6</v>
      </c>
      <c r="D1467">
        <v>2</v>
      </c>
      <c r="E1467">
        <v>3048</v>
      </c>
      <c r="F1467">
        <v>3000000</v>
      </c>
      <c r="G1467">
        <v>2021</v>
      </c>
    </row>
    <row r="1468" spans="1:7" x14ac:dyDescent="0.3">
      <c r="A1468" s="3">
        <v>44287</v>
      </c>
      <c r="B1468" t="s">
        <v>25</v>
      </c>
      <c r="C1468" t="s">
        <v>6</v>
      </c>
      <c r="D1468">
        <v>191</v>
      </c>
      <c r="E1468">
        <v>36953</v>
      </c>
      <c r="F1468">
        <v>286500000</v>
      </c>
      <c r="G1468">
        <v>2021</v>
      </c>
    </row>
    <row r="1469" spans="1:7" x14ac:dyDescent="0.3">
      <c r="A1469" s="3">
        <v>44287</v>
      </c>
      <c r="B1469" t="s">
        <v>19</v>
      </c>
      <c r="C1469" t="s">
        <v>6</v>
      </c>
      <c r="D1469">
        <v>18</v>
      </c>
      <c r="E1469">
        <v>2581</v>
      </c>
      <c r="F1469">
        <v>27000000</v>
      </c>
      <c r="G1469">
        <v>2021</v>
      </c>
    </row>
    <row r="1470" spans="1:7" x14ac:dyDescent="0.3">
      <c r="A1470" s="3">
        <v>44287</v>
      </c>
      <c r="B1470" t="s">
        <v>26</v>
      </c>
      <c r="C1470" t="s">
        <v>6</v>
      </c>
      <c r="D1470">
        <v>9</v>
      </c>
      <c r="E1470">
        <v>24348</v>
      </c>
      <c r="F1470">
        <v>13500000</v>
      </c>
      <c r="G1470">
        <v>2021</v>
      </c>
    </row>
    <row r="1471" spans="1:7" x14ac:dyDescent="0.3">
      <c r="A1471" s="3">
        <v>44287</v>
      </c>
      <c r="B1471" t="s">
        <v>38</v>
      </c>
      <c r="C1471" t="s">
        <v>6</v>
      </c>
      <c r="D1471">
        <v>325</v>
      </c>
      <c r="E1471">
        <v>48828</v>
      </c>
      <c r="F1471">
        <v>487500000</v>
      </c>
      <c r="G1471">
        <v>2021</v>
      </c>
    </row>
    <row r="1472" spans="1:7" x14ac:dyDescent="0.3">
      <c r="A1472" s="3">
        <v>44287</v>
      </c>
      <c r="B1472" t="s">
        <v>39</v>
      </c>
      <c r="C1472" t="s">
        <v>6</v>
      </c>
      <c r="D1472">
        <v>1297</v>
      </c>
      <c r="E1472">
        <v>107658</v>
      </c>
      <c r="F1472">
        <v>1945500000</v>
      </c>
      <c r="G1472">
        <v>2021</v>
      </c>
    </row>
    <row r="1473" spans="1:7" x14ac:dyDescent="0.3">
      <c r="A1473" s="3">
        <v>44287</v>
      </c>
      <c r="B1473" t="s">
        <v>40</v>
      </c>
      <c r="C1473" t="s">
        <v>6</v>
      </c>
      <c r="D1473">
        <v>171</v>
      </c>
      <c r="E1473">
        <v>137840</v>
      </c>
      <c r="F1473">
        <v>256500000</v>
      </c>
      <c r="G1473">
        <v>2021</v>
      </c>
    </row>
    <row r="1474" spans="1:7" x14ac:dyDescent="0.3">
      <c r="A1474" s="3">
        <v>44287</v>
      </c>
      <c r="B1474" t="s">
        <v>27</v>
      </c>
      <c r="C1474" t="s">
        <v>6</v>
      </c>
      <c r="D1474">
        <v>34</v>
      </c>
      <c r="E1474">
        <v>7607</v>
      </c>
      <c r="F1474">
        <v>51000000</v>
      </c>
      <c r="G1474">
        <v>2021</v>
      </c>
    </row>
    <row r="1475" spans="1:7" x14ac:dyDescent="0.3">
      <c r="A1475" s="3">
        <v>44287</v>
      </c>
      <c r="B1475" t="s">
        <v>41</v>
      </c>
      <c r="C1475" t="s">
        <v>6</v>
      </c>
      <c r="D1475">
        <v>9</v>
      </c>
      <c r="E1475">
        <v>65885</v>
      </c>
      <c r="F1475">
        <v>13500000</v>
      </c>
      <c r="G1475">
        <v>2021</v>
      </c>
    </row>
    <row r="1476" spans="1:7" x14ac:dyDescent="0.3">
      <c r="A1476" s="3">
        <v>44317</v>
      </c>
      <c r="B1476" t="s">
        <v>32</v>
      </c>
      <c r="C1476" t="s">
        <v>6</v>
      </c>
      <c r="D1476">
        <v>201</v>
      </c>
      <c r="E1476">
        <v>41370</v>
      </c>
      <c r="F1476">
        <v>301500000</v>
      </c>
      <c r="G1476">
        <v>2021</v>
      </c>
    </row>
    <row r="1477" spans="1:7" x14ac:dyDescent="0.3">
      <c r="A1477" s="3">
        <v>44317</v>
      </c>
      <c r="B1477" t="s">
        <v>21</v>
      </c>
      <c r="C1477" t="s">
        <v>6</v>
      </c>
      <c r="D1477">
        <v>8</v>
      </c>
      <c r="E1477">
        <v>55276</v>
      </c>
      <c r="F1477">
        <v>12000000</v>
      </c>
      <c r="G1477">
        <v>2021</v>
      </c>
    </row>
    <row r="1478" spans="1:7" x14ac:dyDescent="0.3">
      <c r="A1478" s="3">
        <v>44317</v>
      </c>
      <c r="B1478" t="s">
        <v>11</v>
      </c>
      <c r="C1478" t="s">
        <v>6</v>
      </c>
      <c r="D1478">
        <v>6</v>
      </c>
      <c r="E1478">
        <v>5280</v>
      </c>
      <c r="F1478">
        <v>9000000</v>
      </c>
      <c r="G1478">
        <v>2021</v>
      </c>
    </row>
    <row r="1479" spans="1:7" x14ac:dyDescent="0.3">
      <c r="A1479" s="3">
        <v>44317</v>
      </c>
      <c r="B1479" t="s">
        <v>33</v>
      </c>
      <c r="C1479" t="s">
        <v>6</v>
      </c>
      <c r="D1479">
        <v>27</v>
      </c>
      <c r="E1479">
        <v>379</v>
      </c>
      <c r="F1479">
        <v>40500000</v>
      </c>
      <c r="G1479">
        <v>2021</v>
      </c>
    </row>
    <row r="1480" spans="1:7" x14ac:dyDescent="0.3">
      <c r="A1480" s="3">
        <v>44317</v>
      </c>
      <c r="B1480" t="s">
        <v>34</v>
      </c>
      <c r="C1480" t="s">
        <v>6</v>
      </c>
      <c r="D1480">
        <v>106</v>
      </c>
      <c r="E1480">
        <v>33419</v>
      </c>
      <c r="F1480">
        <v>159000000</v>
      </c>
      <c r="G1480">
        <v>2021</v>
      </c>
    </row>
    <row r="1481" spans="1:7" x14ac:dyDescent="0.3">
      <c r="A1481" s="3">
        <v>44317</v>
      </c>
      <c r="B1481" t="s">
        <v>30</v>
      </c>
      <c r="C1481" t="s">
        <v>6</v>
      </c>
      <c r="D1481">
        <v>17</v>
      </c>
      <c r="E1481">
        <v>7315</v>
      </c>
      <c r="F1481">
        <v>25500000</v>
      </c>
      <c r="G1481">
        <v>2021</v>
      </c>
    </row>
    <row r="1482" spans="1:7" x14ac:dyDescent="0.3">
      <c r="A1482" s="3">
        <v>44317</v>
      </c>
      <c r="B1482" t="s">
        <v>28</v>
      </c>
      <c r="C1482" t="s">
        <v>6</v>
      </c>
      <c r="D1482">
        <v>4</v>
      </c>
      <c r="E1482">
        <v>1721</v>
      </c>
      <c r="F1482">
        <v>6000000</v>
      </c>
      <c r="G1482">
        <v>2021</v>
      </c>
    </row>
    <row r="1483" spans="1:7" x14ac:dyDescent="0.3">
      <c r="A1483" s="3">
        <v>44317</v>
      </c>
      <c r="B1483" t="s">
        <v>13</v>
      </c>
      <c r="C1483" t="s">
        <v>6</v>
      </c>
      <c r="D1483">
        <v>50</v>
      </c>
      <c r="E1483">
        <v>1916</v>
      </c>
      <c r="F1483">
        <v>75000000</v>
      </c>
      <c r="G1483">
        <v>2021</v>
      </c>
    </row>
    <row r="1484" spans="1:7" x14ac:dyDescent="0.3">
      <c r="A1484" s="3">
        <v>44317</v>
      </c>
      <c r="B1484" t="s">
        <v>31</v>
      </c>
      <c r="C1484" t="s">
        <v>6</v>
      </c>
      <c r="D1484">
        <v>39</v>
      </c>
      <c r="E1484">
        <v>21680</v>
      </c>
      <c r="F1484">
        <v>58500000</v>
      </c>
      <c r="G1484">
        <v>2021</v>
      </c>
    </row>
    <row r="1485" spans="1:7" x14ac:dyDescent="0.3">
      <c r="A1485" s="3">
        <v>44317</v>
      </c>
      <c r="B1485" t="s">
        <v>35</v>
      </c>
      <c r="C1485" t="s">
        <v>6</v>
      </c>
      <c r="D1485">
        <v>140</v>
      </c>
      <c r="E1485">
        <v>4942</v>
      </c>
      <c r="F1485">
        <v>210000000</v>
      </c>
      <c r="G1485">
        <v>2021</v>
      </c>
    </row>
    <row r="1486" spans="1:7" x14ac:dyDescent="0.3">
      <c r="A1486" s="3">
        <v>44317</v>
      </c>
      <c r="B1486" t="s">
        <v>36</v>
      </c>
      <c r="C1486" t="s">
        <v>6</v>
      </c>
      <c r="D1486">
        <v>95</v>
      </c>
      <c r="E1486">
        <v>6675</v>
      </c>
      <c r="F1486">
        <v>142500000</v>
      </c>
      <c r="G1486">
        <v>2021</v>
      </c>
    </row>
    <row r="1487" spans="1:7" x14ac:dyDescent="0.3">
      <c r="A1487" s="3">
        <v>44317</v>
      </c>
      <c r="B1487" t="s">
        <v>37</v>
      </c>
      <c r="C1487" t="s">
        <v>6</v>
      </c>
      <c r="D1487">
        <v>189</v>
      </c>
      <c r="E1487">
        <v>16627</v>
      </c>
      <c r="F1487">
        <v>283500000</v>
      </c>
      <c r="G1487">
        <v>2021</v>
      </c>
    </row>
    <row r="1488" spans="1:7" x14ac:dyDescent="0.3">
      <c r="A1488" s="3">
        <v>44317</v>
      </c>
      <c r="B1488" t="s">
        <v>25</v>
      </c>
      <c r="C1488" t="s">
        <v>6</v>
      </c>
      <c r="D1488">
        <v>28</v>
      </c>
      <c r="E1488">
        <v>5900</v>
      </c>
      <c r="F1488">
        <v>42000000</v>
      </c>
      <c r="G1488">
        <v>2021</v>
      </c>
    </row>
    <row r="1489" spans="1:7" x14ac:dyDescent="0.3">
      <c r="A1489" s="3">
        <v>44317</v>
      </c>
      <c r="B1489" t="s">
        <v>19</v>
      </c>
      <c r="C1489" t="s">
        <v>6</v>
      </c>
      <c r="D1489">
        <v>3</v>
      </c>
      <c r="E1489">
        <v>314</v>
      </c>
      <c r="F1489">
        <v>4500000</v>
      </c>
      <c r="G1489">
        <v>2021</v>
      </c>
    </row>
    <row r="1490" spans="1:7" x14ac:dyDescent="0.3">
      <c r="A1490" s="3">
        <v>44317</v>
      </c>
      <c r="B1490" t="s">
        <v>26</v>
      </c>
      <c r="C1490" t="s">
        <v>6</v>
      </c>
      <c r="D1490">
        <v>21</v>
      </c>
      <c r="E1490">
        <v>14366</v>
      </c>
      <c r="F1490">
        <v>31500000</v>
      </c>
      <c r="G1490">
        <v>2021</v>
      </c>
    </row>
    <row r="1491" spans="1:7" x14ac:dyDescent="0.3">
      <c r="A1491" s="3">
        <v>44317</v>
      </c>
      <c r="B1491" t="s">
        <v>38</v>
      </c>
      <c r="C1491" t="s">
        <v>6</v>
      </c>
      <c r="D1491">
        <v>33</v>
      </c>
      <c r="E1491">
        <v>18802</v>
      </c>
      <c r="F1491">
        <v>49500000</v>
      </c>
      <c r="G1491">
        <v>2021</v>
      </c>
    </row>
    <row r="1492" spans="1:7" x14ac:dyDescent="0.3">
      <c r="A1492" s="3">
        <v>44317</v>
      </c>
      <c r="B1492" t="s">
        <v>39</v>
      </c>
      <c r="C1492" t="s">
        <v>6</v>
      </c>
      <c r="D1492">
        <v>237</v>
      </c>
      <c r="E1492">
        <v>17837</v>
      </c>
      <c r="F1492">
        <v>355500000</v>
      </c>
      <c r="G1492">
        <v>2021</v>
      </c>
    </row>
    <row r="1493" spans="1:7" x14ac:dyDescent="0.3">
      <c r="A1493" s="3">
        <v>44317</v>
      </c>
      <c r="B1493" t="s">
        <v>40</v>
      </c>
      <c r="C1493" t="s">
        <v>6</v>
      </c>
      <c r="D1493">
        <v>25</v>
      </c>
      <c r="E1493">
        <v>147458</v>
      </c>
      <c r="F1493">
        <v>37500000</v>
      </c>
      <c r="G1493">
        <v>2021</v>
      </c>
    </row>
    <row r="1494" spans="1:7" x14ac:dyDescent="0.3">
      <c r="A1494" s="3">
        <v>44317</v>
      </c>
      <c r="B1494" t="s">
        <v>27</v>
      </c>
      <c r="C1494" t="s">
        <v>6</v>
      </c>
      <c r="D1494">
        <v>6</v>
      </c>
      <c r="E1494">
        <v>2957</v>
      </c>
      <c r="F1494">
        <v>9000000</v>
      </c>
      <c r="G1494">
        <v>2021</v>
      </c>
    </row>
    <row r="1495" spans="1:7" x14ac:dyDescent="0.3">
      <c r="A1495" s="3">
        <v>44317</v>
      </c>
      <c r="B1495" t="s">
        <v>41</v>
      </c>
      <c r="C1495" t="s">
        <v>6</v>
      </c>
      <c r="D1495">
        <v>6</v>
      </c>
      <c r="E1495">
        <v>28906</v>
      </c>
      <c r="F1495">
        <v>9000000</v>
      </c>
      <c r="G1495">
        <v>2021</v>
      </c>
    </row>
    <row r="1496" spans="1:7" x14ac:dyDescent="0.3">
      <c r="A1496" s="3">
        <v>44348</v>
      </c>
      <c r="B1496" t="s">
        <v>32</v>
      </c>
      <c r="C1496" t="s">
        <v>6</v>
      </c>
      <c r="D1496">
        <v>369</v>
      </c>
      <c r="E1496">
        <v>53867</v>
      </c>
      <c r="F1496">
        <v>553500000</v>
      </c>
      <c r="G1496">
        <v>2021</v>
      </c>
    </row>
    <row r="1497" spans="1:7" x14ac:dyDescent="0.3">
      <c r="A1497" s="3">
        <v>44348</v>
      </c>
      <c r="B1497" t="s">
        <v>10</v>
      </c>
      <c r="C1497" t="s">
        <v>6</v>
      </c>
      <c r="D1497">
        <v>6</v>
      </c>
      <c r="E1497">
        <v>22586</v>
      </c>
      <c r="F1497">
        <v>9000000</v>
      </c>
      <c r="G1497">
        <v>2021</v>
      </c>
    </row>
    <row r="1498" spans="1:7" x14ac:dyDescent="0.3">
      <c r="A1498" s="3">
        <v>44348</v>
      </c>
      <c r="B1498" t="s">
        <v>21</v>
      </c>
      <c r="C1498" t="s">
        <v>6</v>
      </c>
      <c r="D1498">
        <v>67</v>
      </c>
      <c r="E1498">
        <v>100771</v>
      </c>
      <c r="F1498">
        <v>100500000</v>
      </c>
      <c r="G1498">
        <v>2021</v>
      </c>
    </row>
    <row r="1499" spans="1:7" x14ac:dyDescent="0.3">
      <c r="A1499" s="3">
        <v>44348</v>
      </c>
      <c r="B1499" t="s">
        <v>22</v>
      </c>
      <c r="C1499" t="s">
        <v>6</v>
      </c>
      <c r="D1499">
        <v>2</v>
      </c>
      <c r="E1499">
        <v>1314</v>
      </c>
      <c r="F1499">
        <v>3000000</v>
      </c>
      <c r="G1499">
        <v>2021</v>
      </c>
    </row>
    <row r="1500" spans="1:7" x14ac:dyDescent="0.3">
      <c r="A1500" s="3">
        <v>44348</v>
      </c>
      <c r="B1500" t="s">
        <v>11</v>
      </c>
      <c r="C1500" t="s">
        <v>6</v>
      </c>
      <c r="D1500">
        <v>138</v>
      </c>
      <c r="E1500">
        <v>31808</v>
      </c>
      <c r="F1500">
        <v>207000000</v>
      </c>
      <c r="G1500">
        <v>2021</v>
      </c>
    </row>
    <row r="1501" spans="1:7" x14ac:dyDescent="0.3">
      <c r="A1501" s="3">
        <v>44348</v>
      </c>
      <c r="B1501" t="s">
        <v>12</v>
      </c>
      <c r="C1501" t="s">
        <v>6</v>
      </c>
      <c r="D1501">
        <v>2</v>
      </c>
      <c r="E1501">
        <v>627</v>
      </c>
      <c r="F1501">
        <v>3000000</v>
      </c>
      <c r="G1501">
        <v>2021</v>
      </c>
    </row>
    <row r="1502" spans="1:7" x14ac:dyDescent="0.3">
      <c r="A1502" s="3">
        <v>44348</v>
      </c>
      <c r="B1502" t="s">
        <v>23</v>
      </c>
      <c r="C1502" t="s">
        <v>6</v>
      </c>
      <c r="D1502">
        <v>205</v>
      </c>
      <c r="E1502">
        <v>22186</v>
      </c>
      <c r="F1502">
        <v>307500000</v>
      </c>
      <c r="G1502">
        <v>2021</v>
      </c>
    </row>
    <row r="1503" spans="1:7" x14ac:dyDescent="0.3">
      <c r="A1503" s="3">
        <v>44348</v>
      </c>
      <c r="B1503" t="s">
        <v>33</v>
      </c>
      <c r="C1503" t="s">
        <v>6</v>
      </c>
      <c r="D1503">
        <v>17</v>
      </c>
      <c r="E1503">
        <v>1533</v>
      </c>
      <c r="F1503">
        <v>25500000</v>
      </c>
      <c r="G1503">
        <v>2021</v>
      </c>
    </row>
    <row r="1504" spans="1:7" x14ac:dyDescent="0.3">
      <c r="A1504" s="3">
        <v>44348</v>
      </c>
      <c r="B1504" t="s">
        <v>34</v>
      </c>
      <c r="C1504" t="s">
        <v>6</v>
      </c>
      <c r="D1504">
        <v>207</v>
      </c>
      <c r="E1504">
        <v>59121</v>
      </c>
      <c r="F1504">
        <v>310500000</v>
      </c>
      <c r="G1504">
        <v>2021</v>
      </c>
    </row>
    <row r="1505" spans="1:7" x14ac:dyDescent="0.3">
      <c r="A1505" s="3">
        <v>44348</v>
      </c>
      <c r="B1505" t="s">
        <v>30</v>
      </c>
      <c r="C1505" t="s">
        <v>6</v>
      </c>
      <c r="D1505">
        <v>74</v>
      </c>
      <c r="E1505">
        <v>31957</v>
      </c>
      <c r="F1505">
        <v>111000000</v>
      </c>
      <c r="G1505">
        <v>2021</v>
      </c>
    </row>
    <row r="1506" spans="1:7" x14ac:dyDescent="0.3">
      <c r="A1506" s="3">
        <v>44348</v>
      </c>
      <c r="B1506" t="s">
        <v>28</v>
      </c>
      <c r="C1506" t="s">
        <v>6</v>
      </c>
      <c r="D1506">
        <v>25</v>
      </c>
      <c r="E1506">
        <v>5098</v>
      </c>
      <c r="F1506">
        <v>37500000</v>
      </c>
      <c r="G1506">
        <v>2021</v>
      </c>
    </row>
    <row r="1507" spans="1:7" x14ac:dyDescent="0.3">
      <c r="A1507" s="3">
        <v>44348</v>
      </c>
      <c r="B1507" t="s">
        <v>13</v>
      </c>
      <c r="C1507" t="s">
        <v>6</v>
      </c>
      <c r="D1507">
        <v>87</v>
      </c>
      <c r="E1507">
        <v>8677</v>
      </c>
      <c r="F1507">
        <v>130500000</v>
      </c>
      <c r="G1507">
        <v>2021</v>
      </c>
    </row>
    <row r="1508" spans="1:7" x14ac:dyDescent="0.3">
      <c r="A1508" s="3">
        <v>44348</v>
      </c>
      <c r="B1508" t="s">
        <v>31</v>
      </c>
      <c r="C1508" t="s">
        <v>6</v>
      </c>
      <c r="D1508">
        <v>42</v>
      </c>
      <c r="E1508">
        <v>33533</v>
      </c>
      <c r="F1508">
        <v>63000000</v>
      </c>
      <c r="G1508">
        <v>2021</v>
      </c>
    </row>
    <row r="1509" spans="1:7" x14ac:dyDescent="0.3">
      <c r="A1509" s="3">
        <v>44348</v>
      </c>
      <c r="B1509" t="s">
        <v>35</v>
      </c>
      <c r="C1509" t="s">
        <v>6</v>
      </c>
      <c r="D1509">
        <v>560</v>
      </c>
      <c r="E1509">
        <v>19402</v>
      </c>
      <c r="F1509">
        <v>840000000</v>
      </c>
      <c r="G1509">
        <v>2021</v>
      </c>
    </row>
    <row r="1510" spans="1:7" x14ac:dyDescent="0.3">
      <c r="A1510" s="3">
        <v>44348</v>
      </c>
      <c r="B1510" t="s">
        <v>36</v>
      </c>
      <c r="C1510" t="s">
        <v>6</v>
      </c>
      <c r="D1510">
        <v>184</v>
      </c>
      <c r="E1510">
        <v>17828</v>
      </c>
      <c r="F1510">
        <v>276000000</v>
      </c>
      <c r="G1510">
        <v>2021</v>
      </c>
    </row>
    <row r="1511" spans="1:7" x14ac:dyDescent="0.3">
      <c r="A1511" s="3">
        <v>44348</v>
      </c>
      <c r="B1511" t="s">
        <v>24</v>
      </c>
      <c r="C1511" t="s">
        <v>6</v>
      </c>
      <c r="D1511">
        <v>227</v>
      </c>
      <c r="E1511">
        <v>90928</v>
      </c>
      <c r="F1511">
        <v>340500000</v>
      </c>
      <c r="G1511">
        <v>2021</v>
      </c>
    </row>
    <row r="1512" spans="1:7" x14ac:dyDescent="0.3">
      <c r="A1512" s="3">
        <v>44348</v>
      </c>
      <c r="B1512" t="s">
        <v>37</v>
      </c>
      <c r="C1512" t="s">
        <v>6</v>
      </c>
      <c r="D1512">
        <v>891</v>
      </c>
      <c r="E1512">
        <v>75098</v>
      </c>
      <c r="F1512">
        <v>1336500000</v>
      </c>
      <c r="G1512">
        <v>2021</v>
      </c>
    </row>
    <row r="1513" spans="1:7" x14ac:dyDescent="0.3">
      <c r="A1513" s="3">
        <v>44348</v>
      </c>
      <c r="B1513" t="s">
        <v>25</v>
      </c>
      <c r="C1513" t="s">
        <v>6</v>
      </c>
      <c r="D1513">
        <v>147</v>
      </c>
      <c r="E1513">
        <v>23193</v>
      </c>
      <c r="F1513">
        <v>220500000</v>
      </c>
      <c r="G1513">
        <v>2021</v>
      </c>
    </row>
    <row r="1514" spans="1:7" x14ac:dyDescent="0.3">
      <c r="A1514" s="3">
        <v>44348</v>
      </c>
      <c r="B1514" t="s">
        <v>19</v>
      </c>
      <c r="C1514" t="s">
        <v>6</v>
      </c>
      <c r="D1514">
        <v>31</v>
      </c>
      <c r="E1514">
        <v>2559</v>
      </c>
      <c r="F1514">
        <v>46500000</v>
      </c>
      <c r="G1514">
        <v>2021</v>
      </c>
    </row>
    <row r="1515" spans="1:7" x14ac:dyDescent="0.3">
      <c r="A1515" s="3">
        <v>44348</v>
      </c>
      <c r="B1515" t="s">
        <v>26</v>
      </c>
      <c r="C1515" t="s">
        <v>6</v>
      </c>
      <c r="D1515">
        <v>71</v>
      </c>
      <c r="E1515">
        <v>23393</v>
      </c>
      <c r="F1515">
        <v>106500000</v>
      </c>
      <c r="G1515">
        <v>2021</v>
      </c>
    </row>
    <row r="1516" spans="1:7" x14ac:dyDescent="0.3">
      <c r="A1516" s="3">
        <v>44348</v>
      </c>
      <c r="B1516" t="s">
        <v>38</v>
      </c>
      <c r="C1516" t="s">
        <v>6</v>
      </c>
      <c r="D1516">
        <v>515</v>
      </c>
      <c r="E1516">
        <v>59809</v>
      </c>
      <c r="F1516">
        <v>772500000</v>
      </c>
      <c r="G1516">
        <v>2021</v>
      </c>
    </row>
    <row r="1517" spans="1:7" x14ac:dyDescent="0.3">
      <c r="A1517" s="3">
        <v>44348</v>
      </c>
      <c r="B1517" t="s">
        <v>39</v>
      </c>
      <c r="C1517" t="s">
        <v>6</v>
      </c>
      <c r="D1517">
        <v>660</v>
      </c>
      <c r="E1517">
        <v>45197</v>
      </c>
      <c r="F1517">
        <v>990000000</v>
      </c>
      <c r="G1517">
        <v>2021</v>
      </c>
    </row>
    <row r="1518" spans="1:7" x14ac:dyDescent="0.3">
      <c r="A1518" s="3">
        <v>44348</v>
      </c>
      <c r="B1518" t="s">
        <v>40</v>
      </c>
      <c r="C1518" t="s">
        <v>6</v>
      </c>
      <c r="D1518">
        <v>92</v>
      </c>
      <c r="E1518">
        <v>264409</v>
      </c>
      <c r="F1518">
        <v>138000000</v>
      </c>
      <c r="G1518">
        <v>2021</v>
      </c>
    </row>
    <row r="1519" spans="1:7" x14ac:dyDescent="0.3">
      <c r="A1519" s="3">
        <v>44348</v>
      </c>
      <c r="B1519" t="s">
        <v>27</v>
      </c>
      <c r="C1519" t="s">
        <v>6</v>
      </c>
      <c r="D1519">
        <v>37</v>
      </c>
      <c r="E1519">
        <v>9766</v>
      </c>
      <c r="F1519">
        <v>55500000</v>
      </c>
      <c r="G1519">
        <v>2021</v>
      </c>
    </row>
    <row r="1520" spans="1:7" x14ac:dyDescent="0.3">
      <c r="A1520" s="3">
        <v>44348</v>
      </c>
      <c r="B1520" t="s">
        <v>41</v>
      </c>
      <c r="C1520" t="s">
        <v>6</v>
      </c>
      <c r="D1520">
        <v>12</v>
      </c>
      <c r="E1520">
        <v>67354</v>
      </c>
      <c r="F1520">
        <v>18000000</v>
      </c>
      <c r="G1520">
        <v>2021</v>
      </c>
    </row>
    <row r="1521" spans="1:7" x14ac:dyDescent="0.3">
      <c r="A1521" s="3">
        <v>44378</v>
      </c>
      <c r="B1521" t="s">
        <v>32</v>
      </c>
      <c r="C1521" t="s">
        <v>6</v>
      </c>
      <c r="D1521">
        <v>811</v>
      </c>
      <c r="E1521">
        <v>58165</v>
      </c>
      <c r="F1521">
        <v>1216500000</v>
      </c>
      <c r="G1521">
        <v>2021</v>
      </c>
    </row>
    <row r="1522" spans="1:7" x14ac:dyDescent="0.3">
      <c r="A1522" s="3">
        <v>44378</v>
      </c>
      <c r="B1522" t="s">
        <v>10</v>
      </c>
      <c r="C1522" t="s">
        <v>6</v>
      </c>
      <c r="D1522">
        <v>22</v>
      </c>
      <c r="E1522">
        <v>22521</v>
      </c>
      <c r="F1522">
        <v>33000000</v>
      </c>
      <c r="G1522">
        <v>2021</v>
      </c>
    </row>
    <row r="1523" spans="1:7" x14ac:dyDescent="0.3">
      <c r="A1523" s="3">
        <v>44378</v>
      </c>
      <c r="B1523" t="s">
        <v>21</v>
      </c>
      <c r="C1523" t="s">
        <v>6</v>
      </c>
      <c r="D1523">
        <v>189</v>
      </c>
      <c r="E1523">
        <v>70562</v>
      </c>
      <c r="F1523">
        <v>283500000</v>
      </c>
      <c r="G1523">
        <v>2021</v>
      </c>
    </row>
    <row r="1524" spans="1:7" x14ac:dyDescent="0.3">
      <c r="A1524" s="3">
        <v>44378</v>
      </c>
      <c r="B1524" t="s">
        <v>22</v>
      </c>
      <c r="C1524" t="s">
        <v>6</v>
      </c>
      <c r="D1524">
        <v>11</v>
      </c>
      <c r="E1524">
        <v>1286</v>
      </c>
      <c r="F1524">
        <v>16500000</v>
      </c>
      <c r="G1524">
        <v>2021</v>
      </c>
    </row>
    <row r="1525" spans="1:7" x14ac:dyDescent="0.3">
      <c r="A1525" s="3">
        <v>44378</v>
      </c>
      <c r="B1525" t="s">
        <v>11</v>
      </c>
      <c r="C1525" t="s">
        <v>6</v>
      </c>
      <c r="D1525">
        <v>253</v>
      </c>
      <c r="E1525">
        <v>30642</v>
      </c>
      <c r="F1525">
        <v>379500000</v>
      </c>
      <c r="G1525">
        <v>2021</v>
      </c>
    </row>
    <row r="1526" spans="1:7" x14ac:dyDescent="0.3">
      <c r="A1526" s="3">
        <v>44378</v>
      </c>
      <c r="B1526" t="s">
        <v>12</v>
      </c>
      <c r="C1526" t="s">
        <v>6</v>
      </c>
      <c r="D1526">
        <v>3</v>
      </c>
      <c r="E1526">
        <v>704</v>
      </c>
      <c r="F1526">
        <v>4500000</v>
      </c>
      <c r="G1526">
        <v>2021</v>
      </c>
    </row>
    <row r="1527" spans="1:7" x14ac:dyDescent="0.3">
      <c r="A1527" s="3">
        <v>44378</v>
      </c>
      <c r="B1527" t="s">
        <v>23</v>
      </c>
      <c r="C1527" t="s">
        <v>6</v>
      </c>
      <c r="D1527">
        <v>818</v>
      </c>
      <c r="E1527">
        <v>24955</v>
      </c>
      <c r="F1527">
        <v>1227000000</v>
      </c>
      <c r="G1527">
        <v>2021</v>
      </c>
    </row>
    <row r="1528" spans="1:7" x14ac:dyDescent="0.3">
      <c r="A1528" s="3">
        <v>44378</v>
      </c>
      <c r="B1528" t="s">
        <v>33</v>
      </c>
      <c r="C1528" t="s">
        <v>6</v>
      </c>
      <c r="D1528">
        <v>64</v>
      </c>
      <c r="E1528">
        <v>1694</v>
      </c>
      <c r="F1528">
        <v>96000000</v>
      </c>
      <c r="G1528">
        <v>2021</v>
      </c>
    </row>
    <row r="1529" spans="1:7" x14ac:dyDescent="0.3">
      <c r="A1529" s="3">
        <v>44378</v>
      </c>
      <c r="B1529" t="s">
        <v>34</v>
      </c>
      <c r="C1529" t="s">
        <v>6</v>
      </c>
      <c r="D1529">
        <v>358</v>
      </c>
      <c r="E1529">
        <v>68641</v>
      </c>
      <c r="F1529">
        <v>537000000</v>
      </c>
      <c r="G1529">
        <v>2021</v>
      </c>
    </row>
    <row r="1530" spans="1:7" x14ac:dyDescent="0.3">
      <c r="A1530" s="3">
        <v>44378</v>
      </c>
      <c r="B1530" t="s">
        <v>30</v>
      </c>
      <c r="C1530" t="s">
        <v>6</v>
      </c>
      <c r="D1530">
        <v>134</v>
      </c>
      <c r="E1530">
        <v>24476</v>
      </c>
      <c r="F1530">
        <v>201000000</v>
      </c>
      <c r="G1530">
        <v>2021</v>
      </c>
    </row>
    <row r="1531" spans="1:7" x14ac:dyDescent="0.3">
      <c r="A1531" s="3">
        <v>44378</v>
      </c>
      <c r="B1531" t="s">
        <v>28</v>
      </c>
      <c r="C1531" t="s">
        <v>6</v>
      </c>
      <c r="D1531">
        <v>18</v>
      </c>
      <c r="E1531">
        <v>6543</v>
      </c>
      <c r="F1531">
        <v>27000000</v>
      </c>
      <c r="G1531">
        <v>2021</v>
      </c>
    </row>
    <row r="1532" spans="1:7" x14ac:dyDescent="0.3">
      <c r="A1532" s="3">
        <v>44378</v>
      </c>
      <c r="B1532" t="s">
        <v>13</v>
      </c>
      <c r="C1532" t="s">
        <v>6</v>
      </c>
      <c r="D1532">
        <v>203</v>
      </c>
      <c r="E1532">
        <v>10104</v>
      </c>
      <c r="F1532">
        <v>304500000</v>
      </c>
      <c r="G1532">
        <v>2021</v>
      </c>
    </row>
    <row r="1533" spans="1:7" x14ac:dyDescent="0.3">
      <c r="A1533" s="3">
        <v>44378</v>
      </c>
      <c r="B1533" t="s">
        <v>31</v>
      </c>
      <c r="C1533" t="s">
        <v>6</v>
      </c>
      <c r="D1533">
        <v>108</v>
      </c>
      <c r="E1533">
        <v>29512</v>
      </c>
      <c r="F1533">
        <v>162000000</v>
      </c>
      <c r="G1533">
        <v>2021</v>
      </c>
    </row>
    <row r="1534" spans="1:7" x14ac:dyDescent="0.3">
      <c r="A1534" s="3">
        <v>44378</v>
      </c>
      <c r="B1534" t="s">
        <v>35</v>
      </c>
      <c r="C1534" t="s">
        <v>6</v>
      </c>
      <c r="D1534">
        <v>3384</v>
      </c>
      <c r="E1534">
        <v>84001</v>
      </c>
      <c r="F1534">
        <v>5076000000</v>
      </c>
      <c r="G1534">
        <v>2021</v>
      </c>
    </row>
    <row r="1535" spans="1:7" x14ac:dyDescent="0.3">
      <c r="A1535" s="3">
        <v>44378</v>
      </c>
      <c r="B1535" t="s">
        <v>36</v>
      </c>
      <c r="C1535" t="s">
        <v>6</v>
      </c>
      <c r="D1535">
        <v>456</v>
      </c>
      <c r="E1535">
        <v>41455</v>
      </c>
      <c r="F1535">
        <v>684000000</v>
      </c>
      <c r="G1535">
        <v>2021</v>
      </c>
    </row>
    <row r="1536" spans="1:7" x14ac:dyDescent="0.3">
      <c r="A1536" s="3">
        <v>44378</v>
      </c>
      <c r="B1536" t="s">
        <v>24</v>
      </c>
      <c r="C1536" t="s">
        <v>6</v>
      </c>
      <c r="D1536">
        <v>469</v>
      </c>
      <c r="E1536">
        <v>99094</v>
      </c>
      <c r="F1536">
        <v>703500000</v>
      </c>
      <c r="G1536">
        <v>2021</v>
      </c>
    </row>
    <row r="1537" spans="1:7" x14ac:dyDescent="0.3">
      <c r="A1537" s="3">
        <v>44378</v>
      </c>
      <c r="B1537" t="s">
        <v>37</v>
      </c>
      <c r="C1537" t="s">
        <v>6</v>
      </c>
      <c r="D1537">
        <v>2101</v>
      </c>
      <c r="E1537">
        <v>146083</v>
      </c>
      <c r="F1537">
        <v>3151500000</v>
      </c>
      <c r="G1537">
        <v>2021</v>
      </c>
    </row>
    <row r="1538" spans="1:7" x14ac:dyDescent="0.3">
      <c r="A1538" s="3">
        <v>44378</v>
      </c>
      <c r="B1538" t="s">
        <v>25</v>
      </c>
      <c r="C1538" t="s">
        <v>6</v>
      </c>
      <c r="D1538">
        <v>324</v>
      </c>
      <c r="E1538">
        <v>38080</v>
      </c>
      <c r="F1538">
        <v>486000000</v>
      </c>
      <c r="G1538">
        <v>2021</v>
      </c>
    </row>
    <row r="1539" spans="1:7" x14ac:dyDescent="0.3">
      <c r="A1539" s="3">
        <v>44378</v>
      </c>
      <c r="B1539" t="s">
        <v>19</v>
      </c>
      <c r="C1539" t="s">
        <v>6</v>
      </c>
      <c r="D1539">
        <v>38</v>
      </c>
      <c r="E1539">
        <v>3592</v>
      </c>
      <c r="F1539">
        <v>57000000</v>
      </c>
      <c r="G1539">
        <v>2021</v>
      </c>
    </row>
    <row r="1540" spans="1:7" x14ac:dyDescent="0.3">
      <c r="A1540" s="3">
        <v>44378</v>
      </c>
      <c r="B1540" t="s">
        <v>26</v>
      </c>
      <c r="C1540" t="s">
        <v>6</v>
      </c>
      <c r="D1540">
        <v>318</v>
      </c>
      <c r="E1540">
        <v>27261</v>
      </c>
      <c r="F1540">
        <v>477000000</v>
      </c>
      <c r="G1540">
        <v>2021</v>
      </c>
    </row>
    <row r="1541" spans="1:7" x14ac:dyDescent="0.3">
      <c r="A1541" s="3">
        <v>44378</v>
      </c>
      <c r="B1541" t="s">
        <v>38</v>
      </c>
      <c r="C1541" t="s">
        <v>6</v>
      </c>
      <c r="D1541">
        <v>1378</v>
      </c>
      <c r="E1541">
        <v>67308</v>
      </c>
      <c r="F1541">
        <v>2067000000</v>
      </c>
      <c r="G1541">
        <v>2021</v>
      </c>
    </row>
    <row r="1542" spans="1:7" x14ac:dyDescent="0.3">
      <c r="A1542" s="3">
        <v>44378</v>
      </c>
      <c r="B1542" t="s">
        <v>39</v>
      </c>
      <c r="C1542" t="s">
        <v>6</v>
      </c>
      <c r="D1542">
        <v>2801</v>
      </c>
      <c r="E1542">
        <v>122808</v>
      </c>
      <c r="F1542">
        <v>4201500000</v>
      </c>
      <c r="G1542">
        <v>2021</v>
      </c>
    </row>
    <row r="1543" spans="1:7" x14ac:dyDescent="0.3">
      <c r="A1543" s="3">
        <v>44378</v>
      </c>
      <c r="B1543" t="s">
        <v>40</v>
      </c>
      <c r="C1543" t="s">
        <v>6</v>
      </c>
      <c r="D1543">
        <v>303</v>
      </c>
      <c r="E1543">
        <v>215180</v>
      </c>
      <c r="F1543">
        <v>454500000</v>
      </c>
      <c r="G1543">
        <v>2021</v>
      </c>
    </row>
    <row r="1544" spans="1:7" x14ac:dyDescent="0.3">
      <c r="A1544" s="3">
        <v>44378</v>
      </c>
      <c r="B1544" t="s">
        <v>27</v>
      </c>
      <c r="C1544" t="s">
        <v>6</v>
      </c>
      <c r="D1544">
        <v>76</v>
      </c>
      <c r="E1544">
        <v>12268</v>
      </c>
      <c r="F1544">
        <v>114000000</v>
      </c>
      <c r="G1544">
        <v>2021</v>
      </c>
    </row>
    <row r="1545" spans="1:7" x14ac:dyDescent="0.3">
      <c r="A1545" s="3">
        <v>44378</v>
      </c>
      <c r="B1545" t="s">
        <v>41</v>
      </c>
      <c r="C1545" t="s">
        <v>6</v>
      </c>
      <c r="D1545">
        <v>36</v>
      </c>
      <c r="E1545">
        <v>76665</v>
      </c>
      <c r="F1545">
        <v>54000000</v>
      </c>
      <c r="G1545">
        <v>2021</v>
      </c>
    </row>
    <row r="1546" spans="1:7" x14ac:dyDescent="0.3">
      <c r="A1546" s="3">
        <v>44409</v>
      </c>
      <c r="B1546" t="s">
        <v>32</v>
      </c>
      <c r="C1546" t="s">
        <v>6</v>
      </c>
      <c r="D1546">
        <v>666</v>
      </c>
      <c r="E1546">
        <v>58473</v>
      </c>
      <c r="F1546">
        <v>999000000</v>
      </c>
      <c r="G1546">
        <v>2021</v>
      </c>
    </row>
    <row r="1547" spans="1:7" x14ac:dyDescent="0.3">
      <c r="A1547" s="3">
        <v>44409</v>
      </c>
      <c r="B1547" t="s">
        <v>10</v>
      </c>
      <c r="C1547" t="s">
        <v>6</v>
      </c>
      <c r="D1547">
        <v>26</v>
      </c>
      <c r="E1547">
        <v>25097</v>
      </c>
      <c r="F1547">
        <v>39000000</v>
      </c>
      <c r="G1547">
        <v>2021</v>
      </c>
    </row>
    <row r="1548" spans="1:7" x14ac:dyDescent="0.3">
      <c r="A1548" s="3">
        <v>44409</v>
      </c>
      <c r="B1548" t="s">
        <v>21</v>
      </c>
      <c r="C1548" t="s">
        <v>6</v>
      </c>
      <c r="D1548">
        <v>191</v>
      </c>
      <c r="E1548">
        <v>54618</v>
      </c>
      <c r="F1548">
        <v>286500000</v>
      </c>
      <c r="G1548">
        <v>2021</v>
      </c>
    </row>
    <row r="1549" spans="1:7" x14ac:dyDescent="0.3">
      <c r="A1549" s="3">
        <v>44409</v>
      </c>
      <c r="B1549" t="s">
        <v>22</v>
      </c>
      <c r="C1549" t="s">
        <v>6</v>
      </c>
      <c r="D1549">
        <v>19</v>
      </c>
      <c r="E1549">
        <v>1380</v>
      </c>
      <c r="F1549">
        <v>28500000</v>
      </c>
      <c r="G1549">
        <v>2021</v>
      </c>
    </row>
    <row r="1550" spans="1:7" x14ac:dyDescent="0.3">
      <c r="A1550" s="3">
        <v>44409</v>
      </c>
      <c r="B1550" t="s">
        <v>11</v>
      </c>
      <c r="C1550" t="s">
        <v>6</v>
      </c>
      <c r="D1550">
        <v>238</v>
      </c>
      <c r="E1550">
        <v>27491</v>
      </c>
      <c r="F1550">
        <v>357000000</v>
      </c>
      <c r="G1550">
        <v>2021</v>
      </c>
    </row>
    <row r="1551" spans="1:7" x14ac:dyDescent="0.3">
      <c r="A1551" s="3">
        <v>44409</v>
      </c>
      <c r="B1551" t="s">
        <v>12</v>
      </c>
      <c r="C1551" t="s">
        <v>6</v>
      </c>
      <c r="D1551">
        <v>2</v>
      </c>
      <c r="E1551">
        <v>584</v>
      </c>
      <c r="F1551">
        <v>3000000</v>
      </c>
      <c r="G1551">
        <v>2021</v>
      </c>
    </row>
    <row r="1552" spans="1:7" x14ac:dyDescent="0.3">
      <c r="A1552" s="3">
        <v>44409</v>
      </c>
      <c r="B1552" t="s">
        <v>23</v>
      </c>
      <c r="C1552" t="s">
        <v>6</v>
      </c>
      <c r="D1552">
        <v>995</v>
      </c>
      <c r="E1552">
        <v>26069</v>
      </c>
      <c r="F1552">
        <v>1492500000</v>
      </c>
      <c r="G1552">
        <v>2021</v>
      </c>
    </row>
    <row r="1553" spans="1:7" x14ac:dyDescent="0.3">
      <c r="A1553" s="3">
        <v>44409</v>
      </c>
      <c r="B1553" t="s">
        <v>33</v>
      </c>
      <c r="C1553" t="s">
        <v>6</v>
      </c>
      <c r="D1553">
        <v>22</v>
      </c>
      <c r="E1553">
        <v>2316</v>
      </c>
      <c r="F1553">
        <v>33000000</v>
      </c>
      <c r="G1553">
        <v>2021</v>
      </c>
    </row>
    <row r="1554" spans="1:7" x14ac:dyDescent="0.3">
      <c r="A1554" s="3">
        <v>44409</v>
      </c>
      <c r="B1554" t="s">
        <v>34</v>
      </c>
      <c r="C1554" t="s">
        <v>6</v>
      </c>
      <c r="D1554">
        <v>584</v>
      </c>
      <c r="E1554">
        <v>54721</v>
      </c>
      <c r="F1554">
        <v>876000000</v>
      </c>
      <c r="G1554">
        <v>2021</v>
      </c>
    </row>
    <row r="1555" spans="1:7" x14ac:dyDescent="0.3">
      <c r="A1555" s="3">
        <v>44409</v>
      </c>
      <c r="B1555" t="s">
        <v>30</v>
      </c>
      <c r="C1555" t="s">
        <v>6</v>
      </c>
      <c r="D1555">
        <v>441</v>
      </c>
      <c r="E1555">
        <v>30342</v>
      </c>
      <c r="F1555">
        <v>661500000</v>
      </c>
      <c r="G1555">
        <v>2021</v>
      </c>
    </row>
    <row r="1556" spans="1:7" x14ac:dyDescent="0.3">
      <c r="A1556" s="3">
        <v>44409</v>
      </c>
      <c r="B1556" t="s">
        <v>28</v>
      </c>
      <c r="C1556" t="s">
        <v>6</v>
      </c>
      <c r="D1556">
        <v>32</v>
      </c>
      <c r="E1556">
        <v>5430</v>
      </c>
      <c r="F1556">
        <v>48000000</v>
      </c>
      <c r="G1556">
        <v>2021</v>
      </c>
    </row>
    <row r="1557" spans="1:7" x14ac:dyDescent="0.3">
      <c r="A1557" s="3">
        <v>44409</v>
      </c>
      <c r="B1557" t="s">
        <v>13</v>
      </c>
      <c r="C1557" t="s">
        <v>6</v>
      </c>
      <c r="D1557">
        <v>122</v>
      </c>
      <c r="E1557">
        <v>9978</v>
      </c>
      <c r="F1557">
        <v>183000000</v>
      </c>
      <c r="G1557">
        <v>2021</v>
      </c>
    </row>
    <row r="1558" spans="1:7" x14ac:dyDescent="0.3">
      <c r="A1558" s="3">
        <v>44409</v>
      </c>
      <c r="B1558" t="s">
        <v>31</v>
      </c>
      <c r="C1558" t="s">
        <v>6</v>
      </c>
      <c r="D1558">
        <v>137</v>
      </c>
      <c r="E1558">
        <v>26589</v>
      </c>
      <c r="F1558">
        <v>205500000</v>
      </c>
      <c r="G1558">
        <v>2021</v>
      </c>
    </row>
    <row r="1559" spans="1:7" x14ac:dyDescent="0.3">
      <c r="A1559" s="3">
        <v>44409</v>
      </c>
      <c r="B1559" t="s">
        <v>35</v>
      </c>
      <c r="C1559" t="s">
        <v>6</v>
      </c>
      <c r="D1559">
        <v>3319</v>
      </c>
      <c r="E1559">
        <v>79751</v>
      </c>
      <c r="F1559">
        <v>4978500000</v>
      </c>
      <c r="G1559">
        <v>2021</v>
      </c>
    </row>
    <row r="1560" spans="1:7" x14ac:dyDescent="0.3">
      <c r="A1560" s="3">
        <v>44409</v>
      </c>
      <c r="B1560" t="s">
        <v>36</v>
      </c>
      <c r="C1560" t="s">
        <v>6</v>
      </c>
      <c r="D1560">
        <v>598</v>
      </c>
      <c r="E1560">
        <v>52507</v>
      </c>
      <c r="F1560">
        <v>897000000</v>
      </c>
      <c r="G1560">
        <v>2021</v>
      </c>
    </row>
    <row r="1561" spans="1:7" x14ac:dyDescent="0.3">
      <c r="A1561" s="3">
        <v>44409</v>
      </c>
      <c r="B1561" t="s">
        <v>24</v>
      </c>
      <c r="C1561" t="s">
        <v>6</v>
      </c>
      <c r="D1561">
        <v>457</v>
      </c>
      <c r="E1561">
        <v>67859</v>
      </c>
      <c r="F1561">
        <v>685500000</v>
      </c>
      <c r="G1561">
        <v>2021</v>
      </c>
    </row>
    <row r="1562" spans="1:7" x14ac:dyDescent="0.3">
      <c r="A1562" s="3">
        <v>44409</v>
      </c>
      <c r="B1562" t="s">
        <v>37</v>
      </c>
      <c r="C1562" t="s">
        <v>6</v>
      </c>
      <c r="D1562">
        <v>2419</v>
      </c>
      <c r="E1562">
        <v>119076</v>
      </c>
      <c r="F1562">
        <v>3628500000</v>
      </c>
      <c r="G1562">
        <v>2021</v>
      </c>
    </row>
    <row r="1563" spans="1:7" x14ac:dyDescent="0.3">
      <c r="A1563" s="3">
        <v>44409</v>
      </c>
      <c r="B1563" t="s">
        <v>25</v>
      </c>
      <c r="C1563" t="s">
        <v>6</v>
      </c>
      <c r="D1563">
        <v>485</v>
      </c>
      <c r="E1563">
        <v>33821</v>
      </c>
      <c r="F1563">
        <v>727500000</v>
      </c>
      <c r="G1563">
        <v>2021</v>
      </c>
    </row>
    <row r="1564" spans="1:7" x14ac:dyDescent="0.3">
      <c r="A1564" s="3">
        <v>44409</v>
      </c>
      <c r="B1564" t="s">
        <v>19</v>
      </c>
      <c r="C1564" t="s">
        <v>6</v>
      </c>
      <c r="D1564">
        <v>34</v>
      </c>
      <c r="E1564">
        <v>3496</v>
      </c>
      <c r="F1564">
        <v>51000000</v>
      </c>
      <c r="G1564">
        <v>2021</v>
      </c>
    </row>
    <row r="1565" spans="1:7" x14ac:dyDescent="0.3">
      <c r="A1565" s="3">
        <v>44409</v>
      </c>
      <c r="B1565" t="s">
        <v>26</v>
      </c>
      <c r="C1565" t="s">
        <v>6</v>
      </c>
      <c r="D1565">
        <v>342</v>
      </c>
      <c r="E1565">
        <v>27376</v>
      </c>
      <c r="F1565">
        <v>513000000</v>
      </c>
      <c r="G1565">
        <v>2021</v>
      </c>
    </row>
    <row r="1566" spans="1:7" x14ac:dyDescent="0.3">
      <c r="A1566" s="3">
        <v>44409</v>
      </c>
      <c r="B1566" t="s">
        <v>38</v>
      </c>
      <c r="C1566" t="s">
        <v>6</v>
      </c>
      <c r="D1566">
        <v>1451</v>
      </c>
      <c r="E1566">
        <v>57021</v>
      </c>
      <c r="F1566">
        <v>2176500000</v>
      </c>
      <c r="G1566">
        <v>2021</v>
      </c>
    </row>
    <row r="1567" spans="1:7" x14ac:dyDescent="0.3">
      <c r="A1567" s="3">
        <v>44409</v>
      </c>
      <c r="B1567" t="s">
        <v>39</v>
      </c>
      <c r="C1567" t="s">
        <v>6</v>
      </c>
      <c r="D1567">
        <v>2745</v>
      </c>
      <c r="E1567">
        <v>109440</v>
      </c>
      <c r="F1567">
        <v>4117500000</v>
      </c>
      <c r="G1567">
        <v>2021</v>
      </c>
    </row>
    <row r="1568" spans="1:7" x14ac:dyDescent="0.3">
      <c r="A1568" s="3">
        <v>44409</v>
      </c>
      <c r="B1568" t="s">
        <v>40</v>
      </c>
      <c r="C1568" t="s">
        <v>6</v>
      </c>
      <c r="D1568">
        <v>531</v>
      </c>
      <c r="E1568">
        <v>146734</v>
      </c>
      <c r="F1568">
        <v>796500000</v>
      </c>
      <c r="G1568">
        <v>2021</v>
      </c>
    </row>
    <row r="1569" spans="1:7" x14ac:dyDescent="0.3">
      <c r="A1569" s="3">
        <v>44409</v>
      </c>
      <c r="B1569" t="s">
        <v>27</v>
      </c>
      <c r="C1569" t="s">
        <v>6</v>
      </c>
      <c r="D1569">
        <v>114</v>
      </c>
      <c r="E1569">
        <v>11192</v>
      </c>
      <c r="F1569">
        <v>171000000</v>
      </c>
      <c r="G1569">
        <v>2021</v>
      </c>
    </row>
    <row r="1570" spans="1:7" x14ac:dyDescent="0.3">
      <c r="A1570" s="3">
        <v>44409</v>
      </c>
      <c r="B1570" t="s">
        <v>41</v>
      </c>
      <c r="C1570" t="s">
        <v>6</v>
      </c>
      <c r="D1570">
        <v>80</v>
      </c>
      <c r="E1570">
        <v>63613</v>
      </c>
      <c r="F1570">
        <v>120000000</v>
      </c>
      <c r="G1570">
        <v>2021</v>
      </c>
    </row>
    <row r="1571" spans="1:7" x14ac:dyDescent="0.3">
      <c r="A1571" s="3">
        <v>44440</v>
      </c>
      <c r="B1571" t="s">
        <v>32</v>
      </c>
      <c r="C1571" t="s">
        <v>6</v>
      </c>
      <c r="D1571">
        <v>766</v>
      </c>
      <c r="E1571">
        <v>51764</v>
      </c>
      <c r="F1571">
        <v>1149000000</v>
      </c>
      <c r="G1571">
        <v>2021</v>
      </c>
    </row>
    <row r="1572" spans="1:7" x14ac:dyDescent="0.3">
      <c r="A1572" s="3">
        <v>44440</v>
      </c>
      <c r="B1572" t="s">
        <v>10</v>
      </c>
      <c r="C1572" t="s">
        <v>6</v>
      </c>
      <c r="D1572">
        <v>38</v>
      </c>
      <c r="E1572">
        <v>24438</v>
      </c>
      <c r="F1572">
        <v>57000000</v>
      </c>
      <c r="G1572">
        <v>2021</v>
      </c>
    </row>
    <row r="1573" spans="1:7" x14ac:dyDescent="0.3">
      <c r="A1573" s="3">
        <v>44440</v>
      </c>
      <c r="B1573" t="s">
        <v>21</v>
      </c>
      <c r="C1573" t="s">
        <v>6</v>
      </c>
      <c r="D1573">
        <v>475</v>
      </c>
      <c r="E1573">
        <v>48021</v>
      </c>
      <c r="F1573">
        <v>712500000</v>
      </c>
      <c r="G1573">
        <v>2021</v>
      </c>
    </row>
    <row r="1574" spans="1:7" x14ac:dyDescent="0.3">
      <c r="A1574" s="3">
        <v>44440</v>
      </c>
      <c r="B1574" t="s">
        <v>22</v>
      </c>
      <c r="C1574" t="s">
        <v>6</v>
      </c>
      <c r="D1574">
        <v>25</v>
      </c>
      <c r="E1574">
        <v>1162</v>
      </c>
      <c r="F1574">
        <v>37500000</v>
      </c>
      <c r="G1574">
        <v>2021</v>
      </c>
    </row>
    <row r="1575" spans="1:7" x14ac:dyDescent="0.3">
      <c r="A1575" s="3">
        <v>44440</v>
      </c>
      <c r="B1575" t="s">
        <v>11</v>
      </c>
      <c r="C1575" t="s">
        <v>6</v>
      </c>
      <c r="D1575">
        <v>244</v>
      </c>
      <c r="E1575">
        <v>24790</v>
      </c>
      <c r="F1575">
        <v>366000000</v>
      </c>
      <c r="G1575">
        <v>2021</v>
      </c>
    </row>
    <row r="1576" spans="1:7" x14ac:dyDescent="0.3">
      <c r="A1576" s="3">
        <v>44440</v>
      </c>
      <c r="B1576" t="s">
        <v>23</v>
      </c>
      <c r="C1576" t="s">
        <v>6</v>
      </c>
      <c r="D1576">
        <v>809</v>
      </c>
      <c r="E1576">
        <v>17347</v>
      </c>
      <c r="F1576">
        <v>1213500000</v>
      </c>
      <c r="G1576">
        <v>2021</v>
      </c>
    </row>
    <row r="1577" spans="1:7" x14ac:dyDescent="0.3">
      <c r="A1577" s="3">
        <v>44440</v>
      </c>
      <c r="B1577" t="s">
        <v>33</v>
      </c>
      <c r="C1577" t="s">
        <v>6</v>
      </c>
      <c r="D1577">
        <v>87</v>
      </c>
      <c r="E1577">
        <v>3081</v>
      </c>
      <c r="F1577">
        <v>130500000</v>
      </c>
      <c r="G1577">
        <v>2021</v>
      </c>
    </row>
    <row r="1578" spans="1:7" x14ac:dyDescent="0.3">
      <c r="A1578" s="3">
        <v>44440</v>
      </c>
      <c r="B1578" t="s">
        <v>34</v>
      </c>
      <c r="C1578" t="s">
        <v>6</v>
      </c>
      <c r="D1578">
        <v>959</v>
      </c>
      <c r="E1578">
        <v>71820</v>
      </c>
      <c r="F1578">
        <v>1438500000</v>
      </c>
      <c r="G1578">
        <v>2021</v>
      </c>
    </row>
    <row r="1579" spans="1:7" x14ac:dyDescent="0.3">
      <c r="A1579" s="3">
        <v>44440</v>
      </c>
      <c r="B1579" t="s">
        <v>30</v>
      </c>
      <c r="C1579" t="s">
        <v>6</v>
      </c>
      <c r="D1579">
        <v>691</v>
      </c>
      <c r="E1579">
        <v>32590</v>
      </c>
      <c r="F1579">
        <v>1036500000</v>
      </c>
      <c r="G1579">
        <v>2021</v>
      </c>
    </row>
    <row r="1580" spans="1:7" x14ac:dyDescent="0.3">
      <c r="A1580" s="3">
        <v>44440</v>
      </c>
      <c r="B1580" t="s">
        <v>28</v>
      </c>
      <c r="C1580" t="s">
        <v>6</v>
      </c>
      <c r="D1580">
        <v>33</v>
      </c>
      <c r="E1580">
        <v>4975</v>
      </c>
      <c r="F1580">
        <v>49500000</v>
      </c>
      <c r="G1580">
        <v>2021</v>
      </c>
    </row>
    <row r="1581" spans="1:7" x14ac:dyDescent="0.3">
      <c r="A1581" s="3">
        <v>44440</v>
      </c>
      <c r="B1581" t="s">
        <v>13</v>
      </c>
      <c r="C1581" t="s">
        <v>6</v>
      </c>
      <c r="D1581">
        <v>157</v>
      </c>
      <c r="E1581">
        <v>7354</v>
      </c>
      <c r="F1581">
        <v>235500000</v>
      </c>
      <c r="G1581">
        <v>2021</v>
      </c>
    </row>
    <row r="1582" spans="1:7" x14ac:dyDescent="0.3">
      <c r="A1582" s="3">
        <v>44440</v>
      </c>
      <c r="B1582" t="s">
        <v>31</v>
      </c>
      <c r="C1582" t="s">
        <v>6</v>
      </c>
      <c r="D1582">
        <v>149</v>
      </c>
      <c r="E1582">
        <v>24528</v>
      </c>
      <c r="F1582">
        <v>223500000</v>
      </c>
      <c r="G1582">
        <v>2021</v>
      </c>
    </row>
    <row r="1583" spans="1:7" x14ac:dyDescent="0.3">
      <c r="A1583" s="3">
        <v>44440</v>
      </c>
      <c r="B1583" t="s">
        <v>35</v>
      </c>
      <c r="C1583" t="s">
        <v>6</v>
      </c>
      <c r="D1583">
        <v>3539</v>
      </c>
      <c r="E1583">
        <v>80292</v>
      </c>
      <c r="F1583">
        <v>5308500000</v>
      </c>
      <c r="G1583">
        <v>2021</v>
      </c>
    </row>
    <row r="1584" spans="1:7" x14ac:dyDescent="0.3">
      <c r="A1584" s="3">
        <v>44440</v>
      </c>
      <c r="B1584" t="s">
        <v>36</v>
      </c>
      <c r="C1584" t="s">
        <v>6</v>
      </c>
      <c r="D1584">
        <v>789</v>
      </c>
      <c r="E1584">
        <v>48245</v>
      </c>
      <c r="F1584">
        <v>1183500000</v>
      </c>
      <c r="G1584">
        <v>2021</v>
      </c>
    </row>
    <row r="1585" spans="1:7" x14ac:dyDescent="0.3">
      <c r="A1585" s="3">
        <v>44440</v>
      </c>
      <c r="B1585" t="s">
        <v>24</v>
      </c>
      <c r="C1585" t="s">
        <v>6</v>
      </c>
      <c r="D1585">
        <v>590</v>
      </c>
      <c r="E1585">
        <v>65166</v>
      </c>
      <c r="F1585">
        <v>885000000</v>
      </c>
      <c r="G1585">
        <v>2021</v>
      </c>
    </row>
    <row r="1586" spans="1:7" x14ac:dyDescent="0.3">
      <c r="A1586" s="3">
        <v>44440</v>
      </c>
      <c r="B1586" t="s">
        <v>37</v>
      </c>
      <c r="C1586" t="s">
        <v>6</v>
      </c>
      <c r="D1586">
        <v>2166</v>
      </c>
      <c r="E1586">
        <v>92351</v>
      </c>
      <c r="F1586">
        <v>3249000000</v>
      </c>
      <c r="G1586">
        <v>2021</v>
      </c>
    </row>
    <row r="1587" spans="1:7" x14ac:dyDescent="0.3">
      <c r="A1587" s="3">
        <v>44440</v>
      </c>
      <c r="B1587" t="s">
        <v>25</v>
      </c>
      <c r="C1587" t="s">
        <v>6</v>
      </c>
      <c r="D1587">
        <v>490</v>
      </c>
      <c r="E1587">
        <v>28355</v>
      </c>
      <c r="F1587">
        <v>735000000</v>
      </c>
      <c r="G1587">
        <v>2021</v>
      </c>
    </row>
    <row r="1588" spans="1:7" x14ac:dyDescent="0.3">
      <c r="A1588" s="3">
        <v>44440</v>
      </c>
      <c r="B1588" t="s">
        <v>19</v>
      </c>
      <c r="C1588" t="s">
        <v>6</v>
      </c>
      <c r="D1588">
        <v>48</v>
      </c>
      <c r="E1588">
        <v>3211</v>
      </c>
      <c r="F1588">
        <v>72000000</v>
      </c>
      <c r="G1588">
        <v>2021</v>
      </c>
    </row>
    <row r="1589" spans="1:7" x14ac:dyDescent="0.3">
      <c r="A1589" s="3">
        <v>44440</v>
      </c>
      <c r="B1589" t="s">
        <v>26</v>
      </c>
      <c r="C1589" t="s">
        <v>6</v>
      </c>
      <c r="D1589">
        <v>487</v>
      </c>
      <c r="E1589">
        <v>24819</v>
      </c>
      <c r="F1589">
        <v>730500000</v>
      </c>
      <c r="G1589">
        <v>2021</v>
      </c>
    </row>
    <row r="1590" spans="1:7" x14ac:dyDescent="0.3">
      <c r="A1590" s="3">
        <v>44440</v>
      </c>
      <c r="B1590" t="s">
        <v>38</v>
      </c>
      <c r="C1590" t="s">
        <v>6</v>
      </c>
      <c r="D1590">
        <v>1625</v>
      </c>
      <c r="E1590">
        <v>48502</v>
      </c>
      <c r="F1590">
        <v>2437500000</v>
      </c>
      <c r="G1590">
        <v>2021</v>
      </c>
    </row>
    <row r="1591" spans="1:7" x14ac:dyDescent="0.3">
      <c r="A1591" s="3">
        <v>44440</v>
      </c>
      <c r="B1591" t="s">
        <v>39</v>
      </c>
      <c r="C1591" t="s">
        <v>6</v>
      </c>
      <c r="D1591">
        <v>2880</v>
      </c>
      <c r="E1591">
        <v>108477</v>
      </c>
      <c r="F1591">
        <v>4320000000</v>
      </c>
      <c r="G1591">
        <v>2021</v>
      </c>
    </row>
    <row r="1592" spans="1:7" x14ac:dyDescent="0.3">
      <c r="A1592" s="3">
        <v>44440</v>
      </c>
      <c r="B1592" t="s">
        <v>40</v>
      </c>
      <c r="C1592" t="s">
        <v>6</v>
      </c>
      <c r="D1592">
        <v>730</v>
      </c>
      <c r="E1592">
        <v>132962</v>
      </c>
      <c r="F1592">
        <v>1095000000</v>
      </c>
      <c r="G1592">
        <v>2021</v>
      </c>
    </row>
    <row r="1593" spans="1:7" x14ac:dyDescent="0.3">
      <c r="A1593" s="3">
        <v>44440</v>
      </c>
      <c r="B1593" t="s">
        <v>27</v>
      </c>
      <c r="C1593" t="s">
        <v>6</v>
      </c>
      <c r="D1593">
        <v>169</v>
      </c>
      <c r="E1593">
        <v>9926</v>
      </c>
      <c r="F1593">
        <v>253500000</v>
      </c>
      <c r="G1593">
        <v>2021</v>
      </c>
    </row>
    <row r="1594" spans="1:7" x14ac:dyDescent="0.3">
      <c r="A1594" s="3">
        <v>44440</v>
      </c>
      <c r="B1594" t="s">
        <v>41</v>
      </c>
      <c r="C1594" t="s">
        <v>6</v>
      </c>
      <c r="D1594">
        <v>84</v>
      </c>
      <c r="E1594">
        <v>65430</v>
      </c>
      <c r="F1594">
        <v>126000000</v>
      </c>
      <c r="G1594">
        <v>2021</v>
      </c>
    </row>
    <row r="1595" spans="1:7" x14ac:dyDescent="0.3">
      <c r="A1595" s="3">
        <v>44470</v>
      </c>
      <c r="B1595" t="s">
        <v>32</v>
      </c>
      <c r="C1595" t="s">
        <v>6</v>
      </c>
      <c r="D1595">
        <v>993</v>
      </c>
      <c r="E1595">
        <v>88110</v>
      </c>
      <c r="F1595">
        <v>1489500000</v>
      </c>
      <c r="G1595">
        <v>2021</v>
      </c>
    </row>
    <row r="1596" spans="1:7" x14ac:dyDescent="0.3">
      <c r="A1596" s="3">
        <v>44470</v>
      </c>
      <c r="B1596" t="s">
        <v>10</v>
      </c>
      <c r="C1596" t="s">
        <v>6</v>
      </c>
      <c r="D1596">
        <v>28</v>
      </c>
      <c r="E1596">
        <v>32155</v>
      </c>
      <c r="F1596">
        <v>42000000</v>
      </c>
      <c r="G1596">
        <v>2021</v>
      </c>
    </row>
    <row r="1597" spans="1:7" x14ac:dyDescent="0.3">
      <c r="A1597" s="3">
        <v>44470</v>
      </c>
      <c r="B1597" t="s">
        <v>21</v>
      </c>
      <c r="C1597" t="s">
        <v>6</v>
      </c>
      <c r="D1597">
        <v>470</v>
      </c>
      <c r="E1597">
        <v>50679</v>
      </c>
      <c r="F1597">
        <v>705000000</v>
      </c>
      <c r="G1597">
        <v>2021</v>
      </c>
    </row>
    <row r="1598" spans="1:7" x14ac:dyDescent="0.3">
      <c r="A1598" s="3">
        <v>44470</v>
      </c>
      <c r="B1598" t="s">
        <v>22</v>
      </c>
      <c r="C1598" t="s">
        <v>6</v>
      </c>
      <c r="D1598">
        <v>18</v>
      </c>
      <c r="E1598">
        <v>1792</v>
      </c>
      <c r="F1598">
        <v>27000000</v>
      </c>
      <c r="G1598">
        <v>2021</v>
      </c>
    </row>
    <row r="1599" spans="1:7" x14ac:dyDescent="0.3">
      <c r="A1599" s="3">
        <v>44470</v>
      </c>
      <c r="B1599" t="s">
        <v>11</v>
      </c>
      <c r="C1599" t="s">
        <v>6</v>
      </c>
      <c r="D1599">
        <v>301</v>
      </c>
      <c r="E1599">
        <v>33464</v>
      </c>
      <c r="F1599">
        <v>451500000</v>
      </c>
      <c r="G1599">
        <v>2021</v>
      </c>
    </row>
    <row r="1600" spans="1:7" x14ac:dyDescent="0.3">
      <c r="A1600" s="3">
        <v>44470</v>
      </c>
      <c r="B1600" t="s">
        <v>23</v>
      </c>
      <c r="C1600" t="s">
        <v>6</v>
      </c>
      <c r="D1600">
        <v>995</v>
      </c>
      <c r="E1600">
        <v>26087</v>
      </c>
      <c r="F1600">
        <v>1492500000</v>
      </c>
      <c r="G1600">
        <v>2021</v>
      </c>
    </row>
    <row r="1601" spans="1:7" x14ac:dyDescent="0.3">
      <c r="A1601" s="3">
        <v>44470</v>
      </c>
      <c r="B1601" t="s">
        <v>33</v>
      </c>
      <c r="C1601" t="s">
        <v>6</v>
      </c>
      <c r="D1601">
        <v>163</v>
      </c>
      <c r="E1601">
        <v>3914</v>
      </c>
      <c r="F1601">
        <v>244500000</v>
      </c>
      <c r="G1601">
        <v>2021</v>
      </c>
    </row>
    <row r="1602" spans="1:7" x14ac:dyDescent="0.3">
      <c r="A1602" s="3">
        <v>44470</v>
      </c>
      <c r="B1602" t="s">
        <v>34</v>
      </c>
      <c r="C1602" t="s">
        <v>6</v>
      </c>
      <c r="D1602">
        <v>1460</v>
      </c>
      <c r="E1602">
        <v>84700</v>
      </c>
      <c r="F1602">
        <v>2190000000</v>
      </c>
      <c r="G1602">
        <v>2021</v>
      </c>
    </row>
    <row r="1603" spans="1:7" x14ac:dyDescent="0.3">
      <c r="A1603" s="3">
        <v>44470</v>
      </c>
      <c r="B1603" t="s">
        <v>30</v>
      </c>
      <c r="C1603" t="s">
        <v>6</v>
      </c>
      <c r="D1603">
        <v>505</v>
      </c>
      <c r="E1603">
        <v>26891</v>
      </c>
      <c r="F1603">
        <v>757500000</v>
      </c>
      <c r="G1603">
        <v>2021</v>
      </c>
    </row>
    <row r="1604" spans="1:7" x14ac:dyDescent="0.3">
      <c r="A1604" s="3">
        <v>44470</v>
      </c>
      <c r="B1604" t="s">
        <v>28</v>
      </c>
      <c r="C1604" t="s">
        <v>6</v>
      </c>
      <c r="D1604">
        <v>29</v>
      </c>
      <c r="E1604">
        <v>4651</v>
      </c>
      <c r="F1604">
        <v>43500000</v>
      </c>
      <c r="G1604">
        <v>2021</v>
      </c>
    </row>
    <row r="1605" spans="1:7" x14ac:dyDescent="0.3">
      <c r="A1605" s="3">
        <v>44470</v>
      </c>
      <c r="B1605" t="s">
        <v>13</v>
      </c>
      <c r="C1605" t="s">
        <v>6</v>
      </c>
      <c r="D1605">
        <v>199</v>
      </c>
      <c r="E1605">
        <v>8601</v>
      </c>
      <c r="F1605">
        <v>298500000</v>
      </c>
      <c r="G1605">
        <v>2021</v>
      </c>
    </row>
    <row r="1606" spans="1:7" x14ac:dyDescent="0.3">
      <c r="A1606" s="3">
        <v>44470</v>
      </c>
      <c r="B1606" t="s">
        <v>31</v>
      </c>
      <c r="C1606" t="s">
        <v>6</v>
      </c>
      <c r="D1606">
        <v>253</v>
      </c>
      <c r="E1606">
        <v>28877</v>
      </c>
      <c r="F1606">
        <v>379500000</v>
      </c>
      <c r="G1606">
        <v>2021</v>
      </c>
    </row>
    <row r="1607" spans="1:7" x14ac:dyDescent="0.3">
      <c r="A1607" s="3">
        <v>44470</v>
      </c>
      <c r="B1607" t="s">
        <v>35</v>
      </c>
      <c r="C1607" t="s">
        <v>6</v>
      </c>
      <c r="D1607">
        <v>3709</v>
      </c>
      <c r="E1607">
        <v>76401</v>
      </c>
      <c r="F1607">
        <v>5563500000</v>
      </c>
      <c r="G1607">
        <v>2021</v>
      </c>
    </row>
    <row r="1608" spans="1:7" x14ac:dyDescent="0.3">
      <c r="A1608" s="3">
        <v>44470</v>
      </c>
      <c r="B1608" t="s">
        <v>36</v>
      </c>
      <c r="C1608" t="s">
        <v>6</v>
      </c>
      <c r="D1608">
        <v>833</v>
      </c>
      <c r="E1608">
        <v>42377</v>
      </c>
      <c r="F1608">
        <v>1249500000</v>
      </c>
      <c r="G1608">
        <v>2021</v>
      </c>
    </row>
    <row r="1609" spans="1:7" x14ac:dyDescent="0.3">
      <c r="A1609" s="3">
        <v>44470</v>
      </c>
      <c r="B1609" t="s">
        <v>14</v>
      </c>
      <c r="C1609" t="s">
        <v>6</v>
      </c>
      <c r="D1609">
        <v>6</v>
      </c>
      <c r="E1609">
        <v>18</v>
      </c>
      <c r="F1609">
        <v>9000000</v>
      </c>
      <c r="G1609">
        <v>2021</v>
      </c>
    </row>
    <row r="1610" spans="1:7" x14ac:dyDescent="0.3">
      <c r="A1610" s="3">
        <v>44470</v>
      </c>
      <c r="B1610" t="s">
        <v>24</v>
      </c>
      <c r="C1610" t="s">
        <v>6</v>
      </c>
      <c r="D1610">
        <v>545</v>
      </c>
      <c r="E1610">
        <v>52075</v>
      </c>
      <c r="F1610">
        <v>817500000</v>
      </c>
      <c r="G1610">
        <v>2021</v>
      </c>
    </row>
    <row r="1611" spans="1:7" x14ac:dyDescent="0.3">
      <c r="A1611" s="3">
        <v>44470</v>
      </c>
      <c r="B1611" t="s">
        <v>37</v>
      </c>
      <c r="C1611" t="s">
        <v>6</v>
      </c>
      <c r="D1611">
        <v>3554</v>
      </c>
      <c r="E1611">
        <v>131332</v>
      </c>
      <c r="F1611">
        <v>5331000000</v>
      </c>
      <c r="G1611">
        <v>2021</v>
      </c>
    </row>
    <row r="1612" spans="1:7" x14ac:dyDescent="0.3">
      <c r="A1612" s="3">
        <v>44470</v>
      </c>
      <c r="B1612" t="s">
        <v>15</v>
      </c>
      <c r="C1612" t="s">
        <v>6</v>
      </c>
      <c r="D1612">
        <v>6</v>
      </c>
      <c r="E1612">
        <v>2098</v>
      </c>
      <c r="F1612">
        <v>9000000</v>
      </c>
      <c r="G1612">
        <v>2021</v>
      </c>
    </row>
    <row r="1613" spans="1:7" x14ac:dyDescent="0.3">
      <c r="A1613" s="3">
        <v>44470</v>
      </c>
      <c r="B1613" t="s">
        <v>25</v>
      </c>
      <c r="C1613" t="s">
        <v>6</v>
      </c>
      <c r="D1613">
        <v>948</v>
      </c>
      <c r="E1613">
        <v>52708</v>
      </c>
      <c r="F1613">
        <v>1422000000</v>
      </c>
      <c r="G1613">
        <v>2021</v>
      </c>
    </row>
    <row r="1614" spans="1:7" x14ac:dyDescent="0.3">
      <c r="A1614" s="3">
        <v>44470</v>
      </c>
      <c r="B1614" t="s">
        <v>19</v>
      </c>
      <c r="C1614" t="s">
        <v>6</v>
      </c>
      <c r="D1614">
        <v>31</v>
      </c>
      <c r="E1614">
        <v>2839</v>
      </c>
      <c r="F1614">
        <v>46500000</v>
      </c>
      <c r="G1614">
        <v>2021</v>
      </c>
    </row>
    <row r="1615" spans="1:7" x14ac:dyDescent="0.3">
      <c r="A1615" s="3">
        <v>44470</v>
      </c>
      <c r="B1615" t="s">
        <v>26</v>
      </c>
      <c r="C1615" t="s">
        <v>6</v>
      </c>
      <c r="D1615">
        <v>416</v>
      </c>
      <c r="E1615">
        <v>29940</v>
      </c>
      <c r="F1615">
        <v>624000000</v>
      </c>
      <c r="G1615">
        <v>2021</v>
      </c>
    </row>
    <row r="1616" spans="1:7" x14ac:dyDescent="0.3">
      <c r="A1616" s="3">
        <v>44470</v>
      </c>
      <c r="B1616" t="s">
        <v>38</v>
      </c>
      <c r="C1616" t="s">
        <v>6</v>
      </c>
      <c r="D1616">
        <v>1602</v>
      </c>
      <c r="E1616">
        <v>65626</v>
      </c>
      <c r="F1616">
        <v>2403000000</v>
      </c>
      <c r="G1616">
        <v>2021</v>
      </c>
    </row>
    <row r="1617" spans="1:7" x14ac:dyDescent="0.3">
      <c r="A1617" s="3">
        <v>44470</v>
      </c>
      <c r="B1617" t="s">
        <v>39</v>
      </c>
      <c r="C1617" t="s">
        <v>6</v>
      </c>
      <c r="D1617">
        <v>2530</v>
      </c>
      <c r="E1617">
        <v>85674</v>
      </c>
      <c r="F1617">
        <v>3795000000</v>
      </c>
      <c r="G1617">
        <v>2021</v>
      </c>
    </row>
    <row r="1618" spans="1:7" x14ac:dyDescent="0.3">
      <c r="A1618" s="3">
        <v>44470</v>
      </c>
      <c r="B1618" t="s">
        <v>40</v>
      </c>
      <c r="C1618" t="s">
        <v>6</v>
      </c>
      <c r="D1618">
        <v>1022</v>
      </c>
      <c r="E1618">
        <v>129924</v>
      </c>
      <c r="F1618">
        <v>1533000000</v>
      </c>
      <c r="G1618">
        <v>2021</v>
      </c>
    </row>
    <row r="1619" spans="1:7" x14ac:dyDescent="0.3">
      <c r="A1619" s="3">
        <v>44470</v>
      </c>
      <c r="B1619" t="s">
        <v>27</v>
      </c>
      <c r="C1619" t="s">
        <v>6</v>
      </c>
      <c r="D1619">
        <v>129</v>
      </c>
      <c r="E1619">
        <v>12826</v>
      </c>
      <c r="F1619">
        <v>193500000</v>
      </c>
      <c r="G1619">
        <v>2021</v>
      </c>
    </row>
    <row r="1620" spans="1:7" x14ac:dyDescent="0.3">
      <c r="A1620" s="3">
        <v>44470</v>
      </c>
      <c r="B1620" t="s">
        <v>41</v>
      </c>
      <c r="C1620" t="s">
        <v>6</v>
      </c>
      <c r="D1620">
        <v>67</v>
      </c>
      <c r="E1620">
        <v>53475</v>
      </c>
      <c r="F1620">
        <v>100500000</v>
      </c>
      <c r="G1620">
        <v>2021</v>
      </c>
    </row>
    <row r="1621" spans="1:7" x14ac:dyDescent="0.3">
      <c r="A1621" s="3">
        <v>44501</v>
      </c>
      <c r="B1621" t="s">
        <v>32</v>
      </c>
      <c r="C1621" t="s">
        <v>6</v>
      </c>
      <c r="D1621">
        <v>1114</v>
      </c>
      <c r="E1621">
        <v>64835</v>
      </c>
      <c r="F1621">
        <v>1671000000</v>
      </c>
      <c r="G1621">
        <v>2021</v>
      </c>
    </row>
    <row r="1622" spans="1:7" x14ac:dyDescent="0.3">
      <c r="A1622" s="3">
        <v>44501</v>
      </c>
      <c r="B1622" t="s">
        <v>10</v>
      </c>
      <c r="C1622" t="s">
        <v>6</v>
      </c>
      <c r="D1622">
        <v>120</v>
      </c>
      <c r="E1622">
        <v>29586</v>
      </c>
      <c r="F1622">
        <v>180000000</v>
      </c>
      <c r="G1622">
        <v>2021</v>
      </c>
    </row>
    <row r="1623" spans="1:7" x14ac:dyDescent="0.3">
      <c r="A1623" s="3">
        <v>44501</v>
      </c>
      <c r="B1623" t="s">
        <v>21</v>
      </c>
      <c r="C1623" t="s">
        <v>6</v>
      </c>
      <c r="D1623">
        <v>604</v>
      </c>
      <c r="E1623">
        <v>107209</v>
      </c>
      <c r="F1623">
        <v>906000000</v>
      </c>
      <c r="G1623">
        <v>2021</v>
      </c>
    </row>
    <row r="1624" spans="1:7" x14ac:dyDescent="0.3">
      <c r="A1624" s="3">
        <v>44501</v>
      </c>
      <c r="B1624" t="s">
        <v>22</v>
      </c>
      <c r="C1624" t="s">
        <v>6</v>
      </c>
      <c r="D1624">
        <v>79</v>
      </c>
      <c r="E1624">
        <v>2083</v>
      </c>
      <c r="F1624">
        <v>118500000</v>
      </c>
      <c r="G1624">
        <v>2021</v>
      </c>
    </row>
    <row r="1625" spans="1:7" x14ac:dyDescent="0.3">
      <c r="A1625" s="3">
        <v>44501</v>
      </c>
      <c r="B1625" t="s">
        <v>11</v>
      </c>
      <c r="C1625" t="s">
        <v>6</v>
      </c>
      <c r="D1625">
        <v>509</v>
      </c>
      <c r="E1625">
        <v>63099</v>
      </c>
      <c r="F1625">
        <v>763500000</v>
      </c>
      <c r="G1625">
        <v>2021</v>
      </c>
    </row>
    <row r="1626" spans="1:7" x14ac:dyDescent="0.3">
      <c r="A1626" s="3">
        <v>44501</v>
      </c>
      <c r="B1626" t="s">
        <v>23</v>
      </c>
      <c r="C1626" t="s">
        <v>6</v>
      </c>
      <c r="D1626">
        <v>1269</v>
      </c>
      <c r="E1626">
        <v>37710</v>
      </c>
      <c r="F1626">
        <v>1903500000</v>
      </c>
      <c r="G1626">
        <v>2021</v>
      </c>
    </row>
    <row r="1627" spans="1:7" x14ac:dyDescent="0.3">
      <c r="A1627" s="3">
        <v>44501</v>
      </c>
      <c r="B1627" t="s">
        <v>33</v>
      </c>
      <c r="C1627" t="s">
        <v>6</v>
      </c>
      <c r="D1627">
        <v>178</v>
      </c>
      <c r="E1627">
        <v>4104</v>
      </c>
      <c r="F1627">
        <v>267000000</v>
      </c>
      <c r="G1627">
        <v>2021</v>
      </c>
    </row>
    <row r="1628" spans="1:7" x14ac:dyDescent="0.3">
      <c r="A1628" s="3">
        <v>44501</v>
      </c>
      <c r="B1628" t="s">
        <v>34</v>
      </c>
      <c r="C1628" t="s">
        <v>6</v>
      </c>
      <c r="D1628">
        <v>1569</v>
      </c>
      <c r="E1628">
        <v>110759</v>
      </c>
      <c r="F1628">
        <v>2353500000</v>
      </c>
      <c r="G1628">
        <v>2021</v>
      </c>
    </row>
    <row r="1629" spans="1:7" x14ac:dyDescent="0.3">
      <c r="A1629" s="3">
        <v>44501</v>
      </c>
      <c r="B1629" t="s">
        <v>30</v>
      </c>
      <c r="C1629" t="s">
        <v>6</v>
      </c>
      <c r="D1629">
        <v>871</v>
      </c>
      <c r="E1629">
        <v>43957</v>
      </c>
      <c r="F1629">
        <v>1306500000</v>
      </c>
      <c r="G1629">
        <v>2021</v>
      </c>
    </row>
    <row r="1630" spans="1:7" x14ac:dyDescent="0.3">
      <c r="A1630" s="3">
        <v>44501</v>
      </c>
      <c r="B1630" t="s">
        <v>28</v>
      </c>
      <c r="C1630" t="s">
        <v>6</v>
      </c>
      <c r="D1630">
        <v>61</v>
      </c>
      <c r="E1630">
        <v>7398</v>
      </c>
      <c r="F1630">
        <v>91500000</v>
      </c>
      <c r="G1630">
        <v>2021</v>
      </c>
    </row>
    <row r="1631" spans="1:7" x14ac:dyDescent="0.3">
      <c r="A1631" s="3">
        <v>44501</v>
      </c>
      <c r="B1631" t="s">
        <v>13</v>
      </c>
      <c r="C1631" t="s">
        <v>6</v>
      </c>
      <c r="D1631">
        <v>64</v>
      </c>
      <c r="E1631">
        <v>8083</v>
      </c>
      <c r="F1631">
        <v>96000000</v>
      </c>
      <c r="G1631">
        <v>2021</v>
      </c>
    </row>
    <row r="1632" spans="1:7" x14ac:dyDescent="0.3">
      <c r="A1632" s="3">
        <v>44501</v>
      </c>
      <c r="B1632" t="s">
        <v>31</v>
      </c>
      <c r="C1632" t="s">
        <v>6</v>
      </c>
      <c r="D1632">
        <v>370</v>
      </c>
      <c r="E1632">
        <v>51355</v>
      </c>
      <c r="F1632">
        <v>555000000</v>
      </c>
      <c r="G1632">
        <v>2021</v>
      </c>
    </row>
    <row r="1633" spans="1:7" x14ac:dyDescent="0.3">
      <c r="A1633" s="3">
        <v>44501</v>
      </c>
      <c r="B1633" t="s">
        <v>35</v>
      </c>
      <c r="C1633" t="s">
        <v>6</v>
      </c>
      <c r="D1633">
        <v>3430</v>
      </c>
      <c r="E1633">
        <v>74444</v>
      </c>
      <c r="F1633">
        <v>5145000000</v>
      </c>
      <c r="G1633">
        <v>2021</v>
      </c>
    </row>
    <row r="1634" spans="1:7" x14ac:dyDescent="0.3">
      <c r="A1634" s="3">
        <v>44501</v>
      </c>
      <c r="B1634" t="s">
        <v>36</v>
      </c>
      <c r="C1634" t="s">
        <v>6</v>
      </c>
      <c r="D1634">
        <v>948</v>
      </c>
      <c r="E1634">
        <v>43718</v>
      </c>
      <c r="F1634">
        <v>1422000000</v>
      </c>
      <c r="G1634">
        <v>2021</v>
      </c>
    </row>
    <row r="1635" spans="1:7" x14ac:dyDescent="0.3">
      <c r="A1635" s="3">
        <v>44501</v>
      </c>
      <c r="B1635" t="s">
        <v>24</v>
      </c>
      <c r="C1635" t="s">
        <v>6</v>
      </c>
      <c r="D1635">
        <v>940</v>
      </c>
      <c r="E1635">
        <v>99568</v>
      </c>
      <c r="F1635">
        <v>1410000000</v>
      </c>
      <c r="G1635">
        <v>2021</v>
      </c>
    </row>
    <row r="1636" spans="1:7" x14ac:dyDescent="0.3">
      <c r="A1636" s="3">
        <v>44501</v>
      </c>
      <c r="B1636" t="s">
        <v>37</v>
      </c>
      <c r="C1636" t="s">
        <v>6</v>
      </c>
      <c r="D1636">
        <v>3684</v>
      </c>
      <c r="E1636">
        <v>168326</v>
      </c>
      <c r="F1636">
        <v>5526000000</v>
      </c>
      <c r="G1636">
        <v>2021</v>
      </c>
    </row>
    <row r="1637" spans="1:7" x14ac:dyDescent="0.3">
      <c r="A1637" s="3">
        <v>44501</v>
      </c>
      <c r="B1637" t="s">
        <v>15</v>
      </c>
      <c r="C1637" t="s">
        <v>6</v>
      </c>
      <c r="D1637">
        <v>3</v>
      </c>
      <c r="E1637">
        <v>2490</v>
      </c>
      <c r="F1637">
        <v>4500000</v>
      </c>
      <c r="G1637">
        <v>2021</v>
      </c>
    </row>
    <row r="1638" spans="1:7" x14ac:dyDescent="0.3">
      <c r="A1638" s="3">
        <v>44501</v>
      </c>
      <c r="B1638" t="s">
        <v>25</v>
      </c>
      <c r="C1638" t="s">
        <v>6</v>
      </c>
      <c r="D1638">
        <v>843</v>
      </c>
      <c r="E1638">
        <v>41128</v>
      </c>
      <c r="F1638">
        <v>1264500000</v>
      </c>
      <c r="G1638">
        <v>2021</v>
      </c>
    </row>
    <row r="1639" spans="1:7" x14ac:dyDescent="0.3">
      <c r="A1639" s="3">
        <v>44501</v>
      </c>
      <c r="B1639" t="s">
        <v>19</v>
      </c>
      <c r="C1639" t="s">
        <v>6</v>
      </c>
      <c r="D1639">
        <v>47</v>
      </c>
      <c r="E1639">
        <v>2889</v>
      </c>
      <c r="F1639">
        <v>70500000</v>
      </c>
      <c r="G1639">
        <v>2021</v>
      </c>
    </row>
    <row r="1640" spans="1:7" x14ac:dyDescent="0.3">
      <c r="A1640" s="3">
        <v>44501</v>
      </c>
      <c r="B1640" t="s">
        <v>26</v>
      </c>
      <c r="C1640" t="s">
        <v>6</v>
      </c>
      <c r="D1640">
        <v>803</v>
      </c>
      <c r="E1640">
        <v>46549</v>
      </c>
      <c r="F1640">
        <v>1204500000</v>
      </c>
      <c r="G1640">
        <v>2021</v>
      </c>
    </row>
    <row r="1641" spans="1:7" x14ac:dyDescent="0.3">
      <c r="A1641" s="3">
        <v>44501</v>
      </c>
      <c r="B1641" t="s">
        <v>38</v>
      </c>
      <c r="C1641" t="s">
        <v>6</v>
      </c>
      <c r="D1641">
        <v>2265</v>
      </c>
      <c r="E1641">
        <v>141368</v>
      </c>
      <c r="F1641">
        <v>3397500000</v>
      </c>
      <c r="G1641">
        <v>2021</v>
      </c>
    </row>
    <row r="1642" spans="1:7" x14ac:dyDescent="0.3">
      <c r="A1642" s="3">
        <v>44501</v>
      </c>
      <c r="B1642" t="s">
        <v>39</v>
      </c>
      <c r="C1642" t="s">
        <v>6</v>
      </c>
      <c r="D1642">
        <v>2844</v>
      </c>
      <c r="E1642">
        <v>111203</v>
      </c>
      <c r="F1642">
        <v>4266000000</v>
      </c>
      <c r="G1642">
        <v>2021</v>
      </c>
    </row>
    <row r="1643" spans="1:7" x14ac:dyDescent="0.3">
      <c r="A1643" s="3">
        <v>44501</v>
      </c>
      <c r="B1643" t="s">
        <v>40</v>
      </c>
      <c r="C1643" t="s">
        <v>6</v>
      </c>
      <c r="D1643">
        <v>1347</v>
      </c>
      <c r="E1643">
        <v>225370</v>
      </c>
      <c r="F1643">
        <v>2020500000</v>
      </c>
      <c r="G1643">
        <v>2021</v>
      </c>
    </row>
    <row r="1644" spans="1:7" x14ac:dyDescent="0.3">
      <c r="A1644" s="3">
        <v>44501</v>
      </c>
      <c r="B1644" t="s">
        <v>27</v>
      </c>
      <c r="C1644" t="s">
        <v>6</v>
      </c>
      <c r="D1644">
        <v>262</v>
      </c>
      <c r="E1644">
        <v>20977</v>
      </c>
      <c r="F1644">
        <v>393000000</v>
      </c>
      <c r="G1644">
        <v>2021</v>
      </c>
    </row>
    <row r="1645" spans="1:7" x14ac:dyDescent="0.3">
      <c r="A1645" s="3">
        <v>44501</v>
      </c>
      <c r="B1645" t="s">
        <v>41</v>
      </c>
      <c r="C1645" t="s">
        <v>6</v>
      </c>
      <c r="D1645">
        <v>309</v>
      </c>
      <c r="E1645">
        <v>79819</v>
      </c>
      <c r="F1645">
        <v>463500000</v>
      </c>
      <c r="G1645">
        <v>2021</v>
      </c>
    </row>
    <row r="1646" spans="1:7" x14ac:dyDescent="0.3">
      <c r="A1646" s="3">
        <v>44531</v>
      </c>
      <c r="B1646" t="s">
        <v>32</v>
      </c>
      <c r="C1646" t="s">
        <v>6</v>
      </c>
      <c r="D1646">
        <v>985</v>
      </c>
      <c r="E1646">
        <v>42446</v>
      </c>
      <c r="F1646">
        <v>1477500000</v>
      </c>
      <c r="G1646">
        <v>2021</v>
      </c>
    </row>
    <row r="1647" spans="1:7" x14ac:dyDescent="0.3">
      <c r="A1647" s="3">
        <v>44531</v>
      </c>
      <c r="B1647" t="s">
        <v>10</v>
      </c>
      <c r="C1647" t="s">
        <v>6</v>
      </c>
      <c r="D1647">
        <v>93</v>
      </c>
      <c r="E1647">
        <v>28392</v>
      </c>
      <c r="F1647">
        <v>139500000</v>
      </c>
      <c r="G1647">
        <v>2021</v>
      </c>
    </row>
    <row r="1648" spans="1:7" x14ac:dyDescent="0.3">
      <c r="A1648" s="3">
        <v>44531</v>
      </c>
      <c r="B1648" t="s">
        <v>21</v>
      </c>
      <c r="C1648" t="s">
        <v>6</v>
      </c>
      <c r="D1648">
        <v>467</v>
      </c>
      <c r="E1648">
        <v>63454</v>
      </c>
      <c r="F1648">
        <v>700500000</v>
      </c>
      <c r="G1648">
        <v>2021</v>
      </c>
    </row>
    <row r="1649" spans="1:7" x14ac:dyDescent="0.3">
      <c r="A1649" s="3">
        <v>44531</v>
      </c>
      <c r="B1649" t="s">
        <v>22</v>
      </c>
      <c r="C1649" t="s">
        <v>6</v>
      </c>
      <c r="D1649">
        <v>30</v>
      </c>
      <c r="E1649">
        <v>1252</v>
      </c>
      <c r="F1649">
        <v>45000000</v>
      </c>
      <c r="G1649">
        <v>2021</v>
      </c>
    </row>
    <row r="1650" spans="1:7" x14ac:dyDescent="0.3">
      <c r="A1650" s="3">
        <v>44531</v>
      </c>
      <c r="B1650" t="s">
        <v>11</v>
      </c>
      <c r="C1650" t="s">
        <v>6</v>
      </c>
      <c r="D1650">
        <v>500</v>
      </c>
      <c r="E1650">
        <v>24772</v>
      </c>
      <c r="F1650">
        <v>750000000</v>
      </c>
      <c r="G1650">
        <v>2021</v>
      </c>
    </row>
    <row r="1651" spans="1:7" x14ac:dyDescent="0.3">
      <c r="A1651" s="3">
        <v>44531</v>
      </c>
      <c r="B1651" t="s">
        <v>12</v>
      </c>
      <c r="C1651" t="s">
        <v>6</v>
      </c>
      <c r="D1651">
        <v>4</v>
      </c>
      <c r="E1651">
        <v>1100</v>
      </c>
      <c r="F1651">
        <v>6000000</v>
      </c>
      <c r="G1651">
        <v>2021</v>
      </c>
    </row>
    <row r="1652" spans="1:7" x14ac:dyDescent="0.3">
      <c r="A1652" s="3">
        <v>44531</v>
      </c>
      <c r="B1652" t="s">
        <v>23</v>
      </c>
      <c r="C1652" t="s">
        <v>6</v>
      </c>
      <c r="D1652">
        <v>1258</v>
      </c>
      <c r="E1652">
        <v>18687</v>
      </c>
      <c r="F1652">
        <v>1887000000</v>
      </c>
      <c r="G1652">
        <v>2021</v>
      </c>
    </row>
    <row r="1653" spans="1:7" x14ac:dyDescent="0.3">
      <c r="A1653" s="3">
        <v>44531</v>
      </c>
      <c r="B1653" t="s">
        <v>33</v>
      </c>
      <c r="C1653" t="s">
        <v>6</v>
      </c>
      <c r="D1653">
        <v>153</v>
      </c>
      <c r="E1653">
        <v>3468</v>
      </c>
      <c r="F1653">
        <v>229500000</v>
      </c>
      <c r="G1653">
        <v>2021</v>
      </c>
    </row>
    <row r="1654" spans="1:7" x14ac:dyDescent="0.3">
      <c r="A1654" s="3">
        <v>44531</v>
      </c>
      <c r="B1654" t="s">
        <v>34</v>
      </c>
      <c r="C1654" t="s">
        <v>6</v>
      </c>
      <c r="D1654">
        <v>2111</v>
      </c>
      <c r="E1654">
        <v>92992</v>
      </c>
      <c r="F1654">
        <v>3166500000</v>
      </c>
      <c r="G1654">
        <v>2021</v>
      </c>
    </row>
    <row r="1655" spans="1:7" x14ac:dyDescent="0.3">
      <c r="A1655" s="3">
        <v>44531</v>
      </c>
      <c r="B1655" t="s">
        <v>30</v>
      </c>
      <c r="C1655" t="s">
        <v>6</v>
      </c>
      <c r="D1655">
        <v>670</v>
      </c>
      <c r="E1655">
        <v>40694</v>
      </c>
      <c r="F1655">
        <v>1005000000</v>
      </c>
      <c r="G1655">
        <v>2021</v>
      </c>
    </row>
    <row r="1656" spans="1:7" x14ac:dyDescent="0.3">
      <c r="A1656" s="3">
        <v>44531</v>
      </c>
      <c r="B1656" t="s">
        <v>28</v>
      </c>
      <c r="C1656" t="s">
        <v>6</v>
      </c>
      <c r="D1656">
        <v>73</v>
      </c>
      <c r="E1656">
        <v>6044</v>
      </c>
      <c r="F1656">
        <v>109500000</v>
      </c>
      <c r="G1656">
        <v>2021</v>
      </c>
    </row>
    <row r="1657" spans="1:7" x14ac:dyDescent="0.3">
      <c r="A1657" s="3">
        <v>44531</v>
      </c>
      <c r="B1657" t="s">
        <v>13</v>
      </c>
      <c r="C1657" t="s">
        <v>6</v>
      </c>
      <c r="D1657">
        <v>110</v>
      </c>
      <c r="E1657">
        <v>4076</v>
      </c>
      <c r="F1657">
        <v>165000000</v>
      </c>
      <c r="G1657">
        <v>2021</v>
      </c>
    </row>
    <row r="1658" spans="1:7" x14ac:dyDescent="0.3">
      <c r="A1658" s="3">
        <v>44531</v>
      </c>
      <c r="B1658" t="s">
        <v>31</v>
      </c>
      <c r="C1658" t="s">
        <v>6</v>
      </c>
      <c r="D1658">
        <v>293</v>
      </c>
      <c r="E1658">
        <v>26077</v>
      </c>
      <c r="F1658">
        <v>439500000</v>
      </c>
      <c r="G1658">
        <v>2021</v>
      </c>
    </row>
    <row r="1659" spans="1:7" x14ac:dyDescent="0.3">
      <c r="A1659" s="3">
        <v>44531</v>
      </c>
      <c r="B1659" t="s">
        <v>35</v>
      </c>
      <c r="C1659" t="s">
        <v>6</v>
      </c>
      <c r="D1659">
        <v>4381</v>
      </c>
      <c r="E1659">
        <v>83147</v>
      </c>
      <c r="F1659">
        <v>6571500000</v>
      </c>
      <c r="G1659">
        <v>2021</v>
      </c>
    </row>
    <row r="1660" spans="1:7" x14ac:dyDescent="0.3">
      <c r="A1660" s="3">
        <v>44531</v>
      </c>
      <c r="B1660" t="s">
        <v>36</v>
      </c>
      <c r="C1660" t="s">
        <v>6</v>
      </c>
      <c r="D1660">
        <v>1107</v>
      </c>
      <c r="E1660">
        <v>43996</v>
      </c>
      <c r="F1660">
        <v>1660500000</v>
      </c>
      <c r="G1660">
        <v>2021</v>
      </c>
    </row>
    <row r="1661" spans="1:7" x14ac:dyDescent="0.3">
      <c r="A1661" s="3">
        <v>44531</v>
      </c>
      <c r="B1661" t="s">
        <v>24</v>
      </c>
      <c r="C1661" t="s">
        <v>6</v>
      </c>
      <c r="D1661">
        <v>901</v>
      </c>
      <c r="E1661">
        <v>110877</v>
      </c>
      <c r="F1661">
        <v>1351500000</v>
      </c>
      <c r="G1661">
        <v>2021</v>
      </c>
    </row>
    <row r="1662" spans="1:7" x14ac:dyDescent="0.3">
      <c r="A1662" s="3">
        <v>44531</v>
      </c>
      <c r="B1662" t="s">
        <v>37</v>
      </c>
      <c r="C1662" t="s">
        <v>6</v>
      </c>
      <c r="D1662">
        <v>4775</v>
      </c>
      <c r="E1662">
        <v>134502</v>
      </c>
      <c r="F1662">
        <v>7162500000</v>
      </c>
      <c r="G1662">
        <v>2021</v>
      </c>
    </row>
    <row r="1663" spans="1:7" x14ac:dyDescent="0.3">
      <c r="A1663" s="3">
        <v>44531</v>
      </c>
      <c r="B1663" t="s">
        <v>15</v>
      </c>
      <c r="C1663" t="s">
        <v>6</v>
      </c>
      <c r="D1663">
        <v>4</v>
      </c>
      <c r="E1663">
        <v>3649</v>
      </c>
      <c r="F1663">
        <v>6000000</v>
      </c>
      <c r="G1663">
        <v>2021</v>
      </c>
    </row>
    <row r="1664" spans="1:7" x14ac:dyDescent="0.3">
      <c r="A1664" s="3">
        <v>44531</v>
      </c>
      <c r="B1664" t="s">
        <v>25</v>
      </c>
      <c r="C1664" t="s">
        <v>6</v>
      </c>
      <c r="D1664">
        <v>939</v>
      </c>
      <c r="E1664">
        <v>26693</v>
      </c>
      <c r="F1664">
        <v>1408500000</v>
      </c>
      <c r="G1664">
        <v>2021</v>
      </c>
    </row>
    <row r="1665" spans="1:7" x14ac:dyDescent="0.3">
      <c r="A1665" s="3">
        <v>44531</v>
      </c>
      <c r="B1665" t="s">
        <v>19</v>
      </c>
      <c r="C1665" t="s">
        <v>6</v>
      </c>
      <c r="D1665">
        <v>81</v>
      </c>
      <c r="E1665">
        <v>2589</v>
      </c>
      <c r="F1665">
        <v>121500000</v>
      </c>
      <c r="G1665">
        <v>2021</v>
      </c>
    </row>
    <row r="1666" spans="1:7" x14ac:dyDescent="0.3">
      <c r="A1666" s="3">
        <v>44531</v>
      </c>
      <c r="B1666" t="s">
        <v>26</v>
      </c>
      <c r="C1666" t="s">
        <v>6</v>
      </c>
      <c r="D1666">
        <v>450</v>
      </c>
      <c r="E1666">
        <v>35287</v>
      </c>
      <c r="F1666">
        <v>675000000</v>
      </c>
      <c r="G1666">
        <v>2021</v>
      </c>
    </row>
    <row r="1667" spans="1:7" x14ac:dyDescent="0.3">
      <c r="A1667" s="3">
        <v>44531</v>
      </c>
      <c r="B1667" t="s">
        <v>38</v>
      </c>
      <c r="C1667" t="s">
        <v>6</v>
      </c>
      <c r="D1667">
        <v>2119</v>
      </c>
      <c r="E1667">
        <v>61061</v>
      </c>
      <c r="F1667">
        <v>3178500000</v>
      </c>
      <c r="G1667">
        <v>2021</v>
      </c>
    </row>
    <row r="1668" spans="1:7" x14ac:dyDescent="0.3">
      <c r="A1668" s="3">
        <v>44531</v>
      </c>
      <c r="B1668" t="s">
        <v>39</v>
      </c>
      <c r="C1668" t="s">
        <v>6</v>
      </c>
      <c r="D1668">
        <v>3236</v>
      </c>
      <c r="E1668">
        <v>83485</v>
      </c>
      <c r="F1668">
        <v>4854000000</v>
      </c>
      <c r="G1668">
        <v>2021</v>
      </c>
    </row>
    <row r="1669" spans="1:7" x14ac:dyDescent="0.3">
      <c r="A1669" s="3">
        <v>44531</v>
      </c>
      <c r="B1669" t="s">
        <v>40</v>
      </c>
      <c r="C1669" t="s">
        <v>6</v>
      </c>
      <c r="D1669">
        <v>1371</v>
      </c>
      <c r="E1669">
        <v>268713</v>
      </c>
      <c r="F1669">
        <v>2056500000</v>
      </c>
      <c r="G1669">
        <v>2021</v>
      </c>
    </row>
    <row r="1670" spans="1:7" x14ac:dyDescent="0.3">
      <c r="A1670" s="3">
        <v>44531</v>
      </c>
      <c r="B1670" t="s">
        <v>27</v>
      </c>
      <c r="C1670" t="s">
        <v>6</v>
      </c>
      <c r="D1670">
        <v>229</v>
      </c>
      <c r="E1670">
        <v>12632</v>
      </c>
      <c r="F1670">
        <v>343500000</v>
      </c>
      <c r="G1670">
        <v>2021</v>
      </c>
    </row>
    <row r="1671" spans="1:7" x14ac:dyDescent="0.3">
      <c r="A1671" s="3">
        <v>44531</v>
      </c>
      <c r="B1671" t="s">
        <v>41</v>
      </c>
      <c r="C1671" t="s">
        <v>6</v>
      </c>
      <c r="D1671">
        <v>285</v>
      </c>
      <c r="E1671">
        <v>73989</v>
      </c>
      <c r="F1671">
        <v>427500000</v>
      </c>
      <c r="G1671">
        <v>2021</v>
      </c>
    </row>
    <row r="1672" spans="1:7" x14ac:dyDescent="0.3">
      <c r="A1672" s="3">
        <v>44562</v>
      </c>
      <c r="B1672" t="s">
        <v>32</v>
      </c>
      <c r="C1672" t="s">
        <v>6</v>
      </c>
      <c r="D1672">
        <v>1671</v>
      </c>
      <c r="E1672">
        <v>59712</v>
      </c>
      <c r="F1672">
        <v>2506500000</v>
      </c>
      <c r="G1672">
        <v>2022</v>
      </c>
    </row>
    <row r="1673" spans="1:7" x14ac:dyDescent="0.3">
      <c r="A1673" s="3">
        <v>44562</v>
      </c>
      <c r="B1673" t="s">
        <v>10</v>
      </c>
      <c r="C1673" t="s">
        <v>6</v>
      </c>
      <c r="D1673">
        <v>92</v>
      </c>
      <c r="E1673">
        <v>26097</v>
      </c>
      <c r="F1673">
        <v>138000000</v>
      </c>
      <c r="G1673">
        <v>2022</v>
      </c>
    </row>
    <row r="1674" spans="1:7" x14ac:dyDescent="0.3">
      <c r="A1674" s="3">
        <v>44562</v>
      </c>
      <c r="B1674" t="s">
        <v>21</v>
      </c>
      <c r="C1674" t="s">
        <v>6</v>
      </c>
      <c r="D1674">
        <v>409</v>
      </c>
      <c r="E1674">
        <v>51380</v>
      </c>
      <c r="F1674">
        <v>613500000</v>
      </c>
      <c r="G1674">
        <v>2022</v>
      </c>
    </row>
    <row r="1675" spans="1:7" x14ac:dyDescent="0.3">
      <c r="A1675" s="3">
        <v>44562</v>
      </c>
      <c r="B1675" t="s">
        <v>22</v>
      </c>
      <c r="C1675" t="s">
        <v>6</v>
      </c>
      <c r="D1675">
        <v>19</v>
      </c>
      <c r="E1675">
        <v>1291</v>
      </c>
      <c r="F1675">
        <v>28500000</v>
      </c>
      <c r="G1675">
        <v>2022</v>
      </c>
    </row>
    <row r="1676" spans="1:7" x14ac:dyDescent="0.3">
      <c r="A1676" s="3">
        <v>44562</v>
      </c>
      <c r="B1676" t="s">
        <v>11</v>
      </c>
      <c r="C1676" t="s">
        <v>6</v>
      </c>
      <c r="D1676">
        <v>595</v>
      </c>
      <c r="E1676">
        <v>31989</v>
      </c>
      <c r="F1676">
        <v>892500000</v>
      </c>
      <c r="G1676">
        <v>2022</v>
      </c>
    </row>
    <row r="1677" spans="1:7" x14ac:dyDescent="0.3">
      <c r="A1677" s="3">
        <v>44562</v>
      </c>
      <c r="B1677" t="s">
        <v>12</v>
      </c>
      <c r="C1677" t="s">
        <v>6</v>
      </c>
      <c r="D1677">
        <v>6</v>
      </c>
      <c r="E1677">
        <v>758</v>
      </c>
      <c r="F1677">
        <v>9000000</v>
      </c>
      <c r="G1677">
        <v>2022</v>
      </c>
    </row>
    <row r="1678" spans="1:7" x14ac:dyDescent="0.3">
      <c r="A1678" s="3">
        <v>44562</v>
      </c>
      <c r="B1678" t="s">
        <v>23</v>
      </c>
      <c r="C1678" t="s">
        <v>6</v>
      </c>
      <c r="D1678">
        <v>1762</v>
      </c>
      <c r="E1678">
        <v>24615</v>
      </c>
      <c r="F1678">
        <v>2643000000</v>
      </c>
      <c r="G1678">
        <v>2022</v>
      </c>
    </row>
    <row r="1679" spans="1:7" x14ac:dyDescent="0.3">
      <c r="A1679" s="3">
        <v>44562</v>
      </c>
      <c r="B1679" t="s">
        <v>33</v>
      </c>
      <c r="C1679" t="s">
        <v>6</v>
      </c>
      <c r="D1679">
        <v>194</v>
      </c>
      <c r="E1679">
        <v>3015</v>
      </c>
      <c r="F1679">
        <v>291000000</v>
      </c>
      <c r="G1679">
        <v>2022</v>
      </c>
    </row>
    <row r="1680" spans="1:7" x14ac:dyDescent="0.3">
      <c r="A1680" s="3">
        <v>44562</v>
      </c>
      <c r="B1680" t="s">
        <v>34</v>
      </c>
      <c r="C1680" t="s">
        <v>6</v>
      </c>
      <c r="D1680">
        <v>2191</v>
      </c>
      <c r="E1680">
        <v>58107</v>
      </c>
      <c r="F1680">
        <v>3286500000</v>
      </c>
      <c r="G1680">
        <v>2022</v>
      </c>
    </row>
    <row r="1681" spans="1:7" x14ac:dyDescent="0.3">
      <c r="A1681" s="3">
        <v>44562</v>
      </c>
      <c r="B1681" t="s">
        <v>30</v>
      </c>
      <c r="C1681" t="s">
        <v>6</v>
      </c>
      <c r="D1681">
        <v>597</v>
      </c>
      <c r="E1681">
        <v>28339</v>
      </c>
      <c r="F1681">
        <v>895500000</v>
      </c>
      <c r="G1681">
        <v>2022</v>
      </c>
    </row>
    <row r="1682" spans="1:7" x14ac:dyDescent="0.3">
      <c r="A1682" s="3">
        <v>44562</v>
      </c>
      <c r="B1682" t="s">
        <v>28</v>
      </c>
      <c r="C1682" t="s">
        <v>6</v>
      </c>
      <c r="D1682">
        <v>22</v>
      </c>
      <c r="E1682">
        <v>3490</v>
      </c>
      <c r="F1682">
        <v>33000000</v>
      </c>
      <c r="G1682">
        <v>2022</v>
      </c>
    </row>
    <row r="1683" spans="1:7" x14ac:dyDescent="0.3">
      <c r="A1683" s="3">
        <v>44562</v>
      </c>
      <c r="B1683" t="s">
        <v>13</v>
      </c>
      <c r="C1683" t="s">
        <v>6</v>
      </c>
      <c r="D1683">
        <v>76</v>
      </c>
      <c r="E1683">
        <v>3561</v>
      </c>
      <c r="F1683">
        <v>114000000</v>
      </c>
      <c r="G1683">
        <v>2022</v>
      </c>
    </row>
    <row r="1684" spans="1:7" x14ac:dyDescent="0.3">
      <c r="A1684" s="3">
        <v>44562</v>
      </c>
      <c r="B1684" t="s">
        <v>31</v>
      </c>
      <c r="C1684" t="s">
        <v>6</v>
      </c>
      <c r="D1684">
        <v>240</v>
      </c>
      <c r="E1684">
        <v>24613</v>
      </c>
      <c r="F1684">
        <v>360000000</v>
      </c>
      <c r="G1684">
        <v>2022</v>
      </c>
    </row>
    <row r="1685" spans="1:7" x14ac:dyDescent="0.3">
      <c r="A1685" s="3">
        <v>44562</v>
      </c>
      <c r="B1685" t="s">
        <v>35</v>
      </c>
      <c r="C1685" t="s">
        <v>6</v>
      </c>
      <c r="D1685">
        <v>4386</v>
      </c>
      <c r="E1685">
        <v>74134</v>
      </c>
      <c r="F1685">
        <v>6579000000</v>
      </c>
      <c r="G1685">
        <v>2022</v>
      </c>
    </row>
    <row r="1686" spans="1:7" x14ac:dyDescent="0.3">
      <c r="A1686" s="3">
        <v>44562</v>
      </c>
      <c r="B1686" t="s">
        <v>36</v>
      </c>
      <c r="C1686" t="s">
        <v>6</v>
      </c>
      <c r="D1686">
        <v>1399</v>
      </c>
      <c r="E1686">
        <v>45699</v>
      </c>
      <c r="F1686">
        <v>2098500000</v>
      </c>
      <c r="G1686">
        <v>2022</v>
      </c>
    </row>
    <row r="1687" spans="1:7" x14ac:dyDescent="0.3">
      <c r="A1687" s="3">
        <v>44562</v>
      </c>
      <c r="B1687" t="s">
        <v>14</v>
      </c>
      <c r="C1687" t="s">
        <v>6</v>
      </c>
      <c r="D1687">
        <v>6</v>
      </c>
      <c r="E1687">
        <v>20</v>
      </c>
      <c r="F1687">
        <v>9000000</v>
      </c>
      <c r="G1687">
        <v>2022</v>
      </c>
    </row>
    <row r="1688" spans="1:7" x14ac:dyDescent="0.3">
      <c r="A1688" s="3">
        <v>44562</v>
      </c>
      <c r="B1688" t="s">
        <v>24</v>
      </c>
      <c r="C1688" t="s">
        <v>6</v>
      </c>
      <c r="D1688">
        <v>862</v>
      </c>
      <c r="E1688">
        <v>75043</v>
      </c>
      <c r="F1688">
        <v>1293000000</v>
      </c>
      <c r="G1688">
        <v>2022</v>
      </c>
    </row>
    <row r="1689" spans="1:7" x14ac:dyDescent="0.3">
      <c r="A1689" s="3">
        <v>44562</v>
      </c>
      <c r="B1689" t="s">
        <v>37</v>
      </c>
      <c r="C1689" t="s">
        <v>6</v>
      </c>
      <c r="D1689">
        <v>5138</v>
      </c>
      <c r="E1689">
        <v>136937</v>
      </c>
      <c r="F1689">
        <v>7707000000</v>
      </c>
      <c r="G1689">
        <v>2022</v>
      </c>
    </row>
    <row r="1690" spans="1:7" x14ac:dyDescent="0.3">
      <c r="A1690" s="3">
        <v>44562</v>
      </c>
      <c r="B1690" t="s">
        <v>15</v>
      </c>
      <c r="C1690" t="s">
        <v>6</v>
      </c>
      <c r="D1690">
        <v>5</v>
      </c>
      <c r="E1690">
        <v>3660</v>
      </c>
      <c r="F1690">
        <v>7500000</v>
      </c>
      <c r="G1690">
        <v>2022</v>
      </c>
    </row>
    <row r="1691" spans="1:7" x14ac:dyDescent="0.3">
      <c r="A1691" s="3">
        <v>44562</v>
      </c>
      <c r="B1691" t="s">
        <v>25</v>
      </c>
      <c r="C1691" t="s">
        <v>6</v>
      </c>
      <c r="D1691">
        <v>1333</v>
      </c>
      <c r="E1691">
        <v>45749</v>
      </c>
      <c r="F1691">
        <v>1999500000</v>
      </c>
      <c r="G1691">
        <v>2022</v>
      </c>
    </row>
    <row r="1692" spans="1:7" x14ac:dyDescent="0.3">
      <c r="A1692" s="3">
        <v>44562</v>
      </c>
      <c r="B1692" t="s">
        <v>19</v>
      </c>
      <c r="C1692" t="s">
        <v>6</v>
      </c>
      <c r="D1692">
        <v>94</v>
      </c>
      <c r="E1692">
        <v>4044</v>
      </c>
      <c r="F1692">
        <v>141000000</v>
      </c>
      <c r="G1692">
        <v>2022</v>
      </c>
    </row>
    <row r="1693" spans="1:7" x14ac:dyDescent="0.3">
      <c r="A1693" s="3">
        <v>44562</v>
      </c>
      <c r="B1693" t="s">
        <v>26</v>
      </c>
      <c r="C1693" t="s">
        <v>6</v>
      </c>
      <c r="D1693">
        <v>552</v>
      </c>
      <c r="E1693">
        <v>28295</v>
      </c>
      <c r="F1693">
        <v>828000000</v>
      </c>
      <c r="G1693">
        <v>2022</v>
      </c>
    </row>
    <row r="1694" spans="1:7" x14ac:dyDescent="0.3">
      <c r="A1694" s="3">
        <v>44562</v>
      </c>
      <c r="B1694" t="s">
        <v>38</v>
      </c>
      <c r="C1694" t="s">
        <v>6</v>
      </c>
      <c r="D1694">
        <v>2359</v>
      </c>
      <c r="E1694">
        <v>50153</v>
      </c>
      <c r="F1694">
        <v>3538500000</v>
      </c>
      <c r="G1694">
        <v>2022</v>
      </c>
    </row>
    <row r="1695" spans="1:7" x14ac:dyDescent="0.3">
      <c r="A1695" s="3">
        <v>44562</v>
      </c>
      <c r="B1695" t="s">
        <v>39</v>
      </c>
      <c r="C1695" t="s">
        <v>6</v>
      </c>
      <c r="D1695">
        <v>4233</v>
      </c>
      <c r="E1695">
        <v>124399</v>
      </c>
      <c r="F1695">
        <v>6349500000</v>
      </c>
      <c r="G1695">
        <v>2022</v>
      </c>
    </row>
    <row r="1696" spans="1:7" x14ac:dyDescent="0.3">
      <c r="A1696" s="3">
        <v>44562</v>
      </c>
      <c r="B1696" t="s">
        <v>20</v>
      </c>
      <c r="C1696" t="s">
        <v>6</v>
      </c>
      <c r="D1696">
        <v>5</v>
      </c>
      <c r="E1696">
        <v>3043</v>
      </c>
      <c r="F1696">
        <v>7500000</v>
      </c>
      <c r="G1696">
        <v>2022</v>
      </c>
    </row>
    <row r="1697" spans="1:7" x14ac:dyDescent="0.3">
      <c r="A1697" s="3">
        <v>44562</v>
      </c>
      <c r="B1697" t="s">
        <v>40</v>
      </c>
      <c r="C1697" t="s">
        <v>6</v>
      </c>
      <c r="D1697">
        <v>1322</v>
      </c>
      <c r="E1697">
        <v>168934</v>
      </c>
      <c r="F1697">
        <v>1983000000</v>
      </c>
      <c r="G1697">
        <v>2022</v>
      </c>
    </row>
    <row r="1698" spans="1:7" x14ac:dyDescent="0.3">
      <c r="A1698" s="3">
        <v>44562</v>
      </c>
      <c r="B1698" t="s">
        <v>27</v>
      </c>
      <c r="C1698" t="s">
        <v>6</v>
      </c>
      <c r="D1698">
        <v>184</v>
      </c>
      <c r="E1698">
        <v>10413</v>
      </c>
      <c r="F1698">
        <v>276000000</v>
      </c>
      <c r="G1698">
        <v>2022</v>
      </c>
    </row>
    <row r="1699" spans="1:7" x14ac:dyDescent="0.3">
      <c r="A1699" s="3">
        <v>44562</v>
      </c>
      <c r="B1699" t="s">
        <v>41</v>
      </c>
      <c r="C1699" t="s">
        <v>6</v>
      </c>
      <c r="D1699">
        <v>370</v>
      </c>
      <c r="E1699">
        <v>61071</v>
      </c>
      <c r="F1699">
        <v>555000000</v>
      </c>
      <c r="G1699">
        <v>2022</v>
      </c>
    </row>
    <row r="1700" spans="1:7" x14ac:dyDescent="0.3">
      <c r="A1700" s="3">
        <v>44593</v>
      </c>
      <c r="B1700" t="s">
        <v>32</v>
      </c>
      <c r="C1700" t="s">
        <v>6</v>
      </c>
      <c r="D1700">
        <v>2284</v>
      </c>
      <c r="E1700">
        <v>52013</v>
      </c>
      <c r="F1700">
        <v>3426000000</v>
      </c>
      <c r="G1700">
        <v>2022</v>
      </c>
    </row>
    <row r="1701" spans="1:7" x14ac:dyDescent="0.3">
      <c r="A1701" s="3">
        <v>44593</v>
      </c>
      <c r="B1701" t="s">
        <v>10</v>
      </c>
      <c r="C1701" t="s">
        <v>6</v>
      </c>
      <c r="D1701">
        <v>108</v>
      </c>
      <c r="E1701">
        <v>25414</v>
      </c>
      <c r="F1701">
        <v>162000000</v>
      </c>
      <c r="G1701">
        <v>2022</v>
      </c>
    </row>
    <row r="1702" spans="1:7" x14ac:dyDescent="0.3">
      <c r="A1702" s="3">
        <v>44593</v>
      </c>
      <c r="B1702" t="s">
        <v>21</v>
      </c>
      <c r="C1702" t="s">
        <v>6</v>
      </c>
      <c r="D1702">
        <v>495</v>
      </c>
      <c r="E1702">
        <v>59758</v>
      </c>
      <c r="F1702">
        <v>742500000</v>
      </c>
      <c r="G1702">
        <v>2022</v>
      </c>
    </row>
    <row r="1703" spans="1:7" x14ac:dyDescent="0.3">
      <c r="A1703" s="3">
        <v>44593</v>
      </c>
      <c r="B1703" t="s">
        <v>22</v>
      </c>
      <c r="C1703" t="s">
        <v>6</v>
      </c>
      <c r="D1703">
        <v>22</v>
      </c>
      <c r="E1703">
        <v>1184</v>
      </c>
      <c r="F1703">
        <v>33000000</v>
      </c>
      <c r="G1703">
        <v>2022</v>
      </c>
    </row>
    <row r="1704" spans="1:7" x14ac:dyDescent="0.3">
      <c r="A1704" s="3">
        <v>44593</v>
      </c>
      <c r="B1704" t="s">
        <v>11</v>
      </c>
      <c r="C1704" t="s">
        <v>6</v>
      </c>
      <c r="D1704">
        <v>635</v>
      </c>
      <c r="E1704">
        <v>28508</v>
      </c>
      <c r="F1704">
        <v>952500000</v>
      </c>
      <c r="G1704">
        <v>2022</v>
      </c>
    </row>
    <row r="1705" spans="1:7" x14ac:dyDescent="0.3">
      <c r="A1705" s="3">
        <v>44593</v>
      </c>
      <c r="B1705" t="s">
        <v>12</v>
      </c>
      <c r="C1705" t="s">
        <v>6</v>
      </c>
      <c r="D1705">
        <v>4</v>
      </c>
      <c r="E1705">
        <v>817</v>
      </c>
      <c r="F1705">
        <v>6000000</v>
      </c>
      <c r="G1705">
        <v>2022</v>
      </c>
    </row>
    <row r="1706" spans="1:7" x14ac:dyDescent="0.3">
      <c r="A1706" s="3">
        <v>44593</v>
      </c>
      <c r="B1706" t="s">
        <v>23</v>
      </c>
      <c r="C1706" t="s">
        <v>6</v>
      </c>
      <c r="D1706">
        <v>2384</v>
      </c>
      <c r="E1706">
        <v>25413</v>
      </c>
      <c r="F1706">
        <v>3576000000</v>
      </c>
      <c r="G1706">
        <v>2022</v>
      </c>
    </row>
    <row r="1707" spans="1:7" x14ac:dyDescent="0.3">
      <c r="A1707" s="3">
        <v>44593</v>
      </c>
      <c r="B1707" t="s">
        <v>33</v>
      </c>
      <c r="C1707" t="s">
        <v>6</v>
      </c>
      <c r="D1707">
        <v>267</v>
      </c>
      <c r="E1707">
        <v>3248</v>
      </c>
      <c r="F1707">
        <v>400500000</v>
      </c>
      <c r="G1707">
        <v>2022</v>
      </c>
    </row>
    <row r="1708" spans="1:7" x14ac:dyDescent="0.3">
      <c r="A1708" s="3">
        <v>44593</v>
      </c>
      <c r="B1708" t="s">
        <v>34</v>
      </c>
      <c r="C1708" t="s">
        <v>6</v>
      </c>
      <c r="D1708">
        <v>2613</v>
      </c>
      <c r="E1708">
        <v>68658</v>
      </c>
      <c r="F1708">
        <v>3919500000</v>
      </c>
      <c r="G1708">
        <v>2022</v>
      </c>
    </row>
    <row r="1709" spans="1:7" x14ac:dyDescent="0.3">
      <c r="A1709" s="3">
        <v>44593</v>
      </c>
      <c r="B1709" t="s">
        <v>30</v>
      </c>
      <c r="C1709" t="s">
        <v>6</v>
      </c>
      <c r="D1709">
        <v>677</v>
      </c>
      <c r="E1709">
        <v>25667</v>
      </c>
      <c r="F1709">
        <v>1015500000</v>
      </c>
      <c r="G1709">
        <v>2022</v>
      </c>
    </row>
    <row r="1710" spans="1:7" x14ac:dyDescent="0.3">
      <c r="A1710" s="3">
        <v>44593</v>
      </c>
      <c r="B1710" t="s">
        <v>28</v>
      </c>
      <c r="C1710" t="s">
        <v>6</v>
      </c>
      <c r="D1710">
        <v>57</v>
      </c>
      <c r="E1710">
        <v>4041</v>
      </c>
      <c r="F1710">
        <v>85500000</v>
      </c>
      <c r="G1710">
        <v>2022</v>
      </c>
    </row>
    <row r="1711" spans="1:7" x14ac:dyDescent="0.3">
      <c r="A1711" s="3">
        <v>44593</v>
      </c>
      <c r="B1711" t="s">
        <v>13</v>
      </c>
      <c r="C1711" t="s">
        <v>6</v>
      </c>
      <c r="D1711">
        <v>101</v>
      </c>
      <c r="E1711">
        <v>4836</v>
      </c>
      <c r="F1711">
        <v>151500000</v>
      </c>
      <c r="G1711">
        <v>2022</v>
      </c>
    </row>
    <row r="1712" spans="1:7" x14ac:dyDescent="0.3">
      <c r="A1712" s="3">
        <v>44593</v>
      </c>
      <c r="B1712" t="s">
        <v>31</v>
      </c>
      <c r="C1712" t="s">
        <v>6</v>
      </c>
      <c r="D1712">
        <v>338</v>
      </c>
      <c r="E1712">
        <v>27174</v>
      </c>
      <c r="F1712">
        <v>507000000</v>
      </c>
      <c r="G1712">
        <v>2022</v>
      </c>
    </row>
    <row r="1713" spans="1:7" x14ac:dyDescent="0.3">
      <c r="A1713" s="3">
        <v>44593</v>
      </c>
      <c r="B1713" t="s">
        <v>35</v>
      </c>
      <c r="C1713" t="s">
        <v>6</v>
      </c>
      <c r="D1713">
        <v>5593</v>
      </c>
      <c r="E1713">
        <v>75612</v>
      </c>
      <c r="F1713">
        <v>8389500000</v>
      </c>
      <c r="G1713">
        <v>2022</v>
      </c>
    </row>
    <row r="1714" spans="1:7" x14ac:dyDescent="0.3">
      <c r="A1714" s="3">
        <v>44593</v>
      </c>
      <c r="B1714" t="s">
        <v>36</v>
      </c>
      <c r="C1714" t="s">
        <v>6</v>
      </c>
      <c r="D1714">
        <v>1737</v>
      </c>
      <c r="E1714">
        <v>41273</v>
      </c>
      <c r="F1714">
        <v>2605500000</v>
      </c>
      <c r="G1714">
        <v>2022</v>
      </c>
    </row>
    <row r="1715" spans="1:7" x14ac:dyDescent="0.3">
      <c r="A1715" s="3">
        <v>44593</v>
      </c>
      <c r="B1715" t="s">
        <v>24</v>
      </c>
      <c r="C1715" t="s">
        <v>6</v>
      </c>
      <c r="D1715">
        <v>974</v>
      </c>
      <c r="E1715">
        <v>69322</v>
      </c>
      <c r="F1715">
        <v>1461000000</v>
      </c>
      <c r="G1715">
        <v>2022</v>
      </c>
    </row>
    <row r="1716" spans="1:7" x14ac:dyDescent="0.3">
      <c r="A1716" s="3">
        <v>44593</v>
      </c>
      <c r="B1716" t="s">
        <v>37</v>
      </c>
      <c r="C1716" t="s">
        <v>6</v>
      </c>
      <c r="D1716">
        <v>6871</v>
      </c>
      <c r="E1716">
        <v>116043</v>
      </c>
      <c r="F1716">
        <v>10306500000</v>
      </c>
      <c r="G1716">
        <v>2022</v>
      </c>
    </row>
    <row r="1717" spans="1:7" x14ac:dyDescent="0.3">
      <c r="A1717" s="3">
        <v>44593</v>
      </c>
      <c r="B1717" t="s">
        <v>15</v>
      </c>
      <c r="C1717" t="s">
        <v>6</v>
      </c>
      <c r="D1717">
        <v>3</v>
      </c>
      <c r="E1717">
        <v>4773</v>
      </c>
      <c r="F1717">
        <v>4500000</v>
      </c>
      <c r="G1717">
        <v>2022</v>
      </c>
    </row>
    <row r="1718" spans="1:7" x14ac:dyDescent="0.3">
      <c r="A1718" s="3">
        <v>44593</v>
      </c>
      <c r="B1718" t="s">
        <v>25</v>
      </c>
      <c r="C1718" t="s">
        <v>6</v>
      </c>
      <c r="D1718">
        <v>1266</v>
      </c>
      <c r="E1718">
        <v>41856</v>
      </c>
      <c r="F1718">
        <v>1899000000</v>
      </c>
      <c r="G1718">
        <v>2022</v>
      </c>
    </row>
    <row r="1719" spans="1:7" x14ac:dyDescent="0.3">
      <c r="A1719" s="3">
        <v>44593</v>
      </c>
      <c r="B1719" t="s">
        <v>19</v>
      </c>
      <c r="C1719" t="s">
        <v>6</v>
      </c>
      <c r="D1719">
        <v>117</v>
      </c>
      <c r="E1719">
        <v>3410</v>
      </c>
      <c r="F1719">
        <v>175500000</v>
      </c>
      <c r="G1719">
        <v>2022</v>
      </c>
    </row>
    <row r="1720" spans="1:7" x14ac:dyDescent="0.3">
      <c r="A1720" s="3">
        <v>44593</v>
      </c>
      <c r="B1720" t="s">
        <v>26</v>
      </c>
      <c r="C1720" t="s">
        <v>6</v>
      </c>
      <c r="D1720">
        <v>296</v>
      </c>
      <c r="E1720">
        <v>24506</v>
      </c>
      <c r="F1720">
        <v>444000000</v>
      </c>
      <c r="G1720">
        <v>2022</v>
      </c>
    </row>
    <row r="1721" spans="1:7" x14ac:dyDescent="0.3">
      <c r="A1721" s="3">
        <v>44593</v>
      </c>
      <c r="B1721" t="s">
        <v>38</v>
      </c>
      <c r="C1721" t="s">
        <v>6</v>
      </c>
      <c r="D1721">
        <v>2563</v>
      </c>
      <c r="E1721">
        <v>56168</v>
      </c>
      <c r="F1721">
        <v>3844500000</v>
      </c>
      <c r="G1721">
        <v>2022</v>
      </c>
    </row>
    <row r="1722" spans="1:7" x14ac:dyDescent="0.3">
      <c r="A1722" s="3">
        <v>44593</v>
      </c>
      <c r="B1722" t="s">
        <v>39</v>
      </c>
      <c r="C1722" t="s">
        <v>6</v>
      </c>
      <c r="D1722">
        <v>4506</v>
      </c>
      <c r="E1722">
        <v>108851</v>
      </c>
      <c r="F1722">
        <v>6759000000</v>
      </c>
      <c r="G1722">
        <v>2022</v>
      </c>
    </row>
    <row r="1723" spans="1:7" x14ac:dyDescent="0.3">
      <c r="A1723" s="3">
        <v>44593</v>
      </c>
      <c r="B1723" t="s">
        <v>20</v>
      </c>
      <c r="C1723" t="s">
        <v>6</v>
      </c>
      <c r="D1723">
        <v>3</v>
      </c>
      <c r="E1723">
        <v>2705</v>
      </c>
      <c r="F1723">
        <v>4500000</v>
      </c>
      <c r="G1723">
        <v>2022</v>
      </c>
    </row>
    <row r="1724" spans="1:7" x14ac:dyDescent="0.3">
      <c r="A1724" s="3">
        <v>44593</v>
      </c>
      <c r="B1724" t="s">
        <v>40</v>
      </c>
      <c r="C1724" t="s">
        <v>6</v>
      </c>
      <c r="D1724">
        <v>1202</v>
      </c>
      <c r="E1724">
        <v>163699</v>
      </c>
      <c r="F1724">
        <v>1803000000</v>
      </c>
      <c r="G1724">
        <v>2022</v>
      </c>
    </row>
    <row r="1725" spans="1:7" x14ac:dyDescent="0.3">
      <c r="A1725" s="3">
        <v>44593</v>
      </c>
      <c r="B1725" t="s">
        <v>27</v>
      </c>
      <c r="C1725" t="s">
        <v>6</v>
      </c>
      <c r="D1725">
        <v>223</v>
      </c>
      <c r="E1725">
        <v>9283</v>
      </c>
      <c r="F1725">
        <v>334500000</v>
      </c>
      <c r="G1725">
        <v>2022</v>
      </c>
    </row>
    <row r="1726" spans="1:7" x14ac:dyDescent="0.3">
      <c r="A1726" s="3">
        <v>44593</v>
      </c>
      <c r="B1726" t="s">
        <v>41</v>
      </c>
      <c r="C1726" t="s">
        <v>6</v>
      </c>
      <c r="D1726">
        <v>383</v>
      </c>
      <c r="E1726">
        <v>56937</v>
      </c>
      <c r="F1726">
        <v>574500000</v>
      </c>
      <c r="G1726">
        <v>2022</v>
      </c>
    </row>
    <row r="1727" spans="1:7" x14ac:dyDescent="0.3">
      <c r="A1727" s="3">
        <v>44621</v>
      </c>
      <c r="B1727" t="s">
        <v>32</v>
      </c>
      <c r="C1727" t="s">
        <v>6</v>
      </c>
      <c r="D1727">
        <v>3169</v>
      </c>
      <c r="E1727">
        <v>51588</v>
      </c>
      <c r="F1727">
        <v>4753500000</v>
      </c>
      <c r="G1727">
        <v>2022</v>
      </c>
    </row>
    <row r="1728" spans="1:7" x14ac:dyDescent="0.3">
      <c r="A1728" s="3">
        <v>44621</v>
      </c>
      <c r="B1728" t="s">
        <v>10</v>
      </c>
      <c r="C1728" t="s">
        <v>6</v>
      </c>
      <c r="D1728">
        <v>179</v>
      </c>
      <c r="E1728">
        <v>29698</v>
      </c>
      <c r="F1728">
        <v>268500000</v>
      </c>
      <c r="G1728">
        <v>2022</v>
      </c>
    </row>
    <row r="1729" spans="1:7" x14ac:dyDescent="0.3">
      <c r="A1729" s="3">
        <v>44621</v>
      </c>
      <c r="B1729" t="s">
        <v>21</v>
      </c>
      <c r="C1729" t="s">
        <v>6</v>
      </c>
      <c r="D1729">
        <v>1328</v>
      </c>
      <c r="E1729">
        <v>85165</v>
      </c>
      <c r="F1729">
        <v>1992000000</v>
      </c>
      <c r="G1729">
        <v>2022</v>
      </c>
    </row>
    <row r="1730" spans="1:7" x14ac:dyDescent="0.3">
      <c r="A1730" s="3">
        <v>44621</v>
      </c>
      <c r="B1730" t="s">
        <v>22</v>
      </c>
      <c r="C1730" t="s">
        <v>6</v>
      </c>
      <c r="D1730">
        <v>55</v>
      </c>
      <c r="E1730">
        <v>1883</v>
      </c>
      <c r="F1730">
        <v>82500000</v>
      </c>
      <c r="G1730">
        <v>2022</v>
      </c>
    </row>
    <row r="1731" spans="1:7" x14ac:dyDescent="0.3">
      <c r="A1731" s="3">
        <v>44621</v>
      </c>
      <c r="B1731" t="s">
        <v>11</v>
      </c>
      <c r="C1731" t="s">
        <v>6</v>
      </c>
      <c r="D1731">
        <v>959</v>
      </c>
      <c r="E1731">
        <v>31244</v>
      </c>
      <c r="F1731">
        <v>1438500000</v>
      </c>
      <c r="G1731">
        <v>2022</v>
      </c>
    </row>
    <row r="1732" spans="1:7" x14ac:dyDescent="0.3">
      <c r="A1732" s="3">
        <v>44621</v>
      </c>
      <c r="B1732" t="s">
        <v>12</v>
      </c>
      <c r="C1732" t="s">
        <v>6</v>
      </c>
      <c r="D1732">
        <v>5</v>
      </c>
      <c r="E1732">
        <v>757</v>
      </c>
      <c r="F1732">
        <v>7500000</v>
      </c>
      <c r="G1732">
        <v>2022</v>
      </c>
    </row>
    <row r="1733" spans="1:7" x14ac:dyDescent="0.3">
      <c r="A1733" s="3">
        <v>44621</v>
      </c>
      <c r="B1733" t="s">
        <v>23</v>
      </c>
      <c r="C1733" t="s">
        <v>6</v>
      </c>
      <c r="D1733">
        <v>3491</v>
      </c>
      <c r="E1733">
        <v>28871</v>
      </c>
      <c r="F1733">
        <v>5236500000</v>
      </c>
      <c r="G1733">
        <v>2022</v>
      </c>
    </row>
    <row r="1734" spans="1:7" x14ac:dyDescent="0.3">
      <c r="A1734" s="3">
        <v>44621</v>
      </c>
      <c r="B1734" t="s">
        <v>33</v>
      </c>
      <c r="C1734" t="s">
        <v>6</v>
      </c>
      <c r="D1734">
        <v>235</v>
      </c>
      <c r="E1734">
        <v>4381</v>
      </c>
      <c r="F1734">
        <v>352500000</v>
      </c>
      <c r="G1734">
        <v>2022</v>
      </c>
    </row>
    <row r="1735" spans="1:7" x14ac:dyDescent="0.3">
      <c r="A1735" s="3">
        <v>44621</v>
      </c>
      <c r="B1735" t="s">
        <v>34</v>
      </c>
      <c r="C1735" t="s">
        <v>6</v>
      </c>
      <c r="D1735">
        <v>4507</v>
      </c>
      <c r="E1735">
        <v>79333</v>
      </c>
      <c r="F1735">
        <v>6760500000</v>
      </c>
      <c r="G1735">
        <v>2022</v>
      </c>
    </row>
    <row r="1736" spans="1:7" x14ac:dyDescent="0.3">
      <c r="A1736" s="3">
        <v>44621</v>
      </c>
      <c r="B1736" t="s">
        <v>30</v>
      </c>
      <c r="C1736" t="s">
        <v>6</v>
      </c>
      <c r="D1736">
        <v>1025</v>
      </c>
      <c r="E1736">
        <v>30295</v>
      </c>
      <c r="F1736">
        <v>1537500000</v>
      </c>
      <c r="G1736">
        <v>2022</v>
      </c>
    </row>
    <row r="1737" spans="1:7" x14ac:dyDescent="0.3">
      <c r="A1737" s="3">
        <v>44621</v>
      </c>
      <c r="B1737" t="s">
        <v>28</v>
      </c>
      <c r="C1737" t="s">
        <v>6</v>
      </c>
      <c r="D1737">
        <v>61</v>
      </c>
      <c r="E1737">
        <v>3565</v>
      </c>
      <c r="F1737">
        <v>91500000</v>
      </c>
      <c r="G1737">
        <v>2022</v>
      </c>
    </row>
    <row r="1738" spans="1:7" x14ac:dyDescent="0.3">
      <c r="A1738" s="3">
        <v>44621</v>
      </c>
      <c r="B1738" t="s">
        <v>13</v>
      </c>
      <c r="C1738" t="s">
        <v>6</v>
      </c>
      <c r="D1738">
        <v>227</v>
      </c>
      <c r="E1738">
        <v>5680</v>
      </c>
      <c r="F1738">
        <v>340500000</v>
      </c>
      <c r="G1738">
        <v>2022</v>
      </c>
    </row>
    <row r="1739" spans="1:7" x14ac:dyDescent="0.3">
      <c r="A1739" s="3">
        <v>44621</v>
      </c>
      <c r="B1739" t="s">
        <v>31</v>
      </c>
      <c r="C1739" t="s">
        <v>6</v>
      </c>
      <c r="D1739">
        <v>607</v>
      </c>
      <c r="E1739">
        <v>38435</v>
      </c>
      <c r="F1739">
        <v>910500000</v>
      </c>
      <c r="G1739">
        <v>2022</v>
      </c>
    </row>
    <row r="1740" spans="1:7" x14ac:dyDescent="0.3">
      <c r="A1740" s="3">
        <v>44621</v>
      </c>
      <c r="B1740" t="s">
        <v>35</v>
      </c>
      <c r="C1740" t="s">
        <v>6</v>
      </c>
      <c r="D1740">
        <v>7288</v>
      </c>
      <c r="E1740">
        <v>91537</v>
      </c>
      <c r="F1740">
        <v>10932000000</v>
      </c>
      <c r="G1740">
        <v>2022</v>
      </c>
    </row>
    <row r="1741" spans="1:7" x14ac:dyDescent="0.3">
      <c r="A1741" s="3">
        <v>44621</v>
      </c>
      <c r="B1741" t="s">
        <v>36</v>
      </c>
      <c r="C1741" t="s">
        <v>6</v>
      </c>
      <c r="D1741">
        <v>2880</v>
      </c>
      <c r="E1741">
        <v>50610</v>
      </c>
      <c r="F1741">
        <v>4320000000</v>
      </c>
      <c r="G1741">
        <v>2022</v>
      </c>
    </row>
    <row r="1742" spans="1:7" x14ac:dyDescent="0.3">
      <c r="A1742" s="3">
        <v>44621</v>
      </c>
      <c r="B1742" t="s">
        <v>24</v>
      </c>
      <c r="C1742" t="s">
        <v>6</v>
      </c>
      <c r="D1742">
        <v>1580</v>
      </c>
      <c r="E1742">
        <v>76256</v>
      </c>
      <c r="F1742">
        <v>2370000000</v>
      </c>
      <c r="G1742">
        <v>2022</v>
      </c>
    </row>
    <row r="1743" spans="1:7" x14ac:dyDescent="0.3">
      <c r="A1743" s="3">
        <v>44621</v>
      </c>
      <c r="B1743" t="s">
        <v>37</v>
      </c>
      <c r="C1743" t="s">
        <v>6</v>
      </c>
      <c r="D1743">
        <v>9687</v>
      </c>
      <c r="E1743">
        <v>130070</v>
      </c>
      <c r="F1743">
        <v>14530500000</v>
      </c>
      <c r="G1743">
        <v>2022</v>
      </c>
    </row>
    <row r="1744" spans="1:7" x14ac:dyDescent="0.3">
      <c r="A1744" s="3">
        <v>44621</v>
      </c>
      <c r="B1744" t="s">
        <v>15</v>
      </c>
      <c r="C1744" t="s">
        <v>6</v>
      </c>
      <c r="D1744">
        <v>2</v>
      </c>
      <c r="E1744">
        <v>3508</v>
      </c>
      <c r="F1744">
        <v>3000000</v>
      </c>
      <c r="G1744">
        <v>2022</v>
      </c>
    </row>
    <row r="1745" spans="1:7" x14ac:dyDescent="0.3">
      <c r="A1745" s="3">
        <v>44621</v>
      </c>
      <c r="B1745" t="s">
        <v>25</v>
      </c>
      <c r="C1745" t="s">
        <v>6</v>
      </c>
      <c r="D1745">
        <v>2363</v>
      </c>
      <c r="E1745">
        <v>47801</v>
      </c>
      <c r="F1745">
        <v>3544500000</v>
      </c>
      <c r="G1745">
        <v>2022</v>
      </c>
    </row>
    <row r="1746" spans="1:7" x14ac:dyDescent="0.3">
      <c r="A1746" s="3">
        <v>44621</v>
      </c>
      <c r="B1746" t="s">
        <v>19</v>
      </c>
      <c r="C1746" t="s">
        <v>6</v>
      </c>
      <c r="D1746">
        <v>181</v>
      </c>
      <c r="E1746">
        <v>3913</v>
      </c>
      <c r="F1746">
        <v>271500000</v>
      </c>
      <c r="G1746">
        <v>2022</v>
      </c>
    </row>
    <row r="1747" spans="1:7" x14ac:dyDescent="0.3">
      <c r="A1747" s="3">
        <v>44621</v>
      </c>
      <c r="B1747" t="s">
        <v>26</v>
      </c>
      <c r="C1747" t="s">
        <v>6</v>
      </c>
      <c r="D1747">
        <v>716</v>
      </c>
      <c r="E1747">
        <v>31497</v>
      </c>
      <c r="F1747">
        <v>1074000000</v>
      </c>
      <c r="G1747">
        <v>2022</v>
      </c>
    </row>
    <row r="1748" spans="1:7" x14ac:dyDescent="0.3">
      <c r="A1748" s="3">
        <v>44621</v>
      </c>
      <c r="B1748" t="s">
        <v>38</v>
      </c>
      <c r="C1748" t="s">
        <v>6</v>
      </c>
      <c r="D1748">
        <v>3080</v>
      </c>
      <c r="E1748">
        <v>60106</v>
      </c>
      <c r="F1748">
        <v>4620000000</v>
      </c>
      <c r="G1748">
        <v>2022</v>
      </c>
    </row>
    <row r="1749" spans="1:7" x14ac:dyDescent="0.3">
      <c r="A1749" s="3">
        <v>44621</v>
      </c>
      <c r="B1749" t="s">
        <v>39</v>
      </c>
      <c r="C1749" t="s">
        <v>6</v>
      </c>
      <c r="D1749">
        <v>7708</v>
      </c>
      <c r="E1749">
        <v>124272</v>
      </c>
      <c r="F1749">
        <v>11562000000</v>
      </c>
      <c r="G1749">
        <v>2022</v>
      </c>
    </row>
    <row r="1750" spans="1:7" x14ac:dyDescent="0.3">
      <c r="A1750" s="3">
        <v>44621</v>
      </c>
      <c r="B1750" t="s">
        <v>20</v>
      </c>
      <c r="C1750" t="s">
        <v>6</v>
      </c>
      <c r="D1750">
        <v>18</v>
      </c>
      <c r="E1750">
        <v>3504</v>
      </c>
      <c r="F1750">
        <v>27000000</v>
      </c>
      <c r="G1750">
        <v>2022</v>
      </c>
    </row>
    <row r="1751" spans="1:7" x14ac:dyDescent="0.3">
      <c r="A1751" s="3">
        <v>44621</v>
      </c>
      <c r="B1751" t="s">
        <v>40</v>
      </c>
      <c r="C1751" t="s">
        <v>6</v>
      </c>
      <c r="D1751">
        <v>1986</v>
      </c>
      <c r="E1751">
        <v>180927</v>
      </c>
      <c r="F1751">
        <v>2979000000</v>
      </c>
      <c r="G1751">
        <v>2022</v>
      </c>
    </row>
    <row r="1752" spans="1:7" x14ac:dyDescent="0.3">
      <c r="A1752" s="3">
        <v>44621</v>
      </c>
      <c r="B1752" t="s">
        <v>27</v>
      </c>
      <c r="C1752" t="s">
        <v>6</v>
      </c>
      <c r="D1752">
        <v>435</v>
      </c>
      <c r="E1752">
        <v>11692</v>
      </c>
      <c r="F1752">
        <v>652500000</v>
      </c>
      <c r="G1752">
        <v>2022</v>
      </c>
    </row>
    <row r="1753" spans="1:7" x14ac:dyDescent="0.3">
      <c r="A1753" s="3">
        <v>44621</v>
      </c>
      <c r="B1753" t="s">
        <v>41</v>
      </c>
      <c r="C1753" t="s">
        <v>6</v>
      </c>
      <c r="D1753">
        <v>626</v>
      </c>
      <c r="E1753">
        <v>73783</v>
      </c>
      <c r="F1753">
        <v>939000000</v>
      </c>
      <c r="G1753">
        <v>2022</v>
      </c>
    </row>
    <row r="1754" spans="1:7" x14ac:dyDescent="0.3">
      <c r="A1754" s="3">
        <v>44652</v>
      </c>
      <c r="B1754" t="s">
        <v>32</v>
      </c>
      <c r="C1754" t="s">
        <v>6</v>
      </c>
      <c r="D1754">
        <v>2745</v>
      </c>
      <c r="E1754">
        <v>56529</v>
      </c>
      <c r="F1754">
        <v>4117500000</v>
      </c>
      <c r="G1754">
        <v>2022</v>
      </c>
    </row>
    <row r="1755" spans="1:7" x14ac:dyDescent="0.3">
      <c r="A1755" s="3">
        <v>44652</v>
      </c>
      <c r="B1755" t="s">
        <v>10</v>
      </c>
      <c r="C1755" t="s">
        <v>6</v>
      </c>
      <c r="D1755">
        <v>168</v>
      </c>
      <c r="E1755">
        <v>26813</v>
      </c>
      <c r="F1755">
        <v>252000000</v>
      </c>
      <c r="G1755">
        <v>2022</v>
      </c>
    </row>
    <row r="1756" spans="1:7" x14ac:dyDescent="0.3">
      <c r="A1756" s="3">
        <v>44652</v>
      </c>
      <c r="B1756" t="s">
        <v>21</v>
      </c>
      <c r="C1756" t="s">
        <v>6</v>
      </c>
      <c r="D1756">
        <v>475</v>
      </c>
      <c r="E1756">
        <v>82418</v>
      </c>
      <c r="F1756">
        <v>712500000</v>
      </c>
      <c r="G1756">
        <v>2022</v>
      </c>
    </row>
    <row r="1757" spans="1:7" x14ac:dyDescent="0.3">
      <c r="A1757" s="3">
        <v>44652</v>
      </c>
      <c r="B1757" t="s">
        <v>22</v>
      </c>
      <c r="C1757" t="s">
        <v>6</v>
      </c>
      <c r="D1757">
        <v>63</v>
      </c>
      <c r="E1757">
        <v>1881</v>
      </c>
      <c r="F1757">
        <v>94500000</v>
      </c>
      <c r="G1757">
        <v>2022</v>
      </c>
    </row>
    <row r="1758" spans="1:7" x14ac:dyDescent="0.3">
      <c r="A1758" s="3">
        <v>44652</v>
      </c>
      <c r="B1758" t="s">
        <v>11</v>
      </c>
      <c r="C1758" t="s">
        <v>6</v>
      </c>
      <c r="D1758">
        <v>1397</v>
      </c>
      <c r="E1758">
        <v>30843</v>
      </c>
      <c r="F1758">
        <v>2095500000</v>
      </c>
      <c r="G1758">
        <v>2022</v>
      </c>
    </row>
    <row r="1759" spans="1:7" x14ac:dyDescent="0.3">
      <c r="A1759" s="3">
        <v>44652</v>
      </c>
      <c r="B1759" t="s">
        <v>12</v>
      </c>
      <c r="C1759" t="s">
        <v>6</v>
      </c>
      <c r="D1759">
        <v>4</v>
      </c>
      <c r="E1759">
        <v>804</v>
      </c>
      <c r="F1759">
        <v>6000000</v>
      </c>
      <c r="G1759">
        <v>2022</v>
      </c>
    </row>
    <row r="1760" spans="1:7" x14ac:dyDescent="0.3">
      <c r="A1760" s="3">
        <v>44652</v>
      </c>
      <c r="B1760" t="s">
        <v>23</v>
      </c>
      <c r="C1760" t="s">
        <v>6</v>
      </c>
      <c r="D1760">
        <v>2832</v>
      </c>
      <c r="E1760">
        <v>32226</v>
      </c>
      <c r="F1760">
        <v>4248000000</v>
      </c>
      <c r="G1760">
        <v>2022</v>
      </c>
    </row>
    <row r="1761" spans="1:7" x14ac:dyDescent="0.3">
      <c r="A1761" s="3">
        <v>44652</v>
      </c>
      <c r="B1761" t="s">
        <v>33</v>
      </c>
      <c r="C1761" t="s">
        <v>6</v>
      </c>
      <c r="D1761">
        <v>377</v>
      </c>
      <c r="E1761">
        <v>3817</v>
      </c>
      <c r="F1761">
        <v>565500000</v>
      </c>
      <c r="G1761">
        <v>2022</v>
      </c>
    </row>
    <row r="1762" spans="1:7" x14ac:dyDescent="0.3">
      <c r="A1762" s="3">
        <v>44652</v>
      </c>
      <c r="B1762" t="s">
        <v>34</v>
      </c>
      <c r="C1762" t="s">
        <v>6</v>
      </c>
      <c r="D1762">
        <v>6695</v>
      </c>
      <c r="E1762">
        <v>88648</v>
      </c>
      <c r="F1762">
        <v>10042500000</v>
      </c>
      <c r="G1762">
        <v>2022</v>
      </c>
    </row>
    <row r="1763" spans="1:7" x14ac:dyDescent="0.3">
      <c r="A1763" s="3">
        <v>44652</v>
      </c>
      <c r="B1763" t="s">
        <v>30</v>
      </c>
      <c r="C1763" t="s">
        <v>6</v>
      </c>
      <c r="D1763">
        <v>1215</v>
      </c>
      <c r="E1763">
        <v>30558</v>
      </c>
      <c r="F1763">
        <v>1822500000</v>
      </c>
      <c r="G1763">
        <v>2022</v>
      </c>
    </row>
    <row r="1764" spans="1:7" x14ac:dyDescent="0.3">
      <c r="A1764" s="3">
        <v>44652</v>
      </c>
      <c r="B1764" t="s">
        <v>28</v>
      </c>
      <c r="C1764" t="s">
        <v>6</v>
      </c>
      <c r="D1764">
        <v>97</v>
      </c>
      <c r="E1764">
        <v>4637</v>
      </c>
      <c r="F1764">
        <v>145500000</v>
      </c>
      <c r="G1764">
        <v>2022</v>
      </c>
    </row>
    <row r="1765" spans="1:7" x14ac:dyDescent="0.3">
      <c r="A1765" s="3">
        <v>44652</v>
      </c>
      <c r="B1765" t="s">
        <v>13</v>
      </c>
      <c r="C1765" t="s">
        <v>6</v>
      </c>
      <c r="D1765">
        <v>125</v>
      </c>
      <c r="E1765">
        <v>8306</v>
      </c>
      <c r="F1765">
        <v>187500000</v>
      </c>
      <c r="G1765">
        <v>2022</v>
      </c>
    </row>
    <row r="1766" spans="1:7" x14ac:dyDescent="0.3">
      <c r="A1766" s="3">
        <v>44652</v>
      </c>
      <c r="B1766" t="s">
        <v>31</v>
      </c>
      <c r="C1766" t="s">
        <v>6</v>
      </c>
      <c r="D1766">
        <v>450</v>
      </c>
      <c r="E1766">
        <v>35590</v>
      </c>
      <c r="F1766">
        <v>675000000</v>
      </c>
      <c r="G1766">
        <v>2022</v>
      </c>
    </row>
    <row r="1767" spans="1:7" x14ac:dyDescent="0.3">
      <c r="A1767" s="3">
        <v>44652</v>
      </c>
      <c r="B1767" t="s">
        <v>35</v>
      </c>
      <c r="C1767" t="s">
        <v>6</v>
      </c>
      <c r="D1767">
        <v>8814</v>
      </c>
      <c r="E1767">
        <v>100400</v>
      </c>
      <c r="F1767">
        <v>13221000000</v>
      </c>
      <c r="G1767">
        <v>2022</v>
      </c>
    </row>
    <row r="1768" spans="1:7" x14ac:dyDescent="0.3">
      <c r="A1768" s="3">
        <v>44652</v>
      </c>
      <c r="B1768" t="s">
        <v>36</v>
      </c>
      <c r="C1768" t="s">
        <v>6</v>
      </c>
      <c r="D1768">
        <v>2908</v>
      </c>
      <c r="E1768">
        <v>41859</v>
      </c>
      <c r="F1768">
        <v>4362000000</v>
      </c>
      <c r="G1768">
        <v>2022</v>
      </c>
    </row>
    <row r="1769" spans="1:7" x14ac:dyDescent="0.3">
      <c r="A1769" s="3">
        <v>44652</v>
      </c>
      <c r="B1769" t="s">
        <v>24</v>
      </c>
      <c r="C1769" t="s">
        <v>6</v>
      </c>
      <c r="D1769">
        <v>1337</v>
      </c>
      <c r="E1769">
        <v>75144</v>
      </c>
      <c r="F1769">
        <v>2005500000</v>
      </c>
      <c r="G1769">
        <v>2022</v>
      </c>
    </row>
    <row r="1770" spans="1:7" x14ac:dyDescent="0.3">
      <c r="A1770" s="3">
        <v>44652</v>
      </c>
      <c r="B1770" t="s">
        <v>37</v>
      </c>
      <c r="C1770" t="s">
        <v>6</v>
      </c>
      <c r="D1770">
        <v>7375</v>
      </c>
      <c r="E1770">
        <v>135969</v>
      </c>
      <c r="F1770">
        <v>11062500000</v>
      </c>
      <c r="G1770">
        <v>2022</v>
      </c>
    </row>
    <row r="1771" spans="1:7" x14ac:dyDescent="0.3">
      <c r="A1771" s="3">
        <v>44652</v>
      </c>
      <c r="B1771" t="s">
        <v>16</v>
      </c>
      <c r="C1771" t="s">
        <v>6</v>
      </c>
      <c r="D1771">
        <v>5</v>
      </c>
      <c r="E1771">
        <v>1472</v>
      </c>
      <c r="F1771">
        <v>7500000</v>
      </c>
      <c r="G1771">
        <v>2022</v>
      </c>
    </row>
    <row r="1772" spans="1:7" x14ac:dyDescent="0.3">
      <c r="A1772" s="3">
        <v>44652</v>
      </c>
      <c r="B1772" t="s">
        <v>18</v>
      </c>
      <c r="C1772" t="s">
        <v>6</v>
      </c>
      <c r="D1772">
        <v>2</v>
      </c>
      <c r="E1772">
        <v>444</v>
      </c>
      <c r="F1772">
        <v>3000000</v>
      </c>
      <c r="G1772">
        <v>2022</v>
      </c>
    </row>
    <row r="1773" spans="1:7" x14ac:dyDescent="0.3">
      <c r="A1773" s="3">
        <v>44652</v>
      </c>
      <c r="B1773" t="s">
        <v>25</v>
      </c>
      <c r="C1773" t="s">
        <v>6</v>
      </c>
      <c r="D1773">
        <v>2261</v>
      </c>
      <c r="E1773">
        <v>44330</v>
      </c>
      <c r="F1773">
        <v>3391500000</v>
      </c>
      <c r="G1773">
        <v>2022</v>
      </c>
    </row>
    <row r="1774" spans="1:7" x14ac:dyDescent="0.3">
      <c r="A1774" s="3">
        <v>44652</v>
      </c>
      <c r="B1774" t="s">
        <v>19</v>
      </c>
      <c r="C1774" t="s">
        <v>6</v>
      </c>
      <c r="D1774">
        <v>82</v>
      </c>
      <c r="E1774">
        <v>3044</v>
      </c>
      <c r="F1774">
        <v>123000000</v>
      </c>
      <c r="G1774">
        <v>2022</v>
      </c>
    </row>
    <row r="1775" spans="1:7" x14ac:dyDescent="0.3">
      <c r="A1775" s="3">
        <v>44652</v>
      </c>
      <c r="B1775" t="s">
        <v>26</v>
      </c>
      <c r="C1775" t="s">
        <v>6</v>
      </c>
      <c r="D1775">
        <v>817</v>
      </c>
      <c r="E1775">
        <v>29934</v>
      </c>
      <c r="F1775">
        <v>1225500000</v>
      </c>
      <c r="G1775">
        <v>2022</v>
      </c>
    </row>
    <row r="1776" spans="1:7" x14ac:dyDescent="0.3">
      <c r="A1776" s="3">
        <v>44652</v>
      </c>
      <c r="B1776" t="s">
        <v>38</v>
      </c>
      <c r="C1776" t="s">
        <v>6</v>
      </c>
      <c r="D1776">
        <v>3771</v>
      </c>
      <c r="E1776">
        <v>70039</v>
      </c>
      <c r="F1776">
        <v>5656500000</v>
      </c>
      <c r="G1776">
        <v>2022</v>
      </c>
    </row>
    <row r="1777" spans="1:7" x14ac:dyDescent="0.3">
      <c r="A1777" s="3">
        <v>44652</v>
      </c>
      <c r="B1777" t="s">
        <v>39</v>
      </c>
      <c r="C1777" t="s">
        <v>6</v>
      </c>
      <c r="D1777">
        <v>5425</v>
      </c>
      <c r="E1777">
        <v>106643</v>
      </c>
      <c r="F1777">
        <v>8137500000</v>
      </c>
      <c r="G1777">
        <v>2022</v>
      </c>
    </row>
    <row r="1778" spans="1:7" x14ac:dyDescent="0.3">
      <c r="A1778" s="3">
        <v>44652</v>
      </c>
      <c r="B1778" t="s">
        <v>20</v>
      </c>
      <c r="C1778" t="s">
        <v>6</v>
      </c>
      <c r="D1778">
        <v>20</v>
      </c>
      <c r="E1778">
        <v>2797</v>
      </c>
      <c r="F1778">
        <v>30000000</v>
      </c>
      <c r="G1778">
        <v>2022</v>
      </c>
    </row>
    <row r="1779" spans="1:7" x14ac:dyDescent="0.3">
      <c r="A1779" s="3">
        <v>44652</v>
      </c>
      <c r="B1779" t="s">
        <v>40</v>
      </c>
      <c r="C1779" t="s">
        <v>6</v>
      </c>
      <c r="D1779">
        <v>2397</v>
      </c>
      <c r="E1779">
        <v>225079</v>
      </c>
      <c r="F1779">
        <v>3595500000</v>
      </c>
      <c r="G1779">
        <v>2022</v>
      </c>
    </row>
    <row r="1780" spans="1:7" x14ac:dyDescent="0.3">
      <c r="A1780" s="3">
        <v>44652</v>
      </c>
      <c r="B1780" t="s">
        <v>27</v>
      </c>
      <c r="C1780" t="s">
        <v>6</v>
      </c>
      <c r="D1780">
        <v>602</v>
      </c>
      <c r="E1780">
        <v>12989</v>
      </c>
      <c r="F1780">
        <v>903000000</v>
      </c>
      <c r="G1780">
        <v>2022</v>
      </c>
    </row>
    <row r="1781" spans="1:7" x14ac:dyDescent="0.3">
      <c r="A1781" s="3">
        <v>44652</v>
      </c>
      <c r="B1781" t="s">
        <v>41</v>
      </c>
      <c r="C1781" t="s">
        <v>6</v>
      </c>
      <c r="D1781">
        <v>815</v>
      </c>
      <c r="E1781">
        <v>68909</v>
      </c>
      <c r="F1781">
        <v>1222500000</v>
      </c>
      <c r="G1781">
        <v>2022</v>
      </c>
    </row>
    <row r="1782" spans="1:7" x14ac:dyDescent="0.3">
      <c r="A1782" s="3">
        <v>44682</v>
      </c>
      <c r="B1782" t="s">
        <v>32</v>
      </c>
      <c r="C1782" t="s">
        <v>6</v>
      </c>
      <c r="D1782">
        <v>1615</v>
      </c>
      <c r="E1782">
        <v>48041</v>
      </c>
      <c r="F1782">
        <v>2422500000</v>
      </c>
      <c r="G1782">
        <v>2022</v>
      </c>
    </row>
    <row r="1783" spans="1:7" x14ac:dyDescent="0.3">
      <c r="A1783" s="3">
        <v>44682</v>
      </c>
      <c r="B1783" t="s">
        <v>10</v>
      </c>
      <c r="C1783" t="s">
        <v>6</v>
      </c>
      <c r="D1783">
        <v>112</v>
      </c>
      <c r="E1783">
        <v>28739</v>
      </c>
      <c r="F1783">
        <v>168000000</v>
      </c>
      <c r="G1783">
        <v>2022</v>
      </c>
    </row>
    <row r="1784" spans="1:7" x14ac:dyDescent="0.3">
      <c r="A1784" s="3">
        <v>44682</v>
      </c>
      <c r="B1784" t="s">
        <v>21</v>
      </c>
      <c r="C1784" t="s">
        <v>6</v>
      </c>
      <c r="D1784">
        <v>458</v>
      </c>
      <c r="E1784">
        <v>113034</v>
      </c>
      <c r="F1784">
        <v>687000000</v>
      </c>
      <c r="G1784">
        <v>2022</v>
      </c>
    </row>
    <row r="1785" spans="1:7" x14ac:dyDescent="0.3">
      <c r="A1785" s="3">
        <v>44682</v>
      </c>
      <c r="B1785" t="s">
        <v>22</v>
      </c>
      <c r="C1785" t="s">
        <v>6</v>
      </c>
      <c r="D1785">
        <v>44</v>
      </c>
      <c r="E1785">
        <v>1797</v>
      </c>
      <c r="F1785">
        <v>66000000</v>
      </c>
      <c r="G1785">
        <v>2022</v>
      </c>
    </row>
    <row r="1786" spans="1:7" x14ac:dyDescent="0.3">
      <c r="A1786" s="3">
        <v>44682</v>
      </c>
      <c r="B1786" t="s">
        <v>11</v>
      </c>
      <c r="C1786" t="s">
        <v>6</v>
      </c>
      <c r="D1786">
        <v>834</v>
      </c>
      <c r="E1786">
        <v>28821</v>
      </c>
      <c r="F1786">
        <v>1251000000</v>
      </c>
      <c r="G1786">
        <v>2022</v>
      </c>
    </row>
    <row r="1787" spans="1:7" x14ac:dyDescent="0.3">
      <c r="A1787" s="3">
        <v>44682</v>
      </c>
      <c r="B1787" t="s">
        <v>12</v>
      </c>
      <c r="C1787" t="s">
        <v>6</v>
      </c>
      <c r="D1787">
        <v>6</v>
      </c>
      <c r="E1787">
        <v>790</v>
      </c>
      <c r="F1787">
        <v>9000000</v>
      </c>
      <c r="G1787">
        <v>2022</v>
      </c>
    </row>
    <row r="1788" spans="1:7" x14ac:dyDescent="0.3">
      <c r="A1788" s="3">
        <v>44682</v>
      </c>
      <c r="B1788" t="s">
        <v>23</v>
      </c>
      <c r="C1788" t="s">
        <v>6</v>
      </c>
      <c r="D1788">
        <v>1760</v>
      </c>
      <c r="E1788">
        <v>28897</v>
      </c>
      <c r="F1788">
        <v>2640000000</v>
      </c>
      <c r="G1788">
        <v>2022</v>
      </c>
    </row>
    <row r="1789" spans="1:7" x14ac:dyDescent="0.3">
      <c r="A1789" s="3">
        <v>44682</v>
      </c>
      <c r="B1789" t="s">
        <v>33</v>
      </c>
      <c r="C1789" t="s">
        <v>6</v>
      </c>
      <c r="D1789">
        <v>453</v>
      </c>
      <c r="E1789">
        <v>3338</v>
      </c>
      <c r="F1789">
        <v>679500000</v>
      </c>
      <c r="G1789">
        <v>2022</v>
      </c>
    </row>
    <row r="1790" spans="1:7" x14ac:dyDescent="0.3">
      <c r="A1790" s="3">
        <v>44682</v>
      </c>
      <c r="B1790" t="s">
        <v>34</v>
      </c>
      <c r="C1790" t="s">
        <v>6</v>
      </c>
      <c r="D1790">
        <v>4408</v>
      </c>
      <c r="E1790">
        <v>68621</v>
      </c>
      <c r="F1790">
        <v>6612000000</v>
      </c>
      <c r="G1790">
        <v>2022</v>
      </c>
    </row>
    <row r="1791" spans="1:7" x14ac:dyDescent="0.3">
      <c r="A1791" s="3">
        <v>44682</v>
      </c>
      <c r="B1791" t="s">
        <v>30</v>
      </c>
      <c r="C1791" t="s">
        <v>6</v>
      </c>
      <c r="D1791">
        <v>1178</v>
      </c>
      <c r="E1791">
        <v>32009</v>
      </c>
      <c r="F1791">
        <v>1767000000</v>
      </c>
      <c r="G1791">
        <v>2022</v>
      </c>
    </row>
    <row r="1792" spans="1:7" x14ac:dyDescent="0.3">
      <c r="A1792" s="3">
        <v>44682</v>
      </c>
      <c r="B1792" t="s">
        <v>28</v>
      </c>
      <c r="C1792" t="s">
        <v>6</v>
      </c>
      <c r="D1792">
        <v>73</v>
      </c>
      <c r="E1792">
        <v>5131</v>
      </c>
      <c r="F1792">
        <v>109500000</v>
      </c>
      <c r="G1792">
        <v>2022</v>
      </c>
    </row>
    <row r="1793" spans="1:7" x14ac:dyDescent="0.3">
      <c r="A1793" s="3">
        <v>44682</v>
      </c>
      <c r="B1793" t="s">
        <v>13</v>
      </c>
      <c r="C1793" t="s">
        <v>6</v>
      </c>
      <c r="D1793">
        <v>124</v>
      </c>
      <c r="E1793">
        <v>9505</v>
      </c>
      <c r="F1793">
        <v>186000000</v>
      </c>
      <c r="G1793">
        <v>2022</v>
      </c>
    </row>
    <row r="1794" spans="1:7" x14ac:dyDescent="0.3">
      <c r="A1794" s="3">
        <v>44682</v>
      </c>
      <c r="B1794" t="s">
        <v>31</v>
      </c>
      <c r="C1794" t="s">
        <v>6</v>
      </c>
      <c r="D1794">
        <v>431</v>
      </c>
      <c r="E1794">
        <v>39317</v>
      </c>
      <c r="F1794">
        <v>646500000</v>
      </c>
      <c r="G1794">
        <v>2022</v>
      </c>
    </row>
    <row r="1795" spans="1:7" x14ac:dyDescent="0.3">
      <c r="A1795" s="3">
        <v>44682</v>
      </c>
      <c r="B1795" t="s">
        <v>35</v>
      </c>
      <c r="C1795" t="s">
        <v>6</v>
      </c>
      <c r="D1795">
        <v>5947</v>
      </c>
      <c r="E1795">
        <v>84301</v>
      </c>
      <c r="F1795">
        <v>8920500000</v>
      </c>
      <c r="G1795">
        <v>2022</v>
      </c>
    </row>
    <row r="1796" spans="1:7" x14ac:dyDescent="0.3">
      <c r="A1796" s="3">
        <v>44682</v>
      </c>
      <c r="B1796" t="s">
        <v>36</v>
      </c>
      <c r="C1796" t="s">
        <v>6</v>
      </c>
      <c r="D1796">
        <v>2373</v>
      </c>
      <c r="E1796">
        <v>40514</v>
      </c>
      <c r="F1796">
        <v>3559500000</v>
      </c>
      <c r="G1796">
        <v>2022</v>
      </c>
    </row>
    <row r="1797" spans="1:7" x14ac:dyDescent="0.3">
      <c r="A1797" s="3">
        <v>44682</v>
      </c>
      <c r="B1797" t="s">
        <v>24</v>
      </c>
      <c r="C1797" t="s">
        <v>6</v>
      </c>
      <c r="D1797">
        <v>1310</v>
      </c>
      <c r="E1797">
        <v>94602</v>
      </c>
      <c r="F1797">
        <v>1965000000</v>
      </c>
      <c r="G1797">
        <v>2022</v>
      </c>
    </row>
    <row r="1798" spans="1:7" x14ac:dyDescent="0.3">
      <c r="A1798" s="3">
        <v>44682</v>
      </c>
      <c r="B1798" t="s">
        <v>37</v>
      </c>
      <c r="C1798" t="s">
        <v>6</v>
      </c>
      <c r="D1798">
        <v>8914</v>
      </c>
      <c r="E1798">
        <v>123203</v>
      </c>
      <c r="F1798">
        <v>13371000000</v>
      </c>
      <c r="G1798">
        <v>2022</v>
      </c>
    </row>
    <row r="1799" spans="1:7" x14ac:dyDescent="0.3">
      <c r="A1799" s="3">
        <v>44682</v>
      </c>
      <c r="B1799" t="s">
        <v>15</v>
      </c>
      <c r="C1799" t="s">
        <v>6</v>
      </c>
      <c r="D1799">
        <v>2</v>
      </c>
      <c r="E1799">
        <v>2443</v>
      </c>
      <c r="F1799">
        <v>3000000</v>
      </c>
      <c r="G1799">
        <v>2022</v>
      </c>
    </row>
    <row r="1800" spans="1:7" x14ac:dyDescent="0.3">
      <c r="A1800" s="3">
        <v>44682</v>
      </c>
      <c r="B1800" t="s">
        <v>25</v>
      </c>
      <c r="C1800" t="s">
        <v>6</v>
      </c>
      <c r="D1800">
        <v>1714</v>
      </c>
      <c r="E1800">
        <v>38324</v>
      </c>
      <c r="F1800">
        <v>2571000000</v>
      </c>
      <c r="G1800">
        <v>2022</v>
      </c>
    </row>
    <row r="1801" spans="1:7" x14ac:dyDescent="0.3">
      <c r="A1801" s="3">
        <v>44682</v>
      </c>
      <c r="B1801" t="s">
        <v>19</v>
      </c>
      <c r="C1801" t="s">
        <v>6</v>
      </c>
      <c r="D1801">
        <v>65</v>
      </c>
      <c r="E1801">
        <v>3122</v>
      </c>
      <c r="F1801">
        <v>97500000</v>
      </c>
      <c r="G1801">
        <v>2022</v>
      </c>
    </row>
    <row r="1802" spans="1:7" x14ac:dyDescent="0.3">
      <c r="A1802" s="3">
        <v>44682</v>
      </c>
      <c r="B1802" t="s">
        <v>26</v>
      </c>
      <c r="C1802" t="s">
        <v>6</v>
      </c>
      <c r="D1802">
        <v>493</v>
      </c>
      <c r="E1802">
        <v>30377</v>
      </c>
      <c r="F1802">
        <v>739500000</v>
      </c>
      <c r="G1802">
        <v>2022</v>
      </c>
    </row>
    <row r="1803" spans="1:7" x14ac:dyDescent="0.3">
      <c r="A1803" s="3">
        <v>44682</v>
      </c>
      <c r="B1803" t="s">
        <v>38</v>
      </c>
      <c r="C1803" t="s">
        <v>6</v>
      </c>
      <c r="D1803">
        <v>3701</v>
      </c>
      <c r="E1803">
        <v>73803</v>
      </c>
      <c r="F1803">
        <v>5551500000</v>
      </c>
      <c r="G1803">
        <v>2022</v>
      </c>
    </row>
    <row r="1804" spans="1:7" x14ac:dyDescent="0.3">
      <c r="A1804" s="3">
        <v>44682</v>
      </c>
      <c r="B1804" t="s">
        <v>39</v>
      </c>
      <c r="C1804" t="s">
        <v>6</v>
      </c>
      <c r="D1804">
        <v>3628</v>
      </c>
      <c r="E1804">
        <v>102565</v>
      </c>
      <c r="F1804">
        <v>5442000000</v>
      </c>
      <c r="G1804">
        <v>2022</v>
      </c>
    </row>
    <row r="1805" spans="1:7" x14ac:dyDescent="0.3">
      <c r="A1805" s="3">
        <v>44682</v>
      </c>
      <c r="B1805" t="s">
        <v>20</v>
      </c>
      <c r="C1805" t="s">
        <v>6</v>
      </c>
      <c r="D1805">
        <v>14</v>
      </c>
      <c r="E1805">
        <v>2768</v>
      </c>
      <c r="F1805">
        <v>21000000</v>
      </c>
      <c r="G1805">
        <v>2022</v>
      </c>
    </row>
    <row r="1806" spans="1:7" x14ac:dyDescent="0.3">
      <c r="A1806" s="3">
        <v>44682</v>
      </c>
      <c r="B1806" t="s">
        <v>40</v>
      </c>
      <c r="C1806" t="s">
        <v>6</v>
      </c>
      <c r="D1806">
        <v>1695</v>
      </c>
      <c r="E1806">
        <v>273962</v>
      </c>
      <c r="F1806">
        <v>2542500000</v>
      </c>
      <c r="G1806">
        <v>2022</v>
      </c>
    </row>
    <row r="1807" spans="1:7" x14ac:dyDescent="0.3">
      <c r="A1807" s="3">
        <v>44682</v>
      </c>
      <c r="B1807" t="s">
        <v>27</v>
      </c>
      <c r="C1807" t="s">
        <v>6</v>
      </c>
      <c r="D1807">
        <v>377</v>
      </c>
      <c r="E1807">
        <v>12930</v>
      </c>
      <c r="F1807">
        <v>565500000</v>
      </c>
      <c r="G1807">
        <v>2022</v>
      </c>
    </row>
    <row r="1808" spans="1:7" x14ac:dyDescent="0.3">
      <c r="A1808" s="3">
        <v>44682</v>
      </c>
      <c r="B1808" t="s">
        <v>41</v>
      </c>
      <c r="C1808" t="s">
        <v>6</v>
      </c>
      <c r="D1808">
        <v>683</v>
      </c>
      <c r="E1808">
        <v>68721</v>
      </c>
      <c r="F1808">
        <v>1024500000</v>
      </c>
      <c r="G1808">
        <v>2022</v>
      </c>
    </row>
    <row r="1809" spans="1:7" x14ac:dyDescent="0.3">
      <c r="A1809" s="3">
        <v>44713</v>
      </c>
      <c r="B1809" t="s">
        <v>32</v>
      </c>
      <c r="C1809" t="s">
        <v>6</v>
      </c>
      <c r="D1809">
        <v>1733</v>
      </c>
      <c r="E1809">
        <v>37538</v>
      </c>
      <c r="F1809">
        <v>2599500000</v>
      </c>
      <c r="G1809">
        <v>2022</v>
      </c>
    </row>
    <row r="1810" spans="1:7" x14ac:dyDescent="0.3">
      <c r="A1810" s="3">
        <v>44713</v>
      </c>
      <c r="B1810" t="s">
        <v>10</v>
      </c>
      <c r="C1810" t="s">
        <v>6</v>
      </c>
      <c r="D1810">
        <v>101</v>
      </c>
      <c r="E1810">
        <v>21695</v>
      </c>
      <c r="F1810">
        <v>151500000</v>
      </c>
      <c r="G1810">
        <v>2022</v>
      </c>
    </row>
    <row r="1811" spans="1:7" x14ac:dyDescent="0.3">
      <c r="A1811" s="3">
        <v>44713</v>
      </c>
      <c r="B1811" t="s">
        <v>21</v>
      </c>
      <c r="C1811" t="s">
        <v>6</v>
      </c>
      <c r="D1811">
        <v>716</v>
      </c>
      <c r="E1811">
        <v>79768</v>
      </c>
      <c r="F1811">
        <v>1074000000</v>
      </c>
      <c r="G1811">
        <v>2022</v>
      </c>
    </row>
    <row r="1812" spans="1:7" x14ac:dyDescent="0.3">
      <c r="A1812" s="3">
        <v>44713</v>
      </c>
      <c r="B1812" t="s">
        <v>22</v>
      </c>
      <c r="C1812" t="s">
        <v>6</v>
      </c>
      <c r="D1812">
        <v>63</v>
      </c>
      <c r="E1812">
        <v>1808</v>
      </c>
      <c r="F1812">
        <v>94500000</v>
      </c>
      <c r="G1812">
        <v>2022</v>
      </c>
    </row>
    <row r="1813" spans="1:7" x14ac:dyDescent="0.3">
      <c r="A1813" s="3">
        <v>44713</v>
      </c>
      <c r="B1813" t="s">
        <v>11</v>
      </c>
      <c r="C1813" t="s">
        <v>6</v>
      </c>
      <c r="D1813">
        <v>1038</v>
      </c>
      <c r="E1813">
        <v>28027</v>
      </c>
      <c r="F1813">
        <v>1557000000</v>
      </c>
      <c r="G1813">
        <v>2022</v>
      </c>
    </row>
    <row r="1814" spans="1:7" x14ac:dyDescent="0.3">
      <c r="A1814" s="3">
        <v>44713</v>
      </c>
      <c r="B1814" t="s">
        <v>23</v>
      </c>
      <c r="C1814" t="s">
        <v>6</v>
      </c>
      <c r="D1814">
        <v>2755</v>
      </c>
      <c r="E1814">
        <v>27696</v>
      </c>
      <c r="F1814">
        <v>4132500000</v>
      </c>
      <c r="G1814">
        <v>2022</v>
      </c>
    </row>
    <row r="1815" spans="1:7" x14ac:dyDescent="0.3">
      <c r="A1815" s="3">
        <v>44713</v>
      </c>
      <c r="B1815" t="s">
        <v>33</v>
      </c>
      <c r="C1815" t="s">
        <v>6</v>
      </c>
      <c r="D1815">
        <v>365</v>
      </c>
      <c r="E1815">
        <v>3042</v>
      </c>
      <c r="F1815">
        <v>547500000</v>
      </c>
      <c r="G1815">
        <v>2022</v>
      </c>
    </row>
    <row r="1816" spans="1:7" x14ac:dyDescent="0.3">
      <c r="A1816" s="3">
        <v>44713</v>
      </c>
      <c r="B1816" t="s">
        <v>34</v>
      </c>
      <c r="C1816" t="s">
        <v>6</v>
      </c>
      <c r="D1816">
        <v>5322</v>
      </c>
      <c r="E1816">
        <v>83549</v>
      </c>
      <c r="F1816">
        <v>7983000000</v>
      </c>
      <c r="G1816">
        <v>2022</v>
      </c>
    </row>
    <row r="1817" spans="1:7" x14ac:dyDescent="0.3">
      <c r="A1817" s="3">
        <v>44713</v>
      </c>
      <c r="B1817" t="s">
        <v>30</v>
      </c>
      <c r="C1817" t="s">
        <v>6</v>
      </c>
      <c r="D1817">
        <v>966</v>
      </c>
      <c r="E1817">
        <v>30435</v>
      </c>
      <c r="F1817">
        <v>1449000000</v>
      </c>
      <c r="G1817">
        <v>2022</v>
      </c>
    </row>
    <row r="1818" spans="1:7" x14ac:dyDescent="0.3">
      <c r="A1818" s="3">
        <v>44713</v>
      </c>
      <c r="B1818" t="s">
        <v>28</v>
      </c>
      <c r="C1818" t="s">
        <v>6</v>
      </c>
      <c r="D1818">
        <v>104</v>
      </c>
      <c r="E1818">
        <v>5610</v>
      </c>
      <c r="F1818">
        <v>156000000</v>
      </c>
      <c r="G1818">
        <v>2022</v>
      </c>
    </row>
    <row r="1819" spans="1:7" x14ac:dyDescent="0.3">
      <c r="A1819" s="3">
        <v>44713</v>
      </c>
      <c r="B1819" t="s">
        <v>13</v>
      </c>
      <c r="C1819" t="s">
        <v>6</v>
      </c>
      <c r="D1819">
        <v>159</v>
      </c>
      <c r="E1819">
        <v>8064</v>
      </c>
      <c r="F1819">
        <v>238500000</v>
      </c>
      <c r="G1819">
        <v>2022</v>
      </c>
    </row>
    <row r="1820" spans="1:7" x14ac:dyDescent="0.3">
      <c r="A1820" s="3">
        <v>44713</v>
      </c>
      <c r="B1820" t="s">
        <v>31</v>
      </c>
      <c r="C1820" t="s">
        <v>6</v>
      </c>
      <c r="D1820">
        <v>461</v>
      </c>
      <c r="E1820">
        <v>32650</v>
      </c>
      <c r="F1820">
        <v>691500000</v>
      </c>
      <c r="G1820">
        <v>2022</v>
      </c>
    </row>
    <row r="1821" spans="1:7" x14ac:dyDescent="0.3">
      <c r="A1821" s="3">
        <v>44713</v>
      </c>
      <c r="B1821" t="s">
        <v>35</v>
      </c>
      <c r="C1821" t="s">
        <v>6</v>
      </c>
      <c r="D1821">
        <v>6800</v>
      </c>
      <c r="E1821">
        <v>91707</v>
      </c>
      <c r="F1821">
        <v>10200000000</v>
      </c>
      <c r="G1821">
        <v>2022</v>
      </c>
    </row>
    <row r="1822" spans="1:7" x14ac:dyDescent="0.3">
      <c r="A1822" s="3">
        <v>44713</v>
      </c>
      <c r="B1822" t="s">
        <v>36</v>
      </c>
      <c r="C1822" t="s">
        <v>6</v>
      </c>
      <c r="D1822">
        <v>2568</v>
      </c>
      <c r="E1822">
        <v>44015</v>
      </c>
      <c r="F1822">
        <v>3852000000</v>
      </c>
      <c r="G1822">
        <v>2022</v>
      </c>
    </row>
    <row r="1823" spans="1:7" x14ac:dyDescent="0.3">
      <c r="A1823" s="3">
        <v>44713</v>
      </c>
      <c r="B1823" t="s">
        <v>14</v>
      </c>
      <c r="C1823" t="s">
        <v>6</v>
      </c>
      <c r="D1823">
        <v>14</v>
      </c>
      <c r="E1823">
        <v>590</v>
      </c>
      <c r="F1823">
        <v>21000000</v>
      </c>
      <c r="G1823">
        <v>2022</v>
      </c>
    </row>
    <row r="1824" spans="1:7" x14ac:dyDescent="0.3">
      <c r="A1824" s="3">
        <v>44713</v>
      </c>
      <c r="B1824" t="s">
        <v>24</v>
      </c>
      <c r="C1824" t="s">
        <v>6</v>
      </c>
      <c r="D1824">
        <v>1434</v>
      </c>
      <c r="E1824">
        <v>83413</v>
      </c>
      <c r="F1824">
        <v>2151000000</v>
      </c>
      <c r="G1824">
        <v>2022</v>
      </c>
    </row>
    <row r="1825" spans="1:7" x14ac:dyDescent="0.3">
      <c r="A1825" s="3">
        <v>44713</v>
      </c>
      <c r="B1825" t="s">
        <v>37</v>
      </c>
      <c r="C1825" t="s">
        <v>6</v>
      </c>
      <c r="D1825">
        <v>7880</v>
      </c>
      <c r="E1825">
        <v>115725</v>
      </c>
      <c r="F1825">
        <v>11820000000</v>
      </c>
      <c r="G1825">
        <v>2022</v>
      </c>
    </row>
    <row r="1826" spans="1:7" x14ac:dyDescent="0.3">
      <c r="A1826" s="3">
        <v>44713</v>
      </c>
      <c r="B1826" t="s">
        <v>15</v>
      </c>
      <c r="C1826" t="s">
        <v>6</v>
      </c>
      <c r="D1826">
        <v>13</v>
      </c>
      <c r="E1826">
        <v>3391</v>
      </c>
      <c r="F1826">
        <v>19500000</v>
      </c>
      <c r="G1826">
        <v>2022</v>
      </c>
    </row>
    <row r="1827" spans="1:7" x14ac:dyDescent="0.3">
      <c r="A1827" s="3">
        <v>44713</v>
      </c>
      <c r="B1827" t="s">
        <v>16</v>
      </c>
      <c r="C1827" t="s">
        <v>6</v>
      </c>
      <c r="D1827">
        <v>2</v>
      </c>
      <c r="E1827">
        <v>1291</v>
      </c>
      <c r="F1827">
        <v>3000000</v>
      </c>
      <c r="G1827">
        <v>2022</v>
      </c>
    </row>
    <row r="1828" spans="1:7" x14ac:dyDescent="0.3">
      <c r="A1828" s="3">
        <v>44713</v>
      </c>
      <c r="B1828" t="s">
        <v>17</v>
      </c>
      <c r="C1828" t="s">
        <v>6</v>
      </c>
      <c r="D1828">
        <v>2</v>
      </c>
      <c r="E1828">
        <v>1750</v>
      </c>
      <c r="F1828">
        <v>3000000</v>
      </c>
      <c r="G1828">
        <v>2022</v>
      </c>
    </row>
    <row r="1829" spans="1:7" x14ac:dyDescent="0.3">
      <c r="A1829" s="3">
        <v>44713</v>
      </c>
      <c r="B1829" t="s">
        <v>25</v>
      </c>
      <c r="C1829" t="s">
        <v>6</v>
      </c>
      <c r="D1829">
        <v>1693</v>
      </c>
      <c r="E1829">
        <v>39143</v>
      </c>
      <c r="F1829">
        <v>2539500000</v>
      </c>
      <c r="G1829">
        <v>2022</v>
      </c>
    </row>
    <row r="1830" spans="1:7" x14ac:dyDescent="0.3">
      <c r="A1830" s="3">
        <v>44713</v>
      </c>
      <c r="B1830" t="s">
        <v>19</v>
      </c>
      <c r="C1830" t="s">
        <v>6</v>
      </c>
      <c r="D1830">
        <v>85</v>
      </c>
      <c r="E1830">
        <v>3331</v>
      </c>
      <c r="F1830">
        <v>127500000</v>
      </c>
      <c r="G1830">
        <v>2022</v>
      </c>
    </row>
    <row r="1831" spans="1:7" x14ac:dyDescent="0.3">
      <c r="A1831" s="3">
        <v>44713</v>
      </c>
      <c r="B1831" t="s">
        <v>26</v>
      </c>
      <c r="C1831" t="s">
        <v>6</v>
      </c>
      <c r="D1831">
        <v>514</v>
      </c>
      <c r="E1831">
        <v>28256</v>
      </c>
      <c r="F1831">
        <v>771000000</v>
      </c>
      <c r="G1831">
        <v>2022</v>
      </c>
    </row>
    <row r="1832" spans="1:7" x14ac:dyDescent="0.3">
      <c r="A1832" s="3">
        <v>44713</v>
      </c>
      <c r="B1832" t="s">
        <v>38</v>
      </c>
      <c r="C1832" t="s">
        <v>6</v>
      </c>
      <c r="D1832">
        <v>3427</v>
      </c>
      <c r="E1832">
        <v>58281</v>
      </c>
      <c r="F1832">
        <v>5140500000</v>
      </c>
      <c r="G1832">
        <v>2022</v>
      </c>
    </row>
    <row r="1833" spans="1:7" x14ac:dyDescent="0.3">
      <c r="A1833" s="3">
        <v>44713</v>
      </c>
      <c r="B1833" t="s">
        <v>39</v>
      </c>
      <c r="C1833" t="s">
        <v>6</v>
      </c>
      <c r="D1833">
        <v>3749</v>
      </c>
      <c r="E1833">
        <v>110740</v>
      </c>
      <c r="F1833">
        <v>5623500000</v>
      </c>
      <c r="G1833">
        <v>2022</v>
      </c>
    </row>
    <row r="1834" spans="1:7" x14ac:dyDescent="0.3">
      <c r="A1834" s="3">
        <v>44713</v>
      </c>
      <c r="B1834" t="s">
        <v>20</v>
      </c>
      <c r="C1834" t="s">
        <v>6</v>
      </c>
      <c r="D1834">
        <v>21</v>
      </c>
      <c r="E1834">
        <v>2761</v>
      </c>
      <c r="F1834">
        <v>31500000</v>
      </c>
      <c r="G1834">
        <v>2022</v>
      </c>
    </row>
    <row r="1835" spans="1:7" x14ac:dyDescent="0.3">
      <c r="A1835" s="3">
        <v>44713</v>
      </c>
      <c r="B1835" t="s">
        <v>40</v>
      </c>
      <c r="C1835" t="s">
        <v>6</v>
      </c>
      <c r="D1835">
        <v>1361</v>
      </c>
      <c r="E1835">
        <v>198411</v>
      </c>
      <c r="F1835">
        <v>2041500000</v>
      </c>
      <c r="G1835">
        <v>2022</v>
      </c>
    </row>
    <row r="1836" spans="1:7" x14ac:dyDescent="0.3">
      <c r="A1836" s="3">
        <v>44713</v>
      </c>
      <c r="B1836" t="s">
        <v>27</v>
      </c>
      <c r="C1836" t="s">
        <v>6</v>
      </c>
      <c r="D1836">
        <v>374</v>
      </c>
      <c r="E1836">
        <v>13121</v>
      </c>
      <c r="F1836">
        <v>561000000</v>
      </c>
      <c r="G1836">
        <v>2022</v>
      </c>
    </row>
    <row r="1837" spans="1:7" x14ac:dyDescent="0.3">
      <c r="A1837" s="3">
        <v>44713</v>
      </c>
      <c r="B1837" t="s">
        <v>41</v>
      </c>
      <c r="C1837" t="s">
        <v>6</v>
      </c>
      <c r="D1837">
        <v>660</v>
      </c>
      <c r="E1837">
        <v>67878</v>
      </c>
      <c r="F1837">
        <v>990000000</v>
      </c>
      <c r="G1837">
        <v>2022</v>
      </c>
    </row>
    <row r="1838" spans="1:7" x14ac:dyDescent="0.3">
      <c r="A1838" s="3">
        <v>44743</v>
      </c>
      <c r="B1838" t="s">
        <v>32</v>
      </c>
      <c r="C1838" t="s">
        <v>6</v>
      </c>
      <c r="D1838">
        <v>1921</v>
      </c>
      <c r="E1838">
        <v>42632</v>
      </c>
      <c r="F1838">
        <v>2881500000</v>
      </c>
      <c r="G1838">
        <v>2022</v>
      </c>
    </row>
    <row r="1839" spans="1:7" x14ac:dyDescent="0.3">
      <c r="A1839" s="3">
        <v>44743</v>
      </c>
      <c r="B1839" t="s">
        <v>10</v>
      </c>
      <c r="C1839" t="s">
        <v>6</v>
      </c>
      <c r="D1839">
        <v>120</v>
      </c>
      <c r="E1839">
        <v>26803</v>
      </c>
      <c r="F1839">
        <v>180000000</v>
      </c>
      <c r="G1839">
        <v>2022</v>
      </c>
    </row>
    <row r="1840" spans="1:7" x14ac:dyDescent="0.3">
      <c r="A1840" s="3">
        <v>44743</v>
      </c>
      <c r="B1840" t="s">
        <v>21</v>
      </c>
      <c r="C1840" t="s">
        <v>6</v>
      </c>
      <c r="D1840">
        <v>638</v>
      </c>
      <c r="E1840">
        <v>62773</v>
      </c>
      <c r="F1840">
        <v>957000000</v>
      </c>
      <c r="G1840">
        <v>2022</v>
      </c>
    </row>
    <row r="1841" spans="1:7" x14ac:dyDescent="0.3">
      <c r="A1841" s="3">
        <v>44743</v>
      </c>
      <c r="B1841" t="s">
        <v>22</v>
      </c>
      <c r="C1841" t="s">
        <v>6</v>
      </c>
      <c r="D1841">
        <v>58</v>
      </c>
      <c r="E1841">
        <v>2086</v>
      </c>
      <c r="F1841">
        <v>87000000</v>
      </c>
      <c r="G1841">
        <v>2022</v>
      </c>
    </row>
    <row r="1842" spans="1:7" x14ac:dyDescent="0.3">
      <c r="A1842" s="3">
        <v>44743</v>
      </c>
      <c r="B1842" t="s">
        <v>11</v>
      </c>
      <c r="C1842" t="s">
        <v>6</v>
      </c>
      <c r="D1842">
        <v>1309</v>
      </c>
      <c r="E1842">
        <v>26466</v>
      </c>
      <c r="F1842">
        <v>1963500000</v>
      </c>
      <c r="G1842">
        <v>2022</v>
      </c>
    </row>
    <row r="1843" spans="1:7" x14ac:dyDescent="0.3">
      <c r="A1843" s="3">
        <v>44743</v>
      </c>
      <c r="B1843" t="s">
        <v>12</v>
      </c>
      <c r="C1843" t="s">
        <v>6</v>
      </c>
      <c r="D1843">
        <v>9</v>
      </c>
      <c r="E1843">
        <v>735</v>
      </c>
      <c r="F1843">
        <v>13500000</v>
      </c>
      <c r="G1843">
        <v>2022</v>
      </c>
    </row>
    <row r="1844" spans="1:7" x14ac:dyDescent="0.3">
      <c r="A1844" s="3">
        <v>44743</v>
      </c>
      <c r="B1844" t="s">
        <v>23</v>
      </c>
      <c r="C1844" t="s">
        <v>6</v>
      </c>
      <c r="D1844">
        <v>2658</v>
      </c>
      <c r="E1844">
        <v>30654</v>
      </c>
      <c r="F1844">
        <v>3987000000</v>
      </c>
      <c r="G1844">
        <v>2022</v>
      </c>
    </row>
    <row r="1845" spans="1:7" x14ac:dyDescent="0.3">
      <c r="A1845" s="3">
        <v>44743</v>
      </c>
      <c r="B1845" t="s">
        <v>33</v>
      </c>
      <c r="C1845" t="s">
        <v>6</v>
      </c>
      <c r="D1845">
        <v>579</v>
      </c>
      <c r="E1845">
        <v>2801</v>
      </c>
      <c r="F1845">
        <v>868500000</v>
      </c>
      <c r="G1845">
        <v>2022</v>
      </c>
    </row>
    <row r="1846" spans="1:7" x14ac:dyDescent="0.3">
      <c r="A1846" s="3">
        <v>44743</v>
      </c>
      <c r="B1846" t="s">
        <v>34</v>
      </c>
      <c r="C1846" t="s">
        <v>6</v>
      </c>
      <c r="D1846">
        <v>5592</v>
      </c>
      <c r="E1846">
        <v>83341</v>
      </c>
      <c r="F1846">
        <v>8388000000</v>
      </c>
      <c r="G1846">
        <v>2022</v>
      </c>
    </row>
    <row r="1847" spans="1:7" x14ac:dyDescent="0.3">
      <c r="A1847" s="3">
        <v>44743</v>
      </c>
      <c r="B1847" t="s">
        <v>30</v>
      </c>
      <c r="C1847" t="s">
        <v>6</v>
      </c>
      <c r="D1847">
        <v>710</v>
      </c>
      <c r="E1847">
        <v>30657</v>
      </c>
      <c r="F1847">
        <v>1065000000</v>
      </c>
      <c r="G1847">
        <v>2022</v>
      </c>
    </row>
    <row r="1848" spans="1:7" x14ac:dyDescent="0.3">
      <c r="A1848" s="3">
        <v>44743</v>
      </c>
      <c r="B1848" t="s">
        <v>28</v>
      </c>
      <c r="C1848" t="s">
        <v>6</v>
      </c>
      <c r="D1848">
        <v>92</v>
      </c>
      <c r="E1848">
        <v>5377</v>
      </c>
      <c r="F1848">
        <v>138000000</v>
      </c>
      <c r="G1848">
        <v>2022</v>
      </c>
    </row>
    <row r="1849" spans="1:7" x14ac:dyDescent="0.3">
      <c r="A1849" s="3">
        <v>44743</v>
      </c>
      <c r="B1849" t="s">
        <v>13</v>
      </c>
      <c r="C1849" t="s">
        <v>6</v>
      </c>
      <c r="D1849">
        <v>316</v>
      </c>
      <c r="E1849">
        <v>8717</v>
      </c>
      <c r="F1849">
        <v>474000000</v>
      </c>
      <c r="G1849">
        <v>2022</v>
      </c>
    </row>
    <row r="1850" spans="1:7" x14ac:dyDescent="0.3">
      <c r="A1850" s="3">
        <v>44743</v>
      </c>
      <c r="B1850" t="s">
        <v>31</v>
      </c>
      <c r="C1850" t="s">
        <v>6</v>
      </c>
      <c r="D1850">
        <v>589</v>
      </c>
      <c r="E1850">
        <v>32122</v>
      </c>
      <c r="F1850">
        <v>883500000</v>
      </c>
      <c r="G1850">
        <v>2022</v>
      </c>
    </row>
    <row r="1851" spans="1:7" x14ac:dyDescent="0.3">
      <c r="A1851" s="3">
        <v>44743</v>
      </c>
      <c r="B1851" t="s">
        <v>35</v>
      </c>
      <c r="C1851" t="s">
        <v>6</v>
      </c>
      <c r="D1851">
        <v>5689</v>
      </c>
      <c r="E1851">
        <v>77333</v>
      </c>
      <c r="F1851">
        <v>8533500000</v>
      </c>
      <c r="G1851">
        <v>2022</v>
      </c>
    </row>
    <row r="1852" spans="1:7" x14ac:dyDescent="0.3">
      <c r="A1852" s="3">
        <v>44743</v>
      </c>
      <c r="B1852" t="s">
        <v>36</v>
      </c>
      <c r="C1852" t="s">
        <v>6</v>
      </c>
      <c r="D1852">
        <v>1964</v>
      </c>
      <c r="E1852">
        <v>37691</v>
      </c>
      <c r="F1852">
        <v>2946000000</v>
      </c>
      <c r="G1852">
        <v>2022</v>
      </c>
    </row>
    <row r="1853" spans="1:7" x14ac:dyDescent="0.3">
      <c r="A1853" s="3">
        <v>44743</v>
      </c>
      <c r="B1853" t="s">
        <v>24</v>
      </c>
      <c r="C1853" t="s">
        <v>6</v>
      </c>
      <c r="D1853">
        <v>1722</v>
      </c>
      <c r="E1853">
        <v>81579</v>
      </c>
      <c r="F1853">
        <v>2583000000</v>
      </c>
      <c r="G1853">
        <v>2022</v>
      </c>
    </row>
    <row r="1854" spans="1:7" x14ac:dyDescent="0.3">
      <c r="A1854" s="3">
        <v>44743</v>
      </c>
      <c r="B1854" t="s">
        <v>37</v>
      </c>
      <c r="C1854" t="s">
        <v>6</v>
      </c>
      <c r="D1854">
        <v>8446</v>
      </c>
      <c r="E1854">
        <v>111895</v>
      </c>
      <c r="F1854">
        <v>12669000000</v>
      </c>
      <c r="G1854">
        <v>2022</v>
      </c>
    </row>
    <row r="1855" spans="1:7" x14ac:dyDescent="0.3">
      <c r="A1855" s="3">
        <v>44743</v>
      </c>
      <c r="B1855" t="s">
        <v>15</v>
      </c>
      <c r="C1855" t="s">
        <v>6</v>
      </c>
      <c r="D1855">
        <v>21</v>
      </c>
      <c r="E1855">
        <v>4103</v>
      </c>
      <c r="F1855">
        <v>31500000</v>
      </c>
      <c r="G1855">
        <v>2022</v>
      </c>
    </row>
    <row r="1856" spans="1:7" x14ac:dyDescent="0.3">
      <c r="A1856" s="3">
        <v>44743</v>
      </c>
      <c r="B1856" t="s">
        <v>16</v>
      </c>
      <c r="C1856" t="s">
        <v>6</v>
      </c>
      <c r="D1856">
        <v>3</v>
      </c>
      <c r="E1856">
        <v>1363</v>
      </c>
      <c r="F1856">
        <v>4500000</v>
      </c>
      <c r="G1856">
        <v>2022</v>
      </c>
    </row>
    <row r="1857" spans="1:7" x14ac:dyDescent="0.3">
      <c r="A1857" s="3">
        <v>44743</v>
      </c>
      <c r="B1857" t="s">
        <v>25</v>
      </c>
      <c r="C1857" t="s">
        <v>6</v>
      </c>
      <c r="D1857">
        <v>1816</v>
      </c>
      <c r="E1857">
        <v>32549</v>
      </c>
      <c r="F1857">
        <v>2724000000</v>
      </c>
      <c r="G1857">
        <v>2022</v>
      </c>
    </row>
    <row r="1858" spans="1:7" x14ac:dyDescent="0.3">
      <c r="A1858" s="3">
        <v>44743</v>
      </c>
      <c r="B1858" t="s">
        <v>19</v>
      </c>
      <c r="C1858" t="s">
        <v>6</v>
      </c>
      <c r="D1858">
        <v>71</v>
      </c>
      <c r="E1858">
        <v>3298</v>
      </c>
      <c r="F1858">
        <v>106500000</v>
      </c>
      <c r="G1858">
        <v>2022</v>
      </c>
    </row>
    <row r="1859" spans="1:7" x14ac:dyDescent="0.3">
      <c r="A1859" s="3">
        <v>44743</v>
      </c>
      <c r="B1859" t="s">
        <v>26</v>
      </c>
      <c r="C1859" t="s">
        <v>6</v>
      </c>
      <c r="D1859">
        <v>603</v>
      </c>
      <c r="E1859">
        <v>27082</v>
      </c>
      <c r="F1859">
        <v>904500000</v>
      </c>
      <c r="G1859">
        <v>2022</v>
      </c>
    </row>
    <row r="1860" spans="1:7" x14ac:dyDescent="0.3">
      <c r="A1860" s="3">
        <v>44743</v>
      </c>
      <c r="B1860" t="s">
        <v>38</v>
      </c>
      <c r="C1860" t="s">
        <v>6</v>
      </c>
      <c r="D1860">
        <v>4574</v>
      </c>
      <c r="E1860">
        <v>63752</v>
      </c>
      <c r="F1860">
        <v>6861000000</v>
      </c>
      <c r="G1860">
        <v>2022</v>
      </c>
    </row>
    <row r="1861" spans="1:7" x14ac:dyDescent="0.3">
      <c r="A1861" s="3">
        <v>44743</v>
      </c>
      <c r="B1861" t="s">
        <v>39</v>
      </c>
      <c r="C1861" t="s">
        <v>6</v>
      </c>
      <c r="D1861">
        <v>4180</v>
      </c>
      <c r="E1861">
        <v>103800</v>
      </c>
      <c r="F1861">
        <v>6270000000</v>
      </c>
      <c r="G1861">
        <v>2022</v>
      </c>
    </row>
    <row r="1862" spans="1:7" x14ac:dyDescent="0.3">
      <c r="A1862" s="3">
        <v>44743</v>
      </c>
      <c r="B1862" t="s">
        <v>20</v>
      </c>
      <c r="C1862" t="s">
        <v>6</v>
      </c>
      <c r="D1862">
        <v>2</v>
      </c>
      <c r="E1862">
        <v>2632</v>
      </c>
      <c r="F1862">
        <v>3000000</v>
      </c>
      <c r="G1862">
        <v>2022</v>
      </c>
    </row>
    <row r="1863" spans="1:7" x14ac:dyDescent="0.3">
      <c r="A1863" s="3">
        <v>44743</v>
      </c>
      <c r="B1863" t="s">
        <v>40</v>
      </c>
      <c r="C1863" t="s">
        <v>6</v>
      </c>
      <c r="D1863">
        <v>1828</v>
      </c>
      <c r="E1863">
        <v>153826</v>
      </c>
      <c r="F1863">
        <v>2742000000</v>
      </c>
      <c r="G1863">
        <v>2022</v>
      </c>
    </row>
    <row r="1864" spans="1:7" x14ac:dyDescent="0.3">
      <c r="A1864" s="3">
        <v>44743</v>
      </c>
      <c r="B1864" t="s">
        <v>27</v>
      </c>
      <c r="C1864" t="s">
        <v>6</v>
      </c>
      <c r="D1864">
        <v>404</v>
      </c>
      <c r="E1864">
        <v>12603</v>
      </c>
      <c r="F1864">
        <v>606000000</v>
      </c>
      <c r="G1864">
        <v>2022</v>
      </c>
    </row>
    <row r="1865" spans="1:7" x14ac:dyDescent="0.3">
      <c r="A1865" s="3">
        <v>44743</v>
      </c>
      <c r="B1865" t="s">
        <v>41</v>
      </c>
      <c r="C1865" t="s">
        <v>6</v>
      </c>
      <c r="D1865">
        <v>689</v>
      </c>
      <c r="E1865">
        <v>62610</v>
      </c>
      <c r="F1865">
        <v>1033500000</v>
      </c>
      <c r="G1865">
        <v>2022</v>
      </c>
    </row>
    <row r="1866" spans="1:7" x14ac:dyDescent="0.3">
      <c r="A1866" s="3">
        <v>44774</v>
      </c>
      <c r="B1866" t="s">
        <v>32</v>
      </c>
      <c r="C1866" t="s">
        <v>6</v>
      </c>
      <c r="D1866">
        <v>1898</v>
      </c>
      <c r="E1866">
        <v>54365</v>
      </c>
      <c r="F1866">
        <v>2847000000</v>
      </c>
      <c r="G1866">
        <v>2022</v>
      </c>
    </row>
    <row r="1867" spans="1:7" x14ac:dyDescent="0.3">
      <c r="A1867" s="3">
        <v>44774</v>
      </c>
      <c r="B1867" t="s">
        <v>10</v>
      </c>
      <c r="C1867" t="s">
        <v>6</v>
      </c>
      <c r="D1867">
        <v>202</v>
      </c>
      <c r="E1867">
        <v>27466</v>
      </c>
      <c r="F1867">
        <v>303000000</v>
      </c>
      <c r="G1867">
        <v>2022</v>
      </c>
    </row>
    <row r="1868" spans="1:7" x14ac:dyDescent="0.3">
      <c r="A1868" s="3">
        <v>44774</v>
      </c>
      <c r="B1868" t="s">
        <v>21</v>
      </c>
      <c r="C1868" t="s">
        <v>6</v>
      </c>
      <c r="D1868">
        <v>849</v>
      </c>
      <c r="E1868">
        <v>64565</v>
      </c>
      <c r="F1868">
        <v>1273500000</v>
      </c>
      <c r="G1868">
        <v>2022</v>
      </c>
    </row>
    <row r="1869" spans="1:7" x14ac:dyDescent="0.3">
      <c r="A1869" s="3">
        <v>44774</v>
      </c>
      <c r="B1869" t="s">
        <v>22</v>
      </c>
      <c r="C1869" t="s">
        <v>6</v>
      </c>
      <c r="D1869">
        <v>59</v>
      </c>
      <c r="E1869">
        <v>1896</v>
      </c>
      <c r="F1869">
        <v>88500000</v>
      </c>
      <c r="G1869">
        <v>2022</v>
      </c>
    </row>
    <row r="1870" spans="1:7" x14ac:dyDescent="0.3">
      <c r="A1870" s="3">
        <v>44774</v>
      </c>
      <c r="B1870" t="s">
        <v>11</v>
      </c>
      <c r="C1870" t="s">
        <v>6</v>
      </c>
      <c r="D1870">
        <v>1360</v>
      </c>
      <c r="E1870">
        <v>23146</v>
      </c>
      <c r="F1870">
        <v>2040000000</v>
      </c>
      <c r="G1870">
        <v>2022</v>
      </c>
    </row>
    <row r="1871" spans="1:7" x14ac:dyDescent="0.3">
      <c r="A1871" s="3">
        <v>44774</v>
      </c>
      <c r="B1871" t="s">
        <v>12</v>
      </c>
      <c r="C1871" t="s">
        <v>6</v>
      </c>
      <c r="D1871">
        <v>6</v>
      </c>
      <c r="E1871">
        <v>742</v>
      </c>
      <c r="F1871">
        <v>9000000</v>
      </c>
      <c r="G1871">
        <v>2022</v>
      </c>
    </row>
    <row r="1872" spans="1:7" x14ac:dyDescent="0.3">
      <c r="A1872" s="3">
        <v>44774</v>
      </c>
      <c r="B1872" t="s">
        <v>23</v>
      </c>
      <c r="C1872" t="s">
        <v>6</v>
      </c>
      <c r="D1872">
        <v>3259</v>
      </c>
      <c r="E1872">
        <v>31869</v>
      </c>
      <c r="F1872">
        <v>4888500000</v>
      </c>
      <c r="G1872">
        <v>2022</v>
      </c>
    </row>
    <row r="1873" spans="1:7" x14ac:dyDescent="0.3">
      <c r="A1873" s="3">
        <v>44774</v>
      </c>
      <c r="B1873" t="s">
        <v>33</v>
      </c>
      <c r="C1873" t="s">
        <v>6</v>
      </c>
      <c r="D1873">
        <v>303</v>
      </c>
      <c r="E1873">
        <v>4503</v>
      </c>
      <c r="F1873">
        <v>454500000</v>
      </c>
      <c r="G1873">
        <v>2022</v>
      </c>
    </row>
    <row r="1874" spans="1:7" x14ac:dyDescent="0.3">
      <c r="A1874" s="3">
        <v>44774</v>
      </c>
      <c r="B1874" t="s">
        <v>34</v>
      </c>
      <c r="C1874" t="s">
        <v>6</v>
      </c>
      <c r="D1874">
        <v>5059</v>
      </c>
      <c r="E1874">
        <v>74982</v>
      </c>
      <c r="F1874">
        <v>7588500000</v>
      </c>
      <c r="G1874">
        <v>2022</v>
      </c>
    </row>
    <row r="1875" spans="1:7" x14ac:dyDescent="0.3">
      <c r="A1875" s="3">
        <v>44774</v>
      </c>
      <c r="B1875" t="s">
        <v>30</v>
      </c>
      <c r="C1875" t="s">
        <v>6</v>
      </c>
      <c r="D1875">
        <v>915</v>
      </c>
      <c r="E1875">
        <v>33336</v>
      </c>
      <c r="F1875">
        <v>1372500000</v>
      </c>
      <c r="G1875">
        <v>2022</v>
      </c>
    </row>
    <row r="1876" spans="1:7" x14ac:dyDescent="0.3">
      <c r="A1876" s="3">
        <v>44774</v>
      </c>
      <c r="B1876" t="s">
        <v>28</v>
      </c>
      <c r="C1876" t="s">
        <v>6</v>
      </c>
      <c r="D1876">
        <v>59</v>
      </c>
      <c r="E1876">
        <v>5281</v>
      </c>
      <c r="F1876">
        <v>88500000</v>
      </c>
      <c r="G1876">
        <v>2022</v>
      </c>
    </row>
    <row r="1877" spans="1:7" x14ac:dyDescent="0.3">
      <c r="A1877" s="3">
        <v>44774</v>
      </c>
      <c r="B1877" t="s">
        <v>13</v>
      </c>
      <c r="C1877" t="s">
        <v>6</v>
      </c>
      <c r="D1877">
        <v>182</v>
      </c>
      <c r="E1877">
        <v>9131</v>
      </c>
      <c r="F1877">
        <v>273000000</v>
      </c>
      <c r="G1877">
        <v>2022</v>
      </c>
    </row>
    <row r="1878" spans="1:7" x14ac:dyDescent="0.3">
      <c r="A1878" s="3">
        <v>44774</v>
      </c>
      <c r="B1878" t="s">
        <v>31</v>
      </c>
      <c r="C1878" t="s">
        <v>6</v>
      </c>
      <c r="D1878">
        <v>561</v>
      </c>
      <c r="E1878">
        <v>25332</v>
      </c>
      <c r="F1878">
        <v>841500000</v>
      </c>
      <c r="G1878">
        <v>2022</v>
      </c>
    </row>
    <row r="1879" spans="1:7" x14ac:dyDescent="0.3">
      <c r="A1879" s="3">
        <v>44774</v>
      </c>
      <c r="B1879" t="s">
        <v>35</v>
      </c>
      <c r="C1879" t="s">
        <v>6</v>
      </c>
      <c r="D1879">
        <v>7476</v>
      </c>
      <c r="E1879">
        <v>88611</v>
      </c>
      <c r="F1879">
        <v>11214000000</v>
      </c>
      <c r="G1879">
        <v>2022</v>
      </c>
    </row>
    <row r="1880" spans="1:7" x14ac:dyDescent="0.3">
      <c r="A1880" s="3">
        <v>44774</v>
      </c>
      <c r="B1880" t="s">
        <v>36</v>
      </c>
      <c r="C1880" t="s">
        <v>6</v>
      </c>
      <c r="D1880">
        <v>3069</v>
      </c>
      <c r="E1880">
        <v>50954</v>
      </c>
      <c r="F1880">
        <v>4603500000</v>
      </c>
      <c r="G1880">
        <v>2022</v>
      </c>
    </row>
    <row r="1881" spans="1:7" x14ac:dyDescent="0.3">
      <c r="A1881" s="3">
        <v>44774</v>
      </c>
      <c r="B1881" t="s">
        <v>24</v>
      </c>
      <c r="C1881" t="s">
        <v>6</v>
      </c>
      <c r="D1881">
        <v>1931</v>
      </c>
      <c r="E1881">
        <v>98165</v>
      </c>
      <c r="F1881">
        <v>2896500000</v>
      </c>
      <c r="G1881">
        <v>2022</v>
      </c>
    </row>
    <row r="1882" spans="1:7" x14ac:dyDescent="0.3">
      <c r="A1882" s="3">
        <v>44774</v>
      </c>
      <c r="B1882" t="s">
        <v>37</v>
      </c>
      <c r="C1882" t="s">
        <v>6</v>
      </c>
      <c r="D1882">
        <v>9723</v>
      </c>
      <c r="E1882">
        <v>118886</v>
      </c>
      <c r="F1882">
        <v>14584500000</v>
      </c>
      <c r="G1882">
        <v>2022</v>
      </c>
    </row>
    <row r="1883" spans="1:7" x14ac:dyDescent="0.3">
      <c r="A1883" s="3">
        <v>44774</v>
      </c>
      <c r="B1883" t="s">
        <v>15</v>
      </c>
      <c r="C1883" t="s">
        <v>6</v>
      </c>
      <c r="D1883">
        <v>8</v>
      </c>
      <c r="E1883">
        <v>3647</v>
      </c>
      <c r="F1883">
        <v>12000000</v>
      </c>
      <c r="G1883">
        <v>2022</v>
      </c>
    </row>
    <row r="1884" spans="1:7" x14ac:dyDescent="0.3">
      <c r="A1884" s="3">
        <v>44774</v>
      </c>
      <c r="B1884" t="s">
        <v>16</v>
      </c>
      <c r="C1884" t="s">
        <v>6</v>
      </c>
      <c r="D1884">
        <v>2</v>
      </c>
      <c r="E1884">
        <v>1734</v>
      </c>
      <c r="F1884">
        <v>3000000</v>
      </c>
      <c r="G1884">
        <v>2022</v>
      </c>
    </row>
    <row r="1885" spans="1:7" x14ac:dyDescent="0.3">
      <c r="A1885" s="3">
        <v>44774</v>
      </c>
      <c r="B1885" t="s">
        <v>17</v>
      </c>
      <c r="C1885" t="s">
        <v>6</v>
      </c>
      <c r="D1885">
        <v>6</v>
      </c>
      <c r="E1885">
        <v>2062</v>
      </c>
      <c r="F1885">
        <v>9000000</v>
      </c>
      <c r="G1885">
        <v>2022</v>
      </c>
    </row>
    <row r="1886" spans="1:7" x14ac:dyDescent="0.3">
      <c r="A1886" s="3">
        <v>44774</v>
      </c>
      <c r="B1886" t="s">
        <v>25</v>
      </c>
      <c r="C1886" t="s">
        <v>6</v>
      </c>
      <c r="D1886">
        <v>2007</v>
      </c>
      <c r="E1886">
        <v>30540</v>
      </c>
      <c r="F1886">
        <v>3010500000</v>
      </c>
      <c r="G1886">
        <v>2022</v>
      </c>
    </row>
    <row r="1887" spans="1:7" x14ac:dyDescent="0.3">
      <c r="A1887" s="3">
        <v>44774</v>
      </c>
      <c r="B1887" t="s">
        <v>19</v>
      </c>
      <c r="C1887" t="s">
        <v>6</v>
      </c>
      <c r="D1887">
        <v>91</v>
      </c>
      <c r="E1887">
        <v>3810</v>
      </c>
      <c r="F1887">
        <v>136500000</v>
      </c>
      <c r="G1887">
        <v>2022</v>
      </c>
    </row>
    <row r="1888" spans="1:7" x14ac:dyDescent="0.3">
      <c r="A1888" s="3">
        <v>44774</v>
      </c>
      <c r="B1888" t="s">
        <v>26</v>
      </c>
      <c r="C1888" t="s">
        <v>6</v>
      </c>
      <c r="D1888">
        <v>645</v>
      </c>
      <c r="E1888">
        <v>32591</v>
      </c>
      <c r="F1888">
        <v>967500000</v>
      </c>
      <c r="G1888">
        <v>2022</v>
      </c>
    </row>
    <row r="1889" spans="1:7" x14ac:dyDescent="0.3">
      <c r="A1889" s="3">
        <v>44774</v>
      </c>
      <c r="B1889" t="s">
        <v>38</v>
      </c>
      <c r="C1889" t="s">
        <v>6</v>
      </c>
      <c r="D1889">
        <v>4159</v>
      </c>
      <c r="E1889">
        <v>60191</v>
      </c>
      <c r="F1889">
        <v>6238500000</v>
      </c>
      <c r="G1889">
        <v>2022</v>
      </c>
    </row>
    <row r="1890" spans="1:7" x14ac:dyDescent="0.3">
      <c r="A1890" s="3">
        <v>44774</v>
      </c>
      <c r="B1890" t="s">
        <v>39</v>
      </c>
      <c r="C1890" t="s">
        <v>6</v>
      </c>
      <c r="D1890">
        <v>5306</v>
      </c>
      <c r="E1890">
        <v>120312</v>
      </c>
      <c r="F1890">
        <v>7959000000</v>
      </c>
      <c r="G1890">
        <v>2022</v>
      </c>
    </row>
    <row r="1891" spans="1:7" x14ac:dyDescent="0.3">
      <c r="A1891" s="3">
        <v>44774</v>
      </c>
      <c r="B1891" t="s">
        <v>20</v>
      </c>
      <c r="C1891" t="s">
        <v>6</v>
      </c>
      <c r="D1891">
        <v>14</v>
      </c>
      <c r="E1891">
        <v>2643</v>
      </c>
      <c r="F1891">
        <v>21000000</v>
      </c>
      <c r="G1891">
        <v>2022</v>
      </c>
    </row>
    <row r="1892" spans="1:7" x14ac:dyDescent="0.3">
      <c r="A1892" s="3">
        <v>44774</v>
      </c>
      <c r="B1892" t="s">
        <v>40</v>
      </c>
      <c r="C1892" t="s">
        <v>6</v>
      </c>
      <c r="D1892">
        <v>1920</v>
      </c>
      <c r="E1892">
        <v>131703</v>
      </c>
      <c r="F1892">
        <v>2880000000</v>
      </c>
      <c r="G1892">
        <v>2022</v>
      </c>
    </row>
    <row r="1893" spans="1:7" x14ac:dyDescent="0.3">
      <c r="A1893" s="3">
        <v>44774</v>
      </c>
      <c r="B1893" t="s">
        <v>27</v>
      </c>
      <c r="C1893" t="s">
        <v>6</v>
      </c>
      <c r="D1893">
        <v>494</v>
      </c>
      <c r="E1893">
        <v>12711</v>
      </c>
      <c r="F1893">
        <v>741000000</v>
      </c>
      <c r="G1893">
        <v>2022</v>
      </c>
    </row>
    <row r="1894" spans="1:7" x14ac:dyDescent="0.3">
      <c r="A1894" s="3">
        <v>44774</v>
      </c>
      <c r="B1894" t="s">
        <v>41</v>
      </c>
      <c r="C1894" t="s">
        <v>6</v>
      </c>
      <c r="D1894">
        <v>663</v>
      </c>
      <c r="E1894">
        <v>62200</v>
      </c>
      <c r="F1894">
        <v>994500000</v>
      </c>
      <c r="G1894">
        <v>2022</v>
      </c>
    </row>
    <row r="1895" spans="1:7" x14ac:dyDescent="0.3">
      <c r="A1895" s="3">
        <v>44805</v>
      </c>
      <c r="B1895" t="s">
        <v>32</v>
      </c>
      <c r="C1895" t="s">
        <v>6</v>
      </c>
      <c r="D1895">
        <v>2239</v>
      </c>
      <c r="E1895">
        <v>52804</v>
      </c>
      <c r="F1895">
        <v>3358500000</v>
      </c>
      <c r="G1895">
        <v>2022</v>
      </c>
    </row>
    <row r="1896" spans="1:7" x14ac:dyDescent="0.3">
      <c r="A1896" s="3">
        <v>44805</v>
      </c>
      <c r="B1896" t="s">
        <v>10</v>
      </c>
      <c r="C1896" t="s">
        <v>6</v>
      </c>
      <c r="D1896">
        <v>200</v>
      </c>
      <c r="E1896">
        <v>31729</v>
      </c>
      <c r="F1896">
        <v>300000000</v>
      </c>
      <c r="G1896">
        <v>2022</v>
      </c>
    </row>
    <row r="1897" spans="1:7" x14ac:dyDescent="0.3">
      <c r="A1897" s="3">
        <v>44805</v>
      </c>
      <c r="B1897" t="s">
        <v>21</v>
      </c>
      <c r="C1897" t="s">
        <v>6</v>
      </c>
      <c r="D1897">
        <v>951</v>
      </c>
      <c r="E1897">
        <v>54364</v>
      </c>
      <c r="F1897">
        <v>1426500000</v>
      </c>
      <c r="G1897">
        <v>2022</v>
      </c>
    </row>
    <row r="1898" spans="1:7" x14ac:dyDescent="0.3">
      <c r="A1898" s="3">
        <v>44805</v>
      </c>
      <c r="B1898" t="s">
        <v>22</v>
      </c>
      <c r="C1898" t="s">
        <v>6</v>
      </c>
      <c r="D1898">
        <v>70</v>
      </c>
      <c r="E1898">
        <v>1929</v>
      </c>
      <c r="F1898">
        <v>105000000</v>
      </c>
      <c r="G1898">
        <v>2022</v>
      </c>
    </row>
    <row r="1899" spans="1:7" x14ac:dyDescent="0.3">
      <c r="A1899" s="3">
        <v>44805</v>
      </c>
      <c r="B1899" t="s">
        <v>11</v>
      </c>
      <c r="C1899" t="s">
        <v>6</v>
      </c>
      <c r="D1899">
        <v>1190</v>
      </c>
      <c r="E1899">
        <v>23465</v>
      </c>
      <c r="F1899">
        <v>1785000000</v>
      </c>
      <c r="G1899">
        <v>2022</v>
      </c>
    </row>
    <row r="1900" spans="1:7" x14ac:dyDescent="0.3">
      <c r="A1900" s="3">
        <v>44805</v>
      </c>
      <c r="B1900" t="s">
        <v>12</v>
      </c>
      <c r="C1900" t="s">
        <v>6</v>
      </c>
      <c r="D1900">
        <v>8</v>
      </c>
      <c r="E1900">
        <v>629</v>
      </c>
      <c r="F1900">
        <v>12000000</v>
      </c>
      <c r="G1900">
        <v>2022</v>
      </c>
    </row>
    <row r="1901" spans="1:7" x14ac:dyDescent="0.3">
      <c r="A1901" s="3">
        <v>44805</v>
      </c>
      <c r="B1901" t="s">
        <v>23</v>
      </c>
      <c r="C1901" t="s">
        <v>6</v>
      </c>
      <c r="D1901">
        <v>2301</v>
      </c>
      <c r="E1901">
        <v>25409</v>
      </c>
      <c r="F1901">
        <v>3451500000</v>
      </c>
      <c r="G1901">
        <v>2022</v>
      </c>
    </row>
    <row r="1902" spans="1:7" x14ac:dyDescent="0.3">
      <c r="A1902" s="3">
        <v>44805</v>
      </c>
      <c r="B1902" t="s">
        <v>33</v>
      </c>
      <c r="C1902" t="s">
        <v>6</v>
      </c>
      <c r="D1902">
        <v>400</v>
      </c>
      <c r="E1902">
        <v>4078</v>
      </c>
      <c r="F1902">
        <v>600000000</v>
      </c>
      <c r="G1902">
        <v>2022</v>
      </c>
    </row>
    <row r="1903" spans="1:7" x14ac:dyDescent="0.3">
      <c r="A1903" s="3">
        <v>44805</v>
      </c>
      <c r="B1903" t="s">
        <v>34</v>
      </c>
      <c r="C1903" t="s">
        <v>6</v>
      </c>
      <c r="D1903">
        <v>5333</v>
      </c>
      <c r="E1903">
        <v>77920</v>
      </c>
      <c r="F1903">
        <v>7999500000</v>
      </c>
      <c r="G1903">
        <v>2022</v>
      </c>
    </row>
    <row r="1904" spans="1:7" x14ac:dyDescent="0.3">
      <c r="A1904" s="3">
        <v>44805</v>
      </c>
      <c r="B1904" t="s">
        <v>30</v>
      </c>
      <c r="C1904" t="s">
        <v>6</v>
      </c>
      <c r="D1904">
        <v>848</v>
      </c>
      <c r="E1904">
        <v>25832</v>
      </c>
      <c r="F1904">
        <v>1272000000</v>
      </c>
      <c r="G1904">
        <v>2022</v>
      </c>
    </row>
    <row r="1905" spans="1:7" x14ac:dyDescent="0.3">
      <c r="A1905" s="3">
        <v>44805</v>
      </c>
      <c r="B1905" t="s">
        <v>28</v>
      </c>
      <c r="C1905" t="s">
        <v>6</v>
      </c>
      <c r="D1905">
        <v>67</v>
      </c>
      <c r="E1905">
        <v>4101</v>
      </c>
      <c r="F1905">
        <v>100500000</v>
      </c>
      <c r="G1905">
        <v>2022</v>
      </c>
    </row>
    <row r="1906" spans="1:7" x14ac:dyDescent="0.3">
      <c r="A1906" s="3">
        <v>44805</v>
      </c>
      <c r="B1906" t="s">
        <v>13</v>
      </c>
      <c r="C1906" t="s">
        <v>6</v>
      </c>
      <c r="D1906">
        <v>220</v>
      </c>
      <c r="E1906">
        <v>8320</v>
      </c>
      <c r="F1906">
        <v>330000000</v>
      </c>
      <c r="G1906">
        <v>2022</v>
      </c>
    </row>
    <row r="1907" spans="1:7" x14ac:dyDescent="0.3">
      <c r="A1907" s="3">
        <v>44805</v>
      </c>
      <c r="B1907" t="s">
        <v>31</v>
      </c>
      <c r="C1907" t="s">
        <v>6</v>
      </c>
      <c r="D1907">
        <v>498</v>
      </c>
      <c r="E1907">
        <v>23758</v>
      </c>
      <c r="F1907">
        <v>747000000</v>
      </c>
      <c r="G1907">
        <v>2022</v>
      </c>
    </row>
    <row r="1908" spans="1:7" x14ac:dyDescent="0.3">
      <c r="A1908" s="3">
        <v>44805</v>
      </c>
      <c r="B1908" t="s">
        <v>35</v>
      </c>
      <c r="C1908" t="s">
        <v>6</v>
      </c>
      <c r="D1908">
        <v>7616</v>
      </c>
      <c r="E1908">
        <v>87981</v>
      </c>
      <c r="F1908">
        <v>11424000000</v>
      </c>
      <c r="G1908">
        <v>2022</v>
      </c>
    </row>
    <row r="1909" spans="1:7" x14ac:dyDescent="0.3">
      <c r="A1909" s="3">
        <v>44805</v>
      </c>
      <c r="B1909" t="s">
        <v>36</v>
      </c>
      <c r="C1909" t="s">
        <v>6</v>
      </c>
      <c r="D1909">
        <v>3100</v>
      </c>
      <c r="E1909">
        <v>53877</v>
      </c>
      <c r="F1909">
        <v>4650000000</v>
      </c>
      <c r="G1909">
        <v>2022</v>
      </c>
    </row>
    <row r="1910" spans="1:7" x14ac:dyDescent="0.3">
      <c r="A1910" s="3">
        <v>44805</v>
      </c>
      <c r="B1910" t="s">
        <v>24</v>
      </c>
      <c r="C1910" t="s">
        <v>6</v>
      </c>
      <c r="D1910">
        <v>1898</v>
      </c>
      <c r="E1910">
        <v>53245</v>
      </c>
      <c r="F1910">
        <v>2847000000</v>
      </c>
      <c r="G1910">
        <v>2022</v>
      </c>
    </row>
    <row r="1911" spans="1:7" x14ac:dyDescent="0.3">
      <c r="A1911" s="3">
        <v>44805</v>
      </c>
      <c r="B1911" t="s">
        <v>37</v>
      </c>
      <c r="C1911" t="s">
        <v>6</v>
      </c>
      <c r="D1911">
        <v>10730</v>
      </c>
      <c r="E1911">
        <v>122642</v>
      </c>
      <c r="F1911">
        <v>16095000000</v>
      </c>
      <c r="G1911">
        <v>2022</v>
      </c>
    </row>
    <row r="1912" spans="1:7" x14ac:dyDescent="0.3">
      <c r="A1912" s="3">
        <v>44805</v>
      </c>
      <c r="B1912" t="s">
        <v>17</v>
      </c>
      <c r="C1912" t="s">
        <v>6</v>
      </c>
      <c r="D1912">
        <v>4</v>
      </c>
      <c r="E1912">
        <v>1568</v>
      </c>
      <c r="F1912">
        <v>6000000</v>
      </c>
      <c r="G1912">
        <v>2022</v>
      </c>
    </row>
    <row r="1913" spans="1:7" x14ac:dyDescent="0.3">
      <c r="A1913" s="3">
        <v>44805</v>
      </c>
      <c r="B1913" t="s">
        <v>25</v>
      </c>
      <c r="C1913" t="s">
        <v>6</v>
      </c>
      <c r="D1913">
        <v>2197</v>
      </c>
      <c r="E1913">
        <v>36139</v>
      </c>
      <c r="F1913">
        <v>3295500000</v>
      </c>
      <c r="G1913">
        <v>2022</v>
      </c>
    </row>
    <row r="1914" spans="1:7" x14ac:dyDescent="0.3">
      <c r="A1914" s="3">
        <v>44805</v>
      </c>
      <c r="B1914" t="s">
        <v>19</v>
      </c>
      <c r="C1914" t="s">
        <v>6</v>
      </c>
      <c r="D1914">
        <v>114</v>
      </c>
      <c r="E1914">
        <v>3772</v>
      </c>
      <c r="F1914">
        <v>171000000</v>
      </c>
      <c r="G1914">
        <v>2022</v>
      </c>
    </row>
    <row r="1915" spans="1:7" x14ac:dyDescent="0.3">
      <c r="A1915" s="3">
        <v>44805</v>
      </c>
      <c r="B1915" t="s">
        <v>26</v>
      </c>
      <c r="C1915" t="s">
        <v>6</v>
      </c>
      <c r="D1915">
        <v>590</v>
      </c>
      <c r="E1915">
        <v>27407</v>
      </c>
      <c r="F1915">
        <v>885000000</v>
      </c>
      <c r="G1915">
        <v>2022</v>
      </c>
    </row>
    <row r="1916" spans="1:7" x14ac:dyDescent="0.3">
      <c r="A1916" s="3">
        <v>44805</v>
      </c>
      <c r="B1916" t="s">
        <v>38</v>
      </c>
      <c r="C1916" t="s">
        <v>6</v>
      </c>
      <c r="D1916">
        <v>4677</v>
      </c>
      <c r="E1916">
        <v>53951</v>
      </c>
      <c r="F1916">
        <v>7015500000</v>
      </c>
      <c r="G1916">
        <v>2022</v>
      </c>
    </row>
    <row r="1917" spans="1:7" x14ac:dyDescent="0.3">
      <c r="A1917" s="3">
        <v>44805</v>
      </c>
      <c r="B1917" t="s">
        <v>39</v>
      </c>
      <c r="C1917" t="s">
        <v>6</v>
      </c>
      <c r="D1917">
        <v>5112</v>
      </c>
      <c r="E1917">
        <v>121791</v>
      </c>
      <c r="F1917">
        <v>7668000000</v>
      </c>
      <c r="G1917">
        <v>2022</v>
      </c>
    </row>
    <row r="1918" spans="1:7" x14ac:dyDescent="0.3">
      <c r="A1918" s="3">
        <v>44805</v>
      </c>
      <c r="B1918" t="s">
        <v>20</v>
      </c>
      <c r="C1918" t="s">
        <v>6</v>
      </c>
      <c r="D1918">
        <v>17</v>
      </c>
      <c r="E1918">
        <v>3842</v>
      </c>
      <c r="F1918">
        <v>25500000</v>
      </c>
      <c r="G1918">
        <v>2022</v>
      </c>
    </row>
    <row r="1919" spans="1:7" x14ac:dyDescent="0.3">
      <c r="A1919" s="3">
        <v>44805</v>
      </c>
      <c r="B1919" t="s">
        <v>40</v>
      </c>
      <c r="C1919" t="s">
        <v>6</v>
      </c>
      <c r="D1919">
        <v>1787</v>
      </c>
      <c r="E1919">
        <v>97293</v>
      </c>
      <c r="F1919">
        <v>2680500000</v>
      </c>
      <c r="G1919">
        <v>2022</v>
      </c>
    </row>
    <row r="1920" spans="1:7" x14ac:dyDescent="0.3">
      <c r="A1920" s="3">
        <v>44805</v>
      </c>
      <c r="B1920" t="s">
        <v>27</v>
      </c>
      <c r="C1920" t="s">
        <v>6</v>
      </c>
      <c r="D1920">
        <v>386</v>
      </c>
      <c r="E1920">
        <v>9325</v>
      </c>
      <c r="F1920">
        <v>579000000</v>
      </c>
      <c r="G1920">
        <v>2022</v>
      </c>
    </row>
    <row r="1921" spans="1:7" x14ac:dyDescent="0.3">
      <c r="A1921" s="3">
        <v>44805</v>
      </c>
      <c r="B1921" t="s">
        <v>41</v>
      </c>
      <c r="C1921" t="s">
        <v>6</v>
      </c>
      <c r="D1921">
        <v>727</v>
      </c>
      <c r="E1921">
        <v>64255</v>
      </c>
      <c r="F1921">
        <v>1090500000</v>
      </c>
      <c r="G1921">
        <v>2022</v>
      </c>
    </row>
    <row r="1922" spans="1:7" x14ac:dyDescent="0.3">
      <c r="A1922" s="3">
        <v>44835</v>
      </c>
      <c r="B1922" t="s">
        <v>32</v>
      </c>
      <c r="C1922" t="s">
        <v>6</v>
      </c>
      <c r="D1922">
        <v>2568</v>
      </c>
      <c r="E1922">
        <v>74374</v>
      </c>
      <c r="F1922">
        <v>3852000000</v>
      </c>
      <c r="G1922">
        <v>2022</v>
      </c>
    </row>
    <row r="1923" spans="1:7" x14ac:dyDescent="0.3">
      <c r="A1923" s="3">
        <v>44835</v>
      </c>
      <c r="B1923" t="s">
        <v>10</v>
      </c>
      <c r="C1923" t="s">
        <v>6</v>
      </c>
      <c r="D1923">
        <v>194</v>
      </c>
      <c r="E1923">
        <v>38033</v>
      </c>
      <c r="F1923">
        <v>291000000</v>
      </c>
      <c r="G1923">
        <v>2022</v>
      </c>
    </row>
    <row r="1924" spans="1:7" x14ac:dyDescent="0.3">
      <c r="A1924" s="3">
        <v>44835</v>
      </c>
      <c r="B1924" t="s">
        <v>21</v>
      </c>
      <c r="C1924" t="s">
        <v>6</v>
      </c>
      <c r="D1924">
        <v>1377</v>
      </c>
      <c r="E1924">
        <v>88895</v>
      </c>
      <c r="F1924">
        <v>2065500000</v>
      </c>
      <c r="G1924">
        <v>2022</v>
      </c>
    </row>
    <row r="1925" spans="1:7" x14ac:dyDescent="0.3">
      <c r="A1925" s="3">
        <v>44835</v>
      </c>
      <c r="B1925" t="s">
        <v>22</v>
      </c>
      <c r="C1925" t="s">
        <v>6</v>
      </c>
      <c r="D1925">
        <v>118</v>
      </c>
      <c r="E1925">
        <v>3103</v>
      </c>
      <c r="F1925">
        <v>177000000</v>
      </c>
      <c r="G1925">
        <v>2022</v>
      </c>
    </row>
    <row r="1926" spans="1:7" x14ac:dyDescent="0.3">
      <c r="A1926" s="3">
        <v>44835</v>
      </c>
      <c r="B1926" t="s">
        <v>11</v>
      </c>
      <c r="C1926" t="s">
        <v>6</v>
      </c>
      <c r="D1926">
        <v>2471</v>
      </c>
      <c r="E1926">
        <v>57951</v>
      </c>
      <c r="F1926">
        <v>3706500000</v>
      </c>
      <c r="G1926">
        <v>2022</v>
      </c>
    </row>
    <row r="1927" spans="1:7" x14ac:dyDescent="0.3">
      <c r="A1927" s="3">
        <v>44835</v>
      </c>
      <c r="B1927" t="s">
        <v>12</v>
      </c>
      <c r="C1927" t="s">
        <v>6</v>
      </c>
      <c r="D1927">
        <v>5</v>
      </c>
      <c r="E1927">
        <v>619</v>
      </c>
      <c r="F1927">
        <v>7500000</v>
      </c>
      <c r="G1927">
        <v>2022</v>
      </c>
    </row>
    <row r="1928" spans="1:7" x14ac:dyDescent="0.3">
      <c r="A1928" s="3">
        <v>44835</v>
      </c>
      <c r="B1928" t="s">
        <v>23</v>
      </c>
      <c r="C1928" t="s">
        <v>6</v>
      </c>
      <c r="D1928">
        <v>3699</v>
      </c>
      <c r="E1928">
        <v>50702</v>
      </c>
      <c r="F1928">
        <v>5548500000</v>
      </c>
      <c r="G1928">
        <v>2022</v>
      </c>
    </row>
    <row r="1929" spans="1:7" x14ac:dyDescent="0.3">
      <c r="A1929" s="3">
        <v>44835</v>
      </c>
      <c r="B1929" t="s">
        <v>33</v>
      </c>
      <c r="C1929" t="s">
        <v>6</v>
      </c>
      <c r="D1929">
        <v>704</v>
      </c>
      <c r="E1929">
        <v>6241</v>
      </c>
      <c r="F1929">
        <v>1056000000</v>
      </c>
      <c r="G1929">
        <v>2022</v>
      </c>
    </row>
    <row r="1930" spans="1:7" x14ac:dyDescent="0.3">
      <c r="A1930" s="3">
        <v>44835</v>
      </c>
      <c r="B1930" t="s">
        <v>34</v>
      </c>
      <c r="C1930" t="s">
        <v>6</v>
      </c>
      <c r="D1930">
        <v>6635</v>
      </c>
      <c r="E1930">
        <v>115540</v>
      </c>
      <c r="F1930">
        <v>9952500000</v>
      </c>
      <c r="G1930">
        <v>2022</v>
      </c>
    </row>
    <row r="1931" spans="1:7" x14ac:dyDescent="0.3">
      <c r="A1931" s="3">
        <v>44835</v>
      </c>
      <c r="B1931" t="s">
        <v>30</v>
      </c>
      <c r="C1931" t="s">
        <v>6</v>
      </c>
      <c r="D1931">
        <v>1313</v>
      </c>
      <c r="E1931">
        <v>38921</v>
      </c>
      <c r="F1931">
        <v>1969500000</v>
      </c>
      <c r="G1931">
        <v>2022</v>
      </c>
    </row>
    <row r="1932" spans="1:7" x14ac:dyDescent="0.3">
      <c r="A1932" s="3">
        <v>44835</v>
      </c>
      <c r="B1932" t="s">
        <v>28</v>
      </c>
      <c r="C1932" t="s">
        <v>6</v>
      </c>
      <c r="D1932">
        <v>79</v>
      </c>
      <c r="E1932">
        <v>5548</v>
      </c>
      <c r="F1932">
        <v>118500000</v>
      </c>
      <c r="G1932">
        <v>2022</v>
      </c>
    </row>
    <row r="1933" spans="1:7" x14ac:dyDescent="0.3">
      <c r="A1933" s="3">
        <v>44835</v>
      </c>
      <c r="B1933" t="s">
        <v>13</v>
      </c>
      <c r="C1933" t="s">
        <v>6</v>
      </c>
      <c r="D1933">
        <v>258</v>
      </c>
      <c r="E1933">
        <v>9184</v>
      </c>
      <c r="F1933">
        <v>387000000</v>
      </c>
      <c r="G1933">
        <v>2022</v>
      </c>
    </row>
    <row r="1934" spans="1:7" x14ac:dyDescent="0.3">
      <c r="A1934" s="3">
        <v>44835</v>
      </c>
      <c r="B1934" t="s">
        <v>31</v>
      </c>
      <c r="C1934" t="s">
        <v>6</v>
      </c>
      <c r="D1934">
        <v>949</v>
      </c>
      <c r="E1934">
        <v>50073</v>
      </c>
      <c r="F1934">
        <v>1423500000</v>
      </c>
      <c r="G1934">
        <v>2022</v>
      </c>
    </row>
    <row r="1935" spans="1:7" x14ac:dyDescent="0.3">
      <c r="A1935" s="3">
        <v>44835</v>
      </c>
      <c r="B1935" t="s">
        <v>35</v>
      </c>
      <c r="C1935" t="s">
        <v>6</v>
      </c>
      <c r="D1935">
        <v>9706</v>
      </c>
      <c r="E1935">
        <v>117015</v>
      </c>
      <c r="F1935">
        <v>14559000000</v>
      </c>
      <c r="G1935">
        <v>2022</v>
      </c>
    </row>
    <row r="1936" spans="1:7" x14ac:dyDescent="0.3">
      <c r="A1936" s="3">
        <v>44835</v>
      </c>
      <c r="B1936" t="s">
        <v>36</v>
      </c>
      <c r="C1936" t="s">
        <v>6</v>
      </c>
      <c r="D1936">
        <v>3629</v>
      </c>
      <c r="E1936">
        <v>44021</v>
      </c>
      <c r="F1936">
        <v>5443500000</v>
      </c>
      <c r="G1936">
        <v>2022</v>
      </c>
    </row>
    <row r="1937" spans="1:7" x14ac:dyDescent="0.3">
      <c r="A1937" s="3">
        <v>44835</v>
      </c>
      <c r="B1937" t="s">
        <v>24</v>
      </c>
      <c r="C1937" t="s">
        <v>6</v>
      </c>
      <c r="D1937">
        <v>3616</v>
      </c>
      <c r="E1937">
        <v>137210</v>
      </c>
      <c r="F1937">
        <v>5424000000</v>
      </c>
      <c r="G1937">
        <v>2022</v>
      </c>
    </row>
    <row r="1938" spans="1:7" x14ac:dyDescent="0.3">
      <c r="A1938" s="3">
        <v>44835</v>
      </c>
      <c r="B1938" t="s">
        <v>37</v>
      </c>
      <c r="C1938" t="s">
        <v>6</v>
      </c>
      <c r="D1938">
        <v>15999</v>
      </c>
      <c r="E1938">
        <v>189870</v>
      </c>
      <c r="F1938">
        <v>23998500000</v>
      </c>
      <c r="G1938">
        <v>2022</v>
      </c>
    </row>
    <row r="1939" spans="1:7" x14ac:dyDescent="0.3">
      <c r="A1939" s="3">
        <v>44835</v>
      </c>
      <c r="B1939" t="s">
        <v>15</v>
      </c>
      <c r="C1939" t="s">
        <v>6</v>
      </c>
      <c r="D1939">
        <v>4</v>
      </c>
      <c r="E1939">
        <v>2532</v>
      </c>
      <c r="F1939">
        <v>6000000</v>
      </c>
      <c r="G1939">
        <v>2022</v>
      </c>
    </row>
    <row r="1940" spans="1:7" x14ac:dyDescent="0.3">
      <c r="A1940" s="3">
        <v>44835</v>
      </c>
      <c r="B1940" t="s">
        <v>16</v>
      </c>
      <c r="C1940" t="s">
        <v>6</v>
      </c>
      <c r="D1940">
        <v>5</v>
      </c>
      <c r="E1940">
        <v>1558</v>
      </c>
      <c r="F1940">
        <v>7500000</v>
      </c>
      <c r="G1940">
        <v>2022</v>
      </c>
    </row>
    <row r="1941" spans="1:7" x14ac:dyDescent="0.3">
      <c r="A1941" s="3">
        <v>44835</v>
      </c>
      <c r="B1941" t="s">
        <v>17</v>
      </c>
      <c r="C1941" t="s">
        <v>6</v>
      </c>
      <c r="D1941">
        <v>3</v>
      </c>
      <c r="E1941">
        <v>1638</v>
      </c>
      <c r="F1941">
        <v>4500000</v>
      </c>
      <c r="G1941">
        <v>2022</v>
      </c>
    </row>
    <row r="1942" spans="1:7" x14ac:dyDescent="0.3">
      <c r="A1942" s="3">
        <v>44835</v>
      </c>
      <c r="B1942" t="s">
        <v>25</v>
      </c>
      <c r="C1942" t="s">
        <v>6</v>
      </c>
      <c r="D1942">
        <v>3695</v>
      </c>
      <c r="E1942">
        <v>72161</v>
      </c>
      <c r="F1942">
        <v>5542500000</v>
      </c>
      <c r="G1942">
        <v>2022</v>
      </c>
    </row>
    <row r="1943" spans="1:7" x14ac:dyDescent="0.3">
      <c r="A1943" s="3">
        <v>44835</v>
      </c>
      <c r="B1943" t="s">
        <v>19</v>
      </c>
      <c r="C1943" t="s">
        <v>6</v>
      </c>
      <c r="D1943">
        <v>180</v>
      </c>
      <c r="E1943">
        <v>3564</v>
      </c>
      <c r="F1943">
        <v>270000000</v>
      </c>
      <c r="G1943">
        <v>2022</v>
      </c>
    </row>
    <row r="1944" spans="1:7" x14ac:dyDescent="0.3">
      <c r="A1944" s="3">
        <v>44835</v>
      </c>
      <c r="B1944" t="s">
        <v>26</v>
      </c>
      <c r="C1944" t="s">
        <v>6</v>
      </c>
      <c r="D1944">
        <v>707</v>
      </c>
      <c r="E1944">
        <v>37265</v>
      </c>
      <c r="F1944">
        <v>1060500000</v>
      </c>
      <c r="G1944">
        <v>2022</v>
      </c>
    </row>
    <row r="1945" spans="1:7" x14ac:dyDescent="0.3">
      <c r="A1945" s="3">
        <v>44835</v>
      </c>
      <c r="B1945" t="s">
        <v>38</v>
      </c>
      <c r="C1945" t="s">
        <v>6</v>
      </c>
      <c r="D1945">
        <v>9455</v>
      </c>
      <c r="E1945">
        <v>133585</v>
      </c>
      <c r="F1945">
        <v>14182500000</v>
      </c>
      <c r="G1945">
        <v>2022</v>
      </c>
    </row>
    <row r="1946" spans="1:7" x14ac:dyDescent="0.3">
      <c r="A1946" s="3">
        <v>44835</v>
      </c>
      <c r="B1946" t="s">
        <v>39</v>
      </c>
      <c r="C1946" t="s">
        <v>6</v>
      </c>
      <c r="D1946">
        <v>5530</v>
      </c>
      <c r="E1946">
        <v>111507</v>
      </c>
      <c r="F1946">
        <v>8295000000</v>
      </c>
      <c r="G1946">
        <v>2022</v>
      </c>
    </row>
    <row r="1947" spans="1:7" x14ac:dyDescent="0.3">
      <c r="A1947" s="3">
        <v>44835</v>
      </c>
      <c r="B1947" t="s">
        <v>20</v>
      </c>
      <c r="C1947" t="s">
        <v>6</v>
      </c>
      <c r="D1947">
        <v>13</v>
      </c>
      <c r="E1947">
        <v>3431</v>
      </c>
      <c r="F1947">
        <v>19500000</v>
      </c>
      <c r="G1947">
        <v>2022</v>
      </c>
    </row>
    <row r="1948" spans="1:7" x14ac:dyDescent="0.3">
      <c r="A1948" s="3">
        <v>44835</v>
      </c>
      <c r="B1948" t="s">
        <v>40</v>
      </c>
      <c r="C1948" t="s">
        <v>6</v>
      </c>
      <c r="D1948">
        <v>3003</v>
      </c>
      <c r="E1948">
        <v>258110</v>
      </c>
      <c r="F1948">
        <v>4504500000</v>
      </c>
      <c r="G1948">
        <v>2022</v>
      </c>
    </row>
    <row r="1949" spans="1:7" x14ac:dyDescent="0.3">
      <c r="A1949" s="3">
        <v>44835</v>
      </c>
      <c r="B1949" t="s">
        <v>27</v>
      </c>
      <c r="C1949" t="s">
        <v>6</v>
      </c>
      <c r="D1949">
        <v>797</v>
      </c>
      <c r="E1949">
        <v>19532</v>
      </c>
      <c r="F1949">
        <v>1195500000</v>
      </c>
      <c r="G1949">
        <v>2022</v>
      </c>
    </row>
    <row r="1950" spans="1:7" x14ac:dyDescent="0.3">
      <c r="A1950" s="3">
        <v>44835</v>
      </c>
      <c r="B1950" t="s">
        <v>41</v>
      </c>
      <c r="C1950" t="s">
        <v>6</v>
      </c>
      <c r="D1950">
        <v>538</v>
      </c>
      <c r="E1950">
        <v>50676</v>
      </c>
      <c r="F1950">
        <v>807000000</v>
      </c>
      <c r="G1950">
        <v>2022</v>
      </c>
    </row>
    <row r="1951" spans="1:7" x14ac:dyDescent="0.3">
      <c r="A1951" s="3">
        <v>44866</v>
      </c>
      <c r="B1951" t="s">
        <v>8</v>
      </c>
      <c r="C1951" t="s">
        <v>6</v>
      </c>
      <c r="D1951">
        <v>6</v>
      </c>
      <c r="E1951">
        <v>405</v>
      </c>
      <c r="F1951">
        <v>9000000</v>
      </c>
      <c r="G1951">
        <v>2022</v>
      </c>
    </row>
    <row r="1952" spans="1:7" x14ac:dyDescent="0.3">
      <c r="A1952" s="3">
        <v>44866</v>
      </c>
      <c r="B1952" t="s">
        <v>32</v>
      </c>
      <c r="C1952" t="s">
        <v>6</v>
      </c>
      <c r="D1952">
        <v>2742</v>
      </c>
      <c r="E1952">
        <v>69695</v>
      </c>
      <c r="F1952">
        <v>4113000000</v>
      </c>
      <c r="G1952">
        <v>2022</v>
      </c>
    </row>
    <row r="1953" spans="1:7" x14ac:dyDescent="0.3">
      <c r="A1953" s="3">
        <v>44866</v>
      </c>
      <c r="B1953" t="s">
        <v>10</v>
      </c>
      <c r="C1953" t="s">
        <v>6</v>
      </c>
      <c r="D1953">
        <v>176</v>
      </c>
      <c r="E1953">
        <v>32542</v>
      </c>
      <c r="F1953">
        <v>264000000</v>
      </c>
      <c r="G1953">
        <v>2022</v>
      </c>
    </row>
    <row r="1954" spans="1:7" x14ac:dyDescent="0.3">
      <c r="A1954" s="3">
        <v>44866</v>
      </c>
      <c r="B1954" t="s">
        <v>21</v>
      </c>
      <c r="C1954" t="s">
        <v>6</v>
      </c>
      <c r="D1954">
        <v>1253</v>
      </c>
      <c r="E1954">
        <v>110759</v>
      </c>
      <c r="F1954">
        <v>1879500000</v>
      </c>
      <c r="G1954">
        <v>2022</v>
      </c>
    </row>
    <row r="1955" spans="1:7" x14ac:dyDescent="0.3">
      <c r="A1955" s="3">
        <v>44866</v>
      </c>
      <c r="B1955" t="s">
        <v>22</v>
      </c>
      <c r="C1955" t="s">
        <v>6</v>
      </c>
      <c r="D1955">
        <v>163</v>
      </c>
      <c r="E1955">
        <v>1727</v>
      </c>
      <c r="F1955">
        <v>244500000</v>
      </c>
      <c r="G1955">
        <v>2022</v>
      </c>
    </row>
    <row r="1956" spans="1:7" x14ac:dyDescent="0.3">
      <c r="A1956" s="3">
        <v>44866</v>
      </c>
      <c r="B1956" t="s">
        <v>11</v>
      </c>
      <c r="C1956" t="s">
        <v>6</v>
      </c>
      <c r="D1956">
        <v>2725</v>
      </c>
      <c r="E1956">
        <v>42575</v>
      </c>
      <c r="F1956">
        <v>4087500000</v>
      </c>
      <c r="G1956">
        <v>2022</v>
      </c>
    </row>
    <row r="1957" spans="1:7" x14ac:dyDescent="0.3">
      <c r="A1957" s="3">
        <v>44866</v>
      </c>
      <c r="B1957" t="s">
        <v>12</v>
      </c>
      <c r="C1957" t="s">
        <v>6</v>
      </c>
      <c r="D1957">
        <v>14</v>
      </c>
      <c r="E1957">
        <v>1290</v>
      </c>
      <c r="F1957">
        <v>21000000</v>
      </c>
      <c r="G1957">
        <v>2022</v>
      </c>
    </row>
    <row r="1958" spans="1:7" x14ac:dyDescent="0.3">
      <c r="A1958" s="3">
        <v>44866</v>
      </c>
      <c r="B1958" t="s">
        <v>23</v>
      </c>
      <c r="C1958" t="s">
        <v>6</v>
      </c>
      <c r="D1958">
        <v>3869</v>
      </c>
      <c r="E1958">
        <v>41689</v>
      </c>
      <c r="F1958">
        <v>5803500000</v>
      </c>
      <c r="G1958">
        <v>2022</v>
      </c>
    </row>
    <row r="1959" spans="1:7" x14ac:dyDescent="0.3">
      <c r="A1959" s="3">
        <v>44866</v>
      </c>
      <c r="B1959" t="s">
        <v>33</v>
      </c>
      <c r="C1959" t="s">
        <v>6</v>
      </c>
      <c r="D1959">
        <v>587</v>
      </c>
      <c r="E1959">
        <v>5285</v>
      </c>
      <c r="F1959">
        <v>880500000</v>
      </c>
      <c r="G1959">
        <v>2022</v>
      </c>
    </row>
    <row r="1960" spans="1:7" x14ac:dyDescent="0.3">
      <c r="A1960" s="3">
        <v>44866</v>
      </c>
      <c r="B1960" t="s">
        <v>34</v>
      </c>
      <c r="C1960" t="s">
        <v>6</v>
      </c>
      <c r="D1960">
        <v>8322</v>
      </c>
      <c r="E1960">
        <v>165828</v>
      </c>
      <c r="F1960">
        <v>12483000000</v>
      </c>
      <c r="G1960">
        <v>2022</v>
      </c>
    </row>
    <row r="1961" spans="1:7" x14ac:dyDescent="0.3">
      <c r="A1961" s="3">
        <v>44866</v>
      </c>
      <c r="B1961" t="s">
        <v>30</v>
      </c>
      <c r="C1961" t="s">
        <v>6</v>
      </c>
      <c r="D1961">
        <v>1369</v>
      </c>
      <c r="E1961">
        <v>58469</v>
      </c>
      <c r="F1961">
        <v>2053500000</v>
      </c>
      <c r="G1961">
        <v>2022</v>
      </c>
    </row>
    <row r="1962" spans="1:7" x14ac:dyDescent="0.3">
      <c r="A1962" s="3">
        <v>44866</v>
      </c>
      <c r="B1962" t="s">
        <v>28</v>
      </c>
      <c r="C1962" t="s">
        <v>6</v>
      </c>
      <c r="D1962">
        <v>134</v>
      </c>
      <c r="E1962">
        <v>9181</v>
      </c>
      <c r="F1962">
        <v>201000000</v>
      </c>
      <c r="G1962">
        <v>2022</v>
      </c>
    </row>
    <row r="1963" spans="1:7" x14ac:dyDescent="0.3">
      <c r="A1963" s="3">
        <v>44866</v>
      </c>
      <c r="B1963" t="s">
        <v>13</v>
      </c>
      <c r="C1963" t="s">
        <v>6</v>
      </c>
      <c r="D1963">
        <v>194</v>
      </c>
      <c r="E1963">
        <v>4656</v>
      </c>
      <c r="F1963">
        <v>291000000</v>
      </c>
      <c r="G1963">
        <v>2022</v>
      </c>
    </row>
    <row r="1964" spans="1:7" x14ac:dyDescent="0.3">
      <c r="A1964" s="3">
        <v>44866</v>
      </c>
      <c r="B1964" t="s">
        <v>31</v>
      </c>
      <c r="C1964" t="s">
        <v>6</v>
      </c>
      <c r="D1964">
        <v>953</v>
      </c>
      <c r="E1964">
        <v>40248</v>
      </c>
      <c r="F1964">
        <v>1429500000</v>
      </c>
      <c r="G1964">
        <v>2022</v>
      </c>
    </row>
    <row r="1965" spans="1:7" x14ac:dyDescent="0.3">
      <c r="A1965" s="3">
        <v>44866</v>
      </c>
      <c r="B1965" t="s">
        <v>35</v>
      </c>
      <c r="C1965" t="s">
        <v>6</v>
      </c>
      <c r="D1965">
        <v>9851</v>
      </c>
      <c r="E1965">
        <v>109695</v>
      </c>
      <c r="F1965">
        <v>14776500000</v>
      </c>
      <c r="G1965">
        <v>2022</v>
      </c>
    </row>
    <row r="1966" spans="1:7" x14ac:dyDescent="0.3">
      <c r="A1966" s="3">
        <v>44866</v>
      </c>
      <c r="B1966" t="s">
        <v>36</v>
      </c>
      <c r="C1966" t="s">
        <v>6</v>
      </c>
      <c r="D1966">
        <v>3698</v>
      </c>
      <c r="E1966">
        <v>40561</v>
      </c>
      <c r="F1966">
        <v>5547000000</v>
      </c>
      <c r="G1966">
        <v>2022</v>
      </c>
    </row>
    <row r="1967" spans="1:7" x14ac:dyDescent="0.3">
      <c r="A1967" s="3">
        <v>44866</v>
      </c>
      <c r="B1967" t="s">
        <v>24</v>
      </c>
      <c r="C1967" t="s">
        <v>6</v>
      </c>
      <c r="D1967">
        <v>3426</v>
      </c>
      <c r="E1967">
        <v>130285</v>
      </c>
      <c r="F1967">
        <v>5139000000</v>
      </c>
      <c r="G1967">
        <v>2022</v>
      </c>
    </row>
    <row r="1968" spans="1:7" x14ac:dyDescent="0.3">
      <c r="A1968" s="3">
        <v>44866</v>
      </c>
      <c r="B1968" t="s">
        <v>37</v>
      </c>
      <c r="C1968" t="s">
        <v>6</v>
      </c>
      <c r="D1968">
        <v>13718</v>
      </c>
      <c r="E1968">
        <v>204988</v>
      </c>
      <c r="F1968">
        <v>20577000000</v>
      </c>
      <c r="G1968">
        <v>2022</v>
      </c>
    </row>
    <row r="1969" spans="1:7" x14ac:dyDescent="0.3">
      <c r="A1969" s="3">
        <v>44866</v>
      </c>
      <c r="B1969" t="s">
        <v>15</v>
      </c>
      <c r="C1969" t="s">
        <v>6</v>
      </c>
      <c r="D1969">
        <v>2</v>
      </c>
      <c r="E1969">
        <v>5529</v>
      </c>
      <c r="F1969">
        <v>3000000</v>
      </c>
      <c r="G1969">
        <v>2022</v>
      </c>
    </row>
    <row r="1970" spans="1:7" x14ac:dyDescent="0.3">
      <c r="A1970" s="3">
        <v>44866</v>
      </c>
      <c r="B1970" t="s">
        <v>16</v>
      </c>
      <c r="C1970" t="s">
        <v>6</v>
      </c>
      <c r="D1970">
        <v>3</v>
      </c>
      <c r="E1970">
        <v>1438</v>
      </c>
      <c r="F1970">
        <v>4500000</v>
      </c>
      <c r="G1970">
        <v>2022</v>
      </c>
    </row>
    <row r="1971" spans="1:7" x14ac:dyDescent="0.3">
      <c r="A1971" s="3">
        <v>44866</v>
      </c>
      <c r="B1971" t="s">
        <v>17</v>
      </c>
      <c r="C1971" t="s">
        <v>6</v>
      </c>
      <c r="D1971">
        <v>8</v>
      </c>
      <c r="E1971">
        <v>1542</v>
      </c>
      <c r="F1971">
        <v>12000000</v>
      </c>
      <c r="G1971">
        <v>2022</v>
      </c>
    </row>
    <row r="1972" spans="1:7" x14ac:dyDescent="0.3">
      <c r="A1972" s="3">
        <v>44866</v>
      </c>
      <c r="B1972" t="s">
        <v>25</v>
      </c>
      <c r="C1972" t="s">
        <v>6</v>
      </c>
      <c r="D1972">
        <v>2997</v>
      </c>
      <c r="E1972">
        <v>38593</v>
      </c>
      <c r="F1972">
        <v>4495500000</v>
      </c>
      <c r="G1972">
        <v>2022</v>
      </c>
    </row>
    <row r="1973" spans="1:7" x14ac:dyDescent="0.3">
      <c r="A1973" s="3">
        <v>44866</v>
      </c>
      <c r="B1973" t="s">
        <v>19</v>
      </c>
      <c r="C1973" t="s">
        <v>6</v>
      </c>
      <c r="D1973">
        <v>153</v>
      </c>
      <c r="E1973">
        <v>3002</v>
      </c>
      <c r="F1973">
        <v>229500000</v>
      </c>
      <c r="G1973">
        <v>2022</v>
      </c>
    </row>
    <row r="1974" spans="1:7" x14ac:dyDescent="0.3">
      <c r="A1974" s="3">
        <v>44866</v>
      </c>
      <c r="B1974" t="s">
        <v>26</v>
      </c>
      <c r="C1974" t="s">
        <v>6</v>
      </c>
      <c r="D1974">
        <v>1042</v>
      </c>
      <c r="E1974">
        <v>46873</v>
      </c>
      <c r="F1974">
        <v>1563000000</v>
      </c>
      <c r="G1974">
        <v>2022</v>
      </c>
    </row>
    <row r="1975" spans="1:7" x14ac:dyDescent="0.3">
      <c r="A1975" s="3">
        <v>44866</v>
      </c>
      <c r="B1975" t="s">
        <v>38</v>
      </c>
      <c r="C1975" t="s">
        <v>6</v>
      </c>
      <c r="D1975">
        <v>7306</v>
      </c>
      <c r="E1975">
        <v>158463</v>
      </c>
      <c r="F1975">
        <v>10959000000</v>
      </c>
      <c r="G1975">
        <v>2022</v>
      </c>
    </row>
    <row r="1976" spans="1:7" x14ac:dyDescent="0.3">
      <c r="A1976" s="3">
        <v>44866</v>
      </c>
      <c r="B1976" t="s">
        <v>39</v>
      </c>
      <c r="C1976" t="s">
        <v>6</v>
      </c>
      <c r="D1976">
        <v>7258</v>
      </c>
      <c r="E1976">
        <v>120109</v>
      </c>
      <c r="F1976">
        <v>10887000000</v>
      </c>
      <c r="G1976">
        <v>2022</v>
      </c>
    </row>
    <row r="1977" spans="1:7" x14ac:dyDescent="0.3">
      <c r="A1977" s="3">
        <v>44866</v>
      </c>
      <c r="B1977" t="s">
        <v>20</v>
      </c>
      <c r="C1977" t="s">
        <v>6</v>
      </c>
      <c r="D1977">
        <v>12</v>
      </c>
      <c r="E1977">
        <v>3427</v>
      </c>
      <c r="F1977">
        <v>18000000</v>
      </c>
      <c r="G1977">
        <v>2022</v>
      </c>
    </row>
    <row r="1978" spans="1:7" x14ac:dyDescent="0.3">
      <c r="A1978" s="3">
        <v>44866</v>
      </c>
      <c r="B1978" t="s">
        <v>40</v>
      </c>
      <c r="C1978" t="s">
        <v>6</v>
      </c>
      <c r="D1978">
        <v>2746</v>
      </c>
      <c r="E1978">
        <v>279169</v>
      </c>
      <c r="F1978">
        <v>4119000000</v>
      </c>
      <c r="G1978">
        <v>2022</v>
      </c>
    </row>
    <row r="1979" spans="1:7" x14ac:dyDescent="0.3">
      <c r="A1979" s="3">
        <v>44866</v>
      </c>
      <c r="B1979" t="s">
        <v>27</v>
      </c>
      <c r="C1979" t="s">
        <v>6</v>
      </c>
      <c r="D1979">
        <v>839</v>
      </c>
      <c r="E1979">
        <v>25037</v>
      </c>
      <c r="F1979">
        <v>1258500000</v>
      </c>
      <c r="G1979">
        <v>2022</v>
      </c>
    </row>
    <row r="1980" spans="1:7" x14ac:dyDescent="0.3">
      <c r="A1980" s="3">
        <v>44866</v>
      </c>
      <c r="B1980" t="s">
        <v>41</v>
      </c>
      <c r="C1980" t="s">
        <v>6</v>
      </c>
      <c r="D1980">
        <v>1209</v>
      </c>
      <c r="E1980">
        <v>100516</v>
      </c>
      <c r="F1980">
        <v>1813500000</v>
      </c>
      <c r="G1980">
        <v>2022</v>
      </c>
    </row>
    <row r="1981" spans="1:7" x14ac:dyDescent="0.3">
      <c r="A1981" s="3">
        <v>44896</v>
      </c>
      <c r="B1981" t="s">
        <v>8</v>
      </c>
      <c r="C1981" t="s">
        <v>6</v>
      </c>
      <c r="D1981">
        <v>10</v>
      </c>
      <c r="E1981">
        <v>397</v>
      </c>
      <c r="F1981">
        <v>15000000</v>
      </c>
      <c r="G1981">
        <v>2022</v>
      </c>
    </row>
    <row r="1982" spans="1:7" x14ac:dyDescent="0.3">
      <c r="A1982" s="3">
        <v>44896</v>
      </c>
      <c r="B1982" t="s">
        <v>32</v>
      </c>
      <c r="C1982" t="s">
        <v>6</v>
      </c>
      <c r="D1982">
        <v>2718</v>
      </c>
      <c r="E1982">
        <v>47327</v>
      </c>
      <c r="F1982">
        <v>4077000000</v>
      </c>
      <c r="G1982">
        <v>2022</v>
      </c>
    </row>
    <row r="1983" spans="1:7" x14ac:dyDescent="0.3">
      <c r="A1983" s="3">
        <v>44896</v>
      </c>
      <c r="B1983" t="s">
        <v>10</v>
      </c>
      <c r="C1983" t="s">
        <v>6</v>
      </c>
      <c r="D1983">
        <v>250</v>
      </c>
      <c r="E1983">
        <v>34737</v>
      </c>
      <c r="F1983">
        <v>375000000</v>
      </c>
      <c r="G1983">
        <v>2022</v>
      </c>
    </row>
    <row r="1984" spans="1:7" x14ac:dyDescent="0.3">
      <c r="A1984" s="3">
        <v>44896</v>
      </c>
      <c r="B1984" t="s">
        <v>21</v>
      </c>
      <c r="C1984" t="s">
        <v>6</v>
      </c>
      <c r="D1984">
        <v>987</v>
      </c>
      <c r="E1984">
        <v>60432</v>
      </c>
      <c r="F1984">
        <v>1480500000</v>
      </c>
      <c r="G1984">
        <v>2022</v>
      </c>
    </row>
    <row r="1985" spans="1:7" x14ac:dyDescent="0.3">
      <c r="A1985" s="3">
        <v>44896</v>
      </c>
      <c r="B1985" t="s">
        <v>22</v>
      </c>
      <c r="C1985" t="s">
        <v>6</v>
      </c>
      <c r="D1985">
        <v>123</v>
      </c>
      <c r="E1985">
        <v>1454</v>
      </c>
      <c r="F1985">
        <v>184500000</v>
      </c>
      <c r="G1985">
        <v>2022</v>
      </c>
    </row>
    <row r="1986" spans="1:7" x14ac:dyDescent="0.3">
      <c r="A1986" s="3">
        <v>44896</v>
      </c>
      <c r="B1986" t="s">
        <v>11</v>
      </c>
      <c r="C1986" t="s">
        <v>6</v>
      </c>
      <c r="D1986">
        <v>1883</v>
      </c>
      <c r="E1986">
        <v>26359</v>
      </c>
      <c r="F1986">
        <v>2824500000</v>
      </c>
      <c r="G1986">
        <v>2022</v>
      </c>
    </row>
    <row r="1987" spans="1:7" x14ac:dyDescent="0.3">
      <c r="A1987" s="3">
        <v>44896</v>
      </c>
      <c r="B1987" t="s">
        <v>12</v>
      </c>
      <c r="C1987" t="s">
        <v>6</v>
      </c>
      <c r="D1987">
        <v>19</v>
      </c>
      <c r="E1987">
        <v>1112</v>
      </c>
      <c r="F1987">
        <v>28500000</v>
      </c>
      <c r="G1987">
        <v>2022</v>
      </c>
    </row>
    <row r="1988" spans="1:7" x14ac:dyDescent="0.3">
      <c r="A1988" s="3">
        <v>44896</v>
      </c>
      <c r="B1988" t="s">
        <v>23</v>
      </c>
      <c r="C1988" t="s">
        <v>6</v>
      </c>
      <c r="D1988">
        <v>3826</v>
      </c>
      <c r="E1988">
        <v>21773</v>
      </c>
      <c r="F1988">
        <v>5739000000</v>
      </c>
      <c r="G1988">
        <v>2022</v>
      </c>
    </row>
    <row r="1989" spans="1:7" x14ac:dyDescent="0.3">
      <c r="A1989" s="3">
        <v>44896</v>
      </c>
      <c r="B1989" t="s">
        <v>33</v>
      </c>
      <c r="C1989" t="s">
        <v>6</v>
      </c>
      <c r="D1989">
        <v>528</v>
      </c>
      <c r="E1989">
        <v>4983</v>
      </c>
      <c r="F1989">
        <v>792000000</v>
      </c>
      <c r="G1989">
        <v>2022</v>
      </c>
    </row>
    <row r="1990" spans="1:7" x14ac:dyDescent="0.3">
      <c r="A1990" s="3">
        <v>44896</v>
      </c>
      <c r="B1990" t="s">
        <v>34</v>
      </c>
      <c r="C1990" t="s">
        <v>6</v>
      </c>
      <c r="D1990">
        <v>7906</v>
      </c>
      <c r="E1990">
        <v>107138</v>
      </c>
      <c r="F1990">
        <v>11859000000</v>
      </c>
      <c r="G1990">
        <v>2022</v>
      </c>
    </row>
    <row r="1991" spans="1:7" x14ac:dyDescent="0.3">
      <c r="A1991" s="3">
        <v>44896</v>
      </c>
      <c r="B1991" t="s">
        <v>30</v>
      </c>
      <c r="C1991" t="s">
        <v>6</v>
      </c>
      <c r="D1991">
        <v>885</v>
      </c>
      <c r="E1991">
        <v>37571</v>
      </c>
      <c r="F1991">
        <v>1327500000</v>
      </c>
      <c r="G1991">
        <v>2022</v>
      </c>
    </row>
    <row r="1992" spans="1:7" x14ac:dyDescent="0.3">
      <c r="A1992" s="3">
        <v>44896</v>
      </c>
      <c r="B1992" t="s">
        <v>28</v>
      </c>
      <c r="C1992" t="s">
        <v>6</v>
      </c>
      <c r="D1992">
        <v>100</v>
      </c>
      <c r="E1992">
        <v>6751</v>
      </c>
      <c r="F1992">
        <v>150000000</v>
      </c>
      <c r="G1992">
        <v>2022</v>
      </c>
    </row>
    <row r="1993" spans="1:7" x14ac:dyDescent="0.3">
      <c r="A1993" s="3">
        <v>44896</v>
      </c>
      <c r="B1993" t="s">
        <v>13</v>
      </c>
      <c r="C1993" t="s">
        <v>6</v>
      </c>
      <c r="D1993">
        <v>150</v>
      </c>
      <c r="E1993">
        <v>3943</v>
      </c>
      <c r="F1993">
        <v>225000000</v>
      </c>
      <c r="G1993">
        <v>2022</v>
      </c>
    </row>
    <row r="1994" spans="1:7" x14ac:dyDescent="0.3">
      <c r="A1994" s="3">
        <v>44896</v>
      </c>
      <c r="B1994" t="s">
        <v>31</v>
      </c>
      <c r="C1994" t="s">
        <v>6</v>
      </c>
      <c r="D1994">
        <v>653</v>
      </c>
      <c r="E1994">
        <v>27130</v>
      </c>
      <c r="F1994">
        <v>979500000</v>
      </c>
      <c r="G1994">
        <v>2022</v>
      </c>
    </row>
    <row r="1995" spans="1:7" x14ac:dyDescent="0.3">
      <c r="A1995" s="3">
        <v>44896</v>
      </c>
      <c r="B1995" t="s">
        <v>35</v>
      </c>
      <c r="C1995" t="s">
        <v>6</v>
      </c>
      <c r="D1995">
        <v>7750</v>
      </c>
      <c r="E1995">
        <v>75110</v>
      </c>
      <c r="F1995">
        <v>11625000000</v>
      </c>
      <c r="G1995">
        <v>2022</v>
      </c>
    </row>
    <row r="1996" spans="1:7" x14ac:dyDescent="0.3">
      <c r="A1996" s="3">
        <v>44896</v>
      </c>
      <c r="B1996" t="s">
        <v>36</v>
      </c>
      <c r="C1996" t="s">
        <v>6</v>
      </c>
      <c r="D1996">
        <v>4112</v>
      </c>
      <c r="E1996">
        <v>40445</v>
      </c>
      <c r="F1996">
        <v>6168000000</v>
      </c>
      <c r="G1996">
        <v>2022</v>
      </c>
    </row>
    <row r="1997" spans="1:7" x14ac:dyDescent="0.3">
      <c r="A1997" s="3">
        <v>44896</v>
      </c>
      <c r="B1997" t="s">
        <v>24</v>
      </c>
      <c r="C1997" t="s">
        <v>6</v>
      </c>
      <c r="D1997">
        <v>2328</v>
      </c>
      <c r="E1997">
        <v>64980</v>
      </c>
      <c r="F1997">
        <v>3492000000</v>
      </c>
      <c r="G1997">
        <v>2022</v>
      </c>
    </row>
    <row r="1998" spans="1:7" x14ac:dyDescent="0.3">
      <c r="A1998" s="3">
        <v>44896</v>
      </c>
      <c r="B1998" t="s">
        <v>37</v>
      </c>
      <c r="C1998" t="s">
        <v>6</v>
      </c>
      <c r="D1998">
        <v>13076</v>
      </c>
      <c r="E1998">
        <v>136534</v>
      </c>
      <c r="F1998">
        <v>19614000000</v>
      </c>
      <c r="G1998">
        <v>2022</v>
      </c>
    </row>
    <row r="1999" spans="1:7" x14ac:dyDescent="0.3">
      <c r="A1999" s="3">
        <v>44896</v>
      </c>
      <c r="B1999" t="s">
        <v>15</v>
      </c>
      <c r="C1999" t="s">
        <v>6</v>
      </c>
      <c r="D1999">
        <v>63</v>
      </c>
      <c r="E1999">
        <v>4150</v>
      </c>
      <c r="F1999">
        <v>94500000</v>
      </c>
      <c r="G1999">
        <v>2022</v>
      </c>
    </row>
    <row r="2000" spans="1:7" x14ac:dyDescent="0.3">
      <c r="A2000" s="3">
        <v>44896</v>
      </c>
      <c r="B2000" t="s">
        <v>17</v>
      </c>
      <c r="C2000" t="s">
        <v>6</v>
      </c>
      <c r="D2000">
        <v>11</v>
      </c>
      <c r="E2000">
        <v>1792</v>
      </c>
      <c r="F2000">
        <v>16500000</v>
      </c>
      <c r="G2000">
        <v>2022</v>
      </c>
    </row>
    <row r="2001" spans="1:7" x14ac:dyDescent="0.3">
      <c r="A2001" s="3">
        <v>44896</v>
      </c>
      <c r="B2001" t="s">
        <v>25</v>
      </c>
      <c r="C2001" t="s">
        <v>6</v>
      </c>
      <c r="D2001">
        <v>2379</v>
      </c>
      <c r="E2001">
        <v>38217</v>
      </c>
      <c r="F2001">
        <v>3568500000</v>
      </c>
      <c r="G2001">
        <v>2022</v>
      </c>
    </row>
    <row r="2002" spans="1:7" x14ac:dyDescent="0.3">
      <c r="A2002" s="3">
        <v>44896</v>
      </c>
      <c r="B2002" t="s">
        <v>19</v>
      </c>
      <c r="C2002" t="s">
        <v>6</v>
      </c>
      <c r="D2002">
        <v>177</v>
      </c>
      <c r="E2002">
        <v>2396</v>
      </c>
      <c r="F2002">
        <v>265500000</v>
      </c>
      <c r="G2002">
        <v>2022</v>
      </c>
    </row>
    <row r="2003" spans="1:7" x14ac:dyDescent="0.3">
      <c r="A2003" s="3">
        <v>44896</v>
      </c>
      <c r="B2003" t="s">
        <v>26</v>
      </c>
      <c r="C2003" t="s">
        <v>6</v>
      </c>
      <c r="D2003">
        <v>635</v>
      </c>
      <c r="E2003">
        <v>35992</v>
      </c>
      <c r="F2003">
        <v>952500000</v>
      </c>
      <c r="G2003">
        <v>2022</v>
      </c>
    </row>
    <row r="2004" spans="1:7" x14ac:dyDescent="0.3">
      <c r="A2004" s="3">
        <v>44896</v>
      </c>
      <c r="B2004" t="s">
        <v>38</v>
      </c>
      <c r="C2004" t="s">
        <v>6</v>
      </c>
      <c r="D2004">
        <v>5060</v>
      </c>
      <c r="E2004">
        <v>57108</v>
      </c>
      <c r="F2004">
        <v>7590000000</v>
      </c>
      <c r="G2004">
        <v>2022</v>
      </c>
    </row>
    <row r="2005" spans="1:7" x14ac:dyDescent="0.3">
      <c r="A2005" s="3">
        <v>44896</v>
      </c>
      <c r="B2005" t="s">
        <v>39</v>
      </c>
      <c r="C2005" t="s">
        <v>6</v>
      </c>
      <c r="D2005">
        <v>4991</v>
      </c>
      <c r="E2005">
        <v>77848</v>
      </c>
      <c r="F2005">
        <v>7486500000</v>
      </c>
      <c r="G2005">
        <v>2022</v>
      </c>
    </row>
    <row r="2006" spans="1:7" x14ac:dyDescent="0.3">
      <c r="A2006" s="3">
        <v>44896</v>
      </c>
      <c r="B2006" t="s">
        <v>20</v>
      </c>
      <c r="C2006" t="s">
        <v>6</v>
      </c>
      <c r="D2006">
        <v>57</v>
      </c>
      <c r="E2006">
        <v>3393</v>
      </c>
      <c r="F2006">
        <v>85500000</v>
      </c>
      <c r="G2006">
        <v>2022</v>
      </c>
    </row>
    <row r="2007" spans="1:7" x14ac:dyDescent="0.3">
      <c r="A2007" s="3">
        <v>44896</v>
      </c>
      <c r="B2007" t="s">
        <v>40</v>
      </c>
      <c r="C2007" t="s">
        <v>6</v>
      </c>
      <c r="D2007">
        <v>2334</v>
      </c>
      <c r="E2007">
        <v>134747</v>
      </c>
      <c r="F2007">
        <v>3501000000</v>
      </c>
      <c r="G2007">
        <v>2022</v>
      </c>
    </row>
    <row r="2008" spans="1:7" x14ac:dyDescent="0.3">
      <c r="A2008" s="3">
        <v>44896</v>
      </c>
      <c r="B2008" t="s">
        <v>27</v>
      </c>
      <c r="C2008" t="s">
        <v>6</v>
      </c>
      <c r="D2008">
        <v>581</v>
      </c>
      <c r="E2008">
        <v>10627</v>
      </c>
      <c r="F2008">
        <v>871500000</v>
      </c>
      <c r="G2008">
        <v>2022</v>
      </c>
    </row>
    <row r="2009" spans="1:7" x14ac:dyDescent="0.3">
      <c r="A2009" s="3">
        <v>44896</v>
      </c>
      <c r="B2009" t="s">
        <v>41</v>
      </c>
      <c r="C2009" t="s">
        <v>6</v>
      </c>
      <c r="D2009">
        <v>1047</v>
      </c>
      <c r="E2009">
        <v>69018</v>
      </c>
      <c r="F2009">
        <v>1570500000</v>
      </c>
      <c r="G2009">
        <v>2022</v>
      </c>
    </row>
    <row r="2010" spans="1:7" x14ac:dyDescent="0.3">
      <c r="A2010" s="3">
        <v>44927</v>
      </c>
      <c r="B2010" t="s">
        <v>32</v>
      </c>
      <c r="C2010" t="s">
        <v>6</v>
      </c>
      <c r="D2010">
        <v>2680</v>
      </c>
      <c r="E2010">
        <v>49537</v>
      </c>
      <c r="F2010">
        <v>4020000000</v>
      </c>
      <c r="G2010">
        <v>2023</v>
      </c>
    </row>
    <row r="2011" spans="1:7" x14ac:dyDescent="0.3">
      <c r="A2011" s="3">
        <v>44927</v>
      </c>
      <c r="B2011" t="s">
        <v>10</v>
      </c>
      <c r="C2011" t="s">
        <v>6</v>
      </c>
      <c r="D2011">
        <v>142</v>
      </c>
      <c r="E2011">
        <v>41897</v>
      </c>
      <c r="F2011">
        <v>213000000</v>
      </c>
      <c r="G2011">
        <v>2023</v>
      </c>
    </row>
    <row r="2012" spans="1:7" x14ac:dyDescent="0.3">
      <c r="A2012" s="3">
        <v>44927</v>
      </c>
      <c r="B2012" t="s">
        <v>21</v>
      </c>
      <c r="C2012" t="s">
        <v>6</v>
      </c>
      <c r="D2012">
        <v>987</v>
      </c>
      <c r="E2012">
        <v>63994</v>
      </c>
      <c r="F2012">
        <v>1480500000</v>
      </c>
      <c r="G2012">
        <v>2023</v>
      </c>
    </row>
    <row r="2013" spans="1:7" x14ac:dyDescent="0.3">
      <c r="A2013" s="3">
        <v>44927</v>
      </c>
      <c r="B2013" t="s">
        <v>22</v>
      </c>
      <c r="C2013" t="s">
        <v>6</v>
      </c>
      <c r="D2013">
        <v>172</v>
      </c>
      <c r="E2013">
        <v>1977</v>
      </c>
      <c r="F2013">
        <v>258000000</v>
      </c>
      <c r="G2013">
        <v>2023</v>
      </c>
    </row>
    <row r="2014" spans="1:7" x14ac:dyDescent="0.3">
      <c r="A2014" s="3">
        <v>44927</v>
      </c>
      <c r="B2014" t="s">
        <v>11</v>
      </c>
      <c r="C2014" t="s">
        <v>6</v>
      </c>
      <c r="D2014">
        <v>1923</v>
      </c>
      <c r="E2014">
        <v>35000</v>
      </c>
      <c r="F2014">
        <v>2884500000</v>
      </c>
      <c r="G2014">
        <v>2023</v>
      </c>
    </row>
    <row r="2015" spans="1:7" x14ac:dyDescent="0.3">
      <c r="A2015" s="3">
        <v>44927</v>
      </c>
      <c r="B2015" t="s">
        <v>12</v>
      </c>
      <c r="C2015" t="s">
        <v>6</v>
      </c>
      <c r="D2015">
        <v>9</v>
      </c>
      <c r="E2015">
        <v>698</v>
      </c>
      <c r="F2015">
        <v>13500000</v>
      </c>
      <c r="G2015">
        <v>2023</v>
      </c>
    </row>
    <row r="2016" spans="1:7" x14ac:dyDescent="0.3">
      <c r="A2016" s="3">
        <v>44927</v>
      </c>
      <c r="B2016" t="s">
        <v>23</v>
      </c>
      <c r="C2016" t="s">
        <v>6</v>
      </c>
      <c r="D2016">
        <v>3285</v>
      </c>
      <c r="E2016">
        <v>35973</v>
      </c>
      <c r="F2016">
        <v>4927500000</v>
      </c>
      <c r="G2016">
        <v>2023</v>
      </c>
    </row>
    <row r="2017" spans="1:7" x14ac:dyDescent="0.3">
      <c r="A2017" s="3">
        <v>44927</v>
      </c>
      <c r="B2017" t="s">
        <v>33</v>
      </c>
      <c r="C2017" t="s">
        <v>6</v>
      </c>
      <c r="D2017">
        <v>662</v>
      </c>
      <c r="E2017">
        <v>4457</v>
      </c>
      <c r="F2017">
        <v>993000000</v>
      </c>
      <c r="G2017">
        <v>2023</v>
      </c>
    </row>
    <row r="2018" spans="1:7" x14ac:dyDescent="0.3">
      <c r="A2018" s="3">
        <v>44927</v>
      </c>
      <c r="B2018" t="s">
        <v>34</v>
      </c>
      <c r="C2018" t="s">
        <v>6</v>
      </c>
      <c r="D2018">
        <v>5873</v>
      </c>
      <c r="E2018">
        <v>70897</v>
      </c>
      <c r="F2018">
        <v>8809500000</v>
      </c>
      <c r="G2018">
        <v>2023</v>
      </c>
    </row>
    <row r="2019" spans="1:7" x14ac:dyDescent="0.3">
      <c r="A2019" s="3">
        <v>44927</v>
      </c>
      <c r="B2019" t="s">
        <v>30</v>
      </c>
      <c r="C2019" t="s">
        <v>6</v>
      </c>
      <c r="D2019">
        <v>706</v>
      </c>
      <c r="E2019">
        <v>29990</v>
      </c>
      <c r="F2019">
        <v>1059000000</v>
      </c>
      <c r="G2019">
        <v>2023</v>
      </c>
    </row>
    <row r="2020" spans="1:7" x14ac:dyDescent="0.3">
      <c r="A2020" s="3">
        <v>44927</v>
      </c>
      <c r="B2020" t="s">
        <v>28</v>
      </c>
      <c r="C2020" t="s">
        <v>6</v>
      </c>
      <c r="D2020">
        <v>78</v>
      </c>
      <c r="E2020">
        <v>4421</v>
      </c>
      <c r="F2020">
        <v>117000000</v>
      </c>
      <c r="G2020">
        <v>2023</v>
      </c>
    </row>
    <row r="2021" spans="1:7" x14ac:dyDescent="0.3">
      <c r="A2021" s="3">
        <v>44927</v>
      </c>
      <c r="B2021" t="s">
        <v>13</v>
      </c>
      <c r="C2021" t="s">
        <v>6</v>
      </c>
      <c r="D2021">
        <v>115</v>
      </c>
      <c r="E2021">
        <v>3934</v>
      </c>
      <c r="F2021">
        <v>172500000</v>
      </c>
      <c r="G2021">
        <v>2023</v>
      </c>
    </row>
    <row r="2022" spans="1:7" x14ac:dyDescent="0.3">
      <c r="A2022" s="3">
        <v>44927</v>
      </c>
      <c r="B2022" t="s">
        <v>31</v>
      </c>
      <c r="C2022" t="s">
        <v>6</v>
      </c>
      <c r="D2022">
        <v>655</v>
      </c>
      <c r="E2022">
        <v>27267</v>
      </c>
      <c r="F2022">
        <v>982500000</v>
      </c>
      <c r="G2022">
        <v>2023</v>
      </c>
    </row>
    <row r="2023" spans="1:7" x14ac:dyDescent="0.3">
      <c r="A2023" s="3">
        <v>44927</v>
      </c>
      <c r="B2023" t="s">
        <v>35</v>
      </c>
      <c r="C2023" t="s">
        <v>6</v>
      </c>
      <c r="D2023">
        <v>9969</v>
      </c>
      <c r="E2023">
        <v>94898</v>
      </c>
      <c r="F2023">
        <v>14953500000</v>
      </c>
      <c r="G2023">
        <v>2023</v>
      </c>
    </row>
    <row r="2024" spans="1:7" x14ac:dyDescent="0.3">
      <c r="A2024" s="3">
        <v>44927</v>
      </c>
      <c r="B2024" t="s">
        <v>36</v>
      </c>
      <c r="C2024" t="s">
        <v>6</v>
      </c>
      <c r="D2024">
        <v>4667</v>
      </c>
      <c r="E2024">
        <v>43110</v>
      </c>
      <c r="F2024">
        <v>7000500000</v>
      </c>
      <c r="G2024">
        <v>2023</v>
      </c>
    </row>
    <row r="2025" spans="1:7" x14ac:dyDescent="0.3">
      <c r="A2025" s="3">
        <v>44927</v>
      </c>
      <c r="B2025" t="s">
        <v>24</v>
      </c>
      <c r="C2025" t="s">
        <v>6</v>
      </c>
      <c r="D2025">
        <v>2443</v>
      </c>
      <c r="E2025">
        <v>80312</v>
      </c>
      <c r="F2025">
        <v>3664500000</v>
      </c>
      <c r="G2025">
        <v>2023</v>
      </c>
    </row>
    <row r="2026" spans="1:7" x14ac:dyDescent="0.3">
      <c r="A2026" s="3">
        <v>44927</v>
      </c>
      <c r="B2026" t="s">
        <v>37</v>
      </c>
      <c r="C2026" t="s">
        <v>6</v>
      </c>
      <c r="D2026">
        <v>13802</v>
      </c>
      <c r="E2026">
        <v>148279</v>
      </c>
      <c r="F2026">
        <v>20703000000</v>
      </c>
      <c r="G2026">
        <v>2023</v>
      </c>
    </row>
    <row r="2027" spans="1:7" x14ac:dyDescent="0.3">
      <c r="A2027" s="3">
        <v>44927</v>
      </c>
      <c r="B2027" t="s">
        <v>15</v>
      </c>
      <c r="C2027" t="s">
        <v>6</v>
      </c>
      <c r="D2027">
        <v>7</v>
      </c>
      <c r="E2027">
        <v>3158</v>
      </c>
      <c r="F2027">
        <v>10500000</v>
      </c>
      <c r="G2027">
        <v>2023</v>
      </c>
    </row>
    <row r="2028" spans="1:7" x14ac:dyDescent="0.3">
      <c r="A2028" s="3">
        <v>44927</v>
      </c>
      <c r="B2028" t="s">
        <v>16</v>
      </c>
      <c r="C2028" t="s">
        <v>6</v>
      </c>
      <c r="D2028">
        <v>4</v>
      </c>
      <c r="E2028">
        <v>1372</v>
      </c>
      <c r="F2028">
        <v>6000000</v>
      </c>
      <c r="G2028">
        <v>2023</v>
      </c>
    </row>
    <row r="2029" spans="1:7" x14ac:dyDescent="0.3">
      <c r="A2029" s="3">
        <v>44927</v>
      </c>
      <c r="B2029" t="s">
        <v>17</v>
      </c>
      <c r="C2029" t="s">
        <v>6</v>
      </c>
      <c r="D2029">
        <v>10</v>
      </c>
      <c r="E2029">
        <v>1599</v>
      </c>
      <c r="F2029">
        <v>15000000</v>
      </c>
      <c r="G2029">
        <v>2023</v>
      </c>
    </row>
    <row r="2030" spans="1:7" x14ac:dyDescent="0.3">
      <c r="A2030" s="3">
        <v>44927</v>
      </c>
      <c r="B2030" t="s">
        <v>25</v>
      </c>
      <c r="C2030" t="s">
        <v>6</v>
      </c>
      <c r="D2030">
        <v>2533</v>
      </c>
      <c r="E2030">
        <v>47973</v>
      </c>
      <c r="F2030">
        <v>3799500000</v>
      </c>
      <c r="G2030">
        <v>2023</v>
      </c>
    </row>
    <row r="2031" spans="1:7" x14ac:dyDescent="0.3">
      <c r="A2031" s="3">
        <v>44927</v>
      </c>
      <c r="B2031" t="s">
        <v>19</v>
      </c>
      <c r="C2031" t="s">
        <v>6</v>
      </c>
      <c r="D2031">
        <v>197</v>
      </c>
      <c r="E2031">
        <v>4395</v>
      </c>
      <c r="F2031">
        <v>295500000</v>
      </c>
      <c r="G2031">
        <v>2023</v>
      </c>
    </row>
    <row r="2032" spans="1:7" x14ac:dyDescent="0.3">
      <c r="A2032" s="3">
        <v>44927</v>
      </c>
      <c r="B2032" t="s">
        <v>26</v>
      </c>
      <c r="C2032" t="s">
        <v>6</v>
      </c>
      <c r="D2032">
        <v>590</v>
      </c>
      <c r="E2032">
        <v>33117</v>
      </c>
      <c r="F2032">
        <v>885000000</v>
      </c>
      <c r="G2032">
        <v>2023</v>
      </c>
    </row>
    <row r="2033" spans="1:7" x14ac:dyDescent="0.3">
      <c r="A2033" s="3">
        <v>44927</v>
      </c>
      <c r="B2033" t="s">
        <v>38</v>
      </c>
      <c r="C2033" t="s">
        <v>6</v>
      </c>
      <c r="D2033">
        <v>4624</v>
      </c>
      <c r="E2033">
        <v>62966</v>
      </c>
      <c r="F2033">
        <v>6936000000</v>
      </c>
      <c r="G2033">
        <v>2023</v>
      </c>
    </row>
    <row r="2034" spans="1:7" x14ac:dyDescent="0.3">
      <c r="A2034" s="3">
        <v>44927</v>
      </c>
      <c r="B2034" t="s">
        <v>39</v>
      </c>
      <c r="C2034" t="s">
        <v>6</v>
      </c>
      <c r="D2034">
        <v>5505</v>
      </c>
      <c r="E2034">
        <v>135769</v>
      </c>
      <c r="F2034">
        <v>8257500000</v>
      </c>
      <c r="G2034">
        <v>2023</v>
      </c>
    </row>
    <row r="2035" spans="1:7" x14ac:dyDescent="0.3">
      <c r="A2035" s="3">
        <v>44927</v>
      </c>
      <c r="B2035" t="s">
        <v>20</v>
      </c>
      <c r="C2035" t="s">
        <v>6</v>
      </c>
      <c r="D2035">
        <v>8</v>
      </c>
      <c r="E2035">
        <v>2766</v>
      </c>
      <c r="F2035">
        <v>12000000</v>
      </c>
      <c r="G2035">
        <v>2023</v>
      </c>
    </row>
    <row r="2036" spans="1:7" x14ac:dyDescent="0.3">
      <c r="A2036" s="3">
        <v>44927</v>
      </c>
      <c r="B2036" t="s">
        <v>40</v>
      </c>
      <c r="C2036" t="s">
        <v>6</v>
      </c>
      <c r="D2036">
        <v>1952</v>
      </c>
      <c r="E2036">
        <v>171721</v>
      </c>
      <c r="F2036">
        <v>2928000000</v>
      </c>
      <c r="G2036">
        <v>2023</v>
      </c>
    </row>
    <row r="2037" spans="1:7" x14ac:dyDescent="0.3">
      <c r="A2037" s="3">
        <v>44927</v>
      </c>
      <c r="B2037" t="s">
        <v>27</v>
      </c>
      <c r="C2037" t="s">
        <v>6</v>
      </c>
      <c r="D2037">
        <v>447</v>
      </c>
      <c r="E2037">
        <v>12862</v>
      </c>
      <c r="F2037">
        <v>670500000</v>
      </c>
      <c r="G2037">
        <v>2023</v>
      </c>
    </row>
    <row r="2038" spans="1:7" x14ac:dyDescent="0.3">
      <c r="A2038" s="3">
        <v>44927</v>
      </c>
      <c r="B2038" t="s">
        <v>41</v>
      </c>
      <c r="C2038" t="s">
        <v>6</v>
      </c>
      <c r="D2038">
        <v>632</v>
      </c>
      <c r="E2038">
        <v>52431</v>
      </c>
      <c r="F2038">
        <v>948000000</v>
      </c>
      <c r="G2038">
        <v>2023</v>
      </c>
    </row>
    <row r="2039" spans="1:7" x14ac:dyDescent="0.3">
      <c r="A2039" s="3">
        <v>44958</v>
      </c>
      <c r="B2039" t="s">
        <v>32</v>
      </c>
      <c r="C2039" t="s">
        <v>6</v>
      </c>
      <c r="D2039">
        <v>2907</v>
      </c>
      <c r="E2039">
        <v>51810</v>
      </c>
      <c r="F2039">
        <v>4360500000</v>
      </c>
      <c r="G2039">
        <v>2023</v>
      </c>
    </row>
    <row r="2040" spans="1:7" x14ac:dyDescent="0.3">
      <c r="A2040" s="3">
        <v>44958</v>
      </c>
      <c r="B2040" t="s">
        <v>10</v>
      </c>
      <c r="C2040" t="s">
        <v>6</v>
      </c>
      <c r="D2040">
        <v>190</v>
      </c>
      <c r="E2040">
        <v>36795</v>
      </c>
      <c r="F2040">
        <v>285000000</v>
      </c>
      <c r="G2040">
        <v>2023</v>
      </c>
    </row>
    <row r="2041" spans="1:7" x14ac:dyDescent="0.3">
      <c r="A2041" s="3">
        <v>44958</v>
      </c>
      <c r="B2041" t="s">
        <v>21</v>
      </c>
      <c r="C2041" t="s">
        <v>6</v>
      </c>
      <c r="D2041">
        <v>911</v>
      </c>
      <c r="E2041">
        <v>77926</v>
      </c>
      <c r="F2041">
        <v>1366500000</v>
      </c>
      <c r="G2041">
        <v>2023</v>
      </c>
    </row>
    <row r="2042" spans="1:7" x14ac:dyDescent="0.3">
      <c r="A2042" s="3">
        <v>44958</v>
      </c>
      <c r="B2042" t="s">
        <v>22</v>
      </c>
      <c r="C2042" t="s">
        <v>6</v>
      </c>
      <c r="D2042">
        <v>216</v>
      </c>
      <c r="E2042">
        <v>955</v>
      </c>
      <c r="F2042">
        <v>324000000</v>
      </c>
      <c r="G2042">
        <v>2023</v>
      </c>
    </row>
    <row r="2043" spans="1:7" x14ac:dyDescent="0.3">
      <c r="A2043" s="3">
        <v>44958</v>
      </c>
      <c r="B2043" t="s">
        <v>11</v>
      </c>
      <c r="C2043" t="s">
        <v>6</v>
      </c>
      <c r="D2043">
        <v>1874</v>
      </c>
      <c r="E2043">
        <v>30804</v>
      </c>
      <c r="F2043">
        <v>2811000000</v>
      </c>
      <c r="G2043">
        <v>2023</v>
      </c>
    </row>
    <row r="2044" spans="1:7" x14ac:dyDescent="0.3">
      <c r="A2044" s="3">
        <v>44958</v>
      </c>
      <c r="B2044" t="s">
        <v>12</v>
      </c>
      <c r="C2044" t="s">
        <v>6</v>
      </c>
      <c r="D2044">
        <v>16</v>
      </c>
      <c r="E2044">
        <v>777</v>
      </c>
      <c r="F2044">
        <v>24000000</v>
      </c>
      <c r="G2044">
        <v>2023</v>
      </c>
    </row>
    <row r="2045" spans="1:7" x14ac:dyDescent="0.3">
      <c r="A2045" s="3">
        <v>44958</v>
      </c>
      <c r="B2045" t="s">
        <v>23</v>
      </c>
      <c r="C2045" t="s">
        <v>6</v>
      </c>
      <c r="D2045">
        <v>2800</v>
      </c>
      <c r="E2045">
        <v>29396</v>
      </c>
      <c r="F2045">
        <v>4200000000</v>
      </c>
      <c r="G2045">
        <v>2023</v>
      </c>
    </row>
    <row r="2046" spans="1:7" x14ac:dyDescent="0.3">
      <c r="A2046" s="3">
        <v>44958</v>
      </c>
      <c r="B2046" t="s">
        <v>33</v>
      </c>
      <c r="C2046" t="s">
        <v>6</v>
      </c>
      <c r="D2046">
        <v>628</v>
      </c>
      <c r="E2046">
        <v>3919</v>
      </c>
      <c r="F2046">
        <v>942000000</v>
      </c>
      <c r="G2046">
        <v>2023</v>
      </c>
    </row>
    <row r="2047" spans="1:7" x14ac:dyDescent="0.3">
      <c r="A2047" s="3">
        <v>44958</v>
      </c>
      <c r="B2047" t="s">
        <v>34</v>
      </c>
      <c r="C2047" t="s">
        <v>6</v>
      </c>
      <c r="D2047">
        <v>6757</v>
      </c>
      <c r="E2047">
        <v>85424</v>
      </c>
      <c r="F2047">
        <v>10135500000</v>
      </c>
      <c r="G2047">
        <v>2023</v>
      </c>
    </row>
    <row r="2048" spans="1:7" x14ac:dyDescent="0.3">
      <c r="A2048" s="3">
        <v>44958</v>
      </c>
      <c r="B2048" t="s">
        <v>30</v>
      </c>
      <c r="C2048" t="s">
        <v>6</v>
      </c>
      <c r="D2048">
        <v>702</v>
      </c>
      <c r="E2048">
        <v>31279</v>
      </c>
      <c r="F2048">
        <v>1053000000</v>
      </c>
      <c r="G2048">
        <v>2023</v>
      </c>
    </row>
    <row r="2049" spans="1:7" x14ac:dyDescent="0.3">
      <c r="A2049" s="3">
        <v>44958</v>
      </c>
      <c r="B2049" t="s">
        <v>28</v>
      </c>
      <c r="C2049" t="s">
        <v>6</v>
      </c>
      <c r="D2049">
        <v>65</v>
      </c>
      <c r="E2049">
        <v>4784</v>
      </c>
      <c r="F2049">
        <v>97500000</v>
      </c>
      <c r="G2049">
        <v>2023</v>
      </c>
    </row>
    <row r="2050" spans="1:7" x14ac:dyDescent="0.3">
      <c r="A2050" s="3">
        <v>44958</v>
      </c>
      <c r="B2050" t="s">
        <v>13</v>
      </c>
      <c r="C2050" t="s">
        <v>6</v>
      </c>
      <c r="D2050">
        <v>147</v>
      </c>
      <c r="E2050">
        <v>4868</v>
      </c>
      <c r="F2050">
        <v>220500000</v>
      </c>
      <c r="G2050">
        <v>2023</v>
      </c>
    </row>
    <row r="2051" spans="1:7" x14ac:dyDescent="0.3">
      <c r="A2051" s="3">
        <v>44958</v>
      </c>
      <c r="B2051" t="s">
        <v>31</v>
      </c>
      <c r="C2051" t="s">
        <v>6</v>
      </c>
      <c r="D2051">
        <v>652</v>
      </c>
      <c r="E2051">
        <v>31633</v>
      </c>
      <c r="F2051">
        <v>978000000</v>
      </c>
      <c r="G2051">
        <v>2023</v>
      </c>
    </row>
    <row r="2052" spans="1:7" x14ac:dyDescent="0.3">
      <c r="A2052" s="3">
        <v>44958</v>
      </c>
      <c r="B2052" t="s">
        <v>35</v>
      </c>
      <c r="C2052" t="s">
        <v>6</v>
      </c>
      <c r="D2052">
        <v>10266</v>
      </c>
      <c r="E2052">
        <v>88323</v>
      </c>
      <c r="F2052">
        <v>15399000000</v>
      </c>
      <c r="G2052">
        <v>2023</v>
      </c>
    </row>
    <row r="2053" spans="1:7" x14ac:dyDescent="0.3">
      <c r="A2053" s="3">
        <v>44958</v>
      </c>
      <c r="B2053" t="s">
        <v>36</v>
      </c>
      <c r="C2053" t="s">
        <v>6</v>
      </c>
      <c r="D2053">
        <v>5558</v>
      </c>
      <c r="E2053">
        <v>39985</v>
      </c>
      <c r="F2053">
        <v>8337000000</v>
      </c>
      <c r="G2053">
        <v>2023</v>
      </c>
    </row>
    <row r="2054" spans="1:7" x14ac:dyDescent="0.3">
      <c r="A2054" s="3">
        <v>44958</v>
      </c>
      <c r="B2054" t="s">
        <v>24</v>
      </c>
      <c r="C2054" t="s">
        <v>6</v>
      </c>
      <c r="D2054">
        <v>2358</v>
      </c>
      <c r="E2054">
        <v>75150</v>
      </c>
      <c r="F2054">
        <v>3537000000</v>
      </c>
      <c r="G2054">
        <v>2023</v>
      </c>
    </row>
    <row r="2055" spans="1:7" x14ac:dyDescent="0.3">
      <c r="A2055" s="3">
        <v>44958</v>
      </c>
      <c r="B2055" t="s">
        <v>37</v>
      </c>
      <c r="C2055" t="s">
        <v>6</v>
      </c>
      <c r="D2055">
        <v>12070</v>
      </c>
      <c r="E2055">
        <v>129508</v>
      </c>
      <c r="F2055">
        <v>18105000000</v>
      </c>
      <c r="G2055">
        <v>2023</v>
      </c>
    </row>
    <row r="2056" spans="1:7" x14ac:dyDescent="0.3">
      <c r="A2056" s="3">
        <v>44958</v>
      </c>
      <c r="B2056" t="s">
        <v>15</v>
      </c>
      <c r="C2056" t="s">
        <v>6</v>
      </c>
      <c r="D2056">
        <v>14</v>
      </c>
      <c r="E2056">
        <v>2990</v>
      </c>
      <c r="F2056">
        <v>21000000</v>
      </c>
      <c r="G2056">
        <v>2023</v>
      </c>
    </row>
    <row r="2057" spans="1:7" x14ac:dyDescent="0.3">
      <c r="A2057" s="3">
        <v>44958</v>
      </c>
      <c r="B2057" t="s">
        <v>16</v>
      </c>
      <c r="C2057" t="s">
        <v>6</v>
      </c>
      <c r="D2057">
        <v>2</v>
      </c>
      <c r="E2057">
        <v>1192</v>
      </c>
      <c r="F2057">
        <v>3000000</v>
      </c>
      <c r="G2057">
        <v>2023</v>
      </c>
    </row>
    <row r="2058" spans="1:7" x14ac:dyDescent="0.3">
      <c r="A2058" s="3">
        <v>44958</v>
      </c>
      <c r="B2058" t="s">
        <v>17</v>
      </c>
      <c r="C2058" t="s">
        <v>6</v>
      </c>
      <c r="D2058">
        <v>9</v>
      </c>
      <c r="E2058">
        <v>1655</v>
      </c>
      <c r="F2058">
        <v>13500000</v>
      </c>
      <c r="G2058">
        <v>2023</v>
      </c>
    </row>
    <row r="2059" spans="1:7" x14ac:dyDescent="0.3">
      <c r="A2059" s="3">
        <v>44958</v>
      </c>
      <c r="B2059" t="s">
        <v>25</v>
      </c>
      <c r="C2059" t="s">
        <v>6</v>
      </c>
      <c r="D2059">
        <v>2552</v>
      </c>
      <c r="E2059">
        <v>49375</v>
      </c>
      <c r="F2059">
        <v>3828000000</v>
      </c>
      <c r="G2059">
        <v>2023</v>
      </c>
    </row>
    <row r="2060" spans="1:7" x14ac:dyDescent="0.3">
      <c r="A2060" s="3">
        <v>44958</v>
      </c>
      <c r="B2060" t="s">
        <v>19</v>
      </c>
      <c r="C2060" t="s">
        <v>6</v>
      </c>
      <c r="D2060">
        <v>177</v>
      </c>
      <c r="E2060">
        <v>3354</v>
      </c>
      <c r="F2060">
        <v>265500000</v>
      </c>
      <c r="G2060">
        <v>2023</v>
      </c>
    </row>
    <row r="2061" spans="1:7" x14ac:dyDescent="0.3">
      <c r="A2061" s="3">
        <v>44958</v>
      </c>
      <c r="B2061" t="s">
        <v>26</v>
      </c>
      <c r="C2061" t="s">
        <v>6</v>
      </c>
      <c r="D2061">
        <v>609</v>
      </c>
      <c r="E2061">
        <v>34555</v>
      </c>
      <c r="F2061">
        <v>913500000</v>
      </c>
      <c r="G2061">
        <v>2023</v>
      </c>
    </row>
    <row r="2062" spans="1:7" x14ac:dyDescent="0.3">
      <c r="A2062" s="3">
        <v>44958</v>
      </c>
      <c r="B2062" t="s">
        <v>38</v>
      </c>
      <c r="C2062" t="s">
        <v>6</v>
      </c>
      <c r="D2062">
        <v>4662</v>
      </c>
      <c r="E2062">
        <v>62207</v>
      </c>
      <c r="F2062">
        <v>6993000000</v>
      </c>
      <c r="G2062">
        <v>2023</v>
      </c>
    </row>
    <row r="2063" spans="1:7" x14ac:dyDescent="0.3">
      <c r="A2063" s="3">
        <v>44958</v>
      </c>
      <c r="B2063" t="s">
        <v>39</v>
      </c>
      <c r="C2063" t="s">
        <v>6</v>
      </c>
      <c r="D2063">
        <v>6701</v>
      </c>
      <c r="E2063">
        <v>118355</v>
      </c>
      <c r="F2063">
        <v>10051500000</v>
      </c>
      <c r="G2063">
        <v>2023</v>
      </c>
    </row>
    <row r="2064" spans="1:7" x14ac:dyDescent="0.3">
      <c r="A2064" s="3">
        <v>44958</v>
      </c>
      <c r="B2064" t="s">
        <v>20</v>
      </c>
      <c r="C2064" t="s">
        <v>6</v>
      </c>
      <c r="D2064">
        <v>20</v>
      </c>
      <c r="E2064">
        <v>2860</v>
      </c>
      <c r="F2064">
        <v>30000000</v>
      </c>
      <c r="G2064">
        <v>2023</v>
      </c>
    </row>
    <row r="2065" spans="1:7" x14ac:dyDescent="0.3">
      <c r="A2065" s="3">
        <v>44958</v>
      </c>
      <c r="B2065" t="s">
        <v>40</v>
      </c>
      <c r="C2065" t="s">
        <v>6</v>
      </c>
      <c r="D2065">
        <v>1968</v>
      </c>
      <c r="E2065">
        <v>190812</v>
      </c>
      <c r="F2065">
        <v>2952000000</v>
      </c>
      <c r="G2065">
        <v>2023</v>
      </c>
    </row>
    <row r="2066" spans="1:7" x14ac:dyDescent="0.3">
      <c r="A2066" s="3">
        <v>44958</v>
      </c>
      <c r="B2066" t="s">
        <v>27</v>
      </c>
      <c r="C2066" t="s">
        <v>6</v>
      </c>
      <c r="D2066">
        <v>426</v>
      </c>
      <c r="E2066">
        <v>11079</v>
      </c>
      <c r="F2066">
        <v>639000000</v>
      </c>
      <c r="G2066">
        <v>2023</v>
      </c>
    </row>
    <row r="2067" spans="1:7" x14ac:dyDescent="0.3">
      <c r="A2067" s="3">
        <v>44958</v>
      </c>
      <c r="B2067" t="s">
        <v>41</v>
      </c>
      <c r="C2067" t="s">
        <v>6</v>
      </c>
      <c r="D2067">
        <v>814</v>
      </c>
      <c r="E2067">
        <v>67188</v>
      </c>
      <c r="F2067">
        <v>1221000000</v>
      </c>
      <c r="G2067">
        <v>2023</v>
      </c>
    </row>
    <row r="2068" spans="1:7" x14ac:dyDescent="0.3">
      <c r="A2068" s="3">
        <v>44986</v>
      </c>
      <c r="B2068" t="s">
        <v>32</v>
      </c>
      <c r="C2068" t="s">
        <v>6</v>
      </c>
      <c r="D2068">
        <v>3515</v>
      </c>
      <c r="E2068">
        <v>54298</v>
      </c>
      <c r="F2068">
        <v>5272500000</v>
      </c>
      <c r="G2068">
        <v>2023</v>
      </c>
    </row>
    <row r="2069" spans="1:7" x14ac:dyDescent="0.3">
      <c r="A2069" s="3">
        <v>44986</v>
      </c>
      <c r="B2069" t="s">
        <v>10</v>
      </c>
      <c r="C2069" t="s">
        <v>6</v>
      </c>
      <c r="D2069">
        <v>221</v>
      </c>
      <c r="E2069">
        <v>41575</v>
      </c>
      <c r="F2069">
        <v>331500000</v>
      </c>
      <c r="G2069">
        <v>2023</v>
      </c>
    </row>
    <row r="2070" spans="1:7" x14ac:dyDescent="0.3">
      <c r="A2070" s="3">
        <v>44986</v>
      </c>
      <c r="B2070" t="s">
        <v>21</v>
      </c>
      <c r="C2070" t="s">
        <v>6</v>
      </c>
      <c r="D2070">
        <v>1302</v>
      </c>
      <c r="E2070">
        <v>92334</v>
      </c>
      <c r="F2070">
        <v>1953000000</v>
      </c>
      <c r="G2070">
        <v>2023</v>
      </c>
    </row>
    <row r="2071" spans="1:7" x14ac:dyDescent="0.3">
      <c r="A2071" s="3">
        <v>44986</v>
      </c>
      <c r="B2071" t="s">
        <v>22</v>
      </c>
      <c r="C2071" t="s">
        <v>6</v>
      </c>
      <c r="D2071">
        <v>362</v>
      </c>
      <c r="E2071">
        <v>663</v>
      </c>
      <c r="F2071">
        <v>543000000</v>
      </c>
      <c r="G2071">
        <v>2023</v>
      </c>
    </row>
    <row r="2072" spans="1:7" x14ac:dyDescent="0.3">
      <c r="A2072" s="3">
        <v>44986</v>
      </c>
      <c r="B2072" t="s">
        <v>11</v>
      </c>
      <c r="C2072" t="s">
        <v>6</v>
      </c>
      <c r="D2072">
        <v>2188</v>
      </c>
      <c r="E2072">
        <v>33362</v>
      </c>
      <c r="F2072">
        <v>3282000000</v>
      </c>
      <c r="G2072">
        <v>2023</v>
      </c>
    </row>
    <row r="2073" spans="1:7" x14ac:dyDescent="0.3">
      <c r="A2073" s="3">
        <v>44986</v>
      </c>
      <c r="B2073" t="s">
        <v>12</v>
      </c>
      <c r="C2073" t="s">
        <v>6</v>
      </c>
      <c r="D2073">
        <v>5</v>
      </c>
      <c r="E2073">
        <v>902</v>
      </c>
      <c r="F2073">
        <v>7500000</v>
      </c>
      <c r="G2073">
        <v>2023</v>
      </c>
    </row>
    <row r="2074" spans="1:7" x14ac:dyDescent="0.3">
      <c r="A2074" s="3">
        <v>44986</v>
      </c>
      <c r="B2074" t="s">
        <v>23</v>
      </c>
      <c r="C2074" t="s">
        <v>6</v>
      </c>
      <c r="D2074">
        <v>3782</v>
      </c>
      <c r="E2074">
        <v>30396</v>
      </c>
      <c r="F2074">
        <v>5673000000</v>
      </c>
      <c r="G2074">
        <v>2023</v>
      </c>
    </row>
    <row r="2075" spans="1:7" x14ac:dyDescent="0.3">
      <c r="A2075" s="3">
        <v>44986</v>
      </c>
      <c r="B2075" t="s">
        <v>33</v>
      </c>
      <c r="C2075" t="s">
        <v>6</v>
      </c>
      <c r="D2075">
        <v>837</v>
      </c>
      <c r="E2075">
        <v>5064</v>
      </c>
      <c r="F2075">
        <v>1255500000</v>
      </c>
      <c r="G2075">
        <v>2023</v>
      </c>
    </row>
    <row r="2076" spans="1:7" x14ac:dyDescent="0.3">
      <c r="A2076" s="3">
        <v>44986</v>
      </c>
      <c r="B2076" t="s">
        <v>34</v>
      </c>
      <c r="C2076" t="s">
        <v>6</v>
      </c>
      <c r="D2076">
        <v>7790</v>
      </c>
      <c r="E2076">
        <v>92417</v>
      </c>
      <c r="F2076">
        <v>11685000000</v>
      </c>
      <c r="G2076">
        <v>2023</v>
      </c>
    </row>
    <row r="2077" spans="1:7" x14ac:dyDescent="0.3">
      <c r="A2077" s="3">
        <v>44986</v>
      </c>
      <c r="B2077" t="s">
        <v>30</v>
      </c>
      <c r="C2077" t="s">
        <v>6</v>
      </c>
      <c r="D2077">
        <v>714</v>
      </c>
      <c r="E2077">
        <v>33171</v>
      </c>
      <c r="F2077">
        <v>1071000000</v>
      </c>
      <c r="G2077">
        <v>2023</v>
      </c>
    </row>
    <row r="2078" spans="1:7" x14ac:dyDescent="0.3">
      <c r="A2078" s="3">
        <v>44986</v>
      </c>
      <c r="B2078" t="s">
        <v>28</v>
      </c>
      <c r="C2078" t="s">
        <v>6</v>
      </c>
      <c r="D2078">
        <v>91</v>
      </c>
      <c r="E2078">
        <v>4543</v>
      </c>
      <c r="F2078">
        <v>136500000</v>
      </c>
      <c r="G2078">
        <v>2023</v>
      </c>
    </row>
    <row r="2079" spans="1:7" x14ac:dyDescent="0.3">
      <c r="A2079" s="3">
        <v>44986</v>
      </c>
      <c r="B2079" t="s">
        <v>13</v>
      </c>
      <c r="C2079" t="s">
        <v>6</v>
      </c>
      <c r="D2079">
        <v>198</v>
      </c>
      <c r="E2079">
        <v>7789</v>
      </c>
      <c r="F2079">
        <v>297000000</v>
      </c>
      <c r="G2079">
        <v>2023</v>
      </c>
    </row>
    <row r="2080" spans="1:7" x14ac:dyDescent="0.3">
      <c r="A2080" s="3">
        <v>44986</v>
      </c>
      <c r="B2080" t="s">
        <v>31</v>
      </c>
      <c r="C2080" t="s">
        <v>6</v>
      </c>
      <c r="D2080">
        <v>797</v>
      </c>
      <c r="E2080">
        <v>39001</v>
      </c>
      <c r="F2080">
        <v>1195500000</v>
      </c>
      <c r="G2080">
        <v>2023</v>
      </c>
    </row>
    <row r="2081" spans="1:7" x14ac:dyDescent="0.3">
      <c r="A2081" s="3">
        <v>44986</v>
      </c>
      <c r="B2081" t="s">
        <v>35</v>
      </c>
      <c r="C2081" t="s">
        <v>6</v>
      </c>
      <c r="D2081">
        <v>13056</v>
      </c>
      <c r="E2081">
        <v>104953</v>
      </c>
      <c r="F2081">
        <v>19584000000</v>
      </c>
      <c r="G2081">
        <v>2023</v>
      </c>
    </row>
    <row r="2082" spans="1:7" x14ac:dyDescent="0.3">
      <c r="A2082" s="3">
        <v>44986</v>
      </c>
      <c r="B2082" t="s">
        <v>36</v>
      </c>
      <c r="C2082" t="s">
        <v>6</v>
      </c>
      <c r="D2082">
        <v>6773</v>
      </c>
      <c r="E2082">
        <v>50705</v>
      </c>
      <c r="F2082">
        <v>10159500000</v>
      </c>
      <c r="G2082">
        <v>2023</v>
      </c>
    </row>
    <row r="2083" spans="1:7" x14ac:dyDescent="0.3">
      <c r="A2083" s="3">
        <v>44986</v>
      </c>
      <c r="B2083" t="s">
        <v>24</v>
      </c>
      <c r="C2083" t="s">
        <v>6</v>
      </c>
      <c r="D2083">
        <v>3213</v>
      </c>
      <c r="E2083">
        <v>100653</v>
      </c>
      <c r="F2083">
        <v>4819500000</v>
      </c>
      <c r="G2083">
        <v>2023</v>
      </c>
    </row>
    <row r="2084" spans="1:7" x14ac:dyDescent="0.3">
      <c r="A2084" s="3">
        <v>44986</v>
      </c>
      <c r="B2084" t="s">
        <v>37</v>
      </c>
      <c r="C2084" t="s">
        <v>6</v>
      </c>
      <c r="D2084">
        <v>17077</v>
      </c>
      <c r="E2084">
        <v>154632</v>
      </c>
      <c r="F2084">
        <v>25615500000</v>
      </c>
      <c r="G2084">
        <v>2023</v>
      </c>
    </row>
    <row r="2085" spans="1:7" x14ac:dyDescent="0.3">
      <c r="A2085" s="3">
        <v>44986</v>
      </c>
      <c r="B2085" t="s">
        <v>15</v>
      </c>
      <c r="C2085" t="s">
        <v>6</v>
      </c>
      <c r="D2085">
        <v>3</v>
      </c>
      <c r="E2085">
        <v>3985</v>
      </c>
      <c r="F2085">
        <v>4500000</v>
      </c>
      <c r="G2085">
        <v>2023</v>
      </c>
    </row>
    <row r="2086" spans="1:7" x14ac:dyDescent="0.3">
      <c r="A2086" s="3">
        <v>44986</v>
      </c>
      <c r="B2086" t="s">
        <v>17</v>
      </c>
      <c r="C2086" t="s">
        <v>6</v>
      </c>
      <c r="D2086">
        <v>10</v>
      </c>
      <c r="E2086">
        <v>1615</v>
      </c>
      <c r="F2086">
        <v>15000000</v>
      </c>
      <c r="G2086">
        <v>2023</v>
      </c>
    </row>
    <row r="2087" spans="1:7" x14ac:dyDescent="0.3">
      <c r="A2087" s="3">
        <v>44986</v>
      </c>
      <c r="B2087" t="s">
        <v>25</v>
      </c>
      <c r="C2087" t="s">
        <v>6</v>
      </c>
      <c r="D2087">
        <v>3269</v>
      </c>
      <c r="E2087">
        <v>52642</v>
      </c>
      <c r="F2087">
        <v>4903500000</v>
      </c>
      <c r="G2087">
        <v>2023</v>
      </c>
    </row>
    <row r="2088" spans="1:7" x14ac:dyDescent="0.3">
      <c r="A2088" s="3">
        <v>44986</v>
      </c>
      <c r="B2088" t="s">
        <v>19</v>
      </c>
      <c r="C2088" t="s">
        <v>6</v>
      </c>
      <c r="D2088">
        <v>261</v>
      </c>
      <c r="E2088">
        <v>3608</v>
      </c>
      <c r="F2088">
        <v>391500000</v>
      </c>
      <c r="G2088">
        <v>2023</v>
      </c>
    </row>
    <row r="2089" spans="1:7" x14ac:dyDescent="0.3">
      <c r="A2089" s="3">
        <v>44986</v>
      </c>
      <c r="B2089" t="s">
        <v>26</v>
      </c>
      <c r="C2089" t="s">
        <v>6</v>
      </c>
      <c r="D2089">
        <v>805</v>
      </c>
      <c r="E2089">
        <v>36806</v>
      </c>
      <c r="F2089">
        <v>1207500000</v>
      </c>
      <c r="G2089">
        <v>2023</v>
      </c>
    </row>
    <row r="2090" spans="1:7" x14ac:dyDescent="0.3">
      <c r="A2090" s="3">
        <v>44986</v>
      </c>
      <c r="B2090" t="s">
        <v>38</v>
      </c>
      <c r="C2090" t="s">
        <v>6</v>
      </c>
      <c r="D2090">
        <v>6375</v>
      </c>
      <c r="E2090">
        <v>85324</v>
      </c>
      <c r="F2090">
        <v>9562500000</v>
      </c>
      <c r="G2090">
        <v>2023</v>
      </c>
    </row>
    <row r="2091" spans="1:7" x14ac:dyDescent="0.3">
      <c r="A2091" s="3">
        <v>44986</v>
      </c>
      <c r="B2091" t="s">
        <v>39</v>
      </c>
      <c r="C2091" t="s">
        <v>6</v>
      </c>
      <c r="D2091">
        <v>8388</v>
      </c>
      <c r="E2091">
        <v>119376</v>
      </c>
      <c r="F2091">
        <v>12582000000</v>
      </c>
      <c r="G2091">
        <v>2023</v>
      </c>
    </row>
    <row r="2092" spans="1:7" x14ac:dyDescent="0.3">
      <c r="A2092" s="3">
        <v>44986</v>
      </c>
      <c r="B2092" t="s">
        <v>20</v>
      </c>
      <c r="C2092" t="s">
        <v>6</v>
      </c>
      <c r="D2092">
        <v>23</v>
      </c>
      <c r="E2092">
        <v>3016</v>
      </c>
      <c r="F2092">
        <v>34500000</v>
      </c>
      <c r="G2092">
        <v>2023</v>
      </c>
    </row>
    <row r="2093" spans="1:7" x14ac:dyDescent="0.3">
      <c r="A2093" s="3">
        <v>44986</v>
      </c>
      <c r="B2093" t="s">
        <v>40</v>
      </c>
      <c r="C2093" t="s">
        <v>6</v>
      </c>
      <c r="D2093">
        <v>3559</v>
      </c>
      <c r="E2093">
        <v>206315</v>
      </c>
      <c r="F2093">
        <v>5338500000</v>
      </c>
      <c r="G2093">
        <v>2023</v>
      </c>
    </row>
    <row r="2094" spans="1:7" x14ac:dyDescent="0.3">
      <c r="A2094" s="3">
        <v>44986</v>
      </c>
      <c r="B2094" t="s">
        <v>27</v>
      </c>
      <c r="C2094" t="s">
        <v>6</v>
      </c>
      <c r="D2094">
        <v>587</v>
      </c>
      <c r="E2094">
        <v>13077</v>
      </c>
      <c r="F2094">
        <v>880500000</v>
      </c>
      <c r="G2094">
        <v>2023</v>
      </c>
    </row>
    <row r="2095" spans="1:7" x14ac:dyDescent="0.3">
      <c r="A2095" s="3">
        <v>44986</v>
      </c>
      <c r="B2095" t="s">
        <v>41</v>
      </c>
      <c r="C2095" t="s">
        <v>6</v>
      </c>
      <c r="D2095">
        <v>1103</v>
      </c>
      <c r="E2095">
        <v>73690</v>
      </c>
      <c r="F2095">
        <v>1654500000</v>
      </c>
      <c r="G2095">
        <v>2023</v>
      </c>
    </row>
    <row r="2096" spans="1:7" x14ac:dyDescent="0.3">
      <c r="A2096" s="3">
        <v>45017</v>
      </c>
      <c r="B2096" t="s">
        <v>32</v>
      </c>
      <c r="C2096" t="s">
        <v>6</v>
      </c>
      <c r="D2096">
        <v>3515</v>
      </c>
      <c r="E2096">
        <v>48046</v>
      </c>
      <c r="F2096">
        <v>5272500000</v>
      </c>
      <c r="G2096">
        <v>2023</v>
      </c>
    </row>
    <row r="2097" spans="1:7" x14ac:dyDescent="0.3">
      <c r="A2097" s="3">
        <v>45017</v>
      </c>
      <c r="B2097" t="s">
        <v>10</v>
      </c>
      <c r="C2097" t="s">
        <v>6</v>
      </c>
      <c r="D2097">
        <v>178</v>
      </c>
      <c r="E2097">
        <v>35047</v>
      </c>
      <c r="F2097">
        <v>267000000</v>
      </c>
      <c r="G2097">
        <v>2023</v>
      </c>
    </row>
    <row r="2098" spans="1:7" x14ac:dyDescent="0.3">
      <c r="A2098" s="3">
        <v>45017</v>
      </c>
      <c r="B2098" t="s">
        <v>21</v>
      </c>
      <c r="C2098" t="s">
        <v>6</v>
      </c>
      <c r="D2098">
        <v>971</v>
      </c>
      <c r="E2098">
        <v>84319</v>
      </c>
      <c r="F2098">
        <v>1456500000</v>
      </c>
      <c r="G2098">
        <v>2023</v>
      </c>
    </row>
    <row r="2099" spans="1:7" x14ac:dyDescent="0.3">
      <c r="A2099" s="3">
        <v>45017</v>
      </c>
      <c r="B2099" t="s">
        <v>22</v>
      </c>
      <c r="C2099" t="s">
        <v>6</v>
      </c>
      <c r="D2099">
        <v>126</v>
      </c>
      <c r="E2099">
        <v>2085</v>
      </c>
      <c r="F2099">
        <v>189000000</v>
      </c>
      <c r="G2099">
        <v>2023</v>
      </c>
    </row>
    <row r="2100" spans="1:7" x14ac:dyDescent="0.3">
      <c r="A2100" s="3">
        <v>45017</v>
      </c>
      <c r="B2100" t="s">
        <v>11</v>
      </c>
      <c r="C2100" t="s">
        <v>6</v>
      </c>
      <c r="D2100">
        <v>1559</v>
      </c>
      <c r="E2100">
        <v>27613</v>
      </c>
      <c r="F2100">
        <v>2338500000</v>
      </c>
      <c r="G2100">
        <v>2023</v>
      </c>
    </row>
    <row r="2101" spans="1:7" x14ac:dyDescent="0.3">
      <c r="A2101" s="3">
        <v>45017</v>
      </c>
      <c r="B2101" t="s">
        <v>12</v>
      </c>
      <c r="C2101" t="s">
        <v>6</v>
      </c>
      <c r="D2101">
        <v>5</v>
      </c>
      <c r="E2101">
        <v>666</v>
      </c>
      <c r="F2101">
        <v>7500000</v>
      </c>
      <c r="G2101">
        <v>2023</v>
      </c>
    </row>
    <row r="2102" spans="1:7" x14ac:dyDescent="0.3">
      <c r="A2102" s="3">
        <v>45017</v>
      </c>
      <c r="B2102" t="s">
        <v>23</v>
      </c>
      <c r="C2102" t="s">
        <v>6</v>
      </c>
      <c r="D2102">
        <v>2738</v>
      </c>
      <c r="E2102">
        <v>28590</v>
      </c>
      <c r="F2102">
        <v>4107000000</v>
      </c>
      <c r="G2102">
        <v>2023</v>
      </c>
    </row>
    <row r="2103" spans="1:7" x14ac:dyDescent="0.3">
      <c r="A2103" s="3">
        <v>45017</v>
      </c>
      <c r="B2103" t="s">
        <v>33</v>
      </c>
      <c r="C2103" t="s">
        <v>6</v>
      </c>
      <c r="D2103">
        <v>698</v>
      </c>
      <c r="E2103">
        <v>3609</v>
      </c>
      <c r="F2103">
        <v>1047000000</v>
      </c>
      <c r="G2103">
        <v>2023</v>
      </c>
    </row>
    <row r="2104" spans="1:7" x14ac:dyDescent="0.3">
      <c r="A2104" s="3">
        <v>45017</v>
      </c>
      <c r="B2104" t="s">
        <v>34</v>
      </c>
      <c r="C2104" t="s">
        <v>6</v>
      </c>
      <c r="D2104">
        <v>8266</v>
      </c>
      <c r="E2104">
        <v>89782</v>
      </c>
      <c r="F2104">
        <v>12399000000</v>
      </c>
      <c r="G2104">
        <v>2023</v>
      </c>
    </row>
    <row r="2105" spans="1:7" x14ac:dyDescent="0.3">
      <c r="A2105" s="3">
        <v>45017</v>
      </c>
      <c r="B2105" t="s">
        <v>30</v>
      </c>
      <c r="C2105" t="s">
        <v>6</v>
      </c>
      <c r="D2105">
        <v>802</v>
      </c>
      <c r="E2105">
        <v>34168</v>
      </c>
      <c r="F2105">
        <v>1203000000</v>
      </c>
      <c r="G2105">
        <v>2023</v>
      </c>
    </row>
    <row r="2106" spans="1:7" x14ac:dyDescent="0.3">
      <c r="A2106" s="3">
        <v>45017</v>
      </c>
      <c r="B2106" t="s">
        <v>28</v>
      </c>
      <c r="C2106" t="s">
        <v>6</v>
      </c>
      <c r="D2106">
        <v>96</v>
      </c>
      <c r="E2106">
        <v>4847</v>
      </c>
      <c r="F2106">
        <v>144000000</v>
      </c>
      <c r="G2106">
        <v>2023</v>
      </c>
    </row>
    <row r="2107" spans="1:7" x14ac:dyDescent="0.3">
      <c r="A2107" s="3">
        <v>45017</v>
      </c>
      <c r="B2107" t="s">
        <v>13</v>
      </c>
      <c r="C2107" t="s">
        <v>6</v>
      </c>
      <c r="D2107">
        <v>212</v>
      </c>
      <c r="E2107">
        <v>6299</v>
      </c>
      <c r="F2107">
        <v>318000000</v>
      </c>
      <c r="G2107">
        <v>2023</v>
      </c>
    </row>
    <row r="2108" spans="1:7" x14ac:dyDescent="0.3">
      <c r="A2108" s="3">
        <v>45017</v>
      </c>
      <c r="B2108" t="s">
        <v>31</v>
      </c>
      <c r="C2108" t="s">
        <v>6</v>
      </c>
      <c r="D2108">
        <v>682</v>
      </c>
      <c r="E2108">
        <v>36353</v>
      </c>
      <c r="F2108">
        <v>1023000000</v>
      </c>
      <c r="G2108">
        <v>2023</v>
      </c>
    </row>
    <row r="2109" spans="1:7" x14ac:dyDescent="0.3">
      <c r="A2109" s="3">
        <v>45017</v>
      </c>
      <c r="B2109" t="s">
        <v>35</v>
      </c>
      <c r="C2109" t="s">
        <v>6</v>
      </c>
      <c r="D2109">
        <v>9711</v>
      </c>
      <c r="E2109">
        <v>91491</v>
      </c>
      <c r="F2109">
        <v>14566500000</v>
      </c>
      <c r="G2109">
        <v>2023</v>
      </c>
    </row>
    <row r="2110" spans="1:7" x14ac:dyDescent="0.3">
      <c r="A2110" s="3">
        <v>45017</v>
      </c>
      <c r="B2110" t="s">
        <v>36</v>
      </c>
      <c r="C2110" t="s">
        <v>6</v>
      </c>
      <c r="D2110">
        <v>4659</v>
      </c>
      <c r="E2110">
        <v>32903</v>
      </c>
      <c r="F2110">
        <v>6988500000</v>
      </c>
      <c r="G2110">
        <v>2023</v>
      </c>
    </row>
    <row r="2111" spans="1:7" x14ac:dyDescent="0.3">
      <c r="A2111" s="3">
        <v>45017</v>
      </c>
      <c r="B2111" t="s">
        <v>24</v>
      </c>
      <c r="C2111" t="s">
        <v>6</v>
      </c>
      <c r="D2111">
        <v>1958</v>
      </c>
      <c r="E2111">
        <v>64877</v>
      </c>
      <c r="F2111">
        <v>2937000000</v>
      </c>
      <c r="G2111">
        <v>2023</v>
      </c>
    </row>
    <row r="2112" spans="1:7" x14ac:dyDescent="0.3">
      <c r="A2112" s="3">
        <v>45017</v>
      </c>
      <c r="B2112" t="s">
        <v>37</v>
      </c>
      <c r="C2112" t="s">
        <v>6</v>
      </c>
      <c r="D2112">
        <v>12260</v>
      </c>
      <c r="E2112">
        <v>130977</v>
      </c>
      <c r="F2112">
        <v>18390000000</v>
      </c>
      <c r="G2112">
        <v>2023</v>
      </c>
    </row>
    <row r="2113" spans="1:7" x14ac:dyDescent="0.3">
      <c r="A2113" s="3">
        <v>45017</v>
      </c>
      <c r="B2113" t="s">
        <v>15</v>
      </c>
      <c r="C2113" t="s">
        <v>6</v>
      </c>
      <c r="D2113">
        <v>15</v>
      </c>
      <c r="E2113">
        <v>3425</v>
      </c>
      <c r="F2113">
        <v>22500000</v>
      </c>
      <c r="G2113">
        <v>2023</v>
      </c>
    </row>
    <row r="2114" spans="1:7" x14ac:dyDescent="0.3">
      <c r="A2114" s="3">
        <v>45017</v>
      </c>
      <c r="B2114" t="s">
        <v>16</v>
      </c>
      <c r="C2114" t="s">
        <v>6</v>
      </c>
      <c r="D2114">
        <v>3</v>
      </c>
      <c r="E2114">
        <v>1501</v>
      </c>
      <c r="F2114">
        <v>4500000</v>
      </c>
      <c r="G2114">
        <v>2023</v>
      </c>
    </row>
    <row r="2115" spans="1:7" x14ac:dyDescent="0.3">
      <c r="A2115" s="3">
        <v>45017</v>
      </c>
      <c r="B2115" t="s">
        <v>17</v>
      </c>
      <c r="C2115" t="s">
        <v>6</v>
      </c>
      <c r="D2115">
        <v>8</v>
      </c>
      <c r="E2115">
        <v>1565</v>
      </c>
      <c r="F2115">
        <v>12000000</v>
      </c>
      <c r="G2115">
        <v>2023</v>
      </c>
    </row>
    <row r="2116" spans="1:7" x14ac:dyDescent="0.3">
      <c r="A2116" s="3">
        <v>45017</v>
      </c>
      <c r="B2116" t="s">
        <v>25</v>
      </c>
      <c r="C2116" t="s">
        <v>6</v>
      </c>
      <c r="D2116">
        <v>2848</v>
      </c>
      <c r="E2116">
        <v>43956</v>
      </c>
      <c r="F2116">
        <v>4272000000</v>
      </c>
      <c r="G2116">
        <v>2023</v>
      </c>
    </row>
    <row r="2117" spans="1:7" x14ac:dyDescent="0.3">
      <c r="A2117" s="3">
        <v>45017</v>
      </c>
      <c r="B2117" t="s">
        <v>19</v>
      </c>
      <c r="C2117" t="s">
        <v>6</v>
      </c>
      <c r="D2117">
        <v>157</v>
      </c>
      <c r="E2117">
        <v>3076</v>
      </c>
      <c r="F2117">
        <v>235500000</v>
      </c>
      <c r="G2117">
        <v>2023</v>
      </c>
    </row>
    <row r="2118" spans="1:7" x14ac:dyDescent="0.3">
      <c r="A2118" s="3">
        <v>45017</v>
      </c>
      <c r="B2118" t="s">
        <v>26</v>
      </c>
      <c r="C2118" t="s">
        <v>6</v>
      </c>
      <c r="D2118">
        <v>376</v>
      </c>
      <c r="E2118">
        <v>28269</v>
      </c>
      <c r="F2118">
        <v>564000000</v>
      </c>
      <c r="G2118">
        <v>2023</v>
      </c>
    </row>
    <row r="2119" spans="1:7" x14ac:dyDescent="0.3">
      <c r="A2119" s="3">
        <v>45017</v>
      </c>
      <c r="B2119" t="s">
        <v>38</v>
      </c>
      <c r="C2119" t="s">
        <v>6</v>
      </c>
      <c r="D2119">
        <v>3914</v>
      </c>
      <c r="E2119">
        <v>67999</v>
      </c>
      <c r="F2119">
        <v>5871000000</v>
      </c>
      <c r="G2119">
        <v>2023</v>
      </c>
    </row>
    <row r="2120" spans="1:7" x14ac:dyDescent="0.3">
      <c r="A2120" s="3">
        <v>45017</v>
      </c>
      <c r="B2120" t="s">
        <v>39</v>
      </c>
      <c r="C2120" t="s">
        <v>6</v>
      </c>
      <c r="D2120">
        <v>6509</v>
      </c>
      <c r="E2120">
        <v>94801</v>
      </c>
      <c r="F2120">
        <v>9763500000</v>
      </c>
      <c r="G2120">
        <v>2023</v>
      </c>
    </row>
    <row r="2121" spans="1:7" x14ac:dyDescent="0.3">
      <c r="A2121" s="3">
        <v>45017</v>
      </c>
      <c r="B2121" t="s">
        <v>20</v>
      </c>
      <c r="C2121" t="s">
        <v>6</v>
      </c>
      <c r="D2121">
        <v>19</v>
      </c>
      <c r="E2121">
        <v>2450</v>
      </c>
      <c r="F2121">
        <v>28500000</v>
      </c>
      <c r="G2121">
        <v>2023</v>
      </c>
    </row>
    <row r="2122" spans="1:7" x14ac:dyDescent="0.3">
      <c r="A2122" s="3">
        <v>45017</v>
      </c>
      <c r="B2122" t="s">
        <v>40</v>
      </c>
      <c r="C2122" t="s">
        <v>6</v>
      </c>
      <c r="D2122">
        <v>3087</v>
      </c>
      <c r="E2122">
        <v>195568</v>
      </c>
      <c r="F2122">
        <v>4630500000</v>
      </c>
      <c r="G2122">
        <v>2023</v>
      </c>
    </row>
    <row r="2123" spans="1:7" x14ac:dyDescent="0.3">
      <c r="A2123" s="3">
        <v>45017</v>
      </c>
      <c r="B2123" t="s">
        <v>27</v>
      </c>
      <c r="C2123" t="s">
        <v>6</v>
      </c>
      <c r="D2123">
        <v>524</v>
      </c>
      <c r="E2123">
        <v>12580</v>
      </c>
      <c r="F2123">
        <v>786000000</v>
      </c>
      <c r="G2123">
        <v>2023</v>
      </c>
    </row>
    <row r="2124" spans="1:7" x14ac:dyDescent="0.3">
      <c r="A2124" s="3">
        <v>45017</v>
      </c>
      <c r="B2124" t="s">
        <v>41</v>
      </c>
      <c r="C2124" t="s">
        <v>6</v>
      </c>
      <c r="D2124">
        <v>918</v>
      </c>
      <c r="E2124">
        <v>54194</v>
      </c>
      <c r="F2124">
        <v>1377000000</v>
      </c>
      <c r="G2124">
        <v>2023</v>
      </c>
    </row>
    <row r="2125" spans="1:7" x14ac:dyDescent="0.3">
      <c r="A2125" s="3">
        <v>45047</v>
      </c>
      <c r="B2125" t="s">
        <v>32</v>
      </c>
      <c r="C2125" t="s">
        <v>6</v>
      </c>
      <c r="D2125">
        <v>4370</v>
      </c>
      <c r="E2125">
        <v>54545</v>
      </c>
      <c r="F2125">
        <v>6555000000</v>
      </c>
      <c r="G2125">
        <v>2023</v>
      </c>
    </row>
    <row r="2126" spans="1:7" x14ac:dyDescent="0.3">
      <c r="A2126" s="3">
        <v>45047</v>
      </c>
      <c r="B2126" t="s">
        <v>10</v>
      </c>
      <c r="C2126" t="s">
        <v>6</v>
      </c>
      <c r="D2126">
        <v>282</v>
      </c>
      <c r="E2126">
        <v>35939</v>
      </c>
      <c r="F2126">
        <v>423000000</v>
      </c>
      <c r="G2126">
        <v>2023</v>
      </c>
    </row>
    <row r="2127" spans="1:7" x14ac:dyDescent="0.3">
      <c r="A2127" s="3">
        <v>45047</v>
      </c>
      <c r="B2127" t="s">
        <v>21</v>
      </c>
      <c r="C2127" t="s">
        <v>6</v>
      </c>
      <c r="D2127">
        <v>1536</v>
      </c>
      <c r="E2127">
        <v>125465</v>
      </c>
      <c r="F2127">
        <v>2304000000</v>
      </c>
      <c r="G2127">
        <v>2023</v>
      </c>
    </row>
    <row r="2128" spans="1:7" x14ac:dyDescent="0.3">
      <c r="A2128" s="3">
        <v>45047</v>
      </c>
      <c r="B2128" t="s">
        <v>22</v>
      </c>
      <c r="C2128" t="s">
        <v>6</v>
      </c>
      <c r="D2128">
        <v>209</v>
      </c>
      <c r="E2128">
        <v>2356</v>
      </c>
      <c r="F2128">
        <v>313500000</v>
      </c>
      <c r="G2128">
        <v>2023</v>
      </c>
    </row>
    <row r="2129" spans="1:7" x14ac:dyDescent="0.3">
      <c r="A2129" s="3">
        <v>45047</v>
      </c>
      <c r="B2129" t="s">
        <v>11</v>
      </c>
      <c r="C2129" t="s">
        <v>6</v>
      </c>
      <c r="D2129">
        <v>2514</v>
      </c>
      <c r="E2129">
        <v>29232</v>
      </c>
      <c r="F2129">
        <v>3771000000</v>
      </c>
      <c r="G2129">
        <v>2023</v>
      </c>
    </row>
    <row r="2130" spans="1:7" x14ac:dyDescent="0.3">
      <c r="A2130" s="3">
        <v>45047</v>
      </c>
      <c r="B2130" t="s">
        <v>12</v>
      </c>
      <c r="C2130" t="s">
        <v>6</v>
      </c>
      <c r="D2130">
        <v>4</v>
      </c>
      <c r="E2130">
        <v>829</v>
      </c>
      <c r="F2130">
        <v>6000000</v>
      </c>
      <c r="G2130">
        <v>2023</v>
      </c>
    </row>
    <row r="2131" spans="1:7" x14ac:dyDescent="0.3">
      <c r="A2131" s="3">
        <v>45047</v>
      </c>
      <c r="B2131" t="s">
        <v>23</v>
      </c>
      <c r="C2131" t="s">
        <v>6</v>
      </c>
      <c r="D2131">
        <v>4977</v>
      </c>
      <c r="E2131">
        <v>32282</v>
      </c>
      <c r="F2131">
        <v>7465500000</v>
      </c>
      <c r="G2131">
        <v>2023</v>
      </c>
    </row>
    <row r="2132" spans="1:7" x14ac:dyDescent="0.3">
      <c r="A2132" s="3">
        <v>45047</v>
      </c>
      <c r="B2132" t="s">
        <v>33</v>
      </c>
      <c r="C2132" t="s">
        <v>6</v>
      </c>
      <c r="D2132">
        <v>863</v>
      </c>
      <c r="E2132">
        <v>3933</v>
      </c>
      <c r="F2132">
        <v>1294500000</v>
      </c>
      <c r="G2132">
        <v>2023</v>
      </c>
    </row>
    <row r="2133" spans="1:7" x14ac:dyDescent="0.3">
      <c r="A2133" s="3">
        <v>45047</v>
      </c>
      <c r="B2133" t="s">
        <v>34</v>
      </c>
      <c r="C2133" t="s">
        <v>6</v>
      </c>
      <c r="D2133">
        <v>9609</v>
      </c>
      <c r="E2133">
        <v>87169</v>
      </c>
      <c r="F2133">
        <v>14413500000</v>
      </c>
      <c r="G2133">
        <v>2023</v>
      </c>
    </row>
    <row r="2134" spans="1:7" x14ac:dyDescent="0.3">
      <c r="A2134" s="3">
        <v>45047</v>
      </c>
      <c r="B2134" t="s">
        <v>30</v>
      </c>
      <c r="C2134" t="s">
        <v>6</v>
      </c>
      <c r="D2134">
        <v>1053</v>
      </c>
      <c r="E2134">
        <v>34399</v>
      </c>
      <c r="F2134">
        <v>1579500000</v>
      </c>
      <c r="G2134">
        <v>2023</v>
      </c>
    </row>
    <row r="2135" spans="1:7" x14ac:dyDescent="0.3">
      <c r="A2135" s="3">
        <v>45047</v>
      </c>
      <c r="B2135" t="s">
        <v>28</v>
      </c>
      <c r="C2135" t="s">
        <v>6</v>
      </c>
      <c r="D2135">
        <v>118</v>
      </c>
      <c r="E2135">
        <v>5278</v>
      </c>
      <c r="F2135">
        <v>177000000</v>
      </c>
      <c r="G2135">
        <v>2023</v>
      </c>
    </row>
    <row r="2136" spans="1:7" x14ac:dyDescent="0.3">
      <c r="A2136" s="3">
        <v>45047</v>
      </c>
      <c r="B2136" t="s">
        <v>13</v>
      </c>
      <c r="C2136" t="s">
        <v>6</v>
      </c>
      <c r="D2136">
        <v>258</v>
      </c>
      <c r="E2136">
        <v>9084</v>
      </c>
      <c r="F2136">
        <v>387000000</v>
      </c>
      <c r="G2136">
        <v>2023</v>
      </c>
    </row>
    <row r="2137" spans="1:7" x14ac:dyDescent="0.3">
      <c r="A2137" s="3">
        <v>45047</v>
      </c>
      <c r="B2137" t="s">
        <v>31</v>
      </c>
      <c r="C2137" t="s">
        <v>6</v>
      </c>
      <c r="D2137">
        <v>839</v>
      </c>
      <c r="E2137">
        <v>41796</v>
      </c>
      <c r="F2137">
        <v>1258500000</v>
      </c>
      <c r="G2137">
        <v>2023</v>
      </c>
    </row>
    <row r="2138" spans="1:7" x14ac:dyDescent="0.3">
      <c r="A2138" s="3">
        <v>45047</v>
      </c>
      <c r="B2138" t="s">
        <v>35</v>
      </c>
      <c r="C2138" t="s">
        <v>6</v>
      </c>
      <c r="D2138">
        <v>17292</v>
      </c>
      <c r="E2138">
        <v>97074</v>
      </c>
      <c r="F2138">
        <v>25938000000</v>
      </c>
      <c r="G2138">
        <v>2023</v>
      </c>
    </row>
    <row r="2139" spans="1:7" x14ac:dyDescent="0.3">
      <c r="A2139" s="3">
        <v>45047</v>
      </c>
      <c r="B2139" t="s">
        <v>36</v>
      </c>
      <c r="C2139" t="s">
        <v>6</v>
      </c>
      <c r="D2139">
        <v>7386</v>
      </c>
      <c r="E2139">
        <v>41347</v>
      </c>
      <c r="F2139">
        <v>11079000000</v>
      </c>
      <c r="G2139">
        <v>2023</v>
      </c>
    </row>
    <row r="2140" spans="1:7" x14ac:dyDescent="0.3">
      <c r="A2140" s="3">
        <v>45047</v>
      </c>
      <c r="B2140" t="s">
        <v>14</v>
      </c>
      <c r="C2140" t="s">
        <v>6</v>
      </c>
      <c r="D2140">
        <v>14</v>
      </c>
      <c r="E2140">
        <v>161</v>
      </c>
      <c r="F2140">
        <v>21000000</v>
      </c>
      <c r="G2140">
        <v>2023</v>
      </c>
    </row>
    <row r="2141" spans="1:7" x14ac:dyDescent="0.3">
      <c r="A2141" s="3">
        <v>45047</v>
      </c>
      <c r="B2141" t="s">
        <v>24</v>
      </c>
      <c r="C2141" t="s">
        <v>6</v>
      </c>
      <c r="D2141">
        <v>3940</v>
      </c>
      <c r="E2141">
        <v>97067</v>
      </c>
      <c r="F2141">
        <v>5910000000</v>
      </c>
      <c r="G2141">
        <v>2023</v>
      </c>
    </row>
    <row r="2142" spans="1:7" x14ac:dyDescent="0.3">
      <c r="A2142" s="3">
        <v>45047</v>
      </c>
      <c r="B2142" t="s">
        <v>37</v>
      </c>
      <c r="C2142" t="s">
        <v>6</v>
      </c>
      <c r="D2142">
        <v>20585</v>
      </c>
      <c r="E2142">
        <v>126680</v>
      </c>
      <c r="F2142">
        <v>30877500000</v>
      </c>
      <c r="G2142">
        <v>2023</v>
      </c>
    </row>
    <row r="2143" spans="1:7" x14ac:dyDescent="0.3">
      <c r="A2143" s="3">
        <v>45047</v>
      </c>
      <c r="B2143" t="s">
        <v>15</v>
      </c>
      <c r="C2143" t="s">
        <v>6</v>
      </c>
      <c r="D2143">
        <v>10</v>
      </c>
      <c r="E2143">
        <v>572</v>
      </c>
      <c r="F2143">
        <v>15000000</v>
      </c>
      <c r="G2143">
        <v>2023</v>
      </c>
    </row>
    <row r="2144" spans="1:7" x14ac:dyDescent="0.3">
      <c r="A2144" s="3">
        <v>45047</v>
      </c>
      <c r="B2144" t="s">
        <v>16</v>
      </c>
      <c r="C2144" t="s">
        <v>6</v>
      </c>
      <c r="D2144">
        <v>7</v>
      </c>
      <c r="E2144">
        <v>2006</v>
      </c>
      <c r="F2144">
        <v>10500000</v>
      </c>
      <c r="G2144">
        <v>2023</v>
      </c>
    </row>
    <row r="2145" spans="1:7" x14ac:dyDescent="0.3">
      <c r="A2145" s="3">
        <v>45047</v>
      </c>
      <c r="B2145" t="s">
        <v>17</v>
      </c>
      <c r="C2145" t="s">
        <v>6</v>
      </c>
      <c r="D2145">
        <v>14</v>
      </c>
      <c r="E2145">
        <v>1626</v>
      </c>
      <c r="F2145">
        <v>21000000</v>
      </c>
      <c r="G2145">
        <v>2023</v>
      </c>
    </row>
    <row r="2146" spans="1:7" x14ac:dyDescent="0.3">
      <c r="A2146" s="3">
        <v>45047</v>
      </c>
      <c r="B2146" t="s">
        <v>25</v>
      </c>
      <c r="C2146" t="s">
        <v>6</v>
      </c>
      <c r="D2146">
        <v>3727</v>
      </c>
      <c r="E2146">
        <v>44563</v>
      </c>
      <c r="F2146">
        <v>5590500000</v>
      </c>
      <c r="G2146">
        <v>2023</v>
      </c>
    </row>
    <row r="2147" spans="1:7" x14ac:dyDescent="0.3">
      <c r="A2147" s="3">
        <v>45047</v>
      </c>
      <c r="B2147" t="s">
        <v>19</v>
      </c>
      <c r="C2147" t="s">
        <v>6</v>
      </c>
      <c r="D2147">
        <v>382</v>
      </c>
      <c r="E2147">
        <v>3736</v>
      </c>
      <c r="F2147">
        <v>573000000</v>
      </c>
      <c r="G2147">
        <v>2023</v>
      </c>
    </row>
    <row r="2148" spans="1:7" x14ac:dyDescent="0.3">
      <c r="A2148" s="3">
        <v>45047</v>
      </c>
      <c r="B2148" t="s">
        <v>26</v>
      </c>
      <c r="C2148" t="s">
        <v>6</v>
      </c>
      <c r="D2148">
        <v>1181</v>
      </c>
      <c r="E2148">
        <v>32433</v>
      </c>
      <c r="F2148">
        <v>1771500000</v>
      </c>
      <c r="G2148">
        <v>2023</v>
      </c>
    </row>
    <row r="2149" spans="1:7" x14ac:dyDescent="0.3">
      <c r="A2149" s="3">
        <v>45047</v>
      </c>
      <c r="B2149" t="s">
        <v>38</v>
      </c>
      <c r="C2149" t="s">
        <v>6</v>
      </c>
      <c r="D2149">
        <v>6897</v>
      </c>
      <c r="E2149">
        <v>79573</v>
      </c>
      <c r="F2149">
        <v>10345500000</v>
      </c>
      <c r="G2149">
        <v>2023</v>
      </c>
    </row>
    <row r="2150" spans="1:7" x14ac:dyDescent="0.3">
      <c r="A2150" s="3">
        <v>45047</v>
      </c>
      <c r="B2150" t="s">
        <v>39</v>
      </c>
      <c r="C2150" t="s">
        <v>6</v>
      </c>
      <c r="D2150">
        <v>10330</v>
      </c>
      <c r="E2150">
        <v>109325</v>
      </c>
      <c r="F2150">
        <v>15495000000</v>
      </c>
      <c r="G2150">
        <v>2023</v>
      </c>
    </row>
    <row r="2151" spans="1:7" x14ac:dyDescent="0.3">
      <c r="A2151" s="3">
        <v>45047</v>
      </c>
      <c r="B2151" t="s">
        <v>20</v>
      </c>
      <c r="C2151" t="s">
        <v>6</v>
      </c>
      <c r="D2151">
        <v>65</v>
      </c>
      <c r="E2151">
        <v>3305</v>
      </c>
      <c r="F2151">
        <v>97500000</v>
      </c>
      <c r="G2151">
        <v>2023</v>
      </c>
    </row>
    <row r="2152" spans="1:7" x14ac:dyDescent="0.3">
      <c r="A2152" s="3">
        <v>45047</v>
      </c>
      <c r="B2152" t="s">
        <v>40</v>
      </c>
      <c r="C2152" t="s">
        <v>6</v>
      </c>
      <c r="D2152">
        <v>4704</v>
      </c>
      <c r="E2152">
        <v>300079</v>
      </c>
      <c r="F2152">
        <v>7056000000</v>
      </c>
      <c r="G2152">
        <v>2023</v>
      </c>
    </row>
    <row r="2153" spans="1:7" x14ac:dyDescent="0.3">
      <c r="A2153" s="3">
        <v>45047</v>
      </c>
      <c r="B2153" t="s">
        <v>27</v>
      </c>
      <c r="C2153" t="s">
        <v>6</v>
      </c>
      <c r="D2153">
        <v>682</v>
      </c>
      <c r="E2153">
        <v>14779</v>
      </c>
      <c r="F2153">
        <v>1023000000</v>
      </c>
      <c r="G2153">
        <v>2023</v>
      </c>
    </row>
    <row r="2154" spans="1:7" x14ac:dyDescent="0.3">
      <c r="A2154" s="3">
        <v>45047</v>
      </c>
      <c r="B2154" t="s">
        <v>41</v>
      </c>
      <c r="C2154" t="s">
        <v>6</v>
      </c>
      <c r="D2154">
        <v>1508</v>
      </c>
      <c r="E2154">
        <v>77494</v>
      </c>
      <c r="F2154">
        <v>2262000000</v>
      </c>
      <c r="G2154">
        <v>2023</v>
      </c>
    </row>
    <row r="2155" spans="1:7" x14ac:dyDescent="0.3">
      <c r="A2155" s="3">
        <v>45078</v>
      </c>
      <c r="B2155" t="s">
        <v>32</v>
      </c>
      <c r="C2155" t="s">
        <v>6</v>
      </c>
      <c r="D2155">
        <v>1004</v>
      </c>
      <c r="E2155">
        <v>45618</v>
      </c>
      <c r="F2155">
        <v>1506000000</v>
      </c>
      <c r="G2155">
        <v>2023</v>
      </c>
    </row>
    <row r="2156" spans="1:7" x14ac:dyDescent="0.3">
      <c r="A2156" s="3">
        <v>45078</v>
      </c>
      <c r="B2156" t="s">
        <v>10</v>
      </c>
      <c r="C2156" t="s">
        <v>6</v>
      </c>
      <c r="D2156">
        <v>177</v>
      </c>
      <c r="E2156">
        <v>31855</v>
      </c>
      <c r="F2156">
        <v>265500000</v>
      </c>
      <c r="G2156">
        <v>2023</v>
      </c>
    </row>
    <row r="2157" spans="1:7" x14ac:dyDescent="0.3">
      <c r="A2157" s="3">
        <v>45078</v>
      </c>
      <c r="B2157" t="s">
        <v>21</v>
      </c>
      <c r="C2157" t="s">
        <v>6</v>
      </c>
      <c r="D2157">
        <v>520</v>
      </c>
      <c r="E2157">
        <v>90944</v>
      </c>
      <c r="F2157">
        <v>780000000</v>
      </c>
      <c r="G2157">
        <v>2023</v>
      </c>
    </row>
    <row r="2158" spans="1:7" x14ac:dyDescent="0.3">
      <c r="A2158" s="3">
        <v>45078</v>
      </c>
      <c r="B2158" t="s">
        <v>22</v>
      </c>
      <c r="C2158" t="s">
        <v>6</v>
      </c>
      <c r="D2158">
        <v>135</v>
      </c>
      <c r="E2158">
        <v>2638</v>
      </c>
      <c r="F2158">
        <v>202500000</v>
      </c>
      <c r="G2158">
        <v>2023</v>
      </c>
    </row>
    <row r="2159" spans="1:7" x14ac:dyDescent="0.3">
      <c r="A2159" s="3">
        <v>45078</v>
      </c>
      <c r="B2159" t="s">
        <v>11</v>
      </c>
      <c r="C2159" t="s">
        <v>6</v>
      </c>
      <c r="D2159">
        <v>1245</v>
      </c>
      <c r="E2159">
        <v>30378</v>
      </c>
      <c r="F2159">
        <v>1867500000</v>
      </c>
      <c r="G2159">
        <v>2023</v>
      </c>
    </row>
    <row r="2160" spans="1:7" x14ac:dyDescent="0.3">
      <c r="A2160" s="3">
        <v>45078</v>
      </c>
      <c r="B2160" t="s">
        <v>12</v>
      </c>
      <c r="C2160" t="s">
        <v>6</v>
      </c>
      <c r="D2160">
        <v>5</v>
      </c>
      <c r="E2160">
        <v>765</v>
      </c>
      <c r="F2160">
        <v>7500000</v>
      </c>
      <c r="G2160">
        <v>2023</v>
      </c>
    </row>
    <row r="2161" spans="1:7" x14ac:dyDescent="0.3">
      <c r="A2161" s="3">
        <v>45078</v>
      </c>
      <c r="B2161" t="s">
        <v>23</v>
      </c>
      <c r="C2161" t="s">
        <v>6</v>
      </c>
      <c r="D2161">
        <v>1787</v>
      </c>
      <c r="E2161">
        <v>28279</v>
      </c>
      <c r="F2161">
        <v>2680500000</v>
      </c>
      <c r="G2161">
        <v>2023</v>
      </c>
    </row>
    <row r="2162" spans="1:7" x14ac:dyDescent="0.3">
      <c r="A2162" s="3">
        <v>45078</v>
      </c>
      <c r="B2162" t="s">
        <v>33</v>
      </c>
      <c r="C2162" t="s">
        <v>6</v>
      </c>
      <c r="D2162">
        <v>531</v>
      </c>
      <c r="E2162">
        <v>3485</v>
      </c>
      <c r="F2162">
        <v>796500000</v>
      </c>
      <c r="G2162">
        <v>2023</v>
      </c>
    </row>
    <row r="2163" spans="1:7" x14ac:dyDescent="0.3">
      <c r="A2163" s="3">
        <v>45078</v>
      </c>
      <c r="B2163" t="s">
        <v>34</v>
      </c>
      <c r="C2163" t="s">
        <v>6</v>
      </c>
      <c r="D2163">
        <v>4019</v>
      </c>
      <c r="E2163">
        <v>80898</v>
      </c>
      <c r="F2163">
        <v>6028500000</v>
      </c>
      <c r="G2163">
        <v>2023</v>
      </c>
    </row>
    <row r="2164" spans="1:7" x14ac:dyDescent="0.3">
      <c r="A2164" s="3">
        <v>45078</v>
      </c>
      <c r="B2164" t="s">
        <v>30</v>
      </c>
      <c r="C2164" t="s">
        <v>6</v>
      </c>
      <c r="D2164">
        <v>408</v>
      </c>
      <c r="E2164">
        <v>33317</v>
      </c>
      <c r="F2164">
        <v>612000000</v>
      </c>
      <c r="G2164">
        <v>2023</v>
      </c>
    </row>
    <row r="2165" spans="1:7" x14ac:dyDescent="0.3">
      <c r="A2165" s="3">
        <v>45078</v>
      </c>
      <c r="B2165" t="s">
        <v>28</v>
      </c>
      <c r="C2165" t="s">
        <v>6</v>
      </c>
      <c r="D2165">
        <v>59</v>
      </c>
      <c r="E2165">
        <v>5397</v>
      </c>
      <c r="F2165">
        <v>88500000</v>
      </c>
      <c r="G2165">
        <v>2023</v>
      </c>
    </row>
    <row r="2166" spans="1:7" x14ac:dyDescent="0.3">
      <c r="A2166" s="3">
        <v>45078</v>
      </c>
      <c r="B2166" t="s">
        <v>13</v>
      </c>
      <c r="C2166" t="s">
        <v>6</v>
      </c>
      <c r="D2166">
        <v>166</v>
      </c>
      <c r="E2166">
        <v>7915</v>
      </c>
      <c r="F2166">
        <v>249000000</v>
      </c>
      <c r="G2166">
        <v>2023</v>
      </c>
    </row>
    <row r="2167" spans="1:7" x14ac:dyDescent="0.3">
      <c r="A2167" s="3">
        <v>45078</v>
      </c>
      <c r="B2167" t="s">
        <v>31</v>
      </c>
      <c r="C2167" t="s">
        <v>6</v>
      </c>
      <c r="D2167">
        <v>390</v>
      </c>
      <c r="E2167">
        <v>36415</v>
      </c>
      <c r="F2167">
        <v>585000000</v>
      </c>
      <c r="G2167">
        <v>2023</v>
      </c>
    </row>
    <row r="2168" spans="1:7" x14ac:dyDescent="0.3">
      <c r="A2168" s="3">
        <v>45078</v>
      </c>
      <c r="B2168" t="s">
        <v>35</v>
      </c>
      <c r="C2168" t="s">
        <v>6</v>
      </c>
      <c r="D2168">
        <v>7730</v>
      </c>
      <c r="E2168">
        <v>101825</v>
      </c>
      <c r="F2168">
        <v>11595000000</v>
      </c>
      <c r="G2168">
        <v>2023</v>
      </c>
    </row>
    <row r="2169" spans="1:7" x14ac:dyDescent="0.3">
      <c r="A2169" s="3">
        <v>45078</v>
      </c>
      <c r="B2169" t="s">
        <v>36</v>
      </c>
      <c r="C2169" t="s">
        <v>6</v>
      </c>
      <c r="D2169">
        <v>4020</v>
      </c>
      <c r="E2169">
        <v>38025</v>
      </c>
      <c r="F2169">
        <v>6030000000</v>
      </c>
      <c r="G2169">
        <v>2023</v>
      </c>
    </row>
    <row r="2170" spans="1:7" x14ac:dyDescent="0.3">
      <c r="A2170" s="3">
        <v>45078</v>
      </c>
      <c r="B2170" t="s">
        <v>14</v>
      </c>
      <c r="C2170" t="s">
        <v>6</v>
      </c>
      <c r="D2170">
        <v>2</v>
      </c>
      <c r="E2170">
        <v>208</v>
      </c>
      <c r="F2170">
        <v>3000000</v>
      </c>
      <c r="G2170">
        <v>2023</v>
      </c>
    </row>
    <row r="2171" spans="1:7" x14ac:dyDescent="0.3">
      <c r="A2171" s="3">
        <v>45078</v>
      </c>
      <c r="B2171" t="s">
        <v>24</v>
      </c>
      <c r="C2171" t="s">
        <v>6</v>
      </c>
      <c r="D2171">
        <v>1671</v>
      </c>
      <c r="E2171">
        <v>78536</v>
      </c>
      <c r="F2171">
        <v>2506500000</v>
      </c>
      <c r="G2171">
        <v>2023</v>
      </c>
    </row>
    <row r="2172" spans="1:7" x14ac:dyDescent="0.3">
      <c r="A2172" s="3">
        <v>45078</v>
      </c>
      <c r="B2172" t="s">
        <v>37</v>
      </c>
      <c r="C2172" t="s">
        <v>6</v>
      </c>
      <c r="D2172">
        <v>8451</v>
      </c>
      <c r="E2172">
        <v>119809</v>
      </c>
      <c r="F2172">
        <v>12676500000</v>
      </c>
      <c r="G2172">
        <v>2023</v>
      </c>
    </row>
    <row r="2173" spans="1:7" x14ac:dyDescent="0.3">
      <c r="A2173" s="3">
        <v>45078</v>
      </c>
      <c r="B2173" t="s">
        <v>15</v>
      </c>
      <c r="C2173" t="s">
        <v>6</v>
      </c>
      <c r="D2173">
        <v>4</v>
      </c>
      <c r="E2173">
        <v>270</v>
      </c>
      <c r="F2173">
        <v>6000000</v>
      </c>
      <c r="G2173">
        <v>2023</v>
      </c>
    </row>
    <row r="2174" spans="1:7" x14ac:dyDescent="0.3">
      <c r="A2174" s="3">
        <v>45078</v>
      </c>
      <c r="B2174" t="s">
        <v>17</v>
      </c>
      <c r="C2174" t="s">
        <v>6</v>
      </c>
      <c r="D2174">
        <v>4</v>
      </c>
      <c r="E2174">
        <v>1795</v>
      </c>
      <c r="F2174">
        <v>6000000</v>
      </c>
      <c r="G2174">
        <v>2023</v>
      </c>
    </row>
    <row r="2175" spans="1:7" x14ac:dyDescent="0.3">
      <c r="A2175" s="3">
        <v>45078</v>
      </c>
      <c r="B2175" t="s">
        <v>25</v>
      </c>
      <c r="C2175" t="s">
        <v>6</v>
      </c>
      <c r="D2175">
        <v>2131</v>
      </c>
      <c r="E2175">
        <v>43202</v>
      </c>
      <c r="F2175">
        <v>3196500000</v>
      </c>
      <c r="G2175">
        <v>2023</v>
      </c>
    </row>
    <row r="2176" spans="1:7" x14ac:dyDescent="0.3">
      <c r="A2176" s="3">
        <v>45078</v>
      </c>
      <c r="B2176" t="s">
        <v>19</v>
      </c>
      <c r="C2176" t="s">
        <v>6</v>
      </c>
      <c r="D2176">
        <v>140</v>
      </c>
      <c r="E2176">
        <v>3591</v>
      </c>
      <c r="F2176">
        <v>210000000</v>
      </c>
      <c r="G2176">
        <v>2023</v>
      </c>
    </row>
    <row r="2177" spans="1:7" x14ac:dyDescent="0.3">
      <c r="A2177" s="3">
        <v>45078</v>
      </c>
      <c r="B2177" t="s">
        <v>26</v>
      </c>
      <c r="C2177" t="s">
        <v>6</v>
      </c>
      <c r="D2177">
        <v>534</v>
      </c>
      <c r="E2177">
        <v>30214</v>
      </c>
      <c r="F2177">
        <v>801000000</v>
      </c>
      <c r="G2177">
        <v>2023</v>
      </c>
    </row>
    <row r="2178" spans="1:7" x14ac:dyDescent="0.3">
      <c r="A2178" s="3">
        <v>45078</v>
      </c>
      <c r="B2178" t="s">
        <v>38</v>
      </c>
      <c r="C2178" t="s">
        <v>6</v>
      </c>
      <c r="D2178">
        <v>3261</v>
      </c>
      <c r="E2178">
        <v>69235</v>
      </c>
      <c r="F2178">
        <v>4891500000</v>
      </c>
      <c r="G2178">
        <v>2023</v>
      </c>
    </row>
    <row r="2179" spans="1:7" x14ac:dyDescent="0.3">
      <c r="A2179" s="3">
        <v>45078</v>
      </c>
      <c r="B2179" t="s">
        <v>39</v>
      </c>
      <c r="C2179" t="s">
        <v>6</v>
      </c>
      <c r="D2179">
        <v>4720</v>
      </c>
      <c r="E2179">
        <v>121451</v>
      </c>
      <c r="F2179">
        <v>7080000000</v>
      </c>
      <c r="G2179">
        <v>2023</v>
      </c>
    </row>
    <row r="2180" spans="1:7" x14ac:dyDescent="0.3">
      <c r="A2180" s="3">
        <v>45078</v>
      </c>
      <c r="B2180" t="s">
        <v>20</v>
      </c>
      <c r="C2180" t="s">
        <v>6</v>
      </c>
      <c r="D2180">
        <v>8</v>
      </c>
      <c r="E2180">
        <v>2709</v>
      </c>
      <c r="F2180">
        <v>12000000</v>
      </c>
      <c r="G2180">
        <v>2023</v>
      </c>
    </row>
    <row r="2181" spans="1:7" x14ac:dyDescent="0.3">
      <c r="A2181" s="3">
        <v>45078</v>
      </c>
      <c r="B2181" t="s">
        <v>40</v>
      </c>
      <c r="C2181" t="s">
        <v>6</v>
      </c>
      <c r="D2181">
        <v>1932</v>
      </c>
      <c r="E2181">
        <v>219233</v>
      </c>
      <c r="F2181">
        <v>2898000000</v>
      </c>
      <c r="G2181">
        <v>2023</v>
      </c>
    </row>
    <row r="2182" spans="1:7" x14ac:dyDescent="0.3">
      <c r="A2182" s="3">
        <v>45078</v>
      </c>
      <c r="B2182" t="s">
        <v>27</v>
      </c>
      <c r="C2182" t="s">
        <v>6</v>
      </c>
      <c r="D2182">
        <v>324</v>
      </c>
      <c r="E2182">
        <v>13374</v>
      </c>
      <c r="F2182">
        <v>486000000</v>
      </c>
      <c r="G2182">
        <v>2023</v>
      </c>
    </row>
    <row r="2183" spans="1:7" x14ac:dyDescent="0.3">
      <c r="A2183" s="3">
        <v>45078</v>
      </c>
      <c r="B2183" t="s">
        <v>41</v>
      </c>
      <c r="C2183" t="s">
        <v>6</v>
      </c>
      <c r="D2183">
        <v>462</v>
      </c>
      <c r="E2183">
        <v>64854</v>
      </c>
      <c r="F2183">
        <v>693000000</v>
      </c>
      <c r="G2183">
        <v>2023</v>
      </c>
    </row>
    <row r="2184" spans="1:7" x14ac:dyDescent="0.3">
      <c r="A2184" s="3">
        <v>45108</v>
      </c>
      <c r="B2184" t="s">
        <v>32</v>
      </c>
      <c r="C2184" t="s">
        <v>6</v>
      </c>
      <c r="D2184">
        <v>1361</v>
      </c>
      <c r="E2184">
        <v>50877</v>
      </c>
      <c r="F2184">
        <v>2041500000</v>
      </c>
      <c r="G2184">
        <v>2023</v>
      </c>
    </row>
    <row r="2185" spans="1:7" x14ac:dyDescent="0.3">
      <c r="A2185" s="3">
        <v>45108</v>
      </c>
      <c r="B2185" t="s">
        <v>10</v>
      </c>
      <c r="C2185" t="s">
        <v>6</v>
      </c>
      <c r="D2185">
        <v>168</v>
      </c>
      <c r="E2185">
        <v>32074</v>
      </c>
      <c r="F2185">
        <v>252000000</v>
      </c>
      <c r="G2185">
        <v>2023</v>
      </c>
    </row>
    <row r="2186" spans="1:7" x14ac:dyDescent="0.3">
      <c r="A2186" s="3">
        <v>45108</v>
      </c>
      <c r="B2186" t="s">
        <v>21</v>
      </c>
      <c r="C2186" t="s">
        <v>6</v>
      </c>
      <c r="D2186">
        <v>614</v>
      </c>
      <c r="E2186">
        <v>69583</v>
      </c>
      <c r="F2186">
        <v>921000000</v>
      </c>
      <c r="G2186">
        <v>2023</v>
      </c>
    </row>
    <row r="2187" spans="1:7" x14ac:dyDescent="0.3">
      <c r="A2187" s="3">
        <v>45108</v>
      </c>
      <c r="B2187" t="s">
        <v>22</v>
      </c>
      <c r="C2187" t="s">
        <v>6</v>
      </c>
      <c r="D2187">
        <v>134</v>
      </c>
      <c r="E2187">
        <v>1813</v>
      </c>
      <c r="F2187">
        <v>201000000</v>
      </c>
      <c r="G2187">
        <v>2023</v>
      </c>
    </row>
    <row r="2188" spans="1:7" x14ac:dyDescent="0.3">
      <c r="A2188" s="3">
        <v>45108</v>
      </c>
      <c r="B2188" t="s">
        <v>11</v>
      </c>
      <c r="C2188" t="s">
        <v>6</v>
      </c>
      <c r="D2188">
        <v>1584</v>
      </c>
      <c r="E2188">
        <v>28753</v>
      </c>
      <c r="F2188">
        <v>2376000000</v>
      </c>
      <c r="G2188">
        <v>2023</v>
      </c>
    </row>
    <row r="2189" spans="1:7" x14ac:dyDescent="0.3">
      <c r="A2189" s="3">
        <v>45108</v>
      </c>
      <c r="B2189" t="s">
        <v>12</v>
      </c>
      <c r="C2189" t="s">
        <v>6</v>
      </c>
      <c r="D2189">
        <v>5</v>
      </c>
      <c r="E2189">
        <v>856</v>
      </c>
      <c r="F2189">
        <v>7500000</v>
      </c>
      <c r="G2189">
        <v>2023</v>
      </c>
    </row>
    <row r="2190" spans="1:7" x14ac:dyDescent="0.3">
      <c r="A2190" s="3">
        <v>45108</v>
      </c>
      <c r="B2190" t="s">
        <v>23</v>
      </c>
      <c r="C2190" t="s">
        <v>6</v>
      </c>
      <c r="D2190">
        <v>2068</v>
      </c>
      <c r="E2190">
        <v>31269</v>
      </c>
      <c r="F2190">
        <v>3102000000</v>
      </c>
      <c r="G2190">
        <v>2023</v>
      </c>
    </row>
    <row r="2191" spans="1:7" x14ac:dyDescent="0.3">
      <c r="A2191" s="3">
        <v>45108</v>
      </c>
      <c r="B2191" t="s">
        <v>33</v>
      </c>
      <c r="C2191" t="s">
        <v>6</v>
      </c>
      <c r="D2191">
        <v>517</v>
      </c>
      <c r="E2191">
        <v>2877</v>
      </c>
      <c r="F2191">
        <v>775500000</v>
      </c>
      <c r="G2191">
        <v>2023</v>
      </c>
    </row>
    <row r="2192" spans="1:7" x14ac:dyDescent="0.3">
      <c r="A2192" s="3">
        <v>45108</v>
      </c>
      <c r="B2192" t="s">
        <v>34</v>
      </c>
      <c r="C2192" t="s">
        <v>6</v>
      </c>
      <c r="D2192">
        <v>5300</v>
      </c>
      <c r="E2192">
        <v>98394</v>
      </c>
      <c r="F2192">
        <v>7950000000</v>
      </c>
      <c r="G2192">
        <v>2023</v>
      </c>
    </row>
    <row r="2193" spans="1:7" x14ac:dyDescent="0.3">
      <c r="A2193" s="3">
        <v>45108</v>
      </c>
      <c r="B2193" t="s">
        <v>30</v>
      </c>
      <c r="C2193" t="s">
        <v>6</v>
      </c>
      <c r="D2193">
        <v>152</v>
      </c>
      <c r="E2193">
        <v>15523</v>
      </c>
      <c r="F2193">
        <v>228000000</v>
      </c>
      <c r="G2193">
        <v>2023</v>
      </c>
    </row>
    <row r="2194" spans="1:7" x14ac:dyDescent="0.3">
      <c r="A2194" s="3">
        <v>45108</v>
      </c>
      <c r="B2194" t="s">
        <v>28</v>
      </c>
      <c r="C2194" t="s">
        <v>6</v>
      </c>
      <c r="D2194">
        <v>40</v>
      </c>
      <c r="E2194">
        <v>5450</v>
      </c>
      <c r="F2194">
        <v>60000000</v>
      </c>
      <c r="G2194">
        <v>2023</v>
      </c>
    </row>
    <row r="2195" spans="1:7" x14ac:dyDescent="0.3">
      <c r="A2195" s="3">
        <v>45108</v>
      </c>
      <c r="B2195" t="s">
        <v>13</v>
      </c>
      <c r="C2195" t="s">
        <v>6</v>
      </c>
      <c r="D2195">
        <v>116</v>
      </c>
      <c r="E2195">
        <v>8604</v>
      </c>
      <c r="F2195">
        <v>174000000</v>
      </c>
      <c r="G2195">
        <v>2023</v>
      </c>
    </row>
    <row r="2196" spans="1:7" x14ac:dyDescent="0.3">
      <c r="A2196" s="3">
        <v>45108</v>
      </c>
      <c r="B2196" t="s">
        <v>31</v>
      </c>
      <c r="C2196" t="s">
        <v>6</v>
      </c>
      <c r="D2196">
        <v>447</v>
      </c>
      <c r="E2196">
        <v>32370</v>
      </c>
      <c r="F2196">
        <v>670500000</v>
      </c>
      <c r="G2196">
        <v>2023</v>
      </c>
    </row>
    <row r="2197" spans="1:7" x14ac:dyDescent="0.3">
      <c r="A2197" s="3">
        <v>45108</v>
      </c>
      <c r="B2197" t="s">
        <v>35</v>
      </c>
      <c r="C2197" t="s">
        <v>6</v>
      </c>
      <c r="D2197">
        <v>9632</v>
      </c>
      <c r="E2197">
        <v>95036</v>
      </c>
      <c r="F2197">
        <v>14448000000</v>
      </c>
      <c r="G2197">
        <v>2023</v>
      </c>
    </row>
    <row r="2198" spans="1:7" x14ac:dyDescent="0.3">
      <c r="A2198" s="3">
        <v>45108</v>
      </c>
      <c r="B2198" t="s">
        <v>36</v>
      </c>
      <c r="C2198" t="s">
        <v>6</v>
      </c>
      <c r="D2198">
        <v>3937</v>
      </c>
      <c r="E2198">
        <v>34948</v>
      </c>
      <c r="F2198">
        <v>5905500000</v>
      </c>
      <c r="G2198">
        <v>2023</v>
      </c>
    </row>
    <row r="2199" spans="1:7" x14ac:dyDescent="0.3">
      <c r="A2199" s="3">
        <v>45108</v>
      </c>
      <c r="B2199" t="s">
        <v>24</v>
      </c>
      <c r="C2199" t="s">
        <v>6</v>
      </c>
      <c r="D2199">
        <v>1971</v>
      </c>
      <c r="E2199">
        <v>69937</v>
      </c>
      <c r="F2199">
        <v>2956500000</v>
      </c>
      <c r="G2199">
        <v>2023</v>
      </c>
    </row>
    <row r="2200" spans="1:7" x14ac:dyDescent="0.3">
      <c r="A2200" s="3">
        <v>45108</v>
      </c>
      <c r="B2200" t="s">
        <v>37</v>
      </c>
      <c r="C2200" t="s">
        <v>6</v>
      </c>
      <c r="D2200">
        <v>9822</v>
      </c>
      <c r="E2200">
        <v>126943</v>
      </c>
      <c r="F2200">
        <v>14733000000</v>
      </c>
      <c r="G2200">
        <v>2023</v>
      </c>
    </row>
    <row r="2201" spans="1:7" x14ac:dyDescent="0.3">
      <c r="A2201" s="3">
        <v>45108</v>
      </c>
      <c r="B2201" t="s">
        <v>15</v>
      </c>
      <c r="C2201" t="s">
        <v>6</v>
      </c>
      <c r="D2201">
        <v>6</v>
      </c>
      <c r="E2201">
        <v>1145</v>
      </c>
      <c r="F2201">
        <v>9000000</v>
      </c>
      <c r="G2201">
        <v>2023</v>
      </c>
    </row>
    <row r="2202" spans="1:7" x14ac:dyDescent="0.3">
      <c r="A2202" s="3">
        <v>45108</v>
      </c>
      <c r="B2202" t="s">
        <v>16</v>
      </c>
      <c r="C2202" t="s">
        <v>6</v>
      </c>
      <c r="D2202">
        <v>20</v>
      </c>
      <c r="E2202">
        <v>2030</v>
      </c>
      <c r="F2202">
        <v>30000000</v>
      </c>
      <c r="G2202">
        <v>2023</v>
      </c>
    </row>
    <row r="2203" spans="1:7" x14ac:dyDescent="0.3">
      <c r="A2203" s="3">
        <v>45108</v>
      </c>
      <c r="B2203" t="s">
        <v>17</v>
      </c>
      <c r="C2203" t="s">
        <v>6</v>
      </c>
      <c r="D2203">
        <v>6</v>
      </c>
      <c r="E2203">
        <v>1721</v>
      </c>
      <c r="F2203">
        <v>9000000</v>
      </c>
      <c r="G2203">
        <v>2023</v>
      </c>
    </row>
    <row r="2204" spans="1:7" x14ac:dyDescent="0.3">
      <c r="A2204" s="3">
        <v>45108</v>
      </c>
      <c r="B2204" t="s">
        <v>25</v>
      </c>
      <c r="C2204" t="s">
        <v>6</v>
      </c>
      <c r="D2204">
        <v>2805</v>
      </c>
      <c r="E2204">
        <v>38394</v>
      </c>
      <c r="F2204">
        <v>4207500000</v>
      </c>
      <c r="G2204">
        <v>2023</v>
      </c>
    </row>
    <row r="2205" spans="1:7" x14ac:dyDescent="0.3">
      <c r="A2205" s="3">
        <v>45108</v>
      </c>
      <c r="B2205" t="s">
        <v>19</v>
      </c>
      <c r="C2205" t="s">
        <v>6</v>
      </c>
      <c r="D2205">
        <v>189</v>
      </c>
      <c r="E2205">
        <v>3909</v>
      </c>
      <c r="F2205">
        <v>283500000</v>
      </c>
      <c r="G2205">
        <v>2023</v>
      </c>
    </row>
    <row r="2206" spans="1:7" x14ac:dyDescent="0.3">
      <c r="A2206" s="3">
        <v>45108</v>
      </c>
      <c r="B2206" t="s">
        <v>26</v>
      </c>
      <c r="C2206" t="s">
        <v>6</v>
      </c>
      <c r="D2206">
        <v>445</v>
      </c>
      <c r="E2206">
        <v>33588</v>
      </c>
      <c r="F2206">
        <v>667500000</v>
      </c>
      <c r="G2206">
        <v>2023</v>
      </c>
    </row>
    <row r="2207" spans="1:7" x14ac:dyDescent="0.3">
      <c r="A2207" s="3">
        <v>45108</v>
      </c>
      <c r="B2207" t="s">
        <v>38</v>
      </c>
      <c r="C2207" t="s">
        <v>6</v>
      </c>
      <c r="D2207">
        <v>3763</v>
      </c>
      <c r="E2207">
        <v>76511</v>
      </c>
      <c r="F2207">
        <v>5644500000</v>
      </c>
      <c r="G2207">
        <v>2023</v>
      </c>
    </row>
    <row r="2208" spans="1:7" x14ac:dyDescent="0.3">
      <c r="A2208" s="3">
        <v>45108</v>
      </c>
      <c r="B2208" t="s">
        <v>39</v>
      </c>
      <c r="C2208" t="s">
        <v>6</v>
      </c>
      <c r="D2208">
        <v>5839</v>
      </c>
      <c r="E2208">
        <v>119322</v>
      </c>
      <c r="F2208">
        <v>8758500000</v>
      </c>
      <c r="G2208">
        <v>2023</v>
      </c>
    </row>
    <row r="2209" spans="1:7" x14ac:dyDescent="0.3">
      <c r="A2209" s="3">
        <v>45108</v>
      </c>
      <c r="B2209" t="s">
        <v>20</v>
      </c>
      <c r="C2209" t="s">
        <v>6</v>
      </c>
      <c r="D2209">
        <v>6</v>
      </c>
      <c r="E2209">
        <v>2942</v>
      </c>
      <c r="F2209">
        <v>9000000</v>
      </c>
      <c r="G2209">
        <v>2023</v>
      </c>
    </row>
    <row r="2210" spans="1:7" x14ac:dyDescent="0.3">
      <c r="A2210" s="3">
        <v>45108</v>
      </c>
      <c r="B2210" t="s">
        <v>40</v>
      </c>
      <c r="C2210" t="s">
        <v>6</v>
      </c>
      <c r="D2210">
        <v>2326</v>
      </c>
      <c r="E2210">
        <v>158970</v>
      </c>
      <c r="F2210">
        <v>3489000000</v>
      </c>
      <c r="G2210">
        <v>2023</v>
      </c>
    </row>
    <row r="2211" spans="1:7" x14ac:dyDescent="0.3">
      <c r="A2211" s="3">
        <v>45108</v>
      </c>
      <c r="B2211" t="s">
        <v>27</v>
      </c>
      <c r="C2211" t="s">
        <v>6</v>
      </c>
      <c r="D2211">
        <v>408</v>
      </c>
      <c r="E2211">
        <v>13216</v>
      </c>
      <c r="F2211">
        <v>612000000</v>
      </c>
      <c r="G2211">
        <v>2023</v>
      </c>
    </row>
    <row r="2212" spans="1:7" x14ac:dyDescent="0.3">
      <c r="A2212" s="3">
        <v>45108</v>
      </c>
      <c r="B2212" t="s">
        <v>41</v>
      </c>
      <c r="C2212" t="s">
        <v>6</v>
      </c>
      <c r="D2212">
        <v>509</v>
      </c>
      <c r="E2212">
        <v>67367</v>
      </c>
      <c r="F2212">
        <v>763500000</v>
      </c>
      <c r="G2212">
        <v>2023</v>
      </c>
    </row>
    <row r="2213" spans="1:7" x14ac:dyDescent="0.3">
      <c r="A2213" s="3">
        <v>45139</v>
      </c>
      <c r="B2213" t="s">
        <v>32</v>
      </c>
      <c r="C2213" t="s">
        <v>6</v>
      </c>
      <c r="D2213">
        <v>1568</v>
      </c>
      <c r="E2213">
        <v>56399</v>
      </c>
      <c r="F2213">
        <v>2352000000</v>
      </c>
      <c r="G2213">
        <v>2023</v>
      </c>
    </row>
    <row r="2214" spans="1:7" x14ac:dyDescent="0.3">
      <c r="A2214" s="3">
        <v>45139</v>
      </c>
      <c r="B2214" t="s">
        <v>10</v>
      </c>
      <c r="C2214" t="s">
        <v>6</v>
      </c>
      <c r="D2214">
        <v>147</v>
      </c>
      <c r="E2214">
        <v>31641</v>
      </c>
      <c r="F2214">
        <v>220500000</v>
      </c>
      <c r="G2214">
        <v>2023</v>
      </c>
    </row>
    <row r="2215" spans="1:7" x14ac:dyDescent="0.3">
      <c r="A2215" s="3">
        <v>45139</v>
      </c>
      <c r="B2215" t="s">
        <v>21</v>
      </c>
      <c r="C2215" t="s">
        <v>6</v>
      </c>
      <c r="D2215">
        <v>713</v>
      </c>
      <c r="E2215">
        <v>58346</v>
      </c>
      <c r="F2215">
        <v>1069500000</v>
      </c>
      <c r="G2215">
        <v>2023</v>
      </c>
    </row>
    <row r="2216" spans="1:7" x14ac:dyDescent="0.3">
      <c r="A2216" s="3">
        <v>45139</v>
      </c>
      <c r="B2216" t="s">
        <v>22</v>
      </c>
      <c r="C2216" t="s">
        <v>6</v>
      </c>
      <c r="D2216">
        <v>125</v>
      </c>
      <c r="E2216">
        <v>1789</v>
      </c>
      <c r="F2216">
        <v>187500000</v>
      </c>
      <c r="G2216">
        <v>2023</v>
      </c>
    </row>
    <row r="2217" spans="1:7" x14ac:dyDescent="0.3">
      <c r="A2217" s="3">
        <v>45139</v>
      </c>
      <c r="B2217" t="s">
        <v>11</v>
      </c>
      <c r="C2217" t="s">
        <v>6</v>
      </c>
      <c r="D2217">
        <v>2088</v>
      </c>
      <c r="E2217">
        <v>28699</v>
      </c>
      <c r="F2217">
        <v>3132000000</v>
      </c>
      <c r="G2217">
        <v>2023</v>
      </c>
    </row>
    <row r="2218" spans="1:7" x14ac:dyDescent="0.3">
      <c r="A2218" s="3">
        <v>45139</v>
      </c>
      <c r="B2218" t="s">
        <v>12</v>
      </c>
      <c r="C2218" t="s">
        <v>6</v>
      </c>
      <c r="D2218">
        <v>6</v>
      </c>
      <c r="E2218">
        <v>606</v>
      </c>
      <c r="F2218">
        <v>9000000</v>
      </c>
      <c r="G2218">
        <v>2023</v>
      </c>
    </row>
    <row r="2219" spans="1:7" x14ac:dyDescent="0.3">
      <c r="A2219" s="3">
        <v>45139</v>
      </c>
      <c r="B2219" t="s">
        <v>23</v>
      </c>
      <c r="C2219" t="s">
        <v>6</v>
      </c>
      <c r="D2219">
        <v>2116</v>
      </c>
      <c r="E2219">
        <v>33120</v>
      </c>
      <c r="F2219">
        <v>3174000000</v>
      </c>
      <c r="G2219">
        <v>2023</v>
      </c>
    </row>
    <row r="2220" spans="1:7" x14ac:dyDescent="0.3">
      <c r="A2220" s="3">
        <v>45139</v>
      </c>
      <c r="B2220" t="s">
        <v>33</v>
      </c>
      <c r="C2220" t="s">
        <v>6</v>
      </c>
      <c r="D2220">
        <v>689</v>
      </c>
      <c r="E2220">
        <v>4098</v>
      </c>
      <c r="F2220">
        <v>1033500000</v>
      </c>
      <c r="G2220">
        <v>2023</v>
      </c>
    </row>
    <row r="2221" spans="1:7" x14ac:dyDescent="0.3">
      <c r="A2221" s="3">
        <v>45139</v>
      </c>
      <c r="B2221" t="s">
        <v>34</v>
      </c>
      <c r="C2221" t="s">
        <v>6</v>
      </c>
      <c r="D2221">
        <v>5755</v>
      </c>
      <c r="E2221">
        <v>87134</v>
      </c>
      <c r="F2221">
        <v>8632500000</v>
      </c>
      <c r="G2221">
        <v>2023</v>
      </c>
    </row>
    <row r="2222" spans="1:7" x14ac:dyDescent="0.3">
      <c r="A2222" s="3">
        <v>45139</v>
      </c>
      <c r="B2222" t="s">
        <v>30</v>
      </c>
      <c r="C2222" t="s">
        <v>6</v>
      </c>
      <c r="D2222">
        <v>399</v>
      </c>
      <c r="E2222">
        <v>38102</v>
      </c>
      <c r="F2222">
        <v>598500000</v>
      </c>
      <c r="G2222">
        <v>2023</v>
      </c>
    </row>
    <row r="2223" spans="1:7" x14ac:dyDescent="0.3">
      <c r="A2223" s="3">
        <v>45139</v>
      </c>
      <c r="B2223" t="s">
        <v>28</v>
      </c>
      <c r="C2223" t="s">
        <v>6</v>
      </c>
      <c r="D2223">
        <v>64</v>
      </c>
      <c r="E2223">
        <v>5345</v>
      </c>
      <c r="F2223">
        <v>96000000</v>
      </c>
      <c r="G2223">
        <v>2023</v>
      </c>
    </row>
    <row r="2224" spans="1:7" x14ac:dyDescent="0.3">
      <c r="A2224" s="3">
        <v>45139</v>
      </c>
      <c r="B2224" t="s">
        <v>13</v>
      </c>
      <c r="C2224" t="s">
        <v>6</v>
      </c>
      <c r="D2224">
        <v>98</v>
      </c>
      <c r="E2224">
        <v>8650</v>
      </c>
      <c r="F2224">
        <v>147000000</v>
      </c>
      <c r="G2224">
        <v>2023</v>
      </c>
    </row>
    <row r="2225" spans="1:7" x14ac:dyDescent="0.3">
      <c r="A2225" s="3">
        <v>45139</v>
      </c>
      <c r="B2225" t="s">
        <v>31</v>
      </c>
      <c r="C2225" t="s">
        <v>6</v>
      </c>
      <c r="D2225">
        <v>455</v>
      </c>
      <c r="E2225">
        <v>27909</v>
      </c>
      <c r="F2225">
        <v>682500000</v>
      </c>
      <c r="G2225">
        <v>2023</v>
      </c>
    </row>
    <row r="2226" spans="1:7" x14ac:dyDescent="0.3">
      <c r="A2226" s="3">
        <v>45139</v>
      </c>
      <c r="B2226" t="s">
        <v>35</v>
      </c>
      <c r="C2226" t="s">
        <v>6</v>
      </c>
      <c r="D2226">
        <v>9720</v>
      </c>
      <c r="E2226">
        <v>101545</v>
      </c>
      <c r="F2226">
        <v>14580000000</v>
      </c>
      <c r="G2226">
        <v>2023</v>
      </c>
    </row>
    <row r="2227" spans="1:7" x14ac:dyDescent="0.3">
      <c r="A2227" s="3">
        <v>45139</v>
      </c>
      <c r="B2227" t="s">
        <v>36</v>
      </c>
      <c r="C2227" t="s">
        <v>6</v>
      </c>
      <c r="D2227">
        <v>4798</v>
      </c>
      <c r="E2227">
        <v>49548</v>
      </c>
      <c r="F2227">
        <v>7197000000</v>
      </c>
      <c r="G2227">
        <v>2023</v>
      </c>
    </row>
    <row r="2228" spans="1:7" x14ac:dyDescent="0.3">
      <c r="A2228" s="3">
        <v>45139</v>
      </c>
      <c r="B2228" t="s">
        <v>24</v>
      </c>
      <c r="C2228" t="s">
        <v>6</v>
      </c>
      <c r="D2228">
        <v>3907</v>
      </c>
      <c r="E2228">
        <v>73963</v>
      </c>
      <c r="F2228">
        <v>5860500000</v>
      </c>
      <c r="G2228">
        <v>2023</v>
      </c>
    </row>
    <row r="2229" spans="1:7" x14ac:dyDescent="0.3">
      <c r="A2229" s="3">
        <v>45139</v>
      </c>
      <c r="B2229" t="s">
        <v>37</v>
      </c>
      <c r="C2229" t="s">
        <v>6</v>
      </c>
      <c r="D2229">
        <v>12043</v>
      </c>
      <c r="E2229">
        <v>133378</v>
      </c>
      <c r="F2229">
        <v>18064500000</v>
      </c>
      <c r="G2229">
        <v>2023</v>
      </c>
    </row>
    <row r="2230" spans="1:7" x14ac:dyDescent="0.3">
      <c r="A2230" s="3">
        <v>45139</v>
      </c>
      <c r="B2230" t="s">
        <v>15</v>
      </c>
      <c r="C2230" t="s">
        <v>6</v>
      </c>
      <c r="D2230">
        <v>8</v>
      </c>
      <c r="E2230">
        <v>846</v>
      </c>
      <c r="F2230">
        <v>12000000</v>
      </c>
      <c r="G2230">
        <v>2023</v>
      </c>
    </row>
    <row r="2231" spans="1:7" x14ac:dyDescent="0.3">
      <c r="A2231" s="3">
        <v>45139</v>
      </c>
      <c r="B2231" t="s">
        <v>16</v>
      </c>
      <c r="C2231" t="s">
        <v>6</v>
      </c>
      <c r="D2231">
        <v>15</v>
      </c>
      <c r="E2231">
        <v>2060</v>
      </c>
      <c r="F2231">
        <v>22500000</v>
      </c>
      <c r="G2231">
        <v>2023</v>
      </c>
    </row>
    <row r="2232" spans="1:7" x14ac:dyDescent="0.3">
      <c r="A2232" s="3">
        <v>45139</v>
      </c>
      <c r="B2232" t="s">
        <v>17</v>
      </c>
      <c r="C2232" t="s">
        <v>6</v>
      </c>
      <c r="D2232">
        <v>4</v>
      </c>
      <c r="E2232">
        <v>1908</v>
      </c>
      <c r="F2232">
        <v>6000000</v>
      </c>
      <c r="G2232">
        <v>2023</v>
      </c>
    </row>
    <row r="2233" spans="1:7" x14ac:dyDescent="0.3">
      <c r="A2233" s="3">
        <v>45139</v>
      </c>
      <c r="B2233" t="s">
        <v>25</v>
      </c>
      <c r="C2233" t="s">
        <v>6</v>
      </c>
      <c r="D2233">
        <v>2737</v>
      </c>
      <c r="E2233">
        <v>36033</v>
      </c>
      <c r="F2233">
        <v>4105500000</v>
      </c>
      <c r="G2233">
        <v>2023</v>
      </c>
    </row>
    <row r="2234" spans="1:7" x14ac:dyDescent="0.3">
      <c r="A2234" s="3">
        <v>45139</v>
      </c>
      <c r="B2234" t="s">
        <v>19</v>
      </c>
      <c r="C2234" t="s">
        <v>6</v>
      </c>
      <c r="D2234">
        <v>197</v>
      </c>
      <c r="E2234">
        <v>4141</v>
      </c>
      <c r="F2234">
        <v>295500000</v>
      </c>
      <c r="G2234">
        <v>2023</v>
      </c>
    </row>
    <row r="2235" spans="1:7" x14ac:dyDescent="0.3">
      <c r="A2235" s="3">
        <v>45139</v>
      </c>
      <c r="B2235" t="s">
        <v>26</v>
      </c>
      <c r="C2235" t="s">
        <v>6</v>
      </c>
      <c r="D2235">
        <v>642</v>
      </c>
      <c r="E2235">
        <v>34784</v>
      </c>
      <c r="F2235">
        <v>963000000</v>
      </c>
      <c r="G2235">
        <v>2023</v>
      </c>
    </row>
    <row r="2236" spans="1:7" x14ac:dyDescent="0.3">
      <c r="A2236" s="3">
        <v>45139</v>
      </c>
      <c r="B2236" t="s">
        <v>38</v>
      </c>
      <c r="C2236" t="s">
        <v>6</v>
      </c>
      <c r="D2236">
        <v>4313</v>
      </c>
      <c r="E2236">
        <v>76171</v>
      </c>
      <c r="F2236">
        <v>6469500000</v>
      </c>
      <c r="G2236">
        <v>2023</v>
      </c>
    </row>
    <row r="2237" spans="1:7" x14ac:dyDescent="0.3">
      <c r="A2237" s="3">
        <v>45139</v>
      </c>
      <c r="B2237" t="s">
        <v>39</v>
      </c>
      <c r="C2237" t="s">
        <v>6</v>
      </c>
      <c r="D2237">
        <v>6246</v>
      </c>
      <c r="E2237">
        <v>128997</v>
      </c>
      <c r="F2237">
        <v>9369000000</v>
      </c>
      <c r="G2237">
        <v>2023</v>
      </c>
    </row>
    <row r="2238" spans="1:7" x14ac:dyDescent="0.3">
      <c r="A2238" s="3">
        <v>45139</v>
      </c>
      <c r="B2238" t="s">
        <v>20</v>
      </c>
      <c r="C2238" t="s">
        <v>6</v>
      </c>
      <c r="D2238">
        <v>33</v>
      </c>
      <c r="E2238">
        <v>3154</v>
      </c>
      <c r="F2238">
        <v>49500000</v>
      </c>
      <c r="G2238">
        <v>2023</v>
      </c>
    </row>
    <row r="2239" spans="1:7" x14ac:dyDescent="0.3">
      <c r="A2239" s="3">
        <v>45139</v>
      </c>
      <c r="B2239" t="s">
        <v>40</v>
      </c>
      <c r="C2239" t="s">
        <v>6</v>
      </c>
      <c r="D2239">
        <v>2710</v>
      </c>
      <c r="E2239">
        <v>146984</v>
      </c>
      <c r="F2239">
        <v>4065000000</v>
      </c>
      <c r="G2239">
        <v>2023</v>
      </c>
    </row>
    <row r="2240" spans="1:7" x14ac:dyDescent="0.3">
      <c r="A2240" s="3">
        <v>45139</v>
      </c>
      <c r="B2240" t="s">
        <v>27</v>
      </c>
      <c r="C2240" t="s">
        <v>6</v>
      </c>
      <c r="D2240">
        <v>364</v>
      </c>
      <c r="E2240">
        <v>12790</v>
      </c>
      <c r="F2240">
        <v>546000000</v>
      </c>
      <c r="G2240">
        <v>2023</v>
      </c>
    </row>
    <row r="2241" spans="1:7" x14ac:dyDescent="0.3">
      <c r="A2241" s="3">
        <v>45139</v>
      </c>
      <c r="B2241" t="s">
        <v>41</v>
      </c>
      <c r="C2241" t="s">
        <v>6</v>
      </c>
      <c r="D2241">
        <v>511</v>
      </c>
      <c r="E2241">
        <v>64154</v>
      </c>
      <c r="F2241">
        <v>766500000</v>
      </c>
      <c r="G2241">
        <v>2023</v>
      </c>
    </row>
    <row r="2242" spans="1:7" x14ac:dyDescent="0.3">
      <c r="A2242" s="3">
        <v>45170</v>
      </c>
      <c r="B2242" t="s">
        <v>32</v>
      </c>
      <c r="C2242" t="s">
        <v>6</v>
      </c>
      <c r="D2242">
        <v>1388</v>
      </c>
      <c r="E2242">
        <v>53014</v>
      </c>
      <c r="F2242">
        <v>2082000000</v>
      </c>
      <c r="G2242">
        <v>2023</v>
      </c>
    </row>
    <row r="2243" spans="1:7" x14ac:dyDescent="0.3">
      <c r="A2243" s="3">
        <v>45170</v>
      </c>
      <c r="B2243" t="s">
        <v>10</v>
      </c>
      <c r="C2243" t="s">
        <v>6</v>
      </c>
      <c r="D2243">
        <v>257</v>
      </c>
      <c r="E2243">
        <v>32936</v>
      </c>
      <c r="F2243">
        <v>385500000</v>
      </c>
      <c r="G2243">
        <v>2023</v>
      </c>
    </row>
    <row r="2244" spans="1:7" x14ac:dyDescent="0.3">
      <c r="A2244" s="3">
        <v>45170</v>
      </c>
      <c r="B2244" t="s">
        <v>21</v>
      </c>
      <c r="C2244" t="s">
        <v>6</v>
      </c>
      <c r="D2244">
        <v>900</v>
      </c>
      <c r="E2244">
        <v>65102</v>
      </c>
      <c r="F2244">
        <v>1350000000</v>
      </c>
      <c r="G2244">
        <v>2023</v>
      </c>
    </row>
    <row r="2245" spans="1:7" x14ac:dyDescent="0.3">
      <c r="A2245" s="3">
        <v>45170</v>
      </c>
      <c r="B2245" t="s">
        <v>22</v>
      </c>
      <c r="C2245" t="s">
        <v>6</v>
      </c>
      <c r="D2245">
        <v>134</v>
      </c>
      <c r="E2245">
        <v>1868</v>
      </c>
      <c r="F2245">
        <v>201000000</v>
      </c>
      <c r="G2245">
        <v>2023</v>
      </c>
    </row>
    <row r="2246" spans="1:7" x14ac:dyDescent="0.3">
      <c r="A2246" s="3">
        <v>45170</v>
      </c>
      <c r="B2246" t="s">
        <v>11</v>
      </c>
      <c r="C2246" t="s">
        <v>6</v>
      </c>
      <c r="D2246">
        <v>2178</v>
      </c>
      <c r="E2246">
        <v>30725</v>
      </c>
      <c r="F2246">
        <v>3267000000</v>
      </c>
      <c r="G2246">
        <v>2023</v>
      </c>
    </row>
    <row r="2247" spans="1:7" x14ac:dyDescent="0.3">
      <c r="A2247" s="3">
        <v>45170</v>
      </c>
      <c r="B2247" t="s">
        <v>12</v>
      </c>
      <c r="C2247" t="s">
        <v>6</v>
      </c>
      <c r="D2247">
        <v>12</v>
      </c>
      <c r="E2247">
        <v>732</v>
      </c>
      <c r="F2247">
        <v>18000000</v>
      </c>
      <c r="G2247">
        <v>2023</v>
      </c>
    </row>
    <row r="2248" spans="1:7" x14ac:dyDescent="0.3">
      <c r="A2248" s="3">
        <v>45170</v>
      </c>
      <c r="B2248" t="s">
        <v>23</v>
      </c>
      <c r="C2248" t="s">
        <v>6</v>
      </c>
      <c r="D2248">
        <v>2002</v>
      </c>
      <c r="E2248">
        <v>31468</v>
      </c>
      <c r="F2248">
        <v>3003000000</v>
      </c>
      <c r="G2248">
        <v>2023</v>
      </c>
    </row>
    <row r="2249" spans="1:7" x14ac:dyDescent="0.3">
      <c r="A2249" s="3">
        <v>45170</v>
      </c>
      <c r="B2249" t="s">
        <v>33</v>
      </c>
      <c r="C2249" t="s">
        <v>6</v>
      </c>
      <c r="D2249">
        <v>560</v>
      </c>
      <c r="E2249">
        <v>5539</v>
      </c>
      <c r="F2249">
        <v>840000000</v>
      </c>
      <c r="G2249">
        <v>2023</v>
      </c>
    </row>
    <row r="2250" spans="1:7" x14ac:dyDescent="0.3">
      <c r="A2250" s="3">
        <v>45170</v>
      </c>
      <c r="B2250" t="s">
        <v>34</v>
      </c>
      <c r="C2250" t="s">
        <v>6</v>
      </c>
      <c r="D2250">
        <v>7209</v>
      </c>
      <c r="E2250">
        <v>129851</v>
      </c>
      <c r="F2250">
        <v>10813500000</v>
      </c>
      <c r="G2250">
        <v>2023</v>
      </c>
    </row>
    <row r="2251" spans="1:7" x14ac:dyDescent="0.3">
      <c r="A2251" s="3">
        <v>45170</v>
      </c>
      <c r="B2251" t="s">
        <v>30</v>
      </c>
      <c r="C2251" t="s">
        <v>6</v>
      </c>
      <c r="D2251">
        <v>321</v>
      </c>
      <c r="E2251">
        <v>44459</v>
      </c>
      <c r="F2251">
        <v>481500000</v>
      </c>
      <c r="G2251">
        <v>2023</v>
      </c>
    </row>
    <row r="2252" spans="1:7" x14ac:dyDescent="0.3">
      <c r="A2252" s="3">
        <v>45170</v>
      </c>
      <c r="B2252" t="s">
        <v>28</v>
      </c>
      <c r="C2252" t="s">
        <v>6</v>
      </c>
      <c r="D2252">
        <v>68</v>
      </c>
      <c r="E2252">
        <v>5403</v>
      </c>
      <c r="F2252">
        <v>102000000</v>
      </c>
      <c r="G2252">
        <v>2023</v>
      </c>
    </row>
    <row r="2253" spans="1:7" x14ac:dyDescent="0.3">
      <c r="A2253" s="3">
        <v>45170</v>
      </c>
      <c r="B2253" t="s">
        <v>13</v>
      </c>
      <c r="C2253" t="s">
        <v>6</v>
      </c>
      <c r="D2253">
        <v>113</v>
      </c>
      <c r="E2253">
        <v>8372</v>
      </c>
      <c r="F2253">
        <v>169500000</v>
      </c>
      <c r="G2253">
        <v>2023</v>
      </c>
    </row>
    <row r="2254" spans="1:7" x14ac:dyDescent="0.3">
      <c r="A2254" s="3">
        <v>45170</v>
      </c>
      <c r="B2254" t="s">
        <v>31</v>
      </c>
      <c r="C2254" t="s">
        <v>6</v>
      </c>
      <c r="D2254">
        <v>524</v>
      </c>
      <c r="E2254">
        <v>31209</v>
      </c>
      <c r="F2254">
        <v>786000000</v>
      </c>
      <c r="G2254">
        <v>2023</v>
      </c>
    </row>
    <row r="2255" spans="1:7" x14ac:dyDescent="0.3">
      <c r="A2255" s="3">
        <v>45170</v>
      </c>
      <c r="B2255" t="s">
        <v>35</v>
      </c>
      <c r="C2255" t="s">
        <v>6</v>
      </c>
      <c r="D2255">
        <v>10590</v>
      </c>
      <c r="E2255">
        <v>106981</v>
      </c>
      <c r="F2255">
        <v>15885000000</v>
      </c>
      <c r="G2255">
        <v>2023</v>
      </c>
    </row>
    <row r="2256" spans="1:7" x14ac:dyDescent="0.3">
      <c r="A2256" s="3">
        <v>45170</v>
      </c>
      <c r="B2256" t="s">
        <v>36</v>
      </c>
      <c r="C2256" t="s">
        <v>6</v>
      </c>
      <c r="D2256">
        <v>4461</v>
      </c>
      <c r="E2256">
        <v>48967</v>
      </c>
      <c r="F2256">
        <v>6691500000</v>
      </c>
      <c r="G2256">
        <v>2023</v>
      </c>
    </row>
    <row r="2257" spans="1:7" x14ac:dyDescent="0.3">
      <c r="A2257" s="3">
        <v>45170</v>
      </c>
      <c r="B2257" t="s">
        <v>24</v>
      </c>
      <c r="C2257" t="s">
        <v>6</v>
      </c>
      <c r="D2257">
        <v>3283</v>
      </c>
      <c r="E2257">
        <v>74064</v>
      </c>
      <c r="F2257">
        <v>4924500000</v>
      </c>
      <c r="G2257">
        <v>2023</v>
      </c>
    </row>
    <row r="2258" spans="1:7" x14ac:dyDescent="0.3">
      <c r="A2258" s="3">
        <v>45170</v>
      </c>
      <c r="B2258" t="s">
        <v>37</v>
      </c>
      <c r="C2258" t="s">
        <v>6</v>
      </c>
      <c r="D2258">
        <v>12444</v>
      </c>
      <c r="E2258">
        <v>134556</v>
      </c>
      <c r="F2258">
        <v>18666000000</v>
      </c>
      <c r="G2258">
        <v>2023</v>
      </c>
    </row>
    <row r="2259" spans="1:7" x14ac:dyDescent="0.3">
      <c r="A2259" s="3">
        <v>45170</v>
      </c>
      <c r="B2259" t="s">
        <v>16</v>
      </c>
      <c r="C2259" t="s">
        <v>6</v>
      </c>
      <c r="D2259">
        <v>11</v>
      </c>
      <c r="E2259">
        <v>1991</v>
      </c>
      <c r="F2259">
        <v>16500000</v>
      </c>
      <c r="G2259">
        <v>2023</v>
      </c>
    </row>
    <row r="2260" spans="1:7" x14ac:dyDescent="0.3">
      <c r="A2260" s="3">
        <v>45170</v>
      </c>
      <c r="B2260" t="s">
        <v>17</v>
      </c>
      <c r="C2260" t="s">
        <v>6</v>
      </c>
      <c r="D2260">
        <v>6</v>
      </c>
      <c r="E2260">
        <v>1561</v>
      </c>
      <c r="F2260">
        <v>9000000</v>
      </c>
      <c r="G2260">
        <v>2023</v>
      </c>
    </row>
    <row r="2261" spans="1:7" x14ac:dyDescent="0.3">
      <c r="A2261" s="3">
        <v>45170</v>
      </c>
      <c r="B2261" t="s">
        <v>25</v>
      </c>
      <c r="C2261" t="s">
        <v>6</v>
      </c>
      <c r="D2261">
        <v>3049</v>
      </c>
      <c r="E2261">
        <v>45630</v>
      </c>
      <c r="F2261">
        <v>4573500000</v>
      </c>
      <c r="G2261">
        <v>2023</v>
      </c>
    </row>
    <row r="2262" spans="1:7" x14ac:dyDescent="0.3">
      <c r="A2262" s="3">
        <v>45170</v>
      </c>
      <c r="B2262" t="s">
        <v>19</v>
      </c>
      <c r="C2262" t="s">
        <v>6</v>
      </c>
      <c r="D2262">
        <v>136</v>
      </c>
      <c r="E2262">
        <v>3350</v>
      </c>
      <c r="F2262">
        <v>204000000</v>
      </c>
      <c r="G2262">
        <v>2023</v>
      </c>
    </row>
    <row r="2263" spans="1:7" x14ac:dyDescent="0.3">
      <c r="A2263" s="3">
        <v>45170</v>
      </c>
      <c r="B2263" t="s">
        <v>26</v>
      </c>
      <c r="C2263" t="s">
        <v>6</v>
      </c>
      <c r="D2263">
        <v>676</v>
      </c>
      <c r="E2263">
        <v>35832</v>
      </c>
      <c r="F2263">
        <v>1014000000</v>
      </c>
      <c r="G2263">
        <v>2023</v>
      </c>
    </row>
    <row r="2264" spans="1:7" x14ac:dyDescent="0.3">
      <c r="A2264" s="3">
        <v>45170</v>
      </c>
      <c r="B2264" t="s">
        <v>38</v>
      </c>
      <c r="C2264" t="s">
        <v>6</v>
      </c>
      <c r="D2264">
        <v>4336</v>
      </c>
      <c r="E2264">
        <v>81056</v>
      </c>
      <c r="F2264">
        <v>6504000000</v>
      </c>
      <c r="G2264">
        <v>2023</v>
      </c>
    </row>
    <row r="2265" spans="1:7" x14ac:dyDescent="0.3">
      <c r="A2265" s="3">
        <v>45170</v>
      </c>
      <c r="B2265" t="s">
        <v>39</v>
      </c>
      <c r="C2265" t="s">
        <v>6</v>
      </c>
      <c r="D2265">
        <v>5178</v>
      </c>
      <c r="E2265">
        <v>116071</v>
      </c>
      <c r="F2265">
        <v>7767000000</v>
      </c>
      <c r="G2265">
        <v>2023</v>
      </c>
    </row>
    <row r="2266" spans="1:7" x14ac:dyDescent="0.3">
      <c r="A2266" s="3">
        <v>45170</v>
      </c>
      <c r="B2266" t="s">
        <v>20</v>
      </c>
      <c r="C2266" t="s">
        <v>6</v>
      </c>
      <c r="D2266">
        <v>17</v>
      </c>
      <c r="E2266">
        <v>3157</v>
      </c>
      <c r="F2266">
        <v>25500000</v>
      </c>
      <c r="G2266">
        <v>2023</v>
      </c>
    </row>
    <row r="2267" spans="1:7" x14ac:dyDescent="0.3">
      <c r="A2267" s="3">
        <v>45170</v>
      </c>
      <c r="B2267" t="s">
        <v>40</v>
      </c>
      <c r="C2267" t="s">
        <v>6</v>
      </c>
      <c r="D2267">
        <v>3141</v>
      </c>
      <c r="E2267">
        <v>143067</v>
      </c>
      <c r="F2267">
        <v>4711500000</v>
      </c>
      <c r="G2267">
        <v>2023</v>
      </c>
    </row>
    <row r="2268" spans="1:7" x14ac:dyDescent="0.3">
      <c r="A2268" s="3">
        <v>45170</v>
      </c>
      <c r="B2268" t="s">
        <v>27</v>
      </c>
      <c r="C2268" t="s">
        <v>6</v>
      </c>
      <c r="D2268">
        <v>262</v>
      </c>
      <c r="E2268">
        <v>12642</v>
      </c>
      <c r="F2268">
        <v>393000000</v>
      </c>
      <c r="G2268">
        <v>2023</v>
      </c>
    </row>
    <row r="2269" spans="1:7" x14ac:dyDescent="0.3">
      <c r="A2269" s="3">
        <v>45170</v>
      </c>
      <c r="B2269" t="s">
        <v>41</v>
      </c>
      <c r="C2269" t="s">
        <v>6</v>
      </c>
      <c r="D2269">
        <v>489</v>
      </c>
      <c r="E2269">
        <v>58361</v>
      </c>
      <c r="F2269">
        <v>733500000</v>
      </c>
      <c r="G2269">
        <v>2023</v>
      </c>
    </row>
    <row r="2270" spans="1:7" x14ac:dyDescent="0.3">
      <c r="A2270" s="3">
        <v>45200</v>
      </c>
      <c r="B2270" t="s">
        <v>32</v>
      </c>
      <c r="C2270" t="s">
        <v>6</v>
      </c>
      <c r="D2270">
        <v>1757</v>
      </c>
      <c r="E2270">
        <v>66154</v>
      </c>
      <c r="F2270">
        <v>2635500000</v>
      </c>
      <c r="G2270">
        <v>2023</v>
      </c>
    </row>
    <row r="2271" spans="1:7" x14ac:dyDescent="0.3">
      <c r="A2271" s="3">
        <v>45200</v>
      </c>
      <c r="B2271" t="s">
        <v>10</v>
      </c>
      <c r="C2271" t="s">
        <v>6</v>
      </c>
      <c r="D2271">
        <v>245</v>
      </c>
      <c r="E2271">
        <v>51372</v>
      </c>
      <c r="F2271">
        <v>367500000</v>
      </c>
      <c r="G2271">
        <v>2023</v>
      </c>
    </row>
    <row r="2272" spans="1:7" x14ac:dyDescent="0.3">
      <c r="A2272" s="3">
        <v>45200</v>
      </c>
      <c r="B2272" t="s">
        <v>21</v>
      </c>
      <c r="C2272" t="s">
        <v>6</v>
      </c>
      <c r="D2272">
        <v>820</v>
      </c>
      <c r="E2272">
        <v>65088</v>
      </c>
      <c r="F2272">
        <v>1230000000</v>
      </c>
      <c r="G2272">
        <v>2023</v>
      </c>
    </row>
    <row r="2273" spans="1:7" x14ac:dyDescent="0.3">
      <c r="A2273" s="3">
        <v>45200</v>
      </c>
      <c r="B2273" t="s">
        <v>22</v>
      </c>
      <c r="C2273" t="s">
        <v>6</v>
      </c>
      <c r="D2273">
        <v>157</v>
      </c>
      <c r="E2273">
        <v>1964</v>
      </c>
      <c r="F2273">
        <v>235500000</v>
      </c>
      <c r="G2273">
        <v>2023</v>
      </c>
    </row>
    <row r="2274" spans="1:7" x14ac:dyDescent="0.3">
      <c r="A2274" s="3">
        <v>45200</v>
      </c>
      <c r="B2274" t="s">
        <v>11</v>
      </c>
      <c r="C2274" t="s">
        <v>6</v>
      </c>
      <c r="D2274">
        <v>2195</v>
      </c>
      <c r="E2274">
        <v>38600</v>
      </c>
      <c r="F2274">
        <v>3292500000</v>
      </c>
      <c r="G2274">
        <v>2023</v>
      </c>
    </row>
    <row r="2275" spans="1:7" x14ac:dyDescent="0.3">
      <c r="A2275" s="3">
        <v>45200</v>
      </c>
      <c r="B2275" t="s">
        <v>12</v>
      </c>
      <c r="C2275" t="s">
        <v>6</v>
      </c>
      <c r="D2275">
        <v>4</v>
      </c>
      <c r="E2275">
        <v>1109</v>
      </c>
      <c r="F2275">
        <v>6000000</v>
      </c>
      <c r="G2275">
        <v>2023</v>
      </c>
    </row>
    <row r="2276" spans="1:7" x14ac:dyDescent="0.3">
      <c r="A2276" s="3">
        <v>45200</v>
      </c>
      <c r="B2276" t="s">
        <v>23</v>
      </c>
      <c r="C2276" t="s">
        <v>6</v>
      </c>
      <c r="D2276">
        <v>2611</v>
      </c>
      <c r="E2276">
        <v>35861</v>
      </c>
      <c r="F2276">
        <v>3916500000</v>
      </c>
      <c r="G2276">
        <v>2023</v>
      </c>
    </row>
    <row r="2277" spans="1:7" x14ac:dyDescent="0.3">
      <c r="A2277" s="3">
        <v>45200</v>
      </c>
      <c r="B2277" t="s">
        <v>33</v>
      </c>
      <c r="C2277" t="s">
        <v>6</v>
      </c>
      <c r="D2277">
        <v>567</v>
      </c>
      <c r="E2277">
        <v>5377</v>
      </c>
      <c r="F2277">
        <v>850500000</v>
      </c>
      <c r="G2277">
        <v>2023</v>
      </c>
    </row>
    <row r="2278" spans="1:7" x14ac:dyDescent="0.3">
      <c r="A2278" s="3">
        <v>45200</v>
      </c>
      <c r="B2278" t="s">
        <v>34</v>
      </c>
      <c r="C2278" t="s">
        <v>6</v>
      </c>
      <c r="D2278">
        <v>8417</v>
      </c>
      <c r="E2278">
        <v>149414</v>
      </c>
      <c r="F2278">
        <v>12625500000</v>
      </c>
      <c r="G2278">
        <v>2023</v>
      </c>
    </row>
    <row r="2279" spans="1:7" x14ac:dyDescent="0.3">
      <c r="A2279" s="3">
        <v>45200</v>
      </c>
      <c r="B2279" t="s">
        <v>30</v>
      </c>
      <c r="C2279" t="s">
        <v>6</v>
      </c>
      <c r="D2279">
        <v>591</v>
      </c>
      <c r="E2279">
        <v>37096</v>
      </c>
      <c r="F2279">
        <v>886500000</v>
      </c>
      <c r="G2279">
        <v>2023</v>
      </c>
    </row>
    <row r="2280" spans="1:7" x14ac:dyDescent="0.3">
      <c r="A2280" s="3">
        <v>45200</v>
      </c>
      <c r="B2280" t="s">
        <v>28</v>
      </c>
      <c r="C2280" t="s">
        <v>6</v>
      </c>
      <c r="D2280">
        <v>53</v>
      </c>
      <c r="E2280">
        <v>4480</v>
      </c>
      <c r="F2280">
        <v>79500000</v>
      </c>
      <c r="G2280">
        <v>2023</v>
      </c>
    </row>
    <row r="2281" spans="1:7" x14ac:dyDescent="0.3">
      <c r="A2281" s="3">
        <v>45200</v>
      </c>
      <c r="B2281" t="s">
        <v>13</v>
      </c>
      <c r="C2281" t="s">
        <v>6</v>
      </c>
      <c r="D2281">
        <v>137</v>
      </c>
      <c r="E2281">
        <v>6736</v>
      </c>
      <c r="F2281">
        <v>205500000</v>
      </c>
      <c r="G2281">
        <v>2023</v>
      </c>
    </row>
    <row r="2282" spans="1:7" x14ac:dyDescent="0.3">
      <c r="A2282" s="3">
        <v>45200</v>
      </c>
      <c r="B2282" t="s">
        <v>31</v>
      </c>
      <c r="C2282" t="s">
        <v>6</v>
      </c>
      <c r="D2282">
        <v>502</v>
      </c>
      <c r="E2282">
        <v>33632</v>
      </c>
      <c r="F2282">
        <v>753000000</v>
      </c>
      <c r="G2282">
        <v>2023</v>
      </c>
    </row>
    <row r="2283" spans="1:7" x14ac:dyDescent="0.3">
      <c r="A2283" s="3">
        <v>45200</v>
      </c>
      <c r="B2283" t="s">
        <v>35</v>
      </c>
      <c r="C2283" t="s">
        <v>6</v>
      </c>
      <c r="D2283">
        <v>11137</v>
      </c>
      <c r="E2283">
        <v>108712</v>
      </c>
      <c r="F2283">
        <v>16705500000</v>
      </c>
      <c r="G2283">
        <v>2023</v>
      </c>
    </row>
    <row r="2284" spans="1:7" x14ac:dyDescent="0.3">
      <c r="A2284" s="3">
        <v>45200</v>
      </c>
      <c r="B2284" t="s">
        <v>36</v>
      </c>
      <c r="C2284" t="s">
        <v>6</v>
      </c>
      <c r="D2284">
        <v>5051</v>
      </c>
      <c r="E2284">
        <v>36841</v>
      </c>
      <c r="F2284">
        <v>7576500000</v>
      </c>
      <c r="G2284">
        <v>2023</v>
      </c>
    </row>
    <row r="2285" spans="1:7" x14ac:dyDescent="0.3">
      <c r="A2285" s="3">
        <v>45200</v>
      </c>
      <c r="B2285" t="s">
        <v>24</v>
      </c>
      <c r="C2285" t="s">
        <v>6</v>
      </c>
      <c r="D2285">
        <v>3262</v>
      </c>
      <c r="E2285">
        <v>99036</v>
      </c>
      <c r="F2285">
        <v>4893000000</v>
      </c>
      <c r="G2285">
        <v>2023</v>
      </c>
    </row>
    <row r="2286" spans="1:7" x14ac:dyDescent="0.3">
      <c r="A2286" s="3">
        <v>45200</v>
      </c>
      <c r="B2286" t="s">
        <v>37</v>
      </c>
      <c r="C2286" t="s">
        <v>6</v>
      </c>
      <c r="D2286">
        <v>15716</v>
      </c>
      <c r="E2286">
        <v>167065</v>
      </c>
      <c r="F2286">
        <v>23574000000</v>
      </c>
      <c r="G2286">
        <v>2023</v>
      </c>
    </row>
    <row r="2287" spans="1:7" x14ac:dyDescent="0.3">
      <c r="A2287" s="3">
        <v>45200</v>
      </c>
      <c r="B2287" t="s">
        <v>15</v>
      </c>
      <c r="C2287" t="s">
        <v>6</v>
      </c>
      <c r="D2287">
        <v>6</v>
      </c>
      <c r="E2287">
        <v>1035</v>
      </c>
      <c r="F2287">
        <v>9000000</v>
      </c>
      <c r="G2287">
        <v>2023</v>
      </c>
    </row>
    <row r="2288" spans="1:7" x14ac:dyDescent="0.3">
      <c r="A2288" s="3">
        <v>45200</v>
      </c>
      <c r="B2288" t="s">
        <v>17</v>
      </c>
      <c r="C2288" t="s">
        <v>6</v>
      </c>
      <c r="D2288">
        <v>36</v>
      </c>
      <c r="E2288">
        <v>1958</v>
      </c>
      <c r="F2288">
        <v>54000000</v>
      </c>
      <c r="G2288">
        <v>2023</v>
      </c>
    </row>
    <row r="2289" spans="1:7" x14ac:dyDescent="0.3">
      <c r="A2289" s="3">
        <v>45200</v>
      </c>
      <c r="B2289" t="s">
        <v>25</v>
      </c>
      <c r="C2289" t="s">
        <v>6</v>
      </c>
      <c r="D2289">
        <v>3972</v>
      </c>
      <c r="E2289">
        <v>71596</v>
      </c>
      <c r="F2289">
        <v>5958000000</v>
      </c>
      <c r="G2289">
        <v>2023</v>
      </c>
    </row>
    <row r="2290" spans="1:7" x14ac:dyDescent="0.3">
      <c r="A2290" s="3">
        <v>45200</v>
      </c>
      <c r="B2290" t="s">
        <v>19</v>
      </c>
      <c r="C2290" t="s">
        <v>6</v>
      </c>
      <c r="D2290">
        <v>197</v>
      </c>
      <c r="E2290">
        <v>3765</v>
      </c>
      <c r="F2290">
        <v>295500000</v>
      </c>
      <c r="G2290">
        <v>2023</v>
      </c>
    </row>
    <row r="2291" spans="1:7" x14ac:dyDescent="0.3">
      <c r="A2291" s="3">
        <v>45200</v>
      </c>
      <c r="B2291" t="s">
        <v>26</v>
      </c>
      <c r="C2291" t="s">
        <v>6</v>
      </c>
      <c r="D2291">
        <v>760</v>
      </c>
      <c r="E2291">
        <v>34028</v>
      </c>
      <c r="F2291">
        <v>1140000000</v>
      </c>
      <c r="G2291">
        <v>2023</v>
      </c>
    </row>
    <row r="2292" spans="1:7" x14ac:dyDescent="0.3">
      <c r="A2292" s="3">
        <v>45200</v>
      </c>
      <c r="B2292" t="s">
        <v>38</v>
      </c>
      <c r="C2292" t="s">
        <v>6</v>
      </c>
      <c r="D2292">
        <v>4906</v>
      </c>
      <c r="E2292">
        <v>103647</v>
      </c>
      <c r="F2292">
        <v>7359000000</v>
      </c>
      <c r="G2292">
        <v>2023</v>
      </c>
    </row>
    <row r="2293" spans="1:7" x14ac:dyDescent="0.3">
      <c r="A2293" s="3">
        <v>45200</v>
      </c>
      <c r="B2293" t="s">
        <v>39</v>
      </c>
      <c r="C2293" t="s">
        <v>6</v>
      </c>
      <c r="D2293">
        <v>6507</v>
      </c>
      <c r="E2293">
        <v>131658</v>
      </c>
      <c r="F2293">
        <v>9760500000</v>
      </c>
      <c r="G2293">
        <v>2023</v>
      </c>
    </row>
    <row r="2294" spans="1:7" x14ac:dyDescent="0.3">
      <c r="A2294" s="3">
        <v>45200</v>
      </c>
      <c r="B2294" t="s">
        <v>20</v>
      </c>
      <c r="C2294" t="s">
        <v>6</v>
      </c>
      <c r="D2294">
        <v>6</v>
      </c>
      <c r="E2294">
        <v>4285</v>
      </c>
      <c r="F2294">
        <v>9000000</v>
      </c>
      <c r="G2294">
        <v>2023</v>
      </c>
    </row>
    <row r="2295" spans="1:7" x14ac:dyDescent="0.3">
      <c r="A2295" s="3">
        <v>45200</v>
      </c>
      <c r="B2295" t="s">
        <v>40</v>
      </c>
      <c r="C2295" t="s">
        <v>6</v>
      </c>
      <c r="D2295">
        <v>3775</v>
      </c>
      <c r="E2295">
        <v>162993</v>
      </c>
      <c r="F2295">
        <v>5662500000</v>
      </c>
      <c r="G2295">
        <v>2023</v>
      </c>
    </row>
    <row r="2296" spans="1:7" x14ac:dyDescent="0.3">
      <c r="A2296" s="3">
        <v>45200</v>
      </c>
      <c r="B2296" t="s">
        <v>27</v>
      </c>
      <c r="C2296" t="s">
        <v>6</v>
      </c>
      <c r="D2296">
        <v>383</v>
      </c>
      <c r="E2296">
        <v>13890</v>
      </c>
      <c r="F2296">
        <v>574500000</v>
      </c>
      <c r="G2296">
        <v>2023</v>
      </c>
    </row>
    <row r="2297" spans="1:7" x14ac:dyDescent="0.3">
      <c r="A2297" s="3">
        <v>45200</v>
      </c>
      <c r="B2297" t="s">
        <v>41</v>
      </c>
      <c r="C2297" t="s">
        <v>6</v>
      </c>
      <c r="D2297">
        <v>851</v>
      </c>
      <c r="E2297">
        <v>65489</v>
      </c>
      <c r="F2297">
        <v>1276500000</v>
      </c>
      <c r="G2297">
        <v>2023</v>
      </c>
    </row>
    <row r="2298" spans="1:7" x14ac:dyDescent="0.3">
      <c r="A2298" s="3">
        <v>45231</v>
      </c>
      <c r="B2298" t="s">
        <v>8</v>
      </c>
      <c r="C2298" t="s">
        <v>6</v>
      </c>
      <c r="D2298">
        <v>3</v>
      </c>
      <c r="E2298">
        <v>598</v>
      </c>
      <c r="F2298">
        <v>4500000</v>
      </c>
      <c r="G2298">
        <v>2023</v>
      </c>
    </row>
    <row r="2299" spans="1:7" x14ac:dyDescent="0.3">
      <c r="A2299" s="3">
        <v>45231</v>
      </c>
      <c r="B2299" t="s">
        <v>32</v>
      </c>
      <c r="C2299" t="s">
        <v>6</v>
      </c>
      <c r="D2299">
        <v>1997</v>
      </c>
      <c r="E2299">
        <v>79246</v>
      </c>
      <c r="F2299">
        <v>2995500000</v>
      </c>
      <c r="G2299">
        <v>2023</v>
      </c>
    </row>
    <row r="2300" spans="1:7" x14ac:dyDescent="0.3">
      <c r="A2300" s="3">
        <v>45231</v>
      </c>
      <c r="B2300" t="s">
        <v>10</v>
      </c>
      <c r="C2300" t="s">
        <v>6</v>
      </c>
      <c r="D2300">
        <v>244</v>
      </c>
      <c r="E2300">
        <v>41326</v>
      </c>
      <c r="F2300">
        <v>366000000</v>
      </c>
      <c r="G2300">
        <v>2023</v>
      </c>
    </row>
    <row r="2301" spans="1:7" x14ac:dyDescent="0.3">
      <c r="A2301" s="3">
        <v>45231</v>
      </c>
      <c r="B2301" t="s">
        <v>21</v>
      </c>
      <c r="C2301" t="s">
        <v>6</v>
      </c>
      <c r="D2301">
        <v>1765</v>
      </c>
      <c r="E2301">
        <v>149828</v>
      </c>
      <c r="F2301">
        <v>2647500000</v>
      </c>
      <c r="G2301">
        <v>2023</v>
      </c>
    </row>
    <row r="2302" spans="1:7" x14ac:dyDescent="0.3">
      <c r="A2302" s="3">
        <v>45231</v>
      </c>
      <c r="B2302" t="s">
        <v>22</v>
      </c>
      <c r="C2302" t="s">
        <v>6</v>
      </c>
      <c r="D2302">
        <v>241</v>
      </c>
      <c r="E2302">
        <v>2430</v>
      </c>
      <c r="F2302">
        <v>361500000</v>
      </c>
      <c r="G2302">
        <v>2023</v>
      </c>
    </row>
    <row r="2303" spans="1:7" x14ac:dyDescent="0.3">
      <c r="A2303" s="3">
        <v>45231</v>
      </c>
      <c r="B2303" t="s">
        <v>11</v>
      </c>
      <c r="C2303" t="s">
        <v>6</v>
      </c>
      <c r="D2303">
        <v>3880</v>
      </c>
      <c r="E2303">
        <v>76276</v>
      </c>
      <c r="F2303">
        <v>5820000000</v>
      </c>
      <c r="G2303">
        <v>2023</v>
      </c>
    </row>
    <row r="2304" spans="1:7" x14ac:dyDescent="0.3">
      <c r="A2304" s="3">
        <v>45231</v>
      </c>
      <c r="B2304" t="s">
        <v>12</v>
      </c>
      <c r="C2304" t="s">
        <v>6</v>
      </c>
      <c r="D2304">
        <v>15</v>
      </c>
      <c r="E2304">
        <v>1185</v>
      </c>
      <c r="F2304">
        <v>22500000</v>
      </c>
      <c r="G2304">
        <v>2023</v>
      </c>
    </row>
    <row r="2305" spans="1:7" x14ac:dyDescent="0.3">
      <c r="A2305" s="3">
        <v>45231</v>
      </c>
      <c r="B2305" t="s">
        <v>23</v>
      </c>
      <c r="C2305" t="s">
        <v>6</v>
      </c>
      <c r="D2305">
        <v>3976</v>
      </c>
      <c r="E2305">
        <v>56736</v>
      </c>
      <c r="F2305">
        <v>5964000000</v>
      </c>
      <c r="G2305">
        <v>2023</v>
      </c>
    </row>
    <row r="2306" spans="1:7" x14ac:dyDescent="0.3">
      <c r="A2306" s="3">
        <v>45231</v>
      </c>
      <c r="B2306" t="s">
        <v>33</v>
      </c>
      <c r="C2306" t="s">
        <v>6</v>
      </c>
      <c r="D2306">
        <v>977</v>
      </c>
      <c r="E2306">
        <v>6217</v>
      </c>
      <c r="F2306">
        <v>1465500000</v>
      </c>
      <c r="G2306">
        <v>2023</v>
      </c>
    </row>
    <row r="2307" spans="1:7" x14ac:dyDescent="0.3">
      <c r="A2307" s="3">
        <v>45231</v>
      </c>
      <c r="B2307" t="s">
        <v>34</v>
      </c>
      <c r="C2307" t="s">
        <v>6</v>
      </c>
      <c r="D2307">
        <v>5424</v>
      </c>
      <c r="E2307">
        <v>152556</v>
      </c>
      <c r="F2307">
        <v>8136000000</v>
      </c>
      <c r="G2307">
        <v>2023</v>
      </c>
    </row>
    <row r="2308" spans="1:7" x14ac:dyDescent="0.3">
      <c r="A2308" s="3">
        <v>45231</v>
      </c>
      <c r="B2308" t="s">
        <v>30</v>
      </c>
      <c r="C2308" t="s">
        <v>6</v>
      </c>
      <c r="D2308">
        <v>565</v>
      </c>
      <c r="E2308">
        <v>42364</v>
      </c>
      <c r="F2308">
        <v>847500000</v>
      </c>
      <c r="G2308">
        <v>2023</v>
      </c>
    </row>
    <row r="2309" spans="1:7" x14ac:dyDescent="0.3">
      <c r="A2309" s="3">
        <v>45231</v>
      </c>
      <c r="B2309" t="s">
        <v>28</v>
      </c>
      <c r="C2309" t="s">
        <v>6</v>
      </c>
      <c r="D2309">
        <v>53</v>
      </c>
      <c r="E2309">
        <v>6131</v>
      </c>
      <c r="F2309">
        <v>79500000</v>
      </c>
      <c r="G2309">
        <v>2023</v>
      </c>
    </row>
    <row r="2310" spans="1:7" x14ac:dyDescent="0.3">
      <c r="A2310" s="3">
        <v>45231</v>
      </c>
      <c r="B2310" t="s">
        <v>13</v>
      </c>
      <c r="C2310" t="s">
        <v>6</v>
      </c>
      <c r="D2310">
        <v>172</v>
      </c>
      <c r="E2310">
        <v>8743</v>
      </c>
      <c r="F2310">
        <v>258000000</v>
      </c>
      <c r="G2310">
        <v>2023</v>
      </c>
    </row>
    <row r="2311" spans="1:7" x14ac:dyDescent="0.3">
      <c r="A2311" s="3">
        <v>45231</v>
      </c>
      <c r="B2311" t="s">
        <v>31</v>
      </c>
      <c r="C2311" t="s">
        <v>6</v>
      </c>
      <c r="D2311">
        <v>825</v>
      </c>
      <c r="E2311">
        <v>63696</v>
      </c>
      <c r="F2311">
        <v>1237500000</v>
      </c>
      <c r="G2311">
        <v>2023</v>
      </c>
    </row>
    <row r="2312" spans="1:7" x14ac:dyDescent="0.3">
      <c r="A2312" s="3">
        <v>45231</v>
      </c>
      <c r="B2312" t="s">
        <v>35</v>
      </c>
      <c r="C2312" t="s">
        <v>6</v>
      </c>
      <c r="D2312">
        <v>14300</v>
      </c>
      <c r="E2312">
        <v>136535</v>
      </c>
      <c r="F2312">
        <v>21450000000</v>
      </c>
      <c r="G2312">
        <v>2023</v>
      </c>
    </row>
    <row r="2313" spans="1:7" x14ac:dyDescent="0.3">
      <c r="A2313" s="3">
        <v>45231</v>
      </c>
      <c r="B2313" t="s">
        <v>36</v>
      </c>
      <c r="C2313" t="s">
        <v>6</v>
      </c>
      <c r="D2313">
        <v>5352</v>
      </c>
      <c r="E2313">
        <v>36822</v>
      </c>
      <c r="F2313">
        <v>8028000000</v>
      </c>
      <c r="G2313">
        <v>2023</v>
      </c>
    </row>
    <row r="2314" spans="1:7" x14ac:dyDescent="0.3">
      <c r="A2314" s="3">
        <v>45231</v>
      </c>
      <c r="B2314" t="s">
        <v>24</v>
      </c>
      <c r="C2314" t="s">
        <v>6</v>
      </c>
      <c r="D2314">
        <v>4861</v>
      </c>
      <c r="E2314">
        <v>204532</v>
      </c>
      <c r="F2314">
        <v>7291500000</v>
      </c>
      <c r="G2314">
        <v>2023</v>
      </c>
    </row>
    <row r="2315" spans="1:7" x14ac:dyDescent="0.3">
      <c r="A2315" s="3">
        <v>45231</v>
      </c>
      <c r="B2315" t="s">
        <v>37</v>
      </c>
      <c r="C2315" t="s">
        <v>6</v>
      </c>
      <c r="D2315">
        <v>19008</v>
      </c>
      <c r="E2315">
        <v>230768</v>
      </c>
      <c r="F2315">
        <v>28512000000</v>
      </c>
      <c r="G2315">
        <v>2023</v>
      </c>
    </row>
    <row r="2316" spans="1:7" x14ac:dyDescent="0.3">
      <c r="A2316" s="3">
        <v>45231</v>
      </c>
      <c r="B2316" t="s">
        <v>15</v>
      </c>
      <c r="C2316" t="s">
        <v>6</v>
      </c>
      <c r="D2316">
        <v>10</v>
      </c>
      <c r="E2316">
        <v>812</v>
      </c>
      <c r="F2316">
        <v>15000000</v>
      </c>
      <c r="G2316">
        <v>2023</v>
      </c>
    </row>
    <row r="2317" spans="1:7" x14ac:dyDescent="0.3">
      <c r="A2317" s="3">
        <v>45231</v>
      </c>
      <c r="B2317" t="s">
        <v>16</v>
      </c>
      <c r="C2317" t="s">
        <v>6</v>
      </c>
      <c r="D2317">
        <v>6</v>
      </c>
      <c r="E2317">
        <v>1893</v>
      </c>
      <c r="F2317">
        <v>9000000</v>
      </c>
      <c r="G2317">
        <v>2023</v>
      </c>
    </row>
    <row r="2318" spans="1:7" x14ac:dyDescent="0.3">
      <c r="A2318" s="3">
        <v>45231</v>
      </c>
      <c r="B2318" t="s">
        <v>17</v>
      </c>
      <c r="C2318" t="s">
        <v>6</v>
      </c>
      <c r="D2318">
        <v>35</v>
      </c>
      <c r="E2318">
        <v>1977</v>
      </c>
      <c r="F2318">
        <v>52500000</v>
      </c>
      <c r="G2318">
        <v>2023</v>
      </c>
    </row>
    <row r="2319" spans="1:7" x14ac:dyDescent="0.3">
      <c r="A2319" s="3">
        <v>45231</v>
      </c>
      <c r="B2319" t="s">
        <v>25</v>
      </c>
      <c r="C2319" t="s">
        <v>6</v>
      </c>
      <c r="D2319">
        <v>4345</v>
      </c>
      <c r="E2319">
        <v>63423</v>
      </c>
      <c r="F2319">
        <v>6517500000</v>
      </c>
      <c r="G2319">
        <v>2023</v>
      </c>
    </row>
    <row r="2320" spans="1:7" x14ac:dyDescent="0.3">
      <c r="A2320" s="3">
        <v>45231</v>
      </c>
      <c r="B2320" t="s">
        <v>19</v>
      </c>
      <c r="C2320" t="s">
        <v>6</v>
      </c>
      <c r="D2320">
        <v>194</v>
      </c>
      <c r="E2320">
        <v>3681</v>
      </c>
      <c r="F2320">
        <v>291000000</v>
      </c>
      <c r="G2320">
        <v>2023</v>
      </c>
    </row>
    <row r="2321" spans="1:7" x14ac:dyDescent="0.3">
      <c r="A2321" s="3">
        <v>45231</v>
      </c>
      <c r="B2321" t="s">
        <v>26</v>
      </c>
      <c r="C2321" t="s">
        <v>6</v>
      </c>
      <c r="D2321">
        <v>1184</v>
      </c>
      <c r="E2321">
        <v>48694</v>
      </c>
      <c r="F2321">
        <v>1776000000</v>
      </c>
      <c r="G2321">
        <v>2023</v>
      </c>
    </row>
    <row r="2322" spans="1:7" x14ac:dyDescent="0.3">
      <c r="A2322" s="3">
        <v>45231</v>
      </c>
      <c r="B2322" t="s">
        <v>38</v>
      </c>
      <c r="C2322" t="s">
        <v>6</v>
      </c>
      <c r="D2322">
        <v>7743</v>
      </c>
      <c r="E2322">
        <v>191722</v>
      </c>
      <c r="F2322">
        <v>11614500000</v>
      </c>
      <c r="G2322">
        <v>2023</v>
      </c>
    </row>
    <row r="2323" spans="1:7" x14ac:dyDescent="0.3">
      <c r="A2323" s="3">
        <v>45231</v>
      </c>
      <c r="B2323" t="s">
        <v>39</v>
      </c>
      <c r="C2323" t="s">
        <v>6</v>
      </c>
      <c r="D2323">
        <v>7096</v>
      </c>
      <c r="E2323">
        <v>121926</v>
      </c>
      <c r="F2323">
        <v>10644000000</v>
      </c>
      <c r="G2323">
        <v>2023</v>
      </c>
    </row>
    <row r="2324" spans="1:7" x14ac:dyDescent="0.3">
      <c r="A2324" s="3">
        <v>45231</v>
      </c>
      <c r="B2324" t="s">
        <v>20</v>
      </c>
      <c r="C2324" t="s">
        <v>6</v>
      </c>
      <c r="D2324">
        <v>11</v>
      </c>
      <c r="E2324">
        <v>4893</v>
      </c>
      <c r="F2324">
        <v>16500000</v>
      </c>
      <c r="G2324">
        <v>2023</v>
      </c>
    </row>
    <row r="2325" spans="1:7" x14ac:dyDescent="0.3">
      <c r="A2325" s="3">
        <v>45231</v>
      </c>
      <c r="B2325" t="s">
        <v>40</v>
      </c>
      <c r="C2325" t="s">
        <v>6</v>
      </c>
      <c r="D2325">
        <v>5327</v>
      </c>
      <c r="E2325">
        <v>387983</v>
      </c>
      <c r="F2325">
        <v>7990500000</v>
      </c>
      <c r="G2325">
        <v>2023</v>
      </c>
    </row>
    <row r="2326" spans="1:7" x14ac:dyDescent="0.3">
      <c r="A2326" s="3">
        <v>45231</v>
      </c>
      <c r="B2326" t="s">
        <v>27</v>
      </c>
      <c r="C2326" t="s">
        <v>6</v>
      </c>
      <c r="D2326">
        <v>626</v>
      </c>
      <c r="E2326">
        <v>24522</v>
      </c>
      <c r="F2326">
        <v>939000000</v>
      </c>
      <c r="G2326">
        <v>2023</v>
      </c>
    </row>
    <row r="2327" spans="1:7" x14ac:dyDescent="0.3">
      <c r="A2327" s="3">
        <v>45231</v>
      </c>
      <c r="B2327" t="s">
        <v>41</v>
      </c>
      <c r="C2327" t="s">
        <v>6</v>
      </c>
      <c r="D2327">
        <v>1007</v>
      </c>
      <c r="E2327">
        <v>97240</v>
      </c>
      <c r="F2327">
        <v>1510500000</v>
      </c>
      <c r="G2327">
        <v>2023</v>
      </c>
    </row>
    <row r="2328" spans="1:7" x14ac:dyDescent="0.3">
      <c r="A2328" s="3">
        <v>45261</v>
      </c>
      <c r="B2328" t="s">
        <v>8</v>
      </c>
      <c r="C2328" t="s">
        <v>6</v>
      </c>
      <c r="D2328">
        <v>7</v>
      </c>
      <c r="E2328">
        <v>430</v>
      </c>
      <c r="F2328">
        <v>10500000</v>
      </c>
      <c r="G2328">
        <v>2023</v>
      </c>
    </row>
    <row r="2329" spans="1:7" x14ac:dyDescent="0.3">
      <c r="A2329" s="3">
        <v>45261</v>
      </c>
      <c r="B2329" t="s">
        <v>32</v>
      </c>
      <c r="C2329" t="s">
        <v>6</v>
      </c>
      <c r="D2329">
        <v>2372</v>
      </c>
      <c r="E2329">
        <v>60868</v>
      </c>
      <c r="F2329">
        <v>3558000000</v>
      </c>
      <c r="G2329">
        <v>2023</v>
      </c>
    </row>
    <row r="2330" spans="1:7" x14ac:dyDescent="0.3">
      <c r="A2330" s="3">
        <v>45261</v>
      </c>
      <c r="B2330" t="s">
        <v>9</v>
      </c>
      <c r="C2330" t="s">
        <v>6</v>
      </c>
      <c r="D2330">
        <v>2</v>
      </c>
      <c r="E2330">
        <v>1377</v>
      </c>
      <c r="F2330">
        <v>3000000</v>
      </c>
      <c r="G2330">
        <v>2023</v>
      </c>
    </row>
    <row r="2331" spans="1:7" x14ac:dyDescent="0.3">
      <c r="A2331" s="3">
        <v>45261</v>
      </c>
      <c r="B2331" t="s">
        <v>10</v>
      </c>
      <c r="C2331" t="s">
        <v>6</v>
      </c>
      <c r="D2331">
        <v>204</v>
      </c>
      <c r="E2331">
        <v>38490</v>
      </c>
      <c r="F2331">
        <v>306000000</v>
      </c>
      <c r="G2331">
        <v>2023</v>
      </c>
    </row>
    <row r="2332" spans="1:7" x14ac:dyDescent="0.3">
      <c r="A2332" s="3">
        <v>45261</v>
      </c>
      <c r="B2332" t="s">
        <v>21</v>
      </c>
      <c r="C2332" t="s">
        <v>6</v>
      </c>
      <c r="D2332">
        <v>1354</v>
      </c>
      <c r="E2332">
        <v>91064</v>
      </c>
      <c r="F2332">
        <v>2031000000</v>
      </c>
      <c r="G2332">
        <v>2023</v>
      </c>
    </row>
    <row r="2333" spans="1:7" x14ac:dyDescent="0.3">
      <c r="A2333" s="3">
        <v>45261</v>
      </c>
      <c r="B2333" t="s">
        <v>22</v>
      </c>
      <c r="C2333" t="s">
        <v>6</v>
      </c>
      <c r="D2333">
        <v>137</v>
      </c>
      <c r="E2333">
        <v>1162</v>
      </c>
      <c r="F2333">
        <v>205500000</v>
      </c>
      <c r="G2333">
        <v>2023</v>
      </c>
    </row>
    <row r="2334" spans="1:7" x14ac:dyDescent="0.3">
      <c r="A2334" s="3">
        <v>45261</v>
      </c>
      <c r="B2334" t="s">
        <v>11</v>
      </c>
      <c r="C2334" t="s">
        <v>6</v>
      </c>
      <c r="D2334">
        <v>1865</v>
      </c>
      <c r="E2334">
        <v>31773</v>
      </c>
      <c r="F2334">
        <v>2797500000</v>
      </c>
      <c r="G2334">
        <v>2023</v>
      </c>
    </row>
    <row r="2335" spans="1:7" x14ac:dyDescent="0.3">
      <c r="A2335" s="3">
        <v>45261</v>
      </c>
      <c r="B2335" t="s">
        <v>12</v>
      </c>
      <c r="C2335" t="s">
        <v>6</v>
      </c>
      <c r="D2335">
        <v>13</v>
      </c>
      <c r="E2335">
        <v>1447</v>
      </c>
      <c r="F2335">
        <v>19500000</v>
      </c>
      <c r="G2335">
        <v>2023</v>
      </c>
    </row>
    <row r="2336" spans="1:7" x14ac:dyDescent="0.3">
      <c r="A2336" s="3">
        <v>45261</v>
      </c>
      <c r="B2336" t="s">
        <v>23</v>
      </c>
      <c r="C2336" t="s">
        <v>6</v>
      </c>
      <c r="D2336">
        <v>5380</v>
      </c>
      <c r="E2336">
        <v>27097</v>
      </c>
      <c r="F2336">
        <v>8070000000</v>
      </c>
      <c r="G2336">
        <v>2023</v>
      </c>
    </row>
    <row r="2337" spans="1:7" x14ac:dyDescent="0.3">
      <c r="A2337" s="3">
        <v>45261</v>
      </c>
      <c r="B2337" t="s">
        <v>33</v>
      </c>
      <c r="C2337" t="s">
        <v>6</v>
      </c>
      <c r="D2337">
        <v>799</v>
      </c>
      <c r="E2337">
        <v>4299</v>
      </c>
      <c r="F2337">
        <v>1198500000</v>
      </c>
      <c r="G2337">
        <v>2023</v>
      </c>
    </row>
    <row r="2338" spans="1:7" x14ac:dyDescent="0.3">
      <c r="A2338" s="3">
        <v>45261</v>
      </c>
      <c r="B2338" t="s">
        <v>34</v>
      </c>
      <c r="C2338" t="s">
        <v>6</v>
      </c>
      <c r="D2338">
        <v>4080</v>
      </c>
      <c r="E2338">
        <v>85848</v>
      </c>
      <c r="F2338">
        <v>6120000000</v>
      </c>
      <c r="G2338">
        <v>2023</v>
      </c>
    </row>
    <row r="2339" spans="1:7" x14ac:dyDescent="0.3">
      <c r="A2339" s="3">
        <v>45261</v>
      </c>
      <c r="B2339" t="s">
        <v>30</v>
      </c>
      <c r="C2339" t="s">
        <v>6</v>
      </c>
      <c r="D2339">
        <v>1019</v>
      </c>
      <c r="E2339">
        <v>60574</v>
      </c>
      <c r="F2339">
        <v>1528500000</v>
      </c>
      <c r="G2339">
        <v>2023</v>
      </c>
    </row>
    <row r="2340" spans="1:7" x14ac:dyDescent="0.3">
      <c r="A2340" s="3">
        <v>45261</v>
      </c>
      <c r="B2340" t="s">
        <v>28</v>
      </c>
      <c r="C2340" t="s">
        <v>6</v>
      </c>
      <c r="D2340">
        <v>102</v>
      </c>
      <c r="E2340">
        <v>9988</v>
      </c>
      <c r="F2340">
        <v>153000000</v>
      </c>
      <c r="G2340">
        <v>2023</v>
      </c>
    </row>
    <row r="2341" spans="1:7" x14ac:dyDescent="0.3">
      <c r="A2341" s="3">
        <v>45261</v>
      </c>
      <c r="B2341" t="s">
        <v>13</v>
      </c>
      <c r="C2341" t="s">
        <v>6</v>
      </c>
      <c r="D2341">
        <v>96</v>
      </c>
      <c r="E2341">
        <v>3661</v>
      </c>
      <c r="F2341">
        <v>144000000</v>
      </c>
      <c r="G2341">
        <v>2023</v>
      </c>
    </row>
    <row r="2342" spans="1:7" x14ac:dyDescent="0.3">
      <c r="A2342" s="3">
        <v>45261</v>
      </c>
      <c r="B2342" t="s">
        <v>31</v>
      </c>
      <c r="C2342" t="s">
        <v>6</v>
      </c>
      <c r="D2342">
        <v>632</v>
      </c>
      <c r="E2342">
        <v>32673</v>
      </c>
      <c r="F2342">
        <v>948000000</v>
      </c>
      <c r="G2342">
        <v>2023</v>
      </c>
    </row>
    <row r="2343" spans="1:7" x14ac:dyDescent="0.3">
      <c r="A2343" s="3">
        <v>45261</v>
      </c>
      <c r="B2343" t="s">
        <v>35</v>
      </c>
      <c r="C2343" t="s">
        <v>6</v>
      </c>
      <c r="D2343">
        <v>10237</v>
      </c>
      <c r="E2343">
        <v>91996</v>
      </c>
      <c r="F2343">
        <v>15355500000</v>
      </c>
      <c r="G2343">
        <v>2023</v>
      </c>
    </row>
    <row r="2344" spans="1:7" x14ac:dyDescent="0.3">
      <c r="A2344" s="3">
        <v>45261</v>
      </c>
      <c r="B2344" t="s">
        <v>36</v>
      </c>
      <c r="C2344" t="s">
        <v>6</v>
      </c>
      <c r="D2344">
        <v>4866</v>
      </c>
      <c r="E2344">
        <v>35712</v>
      </c>
      <c r="F2344">
        <v>7299000000</v>
      </c>
      <c r="G2344">
        <v>2023</v>
      </c>
    </row>
    <row r="2345" spans="1:7" x14ac:dyDescent="0.3">
      <c r="A2345" s="3">
        <v>45261</v>
      </c>
      <c r="B2345" t="s">
        <v>24</v>
      </c>
      <c r="C2345" t="s">
        <v>6</v>
      </c>
      <c r="D2345">
        <v>3359</v>
      </c>
      <c r="E2345">
        <v>88017</v>
      </c>
      <c r="F2345">
        <v>5038500000</v>
      </c>
      <c r="G2345">
        <v>2023</v>
      </c>
    </row>
    <row r="2346" spans="1:7" x14ac:dyDescent="0.3">
      <c r="A2346" s="3">
        <v>45261</v>
      </c>
      <c r="B2346" t="s">
        <v>37</v>
      </c>
      <c r="C2346" t="s">
        <v>6</v>
      </c>
      <c r="D2346">
        <v>14495</v>
      </c>
      <c r="E2346">
        <v>174125</v>
      </c>
      <c r="F2346">
        <v>21742500000</v>
      </c>
      <c r="G2346">
        <v>2023</v>
      </c>
    </row>
    <row r="2347" spans="1:7" x14ac:dyDescent="0.3">
      <c r="A2347" s="3">
        <v>45261</v>
      </c>
      <c r="B2347" t="s">
        <v>15</v>
      </c>
      <c r="C2347" t="s">
        <v>6</v>
      </c>
      <c r="D2347">
        <v>6</v>
      </c>
      <c r="E2347">
        <v>976</v>
      </c>
      <c r="F2347">
        <v>9000000</v>
      </c>
      <c r="G2347">
        <v>2023</v>
      </c>
    </row>
    <row r="2348" spans="1:7" x14ac:dyDescent="0.3">
      <c r="A2348" s="3">
        <v>45261</v>
      </c>
      <c r="B2348" t="s">
        <v>17</v>
      </c>
      <c r="C2348" t="s">
        <v>6</v>
      </c>
      <c r="D2348">
        <v>24</v>
      </c>
      <c r="E2348">
        <v>1974</v>
      </c>
      <c r="F2348">
        <v>36000000</v>
      </c>
      <c r="G2348">
        <v>2023</v>
      </c>
    </row>
    <row r="2349" spans="1:7" x14ac:dyDescent="0.3">
      <c r="A2349" s="3">
        <v>45261</v>
      </c>
      <c r="B2349" t="s">
        <v>25</v>
      </c>
      <c r="C2349" t="s">
        <v>6</v>
      </c>
      <c r="D2349">
        <v>4383</v>
      </c>
      <c r="E2349">
        <v>48402</v>
      </c>
      <c r="F2349">
        <v>6574500000</v>
      </c>
      <c r="G2349">
        <v>2023</v>
      </c>
    </row>
    <row r="2350" spans="1:7" x14ac:dyDescent="0.3">
      <c r="A2350" s="3">
        <v>45261</v>
      </c>
      <c r="B2350" t="s">
        <v>19</v>
      </c>
      <c r="C2350" t="s">
        <v>6</v>
      </c>
      <c r="D2350">
        <v>224</v>
      </c>
      <c r="E2350">
        <v>2836</v>
      </c>
      <c r="F2350">
        <v>336000000</v>
      </c>
      <c r="G2350">
        <v>2023</v>
      </c>
    </row>
    <row r="2351" spans="1:7" x14ac:dyDescent="0.3">
      <c r="A2351" s="3">
        <v>45261</v>
      </c>
      <c r="B2351" t="s">
        <v>26</v>
      </c>
      <c r="C2351" t="s">
        <v>6</v>
      </c>
      <c r="D2351">
        <v>951</v>
      </c>
      <c r="E2351">
        <v>45523</v>
      </c>
      <c r="F2351">
        <v>1426500000</v>
      </c>
      <c r="G2351">
        <v>2023</v>
      </c>
    </row>
    <row r="2352" spans="1:7" x14ac:dyDescent="0.3">
      <c r="A2352" s="3">
        <v>45261</v>
      </c>
      <c r="B2352" t="s">
        <v>38</v>
      </c>
      <c r="C2352" t="s">
        <v>6</v>
      </c>
      <c r="D2352">
        <v>4676</v>
      </c>
      <c r="E2352">
        <v>99479</v>
      </c>
      <c r="F2352">
        <v>7014000000</v>
      </c>
      <c r="G2352">
        <v>2023</v>
      </c>
    </row>
    <row r="2353" spans="1:7" x14ac:dyDescent="0.3">
      <c r="A2353" s="3">
        <v>45261</v>
      </c>
      <c r="B2353" t="s">
        <v>39</v>
      </c>
      <c r="C2353" t="s">
        <v>6</v>
      </c>
      <c r="D2353">
        <v>5403</v>
      </c>
      <c r="E2353">
        <v>82736</v>
      </c>
      <c r="F2353">
        <v>8104500000</v>
      </c>
      <c r="G2353">
        <v>2023</v>
      </c>
    </row>
    <row r="2354" spans="1:7" x14ac:dyDescent="0.3">
      <c r="A2354" s="3">
        <v>45261</v>
      </c>
      <c r="B2354" t="s">
        <v>20</v>
      </c>
      <c r="C2354" t="s">
        <v>6</v>
      </c>
      <c r="D2354">
        <v>40</v>
      </c>
      <c r="E2354">
        <v>3663</v>
      </c>
      <c r="F2354">
        <v>60000000</v>
      </c>
      <c r="G2354">
        <v>2023</v>
      </c>
    </row>
    <row r="2355" spans="1:7" x14ac:dyDescent="0.3">
      <c r="A2355" s="3">
        <v>45261</v>
      </c>
      <c r="B2355" t="s">
        <v>40</v>
      </c>
      <c r="C2355" t="s">
        <v>6</v>
      </c>
      <c r="D2355">
        <v>5487</v>
      </c>
      <c r="E2355">
        <v>211546</v>
      </c>
      <c r="F2355">
        <v>8230500000</v>
      </c>
      <c r="G2355">
        <v>2023</v>
      </c>
    </row>
    <row r="2356" spans="1:7" x14ac:dyDescent="0.3">
      <c r="A2356" s="3">
        <v>45261</v>
      </c>
      <c r="B2356" t="s">
        <v>27</v>
      </c>
      <c r="C2356" t="s">
        <v>6</v>
      </c>
      <c r="D2356">
        <v>655</v>
      </c>
      <c r="E2356">
        <v>19337</v>
      </c>
      <c r="F2356">
        <v>982500000</v>
      </c>
      <c r="G2356">
        <v>2023</v>
      </c>
    </row>
    <row r="2357" spans="1:7" x14ac:dyDescent="0.3">
      <c r="A2357" s="3">
        <v>45261</v>
      </c>
      <c r="B2357" t="s">
        <v>41</v>
      </c>
      <c r="C2357" t="s">
        <v>6</v>
      </c>
      <c r="D2357">
        <v>2625</v>
      </c>
      <c r="E2357">
        <v>90092</v>
      </c>
      <c r="F2357">
        <v>3937500000</v>
      </c>
      <c r="G2357">
        <v>2023</v>
      </c>
    </row>
    <row r="2358" spans="1:7" x14ac:dyDescent="0.3">
      <c r="A2358" s="3">
        <v>45292</v>
      </c>
      <c r="B2358" t="s">
        <v>40</v>
      </c>
      <c r="C2358" t="s">
        <v>6</v>
      </c>
      <c r="D2358">
        <v>5668</v>
      </c>
      <c r="E2358">
        <v>181667</v>
      </c>
      <c r="F2358">
        <v>8502000000</v>
      </c>
      <c r="G2358">
        <v>2024</v>
      </c>
    </row>
    <row r="2359" spans="1:7" x14ac:dyDescent="0.3">
      <c r="A2359" s="3">
        <v>45292</v>
      </c>
      <c r="B2359" t="s">
        <v>37</v>
      </c>
      <c r="C2359" t="s">
        <v>6</v>
      </c>
      <c r="D2359">
        <v>16367</v>
      </c>
      <c r="E2359">
        <v>172830</v>
      </c>
      <c r="F2359">
        <v>24550500000</v>
      </c>
      <c r="G2359">
        <v>2024</v>
      </c>
    </row>
    <row r="2360" spans="1:7" x14ac:dyDescent="0.3">
      <c r="A2360" s="3">
        <v>45292</v>
      </c>
      <c r="B2360" t="s">
        <v>35</v>
      </c>
      <c r="C2360" t="s">
        <v>6</v>
      </c>
      <c r="D2360">
        <v>12415</v>
      </c>
      <c r="E2360">
        <v>115920</v>
      </c>
      <c r="F2360">
        <v>18622500000</v>
      </c>
      <c r="G2360">
        <v>2024</v>
      </c>
    </row>
    <row r="2361" spans="1:7" x14ac:dyDescent="0.3">
      <c r="A2361" s="3">
        <v>45292</v>
      </c>
      <c r="B2361" t="s">
        <v>39</v>
      </c>
      <c r="C2361" t="s">
        <v>6</v>
      </c>
      <c r="D2361">
        <v>7580</v>
      </c>
      <c r="E2361">
        <v>153753</v>
      </c>
      <c r="F2361">
        <v>11370000000</v>
      </c>
      <c r="G2361">
        <v>2024</v>
      </c>
    </row>
    <row r="2362" spans="1:7" x14ac:dyDescent="0.3">
      <c r="A2362" s="3">
        <v>45292</v>
      </c>
      <c r="B2362" t="s">
        <v>21</v>
      </c>
      <c r="C2362" t="s">
        <v>6</v>
      </c>
      <c r="D2362">
        <v>1288</v>
      </c>
      <c r="E2362">
        <v>71556</v>
      </c>
      <c r="F2362">
        <v>1932000000</v>
      </c>
      <c r="G2362">
        <v>2024</v>
      </c>
    </row>
    <row r="2363" spans="1:7" x14ac:dyDescent="0.3">
      <c r="A2363" s="3">
        <v>45292</v>
      </c>
      <c r="B2363" t="s">
        <v>36</v>
      </c>
      <c r="C2363" t="s">
        <v>6</v>
      </c>
      <c r="D2363">
        <v>6457</v>
      </c>
      <c r="E2363">
        <v>42509</v>
      </c>
      <c r="F2363">
        <v>9685500000</v>
      </c>
      <c r="G2363">
        <v>2024</v>
      </c>
    </row>
    <row r="2364" spans="1:7" x14ac:dyDescent="0.3">
      <c r="A2364" s="3">
        <v>45292</v>
      </c>
      <c r="B2364" t="s">
        <v>38</v>
      </c>
      <c r="C2364" t="s">
        <v>6</v>
      </c>
      <c r="D2364">
        <v>4432</v>
      </c>
      <c r="E2364">
        <v>78862</v>
      </c>
      <c r="F2364">
        <v>6648000000</v>
      </c>
      <c r="G2364">
        <v>2024</v>
      </c>
    </row>
    <row r="2365" spans="1:7" x14ac:dyDescent="0.3">
      <c r="A2365" s="3">
        <v>45292</v>
      </c>
      <c r="B2365" t="s">
        <v>23</v>
      </c>
      <c r="C2365" t="s">
        <v>6</v>
      </c>
      <c r="D2365">
        <v>3073</v>
      </c>
      <c r="E2365">
        <v>38413</v>
      </c>
      <c r="F2365">
        <v>4609500000</v>
      </c>
      <c r="G2365">
        <v>2024</v>
      </c>
    </row>
    <row r="2366" spans="1:7" x14ac:dyDescent="0.3">
      <c r="A2366" s="3">
        <v>45292</v>
      </c>
      <c r="B2366" t="s">
        <v>24</v>
      </c>
      <c r="C2366" t="s">
        <v>6</v>
      </c>
      <c r="D2366">
        <v>3684</v>
      </c>
      <c r="E2366">
        <v>92100</v>
      </c>
      <c r="F2366">
        <v>5526000000</v>
      </c>
      <c r="G2366">
        <v>2024</v>
      </c>
    </row>
    <row r="2367" spans="1:7" x14ac:dyDescent="0.3">
      <c r="A2367" s="3">
        <v>45292</v>
      </c>
      <c r="B2367" t="s">
        <v>34</v>
      </c>
      <c r="C2367" t="s">
        <v>6</v>
      </c>
      <c r="D2367">
        <v>5424</v>
      </c>
      <c r="E2367">
        <v>91933</v>
      </c>
      <c r="F2367">
        <v>8136000000</v>
      </c>
      <c r="G2367">
        <v>2024</v>
      </c>
    </row>
    <row r="2368" spans="1:7" x14ac:dyDescent="0.3">
      <c r="A2368" s="3">
        <v>45292</v>
      </c>
      <c r="B2368" t="s">
        <v>25</v>
      </c>
      <c r="C2368" t="s">
        <v>6</v>
      </c>
      <c r="D2368">
        <v>3883</v>
      </c>
      <c r="E2368">
        <v>53485</v>
      </c>
      <c r="F2368">
        <v>5824500000</v>
      </c>
      <c r="G2368">
        <v>2024</v>
      </c>
    </row>
    <row r="2369" spans="1:7" x14ac:dyDescent="0.3">
      <c r="A2369" s="3">
        <v>45292</v>
      </c>
      <c r="B2369" t="s">
        <v>10</v>
      </c>
      <c r="C2369" t="s">
        <v>6</v>
      </c>
      <c r="D2369">
        <v>253</v>
      </c>
      <c r="E2369">
        <v>44386</v>
      </c>
      <c r="F2369">
        <v>379500000</v>
      </c>
      <c r="G2369">
        <v>2024</v>
      </c>
    </row>
    <row r="2370" spans="1:7" x14ac:dyDescent="0.3">
      <c r="A2370" s="3">
        <v>45292</v>
      </c>
      <c r="B2370" t="s">
        <v>30</v>
      </c>
      <c r="C2370" t="s">
        <v>6</v>
      </c>
      <c r="D2370">
        <v>1259</v>
      </c>
      <c r="E2370">
        <v>42824</v>
      </c>
      <c r="F2370">
        <v>1888500000</v>
      </c>
      <c r="G2370">
        <v>2024</v>
      </c>
    </row>
    <row r="2371" spans="1:7" x14ac:dyDescent="0.3">
      <c r="A2371" s="3">
        <v>45292</v>
      </c>
      <c r="B2371" t="s">
        <v>11</v>
      </c>
      <c r="C2371" t="s">
        <v>6</v>
      </c>
      <c r="D2371">
        <v>2367</v>
      </c>
      <c r="E2371">
        <v>42881</v>
      </c>
      <c r="F2371">
        <v>3550500000</v>
      </c>
      <c r="G2371">
        <v>2024</v>
      </c>
    </row>
    <row r="2372" spans="1:7" x14ac:dyDescent="0.3">
      <c r="A2372" s="3">
        <v>45292</v>
      </c>
      <c r="B2372" t="s">
        <v>41</v>
      </c>
      <c r="C2372" t="s">
        <v>6</v>
      </c>
      <c r="D2372">
        <v>1636</v>
      </c>
      <c r="E2372">
        <v>72390</v>
      </c>
      <c r="F2372">
        <v>2454000000</v>
      </c>
      <c r="G2372">
        <v>2024</v>
      </c>
    </row>
    <row r="2373" spans="1:7" x14ac:dyDescent="0.3">
      <c r="A2373" s="3">
        <v>45292</v>
      </c>
      <c r="B2373" t="s">
        <v>26</v>
      </c>
      <c r="C2373" t="s">
        <v>6</v>
      </c>
      <c r="D2373">
        <v>821</v>
      </c>
      <c r="E2373">
        <v>33511</v>
      </c>
      <c r="F2373">
        <v>1231500000</v>
      </c>
      <c r="G2373">
        <v>2024</v>
      </c>
    </row>
    <row r="2374" spans="1:7" x14ac:dyDescent="0.3">
      <c r="A2374" s="3">
        <v>45292</v>
      </c>
      <c r="B2374" t="s">
        <v>32</v>
      </c>
      <c r="C2374" t="s">
        <v>6</v>
      </c>
      <c r="D2374">
        <v>2134</v>
      </c>
      <c r="E2374">
        <v>53619</v>
      </c>
      <c r="F2374">
        <v>3201000000</v>
      </c>
      <c r="G2374">
        <v>2024</v>
      </c>
    </row>
    <row r="2375" spans="1:7" x14ac:dyDescent="0.3">
      <c r="A2375" s="3">
        <v>45292</v>
      </c>
      <c r="B2375" t="s">
        <v>31</v>
      </c>
      <c r="C2375" t="s">
        <v>6</v>
      </c>
      <c r="D2375">
        <v>551</v>
      </c>
      <c r="E2375">
        <v>30612</v>
      </c>
      <c r="F2375">
        <v>826500000</v>
      </c>
      <c r="G2375">
        <v>2024</v>
      </c>
    </row>
    <row r="2376" spans="1:7" x14ac:dyDescent="0.3">
      <c r="A2376" s="3">
        <v>45292</v>
      </c>
      <c r="B2376" t="s">
        <v>27</v>
      </c>
      <c r="C2376" t="s">
        <v>6</v>
      </c>
      <c r="D2376">
        <v>382</v>
      </c>
      <c r="E2376">
        <v>11682</v>
      </c>
      <c r="F2376">
        <v>573000000</v>
      </c>
      <c r="G2376">
        <v>2024</v>
      </c>
    </row>
    <row r="2377" spans="1:7" x14ac:dyDescent="0.3">
      <c r="A2377" s="3">
        <v>45292</v>
      </c>
      <c r="B2377" t="s">
        <v>13</v>
      </c>
      <c r="C2377" t="s">
        <v>6</v>
      </c>
      <c r="D2377">
        <v>219</v>
      </c>
      <c r="E2377">
        <v>4582</v>
      </c>
      <c r="F2377">
        <v>328500000</v>
      </c>
      <c r="G2377">
        <v>2024</v>
      </c>
    </row>
    <row r="2378" spans="1:7" x14ac:dyDescent="0.3">
      <c r="A2378" s="3">
        <v>45292</v>
      </c>
      <c r="B2378" t="s">
        <v>33</v>
      </c>
      <c r="C2378" t="s">
        <v>6</v>
      </c>
      <c r="D2378">
        <v>832</v>
      </c>
      <c r="E2378">
        <v>5079</v>
      </c>
      <c r="F2378">
        <v>1248000000</v>
      </c>
      <c r="G2378">
        <v>2024</v>
      </c>
    </row>
    <row r="2379" spans="1:7" x14ac:dyDescent="0.3">
      <c r="A2379" s="3">
        <v>45292</v>
      </c>
      <c r="B2379" t="s">
        <v>22</v>
      </c>
      <c r="C2379" t="s">
        <v>6</v>
      </c>
      <c r="D2379">
        <v>118</v>
      </c>
      <c r="E2379">
        <v>1450</v>
      </c>
      <c r="F2379">
        <v>177000000</v>
      </c>
      <c r="G2379">
        <v>2024</v>
      </c>
    </row>
    <row r="2380" spans="1:7" x14ac:dyDescent="0.3">
      <c r="A2380" s="3">
        <v>45292</v>
      </c>
      <c r="B2380" t="s">
        <v>20</v>
      </c>
      <c r="C2380" t="s">
        <v>6</v>
      </c>
      <c r="D2380">
        <v>3</v>
      </c>
      <c r="E2380">
        <v>3000</v>
      </c>
      <c r="F2380">
        <v>4500000</v>
      </c>
      <c r="G2380">
        <v>2024</v>
      </c>
    </row>
    <row r="2381" spans="1:7" x14ac:dyDescent="0.3">
      <c r="A2381" s="3">
        <v>45292</v>
      </c>
      <c r="B2381" t="s">
        <v>19</v>
      </c>
      <c r="C2381" t="s">
        <v>6</v>
      </c>
      <c r="D2381">
        <v>310</v>
      </c>
      <c r="E2381">
        <v>5141</v>
      </c>
      <c r="F2381">
        <v>465000000</v>
      </c>
      <c r="G2381">
        <v>2024</v>
      </c>
    </row>
    <row r="2382" spans="1:7" x14ac:dyDescent="0.3">
      <c r="A2382" s="3">
        <v>45292</v>
      </c>
      <c r="B2382" t="s">
        <v>28</v>
      </c>
      <c r="C2382" t="s">
        <v>6</v>
      </c>
      <c r="D2382">
        <v>79</v>
      </c>
      <c r="E2382">
        <v>6031</v>
      </c>
      <c r="F2382">
        <v>118500000</v>
      </c>
      <c r="G2382">
        <v>2024</v>
      </c>
    </row>
    <row r="2383" spans="1:7" x14ac:dyDescent="0.3">
      <c r="A2383" s="3">
        <v>45292</v>
      </c>
      <c r="B2383" t="s">
        <v>12</v>
      </c>
      <c r="C2383" t="s">
        <v>6</v>
      </c>
      <c r="D2383">
        <v>31</v>
      </c>
      <c r="E2383">
        <v>866</v>
      </c>
      <c r="F2383">
        <v>46500000</v>
      </c>
      <c r="G2383">
        <v>2024</v>
      </c>
    </row>
    <row r="2384" spans="1:7" x14ac:dyDescent="0.3">
      <c r="A2384" s="3">
        <v>45292</v>
      </c>
      <c r="B2384" t="s">
        <v>15</v>
      </c>
      <c r="C2384" t="s">
        <v>6</v>
      </c>
      <c r="D2384">
        <v>7</v>
      </c>
      <c r="E2384">
        <v>1556</v>
      </c>
      <c r="F2384">
        <v>10500000</v>
      </c>
      <c r="G2384">
        <v>2024</v>
      </c>
    </row>
    <row r="2385" spans="1:7" x14ac:dyDescent="0.3">
      <c r="A2385" s="3">
        <v>45292</v>
      </c>
      <c r="B2385" t="s">
        <v>17</v>
      </c>
      <c r="C2385" t="s">
        <v>6</v>
      </c>
      <c r="D2385">
        <v>28</v>
      </c>
      <c r="E2385">
        <v>1872</v>
      </c>
      <c r="F2385">
        <v>42000000</v>
      </c>
      <c r="G2385">
        <v>2024</v>
      </c>
    </row>
    <row r="2386" spans="1:7" x14ac:dyDescent="0.3">
      <c r="A2386" s="3">
        <v>45292</v>
      </c>
      <c r="B2386" t="s">
        <v>16</v>
      </c>
      <c r="C2386" t="s">
        <v>6</v>
      </c>
      <c r="D2386">
        <v>26</v>
      </c>
      <c r="E2386">
        <v>1625</v>
      </c>
      <c r="F2386">
        <v>39000000</v>
      </c>
      <c r="G2386">
        <v>2024</v>
      </c>
    </row>
    <row r="2387" spans="1:7" x14ac:dyDescent="0.3">
      <c r="A2387" s="3">
        <v>45292</v>
      </c>
      <c r="B2387" t="s">
        <v>14</v>
      </c>
      <c r="C2387" t="s">
        <v>6</v>
      </c>
      <c r="D2387">
        <v>14</v>
      </c>
      <c r="E2387">
        <v>37</v>
      </c>
      <c r="F2387">
        <v>21000000</v>
      </c>
      <c r="G2387">
        <v>2024</v>
      </c>
    </row>
    <row r="2388" spans="1:7" x14ac:dyDescent="0.3">
      <c r="A2388" s="3">
        <v>45292</v>
      </c>
      <c r="B2388" t="s">
        <v>29</v>
      </c>
      <c r="C2388" t="s">
        <v>6</v>
      </c>
      <c r="D2388">
        <v>2</v>
      </c>
      <c r="E2388">
        <v>483</v>
      </c>
      <c r="F2388">
        <v>3000000</v>
      </c>
      <c r="G2388">
        <v>2024</v>
      </c>
    </row>
    <row r="2389" spans="1:7" x14ac:dyDescent="0.3">
      <c r="A2389" s="3">
        <v>45323</v>
      </c>
      <c r="B2389" t="s">
        <v>40</v>
      </c>
      <c r="C2389" t="s">
        <v>6</v>
      </c>
      <c r="D2389">
        <v>6557</v>
      </c>
      <c r="E2389">
        <v>206846</v>
      </c>
      <c r="F2389">
        <v>9835500000</v>
      </c>
      <c r="G2389">
        <v>2024</v>
      </c>
    </row>
    <row r="2390" spans="1:7" x14ac:dyDescent="0.3">
      <c r="A2390" s="3">
        <v>45323</v>
      </c>
      <c r="B2390" t="s">
        <v>37</v>
      </c>
      <c r="C2390" t="s">
        <v>6</v>
      </c>
      <c r="D2390">
        <v>15193</v>
      </c>
      <c r="E2390">
        <v>147649</v>
      </c>
      <c r="F2390">
        <v>22789500000</v>
      </c>
      <c r="G2390">
        <v>2024</v>
      </c>
    </row>
    <row r="2391" spans="1:7" x14ac:dyDescent="0.3">
      <c r="A2391" s="3">
        <v>45323</v>
      </c>
      <c r="B2391" t="s">
        <v>35</v>
      </c>
      <c r="C2391" t="s">
        <v>6</v>
      </c>
      <c r="D2391">
        <v>12605</v>
      </c>
      <c r="E2391">
        <v>108852</v>
      </c>
      <c r="F2391">
        <v>18907500000</v>
      </c>
      <c r="G2391">
        <v>2024</v>
      </c>
    </row>
    <row r="2392" spans="1:7" x14ac:dyDescent="0.3">
      <c r="A2392" s="3">
        <v>45323</v>
      </c>
      <c r="B2392" t="s">
        <v>39</v>
      </c>
      <c r="C2392" t="s">
        <v>6</v>
      </c>
      <c r="D2392">
        <v>8647</v>
      </c>
      <c r="E2392">
        <v>143638</v>
      </c>
      <c r="F2392">
        <v>12970500000</v>
      </c>
      <c r="G2392">
        <v>2024</v>
      </c>
    </row>
    <row r="2393" spans="1:7" x14ac:dyDescent="0.3">
      <c r="A2393" s="3">
        <v>45323</v>
      </c>
      <c r="B2393" t="s">
        <v>38</v>
      </c>
      <c r="C2393" t="s">
        <v>6</v>
      </c>
      <c r="D2393">
        <v>5145</v>
      </c>
      <c r="E2393">
        <v>81152</v>
      </c>
      <c r="F2393">
        <v>7717500000</v>
      </c>
      <c r="G2393">
        <v>2024</v>
      </c>
    </row>
    <row r="2394" spans="1:7" x14ac:dyDescent="0.3">
      <c r="A2394" s="3">
        <v>45323</v>
      </c>
      <c r="B2394" t="s">
        <v>21</v>
      </c>
      <c r="C2394" t="s">
        <v>6</v>
      </c>
      <c r="D2394">
        <v>1301</v>
      </c>
      <c r="E2394">
        <v>83398</v>
      </c>
      <c r="F2394">
        <v>1951500000</v>
      </c>
      <c r="G2394">
        <v>2024</v>
      </c>
    </row>
    <row r="2395" spans="1:7" x14ac:dyDescent="0.3">
      <c r="A2395" s="3">
        <v>45323</v>
      </c>
      <c r="B2395" t="s">
        <v>24</v>
      </c>
      <c r="C2395" t="s">
        <v>6</v>
      </c>
      <c r="D2395">
        <v>4006</v>
      </c>
      <c r="E2395">
        <v>87659</v>
      </c>
      <c r="F2395">
        <v>6009000000</v>
      </c>
      <c r="G2395">
        <v>2024</v>
      </c>
    </row>
    <row r="2396" spans="1:7" x14ac:dyDescent="0.3">
      <c r="A2396" s="3">
        <v>45323</v>
      </c>
      <c r="B2396" t="s">
        <v>36</v>
      </c>
      <c r="C2396" t="s">
        <v>6</v>
      </c>
      <c r="D2396">
        <v>5389</v>
      </c>
      <c r="E2396">
        <v>38356</v>
      </c>
      <c r="F2396">
        <v>8083500000</v>
      </c>
      <c r="G2396">
        <v>2024</v>
      </c>
    </row>
    <row r="2397" spans="1:7" x14ac:dyDescent="0.3">
      <c r="A2397" s="3">
        <v>45323</v>
      </c>
      <c r="B2397" t="s">
        <v>34</v>
      </c>
      <c r="C2397" t="s">
        <v>6</v>
      </c>
      <c r="D2397">
        <v>5103</v>
      </c>
      <c r="E2397">
        <v>88441</v>
      </c>
      <c r="F2397">
        <v>7654500000</v>
      </c>
      <c r="G2397">
        <v>2024</v>
      </c>
    </row>
    <row r="2398" spans="1:7" x14ac:dyDescent="0.3">
      <c r="A2398" s="3">
        <v>45323</v>
      </c>
      <c r="B2398" t="s">
        <v>23</v>
      </c>
      <c r="C2398" t="s">
        <v>6</v>
      </c>
      <c r="D2398">
        <v>2364</v>
      </c>
      <c r="E2398">
        <v>30504</v>
      </c>
      <c r="F2398">
        <v>3546000000</v>
      </c>
      <c r="G2398">
        <v>2024</v>
      </c>
    </row>
    <row r="2399" spans="1:7" x14ac:dyDescent="0.3">
      <c r="A2399" s="3">
        <v>45323</v>
      </c>
      <c r="B2399" t="s">
        <v>10</v>
      </c>
      <c r="C2399" t="s">
        <v>6</v>
      </c>
      <c r="D2399">
        <v>246</v>
      </c>
      <c r="E2399">
        <v>39048</v>
      </c>
      <c r="F2399">
        <v>369000000</v>
      </c>
      <c r="G2399">
        <v>2024</v>
      </c>
    </row>
    <row r="2400" spans="1:7" x14ac:dyDescent="0.3">
      <c r="A2400" s="3">
        <v>45323</v>
      </c>
      <c r="B2400" t="s">
        <v>25</v>
      </c>
      <c r="C2400" t="s">
        <v>6</v>
      </c>
      <c r="D2400">
        <v>3733</v>
      </c>
      <c r="E2400">
        <v>57255</v>
      </c>
      <c r="F2400">
        <v>5599500000</v>
      </c>
      <c r="G2400">
        <v>2024</v>
      </c>
    </row>
    <row r="2401" spans="1:7" x14ac:dyDescent="0.3">
      <c r="A2401" s="3">
        <v>45323</v>
      </c>
      <c r="B2401" t="s">
        <v>11</v>
      </c>
      <c r="C2401" t="s">
        <v>6</v>
      </c>
      <c r="D2401">
        <v>2198</v>
      </c>
      <c r="E2401">
        <v>40110</v>
      </c>
      <c r="F2401">
        <v>3297000000</v>
      </c>
      <c r="G2401">
        <v>2024</v>
      </c>
    </row>
    <row r="2402" spans="1:7" x14ac:dyDescent="0.3">
      <c r="A2402" s="3">
        <v>45323</v>
      </c>
      <c r="B2402" t="s">
        <v>26</v>
      </c>
      <c r="C2402" t="s">
        <v>6</v>
      </c>
      <c r="D2402">
        <v>1017</v>
      </c>
      <c r="E2402">
        <v>34359</v>
      </c>
      <c r="F2402">
        <v>1525500000</v>
      </c>
      <c r="G2402">
        <v>2024</v>
      </c>
    </row>
    <row r="2403" spans="1:7" x14ac:dyDescent="0.3">
      <c r="A2403" s="3">
        <v>45323</v>
      </c>
      <c r="B2403" t="s">
        <v>32</v>
      </c>
      <c r="C2403" t="s">
        <v>6</v>
      </c>
      <c r="D2403">
        <v>2830</v>
      </c>
      <c r="E2403">
        <v>56600</v>
      </c>
      <c r="F2403">
        <v>4245000000</v>
      </c>
      <c r="G2403">
        <v>2024</v>
      </c>
    </row>
    <row r="2404" spans="1:7" x14ac:dyDescent="0.3">
      <c r="A2404" s="3">
        <v>45323</v>
      </c>
      <c r="B2404" t="s">
        <v>30</v>
      </c>
      <c r="C2404" t="s">
        <v>6</v>
      </c>
      <c r="D2404">
        <v>1075</v>
      </c>
      <c r="E2404">
        <v>38121</v>
      </c>
      <c r="F2404">
        <v>1612500000</v>
      </c>
      <c r="G2404">
        <v>2024</v>
      </c>
    </row>
    <row r="2405" spans="1:7" x14ac:dyDescent="0.3">
      <c r="A2405" s="3">
        <v>45323</v>
      </c>
      <c r="B2405" t="s">
        <v>41</v>
      </c>
      <c r="C2405" t="s">
        <v>6</v>
      </c>
      <c r="D2405">
        <v>1341</v>
      </c>
      <c r="E2405">
        <v>74089</v>
      </c>
      <c r="F2405">
        <v>2011500000</v>
      </c>
      <c r="G2405">
        <v>2024</v>
      </c>
    </row>
    <row r="2406" spans="1:7" x14ac:dyDescent="0.3">
      <c r="A2406" s="3">
        <v>45323</v>
      </c>
      <c r="B2406" t="s">
        <v>31</v>
      </c>
      <c r="C2406" t="s">
        <v>6</v>
      </c>
      <c r="D2406">
        <v>710</v>
      </c>
      <c r="E2406">
        <v>34467</v>
      </c>
      <c r="F2406">
        <v>1065000000</v>
      </c>
      <c r="G2406">
        <v>2024</v>
      </c>
    </row>
    <row r="2407" spans="1:7" x14ac:dyDescent="0.3">
      <c r="A2407" s="3">
        <v>45323</v>
      </c>
      <c r="B2407" t="s">
        <v>27</v>
      </c>
      <c r="C2407" t="s">
        <v>6</v>
      </c>
      <c r="D2407">
        <v>586</v>
      </c>
      <c r="E2407">
        <v>13692</v>
      </c>
      <c r="F2407">
        <v>879000000</v>
      </c>
      <c r="G2407">
        <v>2024</v>
      </c>
    </row>
    <row r="2408" spans="1:7" x14ac:dyDescent="0.3">
      <c r="A2408" s="3">
        <v>45323</v>
      </c>
      <c r="B2408" t="s">
        <v>13</v>
      </c>
      <c r="C2408" t="s">
        <v>6</v>
      </c>
      <c r="D2408">
        <v>233</v>
      </c>
      <c r="E2408">
        <v>5055</v>
      </c>
      <c r="F2408">
        <v>349500000</v>
      </c>
      <c r="G2408">
        <v>2024</v>
      </c>
    </row>
    <row r="2409" spans="1:7" x14ac:dyDescent="0.3">
      <c r="A2409" s="3">
        <v>45323</v>
      </c>
      <c r="B2409" t="s">
        <v>33</v>
      </c>
      <c r="C2409" t="s">
        <v>6</v>
      </c>
      <c r="D2409">
        <v>990</v>
      </c>
      <c r="E2409">
        <v>4759</v>
      </c>
      <c r="F2409">
        <v>1485000000</v>
      </c>
      <c r="G2409">
        <v>2024</v>
      </c>
    </row>
    <row r="2410" spans="1:7" x14ac:dyDescent="0.3">
      <c r="A2410" s="3">
        <v>45323</v>
      </c>
      <c r="B2410" t="s">
        <v>20</v>
      </c>
      <c r="C2410" t="s">
        <v>6</v>
      </c>
      <c r="D2410">
        <v>24</v>
      </c>
      <c r="E2410">
        <v>3334</v>
      </c>
      <c r="F2410">
        <v>36000000</v>
      </c>
      <c r="G2410">
        <v>2024</v>
      </c>
    </row>
    <row r="2411" spans="1:7" x14ac:dyDescent="0.3">
      <c r="A2411" s="3">
        <v>45323</v>
      </c>
      <c r="B2411" t="s">
        <v>22</v>
      </c>
      <c r="C2411" t="s">
        <v>6</v>
      </c>
      <c r="D2411">
        <v>126</v>
      </c>
      <c r="E2411">
        <v>1416</v>
      </c>
      <c r="F2411">
        <v>189000000</v>
      </c>
      <c r="G2411">
        <v>2024</v>
      </c>
    </row>
    <row r="2412" spans="1:7" x14ac:dyDescent="0.3">
      <c r="A2412" s="3">
        <v>45323</v>
      </c>
      <c r="B2412" t="s">
        <v>19</v>
      </c>
      <c r="C2412" t="s">
        <v>6</v>
      </c>
      <c r="D2412">
        <v>384</v>
      </c>
      <c r="E2412">
        <v>4556</v>
      </c>
      <c r="F2412">
        <v>576000000</v>
      </c>
      <c r="G2412">
        <v>2024</v>
      </c>
    </row>
    <row r="2413" spans="1:7" x14ac:dyDescent="0.3">
      <c r="A2413" s="3">
        <v>45323</v>
      </c>
      <c r="B2413" t="s">
        <v>28</v>
      </c>
      <c r="C2413" t="s">
        <v>6</v>
      </c>
      <c r="D2413">
        <v>66</v>
      </c>
      <c r="E2413">
        <v>4926</v>
      </c>
      <c r="F2413">
        <v>99000000</v>
      </c>
      <c r="G2413">
        <v>2024</v>
      </c>
    </row>
    <row r="2414" spans="1:7" x14ac:dyDescent="0.3">
      <c r="A2414" s="3">
        <v>45323</v>
      </c>
      <c r="B2414" t="s">
        <v>17</v>
      </c>
      <c r="C2414" t="s">
        <v>6</v>
      </c>
      <c r="D2414">
        <v>51</v>
      </c>
      <c r="E2414">
        <v>2146</v>
      </c>
      <c r="F2414">
        <v>76500000</v>
      </c>
      <c r="G2414">
        <v>2024</v>
      </c>
    </row>
    <row r="2415" spans="1:7" x14ac:dyDescent="0.3">
      <c r="A2415" s="3">
        <v>45323</v>
      </c>
      <c r="B2415" t="s">
        <v>15</v>
      </c>
      <c r="C2415" t="s">
        <v>6</v>
      </c>
      <c r="D2415">
        <v>3</v>
      </c>
      <c r="E2415">
        <v>1723</v>
      </c>
      <c r="F2415">
        <v>4500000</v>
      </c>
      <c r="G2415">
        <v>2024</v>
      </c>
    </row>
    <row r="2416" spans="1:7" x14ac:dyDescent="0.3">
      <c r="A2416" s="3">
        <v>45323</v>
      </c>
      <c r="B2416" t="s">
        <v>12</v>
      </c>
      <c r="C2416" t="s">
        <v>6</v>
      </c>
      <c r="D2416">
        <v>24</v>
      </c>
      <c r="E2416">
        <v>1052</v>
      </c>
      <c r="F2416">
        <v>36000000</v>
      </c>
      <c r="G2416">
        <v>2024</v>
      </c>
    </row>
    <row r="2417" spans="1:7" x14ac:dyDescent="0.3">
      <c r="A2417" s="3">
        <v>45323</v>
      </c>
      <c r="B2417" t="s">
        <v>16</v>
      </c>
      <c r="C2417" t="s">
        <v>6</v>
      </c>
      <c r="D2417">
        <v>11</v>
      </c>
      <c r="E2417">
        <v>1890</v>
      </c>
      <c r="F2417">
        <v>16500000</v>
      </c>
      <c r="G2417">
        <v>2024</v>
      </c>
    </row>
    <row r="2418" spans="1:7" x14ac:dyDescent="0.3">
      <c r="A2418" s="3">
        <v>45323</v>
      </c>
      <c r="B2418" t="s">
        <v>8</v>
      </c>
      <c r="C2418" t="s">
        <v>6</v>
      </c>
      <c r="D2418">
        <v>5</v>
      </c>
      <c r="E2418">
        <v>473</v>
      </c>
      <c r="F2418">
        <v>7500000</v>
      </c>
      <c r="G2418">
        <v>2024</v>
      </c>
    </row>
    <row r="2419" spans="1:7" x14ac:dyDescent="0.3">
      <c r="A2419" s="3">
        <v>45352</v>
      </c>
      <c r="B2419" t="s">
        <v>37</v>
      </c>
      <c r="C2419" t="s">
        <v>6</v>
      </c>
      <c r="D2419">
        <v>26668</v>
      </c>
      <c r="E2419">
        <v>152563</v>
      </c>
      <c r="F2419">
        <v>40002000000</v>
      </c>
      <c r="G2419">
        <v>2024</v>
      </c>
    </row>
    <row r="2420" spans="1:7" x14ac:dyDescent="0.3">
      <c r="A2420" s="3">
        <v>45352</v>
      </c>
      <c r="B2420" t="s">
        <v>40</v>
      </c>
      <c r="C2420" t="s">
        <v>6</v>
      </c>
      <c r="D2420">
        <v>7799</v>
      </c>
      <c r="E2420">
        <v>210216</v>
      </c>
      <c r="F2420">
        <v>11698500000</v>
      </c>
      <c r="G2420">
        <v>2024</v>
      </c>
    </row>
    <row r="2421" spans="1:7" x14ac:dyDescent="0.3">
      <c r="A2421" s="3">
        <v>45352</v>
      </c>
      <c r="B2421" t="s">
        <v>35</v>
      </c>
      <c r="C2421" t="s">
        <v>6</v>
      </c>
      <c r="D2421">
        <v>22742</v>
      </c>
      <c r="E2421">
        <v>123800</v>
      </c>
      <c r="F2421">
        <v>34113000000</v>
      </c>
      <c r="G2421">
        <v>2024</v>
      </c>
    </row>
    <row r="2422" spans="1:7" x14ac:dyDescent="0.3">
      <c r="A2422" s="3">
        <v>45352</v>
      </c>
      <c r="B2422" t="s">
        <v>39</v>
      </c>
      <c r="C2422" t="s">
        <v>6</v>
      </c>
      <c r="D2422">
        <v>13350</v>
      </c>
      <c r="E2422">
        <v>124071</v>
      </c>
      <c r="F2422">
        <v>20025000000</v>
      </c>
      <c r="G2422">
        <v>2024</v>
      </c>
    </row>
    <row r="2423" spans="1:7" x14ac:dyDescent="0.3">
      <c r="A2423" s="3">
        <v>45352</v>
      </c>
      <c r="B2423" t="s">
        <v>38</v>
      </c>
      <c r="C2423" t="s">
        <v>6</v>
      </c>
      <c r="D2423">
        <v>7933</v>
      </c>
      <c r="E2423">
        <v>89538</v>
      </c>
      <c r="F2423">
        <v>11899500000</v>
      </c>
      <c r="G2423">
        <v>2024</v>
      </c>
    </row>
    <row r="2424" spans="1:7" x14ac:dyDescent="0.3">
      <c r="A2424" s="3">
        <v>45352</v>
      </c>
      <c r="B2424" t="s">
        <v>23</v>
      </c>
      <c r="C2424" t="s">
        <v>6</v>
      </c>
      <c r="D2424">
        <v>5002</v>
      </c>
      <c r="E2424">
        <v>31599</v>
      </c>
      <c r="F2424">
        <v>7503000000</v>
      </c>
      <c r="G2424">
        <v>2024</v>
      </c>
    </row>
    <row r="2425" spans="1:7" x14ac:dyDescent="0.3">
      <c r="A2425" s="3">
        <v>45352</v>
      </c>
      <c r="B2425" t="s">
        <v>36</v>
      </c>
      <c r="C2425" t="s">
        <v>6</v>
      </c>
      <c r="D2425">
        <v>8393</v>
      </c>
      <c r="E2425">
        <v>42909</v>
      </c>
      <c r="F2425">
        <v>12589500000</v>
      </c>
      <c r="G2425">
        <v>2024</v>
      </c>
    </row>
    <row r="2426" spans="1:7" x14ac:dyDescent="0.3">
      <c r="A2426" s="3">
        <v>45352</v>
      </c>
      <c r="B2426" t="s">
        <v>34</v>
      </c>
      <c r="C2426" t="s">
        <v>6</v>
      </c>
      <c r="D2426">
        <v>8496</v>
      </c>
      <c r="E2426">
        <v>94822</v>
      </c>
      <c r="F2426">
        <v>12744000000</v>
      </c>
      <c r="G2426">
        <v>2024</v>
      </c>
    </row>
    <row r="2427" spans="1:7" x14ac:dyDescent="0.3">
      <c r="A2427" s="3">
        <v>45352</v>
      </c>
      <c r="B2427" t="s">
        <v>21</v>
      </c>
      <c r="C2427" t="s">
        <v>6</v>
      </c>
      <c r="D2427">
        <v>2584</v>
      </c>
      <c r="E2427">
        <v>102949</v>
      </c>
      <c r="F2427">
        <v>3876000000</v>
      </c>
      <c r="G2427">
        <v>2024</v>
      </c>
    </row>
    <row r="2428" spans="1:7" x14ac:dyDescent="0.3">
      <c r="A2428" s="3">
        <v>45352</v>
      </c>
      <c r="B2428" t="s">
        <v>24</v>
      </c>
      <c r="C2428" t="s">
        <v>6</v>
      </c>
      <c r="D2428">
        <v>5772</v>
      </c>
      <c r="E2428">
        <v>95405</v>
      </c>
      <c r="F2428">
        <v>8658000000</v>
      </c>
      <c r="G2428">
        <v>2024</v>
      </c>
    </row>
    <row r="2429" spans="1:7" x14ac:dyDescent="0.3">
      <c r="A2429" s="3">
        <v>45352</v>
      </c>
      <c r="B2429" t="s">
        <v>32</v>
      </c>
      <c r="C2429" t="s">
        <v>6</v>
      </c>
      <c r="D2429">
        <v>7057</v>
      </c>
      <c r="E2429">
        <v>69119</v>
      </c>
      <c r="F2429">
        <v>10585500000</v>
      </c>
      <c r="G2429">
        <v>2024</v>
      </c>
    </row>
    <row r="2430" spans="1:7" x14ac:dyDescent="0.3">
      <c r="A2430" s="3">
        <v>45352</v>
      </c>
      <c r="B2430" t="s">
        <v>10</v>
      </c>
      <c r="C2430" t="s">
        <v>6</v>
      </c>
      <c r="D2430">
        <v>767</v>
      </c>
      <c r="E2430">
        <v>42612</v>
      </c>
      <c r="F2430">
        <v>1150500000</v>
      </c>
      <c r="G2430">
        <v>2024</v>
      </c>
    </row>
    <row r="2431" spans="1:7" x14ac:dyDescent="0.3">
      <c r="A2431" s="3">
        <v>45352</v>
      </c>
      <c r="B2431" t="s">
        <v>11</v>
      </c>
      <c r="C2431" t="s">
        <v>6</v>
      </c>
      <c r="D2431">
        <v>3610</v>
      </c>
      <c r="E2431">
        <v>46046</v>
      </c>
      <c r="F2431">
        <v>5415000000</v>
      </c>
      <c r="G2431">
        <v>2024</v>
      </c>
    </row>
    <row r="2432" spans="1:7" x14ac:dyDescent="0.3">
      <c r="A2432" s="3">
        <v>45352</v>
      </c>
      <c r="B2432" t="s">
        <v>26</v>
      </c>
      <c r="C2432" t="s">
        <v>6</v>
      </c>
      <c r="D2432">
        <v>1514</v>
      </c>
      <c r="E2432">
        <v>35877</v>
      </c>
      <c r="F2432">
        <v>2271000000</v>
      </c>
      <c r="G2432">
        <v>2024</v>
      </c>
    </row>
    <row r="2433" spans="1:7" x14ac:dyDescent="0.3">
      <c r="A2433" s="3">
        <v>45352</v>
      </c>
      <c r="B2433" t="s">
        <v>41</v>
      </c>
      <c r="C2433" t="s">
        <v>6</v>
      </c>
      <c r="D2433">
        <v>2159</v>
      </c>
      <c r="E2433">
        <v>69871</v>
      </c>
      <c r="F2433">
        <v>3238500000</v>
      </c>
      <c r="G2433">
        <v>2024</v>
      </c>
    </row>
    <row r="2434" spans="1:7" x14ac:dyDescent="0.3">
      <c r="A2434" s="3">
        <v>45352</v>
      </c>
      <c r="B2434" t="s">
        <v>30</v>
      </c>
      <c r="C2434" t="s">
        <v>6</v>
      </c>
      <c r="D2434">
        <v>1387</v>
      </c>
      <c r="E2434">
        <v>41778</v>
      </c>
      <c r="F2434">
        <v>2080500000</v>
      </c>
      <c r="G2434">
        <v>2024</v>
      </c>
    </row>
    <row r="2435" spans="1:7" x14ac:dyDescent="0.3">
      <c r="A2435" s="3">
        <v>45352</v>
      </c>
      <c r="B2435" t="s">
        <v>31</v>
      </c>
      <c r="C2435" t="s">
        <v>6</v>
      </c>
      <c r="D2435">
        <v>824</v>
      </c>
      <c r="E2435">
        <v>38149</v>
      </c>
      <c r="F2435">
        <v>1236000000</v>
      </c>
      <c r="G2435">
        <v>2024</v>
      </c>
    </row>
    <row r="2436" spans="1:7" x14ac:dyDescent="0.3">
      <c r="A2436" s="3">
        <v>45352</v>
      </c>
      <c r="B2436" t="s">
        <v>33</v>
      </c>
      <c r="C2436" t="s">
        <v>6</v>
      </c>
      <c r="D2436">
        <v>1745</v>
      </c>
      <c r="E2436">
        <v>5018</v>
      </c>
      <c r="F2436">
        <v>2617500000</v>
      </c>
      <c r="G2436">
        <v>2024</v>
      </c>
    </row>
    <row r="2437" spans="1:7" x14ac:dyDescent="0.3">
      <c r="A2437" s="3">
        <v>45352</v>
      </c>
      <c r="B2437" t="s">
        <v>27</v>
      </c>
      <c r="C2437" t="s">
        <v>6</v>
      </c>
      <c r="D2437">
        <v>579</v>
      </c>
      <c r="E2437">
        <v>12506</v>
      </c>
      <c r="F2437">
        <v>868500000</v>
      </c>
      <c r="G2437">
        <v>2024</v>
      </c>
    </row>
    <row r="2438" spans="1:7" x14ac:dyDescent="0.3">
      <c r="A2438" s="3">
        <v>45352</v>
      </c>
      <c r="B2438" t="s">
        <v>13</v>
      </c>
      <c r="C2438" t="s">
        <v>6</v>
      </c>
      <c r="D2438">
        <v>297</v>
      </c>
      <c r="E2438">
        <v>6600</v>
      </c>
      <c r="F2438">
        <v>445500000</v>
      </c>
      <c r="G2438">
        <v>2024</v>
      </c>
    </row>
    <row r="2439" spans="1:7" x14ac:dyDescent="0.3">
      <c r="A2439" s="3">
        <v>45352</v>
      </c>
      <c r="B2439" t="s">
        <v>20</v>
      </c>
      <c r="C2439" t="s">
        <v>6</v>
      </c>
      <c r="D2439">
        <v>41</v>
      </c>
      <c r="E2439">
        <v>3728</v>
      </c>
      <c r="F2439">
        <v>61500000</v>
      </c>
      <c r="G2439">
        <v>2024</v>
      </c>
    </row>
    <row r="2440" spans="1:7" x14ac:dyDescent="0.3">
      <c r="A2440" s="3">
        <v>45352</v>
      </c>
      <c r="B2440" t="s">
        <v>22</v>
      </c>
      <c r="C2440" t="s">
        <v>6</v>
      </c>
      <c r="D2440">
        <v>215</v>
      </c>
      <c r="E2440">
        <v>1525</v>
      </c>
      <c r="F2440">
        <v>322500000</v>
      </c>
      <c r="G2440">
        <v>2024</v>
      </c>
    </row>
    <row r="2441" spans="1:7" x14ac:dyDescent="0.3">
      <c r="A2441" s="3">
        <v>45352</v>
      </c>
      <c r="B2441" t="s">
        <v>19</v>
      </c>
      <c r="C2441" t="s">
        <v>6</v>
      </c>
      <c r="D2441">
        <v>477</v>
      </c>
      <c r="E2441">
        <v>4337</v>
      </c>
      <c r="F2441">
        <v>715500000</v>
      </c>
      <c r="G2441">
        <v>2024</v>
      </c>
    </row>
    <row r="2442" spans="1:7" x14ac:dyDescent="0.3">
      <c r="A2442" s="3">
        <v>45352</v>
      </c>
      <c r="B2442" t="s">
        <v>16</v>
      </c>
      <c r="C2442" t="s">
        <v>6</v>
      </c>
      <c r="D2442">
        <v>4</v>
      </c>
      <c r="E2442">
        <v>2223</v>
      </c>
      <c r="F2442">
        <v>6000000</v>
      </c>
      <c r="G2442">
        <v>2024</v>
      </c>
    </row>
    <row r="2443" spans="1:7" x14ac:dyDescent="0.3">
      <c r="A2443" s="3">
        <v>45352</v>
      </c>
      <c r="B2443" t="s">
        <v>28</v>
      </c>
      <c r="C2443" t="s">
        <v>6</v>
      </c>
      <c r="D2443">
        <v>90</v>
      </c>
      <c r="E2443">
        <v>4737</v>
      </c>
      <c r="F2443">
        <v>135000000</v>
      </c>
      <c r="G2443">
        <v>2024</v>
      </c>
    </row>
    <row r="2444" spans="1:7" x14ac:dyDescent="0.3">
      <c r="A2444" s="3">
        <v>45352</v>
      </c>
      <c r="B2444" t="s">
        <v>17</v>
      </c>
      <c r="C2444" t="s">
        <v>6</v>
      </c>
      <c r="D2444">
        <v>58</v>
      </c>
      <c r="E2444">
        <v>1932</v>
      </c>
      <c r="F2444">
        <v>87000000</v>
      </c>
      <c r="G2444">
        <v>2024</v>
      </c>
    </row>
    <row r="2445" spans="1:7" x14ac:dyDescent="0.3">
      <c r="A2445" s="3">
        <v>45352</v>
      </c>
      <c r="B2445" t="s">
        <v>12</v>
      </c>
      <c r="C2445" t="s">
        <v>6</v>
      </c>
      <c r="D2445">
        <v>25</v>
      </c>
      <c r="E2445">
        <v>780</v>
      </c>
      <c r="F2445">
        <v>37500000</v>
      </c>
      <c r="G2445">
        <v>2024</v>
      </c>
    </row>
    <row r="2446" spans="1:7" x14ac:dyDescent="0.3">
      <c r="A2446" s="3">
        <v>45352</v>
      </c>
      <c r="B2446" t="s">
        <v>15</v>
      </c>
      <c r="C2446" t="s">
        <v>6</v>
      </c>
      <c r="D2446">
        <v>13</v>
      </c>
      <c r="E2446">
        <v>1394</v>
      </c>
      <c r="F2446">
        <v>19500000</v>
      </c>
      <c r="G2446">
        <v>2024</v>
      </c>
    </row>
    <row r="2447" spans="1:7" x14ac:dyDescent="0.3">
      <c r="A2447" s="3">
        <v>45352</v>
      </c>
      <c r="B2447" t="s">
        <v>8</v>
      </c>
      <c r="C2447" t="s">
        <v>6</v>
      </c>
      <c r="D2447">
        <v>2</v>
      </c>
      <c r="E2447">
        <v>447</v>
      </c>
      <c r="F2447">
        <v>3000000</v>
      </c>
      <c r="G2447">
        <v>2024</v>
      </c>
    </row>
    <row r="2448" spans="1:7" x14ac:dyDescent="0.3">
      <c r="A2448" s="3">
        <v>45352</v>
      </c>
      <c r="B2448" t="s">
        <v>18</v>
      </c>
      <c r="C2448" t="s">
        <v>6</v>
      </c>
      <c r="D2448">
        <v>2</v>
      </c>
      <c r="E2448">
        <v>1180</v>
      </c>
      <c r="F2448">
        <v>3000000</v>
      </c>
      <c r="G2448">
        <v>2024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A753-238E-4AC2-A512-580F831EA009}">
  <dimension ref="A1:G2448"/>
  <sheetViews>
    <sheetView workbookViewId="0">
      <selection activeCell="B16" sqref="B16"/>
    </sheetView>
  </sheetViews>
  <sheetFormatPr defaultRowHeight="14.4" x14ac:dyDescent="0.3"/>
  <cols>
    <col min="1" max="1" width="10.33203125" bestFit="1" customWidth="1"/>
    <col min="2" max="2" width="22.88671875" bestFit="1" customWidth="1"/>
    <col min="3" max="3" width="17.5546875" bestFit="1" customWidth="1"/>
    <col min="4" max="4" width="21.5546875" bestFit="1" customWidth="1"/>
    <col min="5" max="5" width="19.44140625" bestFit="1" customWidth="1"/>
    <col min="6" max="6" width="12" bestFit="1" customWidth="1"/>
    <col min="7" max="7" width="9" bestFit="1" customWidth="1"/>
  </cols>
  <sheetData>
    <row r="1" spans="1:7" x14ac:dyDescent="0.3">
      <c r="A1" s="27" t="s">
        <v>160</v>
      </c>
    </row>
    <row r="3" spans="1:7" x14ac:dyDescent="0.3">
      <c r="A3" t="s">
        <v>0</v>
      </c>
      <c r="B3" t="s">
        <v>1</v>
      </c>
      <c r="C3" t="s">
        <v>2</v>
      </c>
      <c r="D3" t="s">
        <v>3</v>
      </c>
      <c r="E3" t="s">
        <v>4</v>
      </c>
      <c r="F3" t="s">
        <v>116</v>
      </c>
      <c r="G3" t="s">
        <v>111</v>
      </c>
    </row>
    <row r="4" spans="1:7" x14ac:dyDescent="0.3">
      <c r="A4" s="3">
        <v>44287</v>
      </c>
      <c r="B4" t="s">
        <v>5</v>
      </c>
      <c r="C4" t="s">
        <v>6</v>
      </c>
      <c r="D4">
        <v>0</v>
      </c>
      <c r="E4">
        <v>398</v>
      </c>
      <c r="F4">
        <v>0</v>
      </c>
      <c r="G4">
        <v>2021</v>
      </c>
    </row>
    <row r="5" spans="1:7" x14ac:dyDescent="0.3">
      <c r="A5" s="3">
        <v>44287</v>
      </c>
      <c r="B5" t="s">
        <v>5</v>
      </c>
      <c r="C5" t="s">
        <v>7</v>
      </c>
      <c r="D5">
        <v>0</v>
      </c>
      <c r="E5">
        <v>361</v>
      </c>
      <c r="F5">
        <v>0</v>
      </c>
      <c r="G5">
        <v>2021</v>
      </c>
    </row>
    <row r="6" spans="1:7" x14ac:dyDescent="0.3">
      <c r="A6" s="3">
        <v>44317</v>
      </c>
      <c r="B6" t="s">
        <v>5</v>
      </c>
      <c r="C6" t="s">
        <v>6</v>
      </c>
      <c r="D6">
        <v>0</v>
      </c>
      <c r="E6">
        <v>113</v>
      </c>
      <c r="F6">
        <v>0</v>
      </c>
      <c r="G6">
        <v>2021</v>
      </c>
    </row>
    <row r="7" spans="1:7" x14ac:dyDescent="0.3">
      <c r="A7" s="3">
        <v>44317</v>
      </c>
      <c r="B7" t="s">
        <v>5</v>
      </c>
      <c r="C7" t="s">
        <v>7</v>
      </c>
      <c r="D7">
        <v>0</v>
      </c>
      <c r="E7">
        <v>98</v>
      </c>
      <c r="F7">
        <v>0</v>
      </c>
      <c r="G7">
        <v>2021</v>
      </c>
    </row>
    <row r="8" spans="1:7" x14ac:dyDescent="0.3">
      <c r="A8" s="3">
        <v>44348</v>
      </c>
      <c r="B8" t="s">
        <v>5</v>
      </c>
      <c r="C8" t="s">
        <v>6</v>
      </c>
      <c r="D8">
        <v>0</v>
      </c>
      <c r="E8">
        <v>229</v>
      </c>
      <c r="F8">
        <v>0</v>
      </c>
      <c r="G8">
        <v>2021</v>
      </c>
    </row>
    <row r="9" spans="1:7" x14ac:dyDescent="0.3">
      <c r="A9" s="3">
        <v>44348</v>
      </c>
      <c r="B9" t="s">
        <v>5</v>
      </c>
      <c r="C9" t="s">
        <v>7</v>
      </c>
      <c r="D9">
        <v>0</v>
      </c>
      <c r="E9">
        <v>244</v>
      </c>
      <c r="F9">
        <v>0</v>
      </c>
      <c r="G9">
        <v>2021</v>
      </c>
    </row>
    <row r="10" spans="1:7" x14ac:dyDescent="0.3">
      <c r="A10" s="3">
        <v>44378</v>
      </c>
      <c r="B10" t="s">
        <v>5</v>
      </c>
      <c r="C10" t="s">
        <v>6</v>
      </c>
      <c r="D10">
        <v>0</v>
      </c>
      <c r="E10">
        <v>458</v>
      </c>
      <c r="F10">
        <v>0</v>
      </c>
      <c r="G10">
        <v>2021</v>
      </c>
    </row>
    <row r="11" spans="1:7" x14ac:dyDescent="0.3">
      <c r="A11" s="3">
        <v>44378</v>
      </c>
      <c r="B11" t="s">
        <v>5</v>
      </c>
      <c r="C11" t="s">
        <v>7</v>
      </c>
      <c r="D11">
        <v>0</v>
      </c>
      <c r="E11">
        <v>452</v>
      </c>
      <c r="F11">
        <v>0</v>
      </c>
      <c r="G11">
        <v>2021</v>
      </c>
    </row>
    <row r="12" spans="1:7" x14ac:dyDescent="0.3">
      <c r="A12" s="3">
        <v>44409</v>
      </c>
      <c r="B12" t="s">
        <v>5</v>
      </c>
      <c r="C12" t="s">
        <v>6</v>
      </c>
      <c r="D12">
        <v>0</v>
      </c>
      <c r="E12">
        <v>489</v>
      </c>
      <c r="F12">
        <v>0</v>
      </c>
      <c r="G12">
        <v>2021</v>
      </c>
    </row>
    <row r="13" spans="1:7" x14ac:dyDescent="0.3">
      <c r="A13" s="3">
        <v>44409</v>
      </c>
      <c r="B13" t="s">
        <v>5</v>
      </c>
      <c r="C13" t="s">
        <v>7</v>
      </c>
      <c r="D13">
        <v>0</v>
      </c>
      <c r="E13">
        <v>408</v>
      </c>
      <c r="F13">
        <v>0</v>
      </c>
      <c r="G13">
        <v>2021</v>
      </c>
    </row>
    <row r="14" spans="1:7" x14ac:dyDescent="0.3">
      <c r="A14" s="3">
        <v>44440</v>
      </c>
      <c r="B14" t="s">
        <v>5</v>
      </c>
      <c r="C14" t="s">
        <v>6</v>
      </c>
      <c r="D14">
        <v>0</v>
      </c>
      <c r="E14">
        <v>540</v>
      </c>
      <c r="F14">
        <v>0</v>
      </c>
      <c r="G14">
        <v>2021</v>
      </c>
    </row>
    <row r="15" spans="1:7" x14ac:dyDescent="0.3">
      <c r="A15" s="3">
        <v>44440</v>
      </c>
      <c r="B15" t="s">
        <v>5</v>
      </c>
      <c r="C15" t="s">
        <v>7</v>
      </c>
      <c r="D15">
        <v>0</v>
      </c>
      <c r="E15">
        <v>355</v>
      </c>
      <c r="F15">
        <v>0</v>
      </c>
      <c r="G15">
        <v>2021</v>
      </c>
    </row>
    <row r="16" spans="1:7" x14ac:dyDescent="0.3">
      <c r="A16" s="3">
        <v>44470</v>
      </c>
      <c r="B16" t="s">
        <v>5</v>
      </c>
      <c r="C16" t="s">
        <v>6</v>
      </c>
      <c r="D16">
        <v>0</v>
      </c>
      <c r="E16">
        <v>455</v>
      </c>
      <c r="F16">
        <v>0</v>
      </c>
      <c r="G16">
        <v>2021</v>
      </c>
    </row>
    <row r="17" spans="1:7" x14ac:dyDescent="0.3">
      <c r="A17" s="3">
        <v>44470</v>
      </c>
      <c r="B17" t="s">
        <v>5</v>
      </c>
      <c r="C17" t="s">
        <v>7</v>
      </c>
      <c r="D17">
        <v>0</v>
      </c>
      <c r="E17">
        <v>345</v>
      </c>
      <c r="F17">
        <v>0</v>
      </c>
      <c r="G17">
        <v>2021</v>
      </c>
    </row>
    <row r="18" spans="1:7" x14ac:dyDescent="0.3">
      <c r="A18" s="3">
        <v>44501</v>
      </c>
      <c r="B18" t="s">
        <v>5</v>
      </c>
      <c r="C18" t="s">
        <v>6</v>
      </c>
      <c r="D18">
        <v>0</v>
      </c>
      <c r="E18">
        <v>478</v>
      </c>
      <c r="F18">
        <v>0</v>
      </c>
      <c r="G18">
        <v>2021</v>
      </c>
    </row>
    <row r="19" spans="1:7" x14ac:dyDescent="0.3">
      <c r="A19" s="3">
        <v>44501</v>
      </c>
      <c r="B19" t="s">
        <v>5</v>
      </c>
      <c r="C19" t="s">
        <v>7</v>
      </c>
      <c r="D19">
        <v>0</v>
      </c>
      <c r="E19">
        <v>351</v>
      </c>
      <c r="F19">
        <v>0</v>
      </c>
      <c r="G19">
        <v>2021</v>
      </c>
    </row>
    <row r="20" spans="1:7" x14ac:dyDescent="0.3">
      <c r="A20" s="3">
        <v>44531</v>
      </c>
      <c r="B20" t="s">
        <v>5</v>
      </c>
      <c r="C20" t="s">
        <v>6</v>
      </c>
      <c r="D20">
        <v>0</v>
      </c>
      <c r="E20">
        <v>454</v>
      </c>
      <c r="F20">
        <v>0</v>
      </c>
      <c r="G20">
        <v>2021</v>
      </c>
    </row>
    <row r="21" spans="1:7" x14ac:dyDescent="0.3">
      <c r="A21" s="3">
        <v>44531</v>
      </c>
      <c r="B21" t="s">
        <v>5</v>
      </c>
      <c r="C21" t="s">
        <v>7</v>
      </c>
      <c r="D21">
        <v>0</v>
      </c>
      <c r="E21">
        <v>394</v>
      </c>
      <c r="F21">
        <v>0</v>
      </c>
      <c r="G21">
        <v>2021</v>
      </c>
    </row>
    <row r="22" spans="1:7" x14ac:dyDescent="0.3">
      <c r="A22" s="3">
        <v>44562</v>
      </c>
      <c r="B22" t="s">
        <v>5</v>
      </c>
      <c r="C22" t="s">
        <v>6</v>
      </c>
      <c r="D22">
        <v>0</v>
      </c>
      <c r="E22">
        <v>400</v>
      </c>
      <c r="F22">
        <v>0</v>
      </c>
      <c r="G22">
        <v>2022</v>
      </c>
    </row>
    <row r="23" spans="1:7" x14ac:dyDescent="0.3">
      <c r="A23" s="3">
        <v>44562</v>
      </c>
      <c r="B23" t="s">
        <v>5</v>
      </c>
      <c r="C23" t="s">
        <v>7</v>
      </c>
      <c r="D23">
        <v>0</v>
      </c>
      <c r="E23">
        <v>270</v>
      </c>
      <c r="F23">
        <v>0</v>
      </c>
      <c r="G23">
        <v>2022</v>
      </c>
    </row>
    <row r="24" spans="1:7" x14ac:dyDescent="0.3">
      <c r="A24" s="3">
        <v>44593</v>
      </c>
      <c r="B24" t="s">
        <v>5</v>
      </c>
      <c r="C24" t="s">
        <v>6</v>
      </c>
      <c r="D24">
        <v>0</v>
      </c>
      <c r="E24">
        <v>384</v>
      </c>
      <c r="F24">
        <v>0</v>
      </c>
      <c r="G24">
        <v>2022</v>
      </c>
    </row>
    <row r="25" spans="1:7" x14ac:dyDescent="0.3">
      <c r="A25" s="3">
        <v>44593</v>
      </c>
      <c r="B25" t="s">
        <v>5</v>
      </c>
      <c r="C25" t="s">
        <v>7</v>
      </c>
      <c r="D25">
        <v>0</v>
      </c>
      <c r="E25">
        <v>371</v>
      </c>
      <c r="F25">
        <v>0</v>
      </c>
      <c r="G25">
        <v>2022</v>
      </c>
    </row>
    <row r="26" spans="1:7" x14ac:dyDescent="0.3">
      <c r="A26" s="3">
        <v>44621</v>
      </c>
      <c r="B26" t="s">
        <v>5</v>
      </c>
      <c r="C26" t="s">
        <v>6</v>
      </c>
      <c r="D26">
        <v>0</v>
      </c>
      <c r="E26">
        <v>460</v>
      </c>
      <c r="F26">
        <v>0</v>
      </c>
      <c r="G26">
        <v>2022</v>
      </c>
    </row>
    <row r="27" spans="1:7" x14ac:dyDescent="0.3">
      <c r="A27" s="3">
        <v>44621</v>
      </c>
      <c r="B27" t="s">
        <v>5</v>
      </c>
      <c r="C27" t="s">
        <v>7</v>
      </c>
      <c r="D27">
        <v>0</v>
      </c>
      <c r="E27">
        <v>390</v>
      </c>
      <c r="F27">
        <v>0</v>
      </c>
      <c r="G27">
        <v>2022</v>
      </c>
    </row>
    <row r="28" spans="1:7" x14ac:dyDescent="0.3">
      <c r="A28" s="3">
        <v>44652</v>
      </c>
      <c r="B28" t="s">
        <v>5</v>
      </c>
      <c r="C28" t="s">
        <v>6</v>
      </c>
      <c r="D28">
        <v>0</v>
      </c>
      <c r="E28">
        <v>455</v>
      </c>
      <c r="F28">
        <v>0</v>
      </c>
      <c r="G28">
        <v>2022</v>
      </c>
    </row>
    <row r="29" spans="1:7" x14ac:dyDescent="0.3">
      <c r="A29" s="3">
        <v>44652</v>
      </c>
      <c r="B29" t="s">
        <v>5</v>
      </c>
      <c r="C29" t="s">
        <v>7</v>
      </c>
      <c r="D29">
        <v>0</v>
      </c>
      <c r="E29">
        <v>380</v>
      </c>
      <c r="F29">
        <v>0</v>
      </c>
      <c r="G29">
        <v>2022</v>
      </c>
    </row>
    <row r="30" spans="1:7" x14ac:dyDescent="0.3">
      <c r="A30" s="3">
        <v>44682</v>
      </c>
      <c r="B30" t="s">
        <v>5</v>
      </c>
      <c r="C30" t="s">
        <v>6</v>
      </c>
      <c r="D30">
        <v>0</v>
      </c>
      <c r="E30">
        <v>461</v>
      </c>
      <c r="F30">
        <v>0</v>
      </c>
      <c r="G30">
        <v>2022</v>
      </c>
    </row>
    <row r="31" spans="1:7" x14ac:dyDescent="0.3">
      <c r="A31" s="3">
        <v>44682</v>
      </c>
      <c r="B31" t="s">
        <v>5</v>
      </c>
      <c r="C31" t="s">
        <v>7</v>
      </c>
      <c r="D31">
        <v>0</v>
      </c>
      <c r="E31">
        <v>421</v>
      </c>
      <c r="F31">
        <v>0</v>
      </c>
      <c r="G31">
        <v>2022</v>
      </c>
    </row>
    <row r="32" spans="1:7" x14ac:dyDescent="0.3">
      <c r="A32" s="3">
        <v>44713</v>
      </c>
      <c r="B32" t="s">
        <v>5</v>
      </c>
      <c r="C32" t="s">
        <v>6</v>
      </c>
      <c r="D32">
        <v>0</v>
      </c>
      <c r="E32">
        <v>429</v>
      </c>
      <c r="F32">
        <v>0</v>
      </c>
      <c r="G32">
        <v>2022</v>
      </c>
    </row>
    <row r="33" spans="1:7" x14ac:dyDescent="0.3">
      <c r="A33" s="3">
        <v>44713</v>
      </c>
      <c r="B33" t="s">
        <v>5</v>
      </c>
      <c r="C33" t="s">
        <v>7</v>
      </c>
      <c r="D33">
        <v>0</v>
      </c>
      <c r="E33">
        <v>446</v>
      </c>
      <c r="F33">
        <v>0</v>
      </c>
      <c r="G33">
        <v>2022</v>
      </c>
    </row>
    <row r="34" spans="1:7" x14ac:dyDescent="0.3">
      <c r="A34" s="3">
        <v>44743</v>
      </c>
      <c r="B34" t="s">
        <v>5</v>
      </c>
      <c r="C34" t="s">
        <v>6</v>
      </c>
      <c r="D34">
        <v>0</v>
      </c>
      <c r="E34">
        <v>409</v>
      </c>
      <c r="F34">
        <v>0</v>
      </c>
      <c r="G34">
        <v>2022</v>
      </c>
    </row>
    <row r="35" spans="1:7" x14ac:dyDescent="0.3">
      <c r="A35" s="3">
        <v>44743</v>
      </c>
      <c r="B35" t="s">
        <v>5</v>
      </c>
      <c r="C35" t="s">
        <v>7</v>
      </c>
      <c r="D35">
        <v>0</v>
      </c>
      <c r="E35">
        <v>439</v>
      </c>
      <c r="F35">
        <v>0</v>
      </c>
      <c r="G35">
        <v>2022</v>
      </c>
    </row>
    <row r="36" spans="1:7" x14ac:dyDescent="0.3">
      <c r="A36" s="3">
        <v>44774</v>
      </c>
      <c r="B36" t="s">
        <v>5</v>
      </c>
      <c r="C36" t="s">
        <v>6</v>
      </c>
      <c r="D36">
        <v>0</v>
      </c>
      <c r="E36">
        <v>394</v>
      </c>
      <c r="F36">
        <v>0</v>
      </c>
      <c r="G36">
        <v>2022</v>
      </c>
    </row>
    <row r="37" spans="1:7" x14ac:dyDescent="0.3">
      <c r="A37" s="3">
        <v>44774</v>
      </c>
      <c r="B37" t="s">
        <v>5</v>
      </c>
      <c r="C37" t="s">
        <v>7</v>
      </c>
      <c r="D37">
        <v>0</v>
      </c>
      <c r="E37">
        <v>421</v>
      </c>
      <c r="F37">
        <v>0</v>
      </c>
      <c r="G37">
        <v>2022</v>
      </c>
    </row>
    <row r="38" spans="1:7" x14ac:dyDescent="0.3">
      <c r="A38" s="3">
        <v>44805</v>
      </c>
      <c r="B38" t="s">
        <v>5</v>
      </c>
      <c r="C38" t="s">
        <v>6</v>
      </c>
      <c r="D38">
        <v>0</v>
      </c>
      <c r="E38">
        <v>443</v>
      </c>
      <c r="F38">
        <v>0</v>
      </c>
      <c r="G38">
        <v>2022</v>
      </c>
    </row>
    <row r="39" spans="1:7" x14ac:dyDescent="0.3">
      <c r="A39" s="3">
        <v>44805</v>
      </c>
      <c r="B39" t="s">
        <v>5</v>
      </c>
      <c r="C39" t="s">
        <v>7</v>
      </c>
      <c r="D39">
        <v>0</v>
      </c>
      <c r="E39">
        <v>581</v>
      </c>
      <c r="F39">
        <v>0</v>
      </c>
      <c r="G39">
        <v>2022</v>
      </c>
    </row>
    <row r="40" spans="1:7" x14ac:dyDescent="0.3">
      <c r="A40" s="3">
        <v>44835</v>
      </c>
      <c r="B40" t="s">
        <v>5</v>
      </c>
      <c r="C40" t="s">
        <v>6</v>
      </c>
      <c r="D40">
        <v>0</v>
      </c>
      <c r="E40">
        <v>371</v>
      </c>
      <c r="F40">
        <v>0</v>
      </c>
      <c r="G40">
        <v>2022</v>
      </c>
    </row>
    <row r="41" spans="1:7" x14ac:dyDescent="0.3">
      <c r="A41" s="3">
        <v>44835</v>
      </c>
      <c r="B41" t="s">
        <v>5</v>
      </c>
      <c r="C41" t="s">
        <v>7</v>
      </c>
      <c r="D41">
        <v>0</v>
      </c>
      <c r="E41">
        <v>340</v>
      </c>
      <c r="F41">
        <v>0</v>
      </c>
      <c r="G41">
        <v>2022</v>
      </c>
    </row>
    <row r="42" spans="1:7" x14ac:dyDescent="0.3">
      <c r="A42" s="3">
        <v>44866</v>
      </c>
      <c r="B42" t="s">
        <v>5</v>
      </c>
      <c r="C42" t="s">
        <v>6</v>
      </c>
      <c r="D42">
        <v>0</v>
      </c>
      <c r="E42">
        <v>431</v>
      </c>
      <c r="F42">
        <v>0</v>
      </c>
      <c r="G42">
        <v>2022</v>
      </c>
    </row>
    <row r="43" spans="1:7" x14ac:dyDescent="0.3">
      <c r="A43" s="3">
        <v>44866</v>
      </c>
      <c r="B43" t="s">
        <v>5</v>
      </c>
      <c r="C43" t="s">
        <v>7</v>
      </c>
      <c r="D43">
        <v>0</v>
      </c>
      <c r="E43">
        <v>411</v>
      </c>
      <c r="F43">
        <v>0</v>
      </c>
      <c r="G43">
        <v>2022</v>
      </c>
    </row>
    <row r="44" spans="1:7" x14ac:dyDescent="0.3">
      <c r="A44" s="3">
        <v>44896</v>
      </c>
      <c r="B44" t="s">
        <v>5</v>
      </c>
      <c r="C44" t="s">
        <v>6</v>
      </c>
      <c r="D44">
        <v>0</v>
      </c>
      <c r="E44">
        <v>274</v>
      </c>
      <c r="F44">
        <v>0</v>
      </c>
      <c r="G44">
        <v>2022</v>
      </c>
    </row>
    <row r="45" spans="1:7" x14ac:dyDescent="0.3">
      <c r="A45" s="3">
        <v>44896</v>
      </c>
      <c r="B45" t="s">
        <v>5</v>
      </c>
      <c r="C45" t="s">
        <v>7</v>
      </c>
      <c r="D45">
        <v>0</v>
      </c>
      <c r="E45">
        <v>288</v>
      </c>
      <c r="F45">
        <v>0</v>
      </c>
      <c r="G45">
        <v>2022</v>
      </c>
    </row>
    <row r="46" spans="1:7" x14ac:dyDescent="0.3">
      <c r="A46" s="3">
        <v>44927</v>
      </c>
      <c r="B46" t="s">
        <v>5</v>
      </c>
      <c r="C46" t="s">
        <v>6</v>
      </c>
      <c r="D46">
        <v>0</v>
      </c>
      <c r="E46">
        <v>470</v>
      </c>
      <c r="F46">
        <v>0</v>
      </c>
      <c r="G46">
        <v>2023</v>
      </c>
    </row>
    <row r="47" spans="1:7" x14ac:dyDescent="0.3">
      <c r="A47" s="3">
        <v>44927</v>
      </c>
      <c r="B47" t="s">
        <v>5</v>
      </c>
      <c r="C47" t="s">
        <v>7</v>
      </c>
      <c r="D47">
        <v>0</v>
      </c>
      <c r="E47">
        <v>420</v>
      </c>
      <c r="F47">
        <v>0</v>
      </c>
      <c r="G47">
        <v>2023</v>
      </c>
    </row>
    <row r="48" spans="1:7" x14ac:dyDescent="0.3">
      <c r="A48" s="3">
        <v>44958</v>
      </c>
      <c r="B48" t="s">
        <v>5</v>
      </c>
      <c r="C48" t="s">
        <v>6</v>
      </c>
      <c r="D48">
        <v>0</v>
      </c>
      <c r="E48">
        <v>324</v>
      </c>
      <c r="F48">
        <v>0</v>
      </c>
      <c r="G48">
        <v>2023</v>
      </c>
    </row>
    <row r="49" spans="1:7" x14ac:dyDescent="0.3">
      <c r="A49" s="3">
        <v>44958</v>
      </c>
      <c r="B49" t="s">
        <v>5</v>
      </c>
      <c r="C49" t="s">
        <v>7</v>
      </c>
      <c r="D49">
        <v>0</v>
      </c>
      <c r="E49">
        <v>364</v>
      </c>
      <c r="F49">
        <v>0</v>
      </c>
      <c r="G49">
        <v>2023</v>
      </c>
    </row>
    <row r="50" spans="1:7" x14ac:dyDescent="0.3">
      <c r="A50" s="3">
        <v>44986</v>
      </c>
      <c r="B50" t="s">
        <v>5</v>
      </c>
      <c r="C50" t="s">
        <v>6</v>
      </c>
      <c r="D50">
        <v>0</v>
      </c>
      <c r="E50">
        <v>454</v>
      </c>
      <c r="F50">
        <v>0</v>
      </c>
      <c r="G50">
        <v>2023</v>
      </c>
    </row>
    <row r="51" spans="1:7" x14ac:dyDescent="0.3">
      <c r="A51" s="3">
        <v>44986</v>
      </c>
      <c r="B51" t="s">
        <v>5</v>
      </c>
      <c r="C51" t="s">
        <v>7</v>
      </c>
      <c r="D51">
        <v>0</v>
      </c>
      <c r="E51">
        <v>505</v>
      </c>
      <c r="F51">
        <v>0</v>
      </c>
      <c r="G51">
        <v>2023</v>
      </c>
    </row>
    <row r="52" spans="1:7" x14ac:dyDescent="0.3">
      <c r="A52" s="3">
        <v>45017</v>
      </c>
      <c r="B52" t="s">
        <v>5</v>
      </c>
      <c r="C52" t="s">
        <v>6</v>
      </c>
      <c r="D52">
        <v>0</v>
      </c>
      <c r="E52">
        <v>465</v>
      </c>
      <c r="F52">
        <v>0</v>
      </c>
      <c r="G52">
        <v>2023</v>
      </c>
    </row>
    <row r="53" spans="1:7" x14ac:dyDescent="0.3">
      <c r="A53" s="3">
        <v>45017</v>
      </c>
      <c r="B53" t="s">
        <v>5</v>
      </c>
      <c r="C53" t="s">
        <v>7</v>
      </c>
      <c r="D53">
        <v>0</v>
      </c>
      <c r="E53">
        <v>439</v>
      </c>
      <c r="F53">
        <v>0</v>
      </c>
      <c r="G53">
        <v>2023</v>
      </c>
    </row>
    <row r="54" spans="1:7" x14ac:dyDescent="0.3">
      <c r="A54" s="3">
        <v>45047</v>
      </c>
      <c r="B54" t="s">
        <v>5</v>
      </c>
      <c r="C54" t="s">
        <v>6</v>
      </c>
      <c r="D54">
        <v>0</v>
      </c>
      <c r="E54">
        <v>507</v>
      </c>
      <c r="F54">
        <v>0</v>
      </c>
      <c r="G54">
        <v>2023</v>
      </c>
    </row>
    <row r="55" spans="1:7" x14ac:dyDescent="0.3">
      <c r="A55" s="3">
        <v>45047</v>
      </c>
      <c r="B55" t="s">
        <v>5</v>
      </c>
      <c r="C55" t="s">
        <v>7</v>
      </c>
      <c r="D55">
        <v>0</v>
      </c>
      <c r="E55">
        <v>448</v>
      </c>
      <c r="F55">
        <v>0</v>
      </c>
      <c r="G55">
        <v>2023</v>
      </c>
    </row>
    <row r="56" spans="1:7" x14ac:dyDescent="0.3">
      <c r="A56" s="3">
        <v>45078</v>
      </c>
      <c r="B56" t="s">
        <v>5</v>
      </c>
      <c r="C56" t="s">
        <v>6</v>
      </c>
      <c r="D56">
        <v>0</v>
      </c>
      <c r="E56">
        <v>517</v>
      </c>
      <c r="F56">
        <v>0</v>
      </c>
      <c r="G56">
        <v>2023</v>
      </c>
    </row>
    <row r="57" spans="1:7" x14ac:dyDescent="0.3">
      <c r="A57" s="3">
        <v>45078</v>
      </c>
      <c r="B57" t="s">
        <v>5</v>
      </c>
      <c r="C57" t="s">
        <v>7</v>
      </c>
      <c r="D57">
        <v>0</v>
      </c>
      <c r="E57">
        <v>457</v>
      </c>
      <c r="F57">
        <v>0</v>
      </c>
      <c r="G57">
        <v>2023</v>
      </c>
    </row>
    <row r="58" spans="1:7" x14ac:dyDescent="0.3">
      <c r="A58" s="3">
        <v>45108</v>
      </c>
      <c r="B58" t="s">
        <v>5</v>
      </c>
      <c r="C58" t="s">
        <v>6</v>
      </c>
      <c r="D58">
        <v>0</v>
      </c>
      <c r="E58">
        <v>423</v>
      </c>
      <c r="F58">
        <v>0</v>
      </c>
      <c r="G58">
        <v>2023</v>
      </c>
    </row>
    <row r="59" spans="1:7" x14ac:dyDescent="0.3">
      <c r="A59" s="3">
        <v>45108</v>
      </c>
      <c r="B59" t="s">
        <v>5</v>
      </c>
      <c r="C59" t="s">
        <v>7</v>
      </c>
      <c r="D59">
        <v>0</v>
      </c>
      <c r="E59">
        <v>371</v>
      </c>
      <c r="F59">
        <v>0</v>
      </c>
      <c r="G59">
        <v>2023</v>
      </c>
    </row>
    <row r="60" spans="1:7" x14ac:dyDescent="0.3">
      <c r="A60" s="3">
        <v>45139</v>
      </c>
      <c r="B60" t="s">
        <v>5</v>
      </c>
      <c r="C60" t="s">
        <v>6</v>
      </c>
      <c r="D60">
        <v>0</v>
      </c>
      <c r="E60">
        <v>465</v>
      </c>
      <c r="F60">
        <v>0</v>
      </c>
      <c r="G60">
        <v>2023</v>
      </c>
    </row>
    <row r="61" spans="1:7" x14ac:dyDescent="0.3">
      <c r="A61" s="3">
        <v>45139</v>
      </c>
      <c r="B61" t="s">
        <v>5</v>
      </c>
      <c r="C61" t="s">
        <v>7</v>
      </c>
      <c r="D61">
        <v>0</v>
      </c>
      <c r="E61">
        <v>460</v>
      </c>
      <c r="F61">
        <v>0</v>
      </c>
      <c r="G61">
        <v>2023</v>
      </c>
    </row>
    <row r="62" spans="1:7" x14ac:dyDescent="0.3">
      <c r="A62" s="3">
        <v>45170</v>
      </c>
      <c r="B62" t="s">
        <v>5</v>
      </c>
      <c r="C62" t="s">
        <v>6</v>
      </c>
      <c r="D62">
        <v>0</v>
      </c>
      <c r="E62">
        <v>546</v>
      </c>
      <c r="F62">
        <v>0</v>
      </c>
      <c r="G62">
        <v>2023</v>
      </c>
    </row>
    <row r="63" spans="1:7" x14ac:dyDescent="0.3">
      <c r="A63" s="3">
        <v>45170</v>
      </c>
      <c r="B63" t="s">
        <v>5</v>
      </c>
      <c r="C63" t="s">
        <v>7</v>
      </c>
      <c r="D63">
        <v>0</v>
      </c>
      <c r="E63">
        <v>509</v>
      </c>
      <c r="F63">
        <v>0</v>
      </c>
      <c r="G63">
        <v>2023</v>
      </c>
    </row>
    <row r="64" spans="1:7" x14ac:dyDescent="0.3">
      <c r="A64" s="3">
        <v>45200</v>
      </c>
      <c r="B64" t="s">
        <v>5</v>
      </c>
      <c r="C64" t="s">
        <v>6</v>
      </c>
      <c r="D64">
        <v>0</v>
      </c>
      <c r="E64">
        <v>398</v>
      </c>
      <c r="F64">
        <v>0</v>
      </c>
      <c r="G64">
        <v>2023</v>
      </c>
    </row>
    <row r="65" spans="1:7" x14ac:dyDescent="0.3">
      <c r="A65" s="3">
        <v>45200</v>
      </c>
      <c r="B65" t="s">
        <v>5</v>
      </c>
      <c r="C65" t="s">
        <v>7</v>
      </c>
      <c r="D65">
        <v>0</v>
      </c>
      <c r="E65">
        <v>389</v>
      </c>
      <c r="F65">
        <v>0</v>
      </c>
      <c r="G65">
        <v>2023</v>
      </c>
    </row>
    <row r="66" spans="1:7" x14ac:dyDescent="0.3">
      <c r="A66" s="3">
        <v>45231</v>
      </c>
      <c r="B66" t="s">
        <v>5</v>
      </c>
      <c r="C66" t="s">
        <v>6</v>
      </c>
      <c r="D66">
        <v>0</v>
      </c>
      <c r="E66">
        <v>470</v>
      </c>
      <c r="F66">
        <v>0</v>
      </c>
      <c r="G66">
        <v>2023</v>
      </c>
    </row>
    <row r="67" spans="1:7" x14ac:dyDescent="0.3">
      <c r="A67" s="3">
        <v>45231</v>
      </c>
      <c r="B67" t="s">
        <v>5</v>
      </c>
      <c r="C67" t="s">
        <v>7</v>
      </c>
      <c r="D67">
        <v>0</v>
      </c>
      <c r="E67">
        <v>403</v>
      </c>
      <c r="F67">
        <v>0</v>
      </c>
      <c r="G67">
        <v>2023</v>
      </c>
    </row>
    <row r="68" spans="1:7" x14ac:dyDescent="0.3">
      <c r="A68" s="3">
        <v>45261</v>
      </c>
      <c r="B68" t="s">
        <v>5</v>
      </c>
      <c r="C68" t="s">
        <v>6</v>
      </c>
      <c r="D68">
        <v>0</v>
      </c>
      <c r="E68">
        <v>365</v>
      </c>
      <c r="F68">
        <v>0</v>
      </c>
      <c r="G68">
        <v>2023</v>
      </c>
    </row>
    <row r="69" spans="1:7" x14ac:dyDescent="0.3">
      <c r="A69" s="3">
        <v>45261</v>
      </c>
      <c r="B69" t="s">
        <v>5</v>
      </c>
      <c r="C69" t="s">
        <v>7</v>
      </c>
      <c r="D69">
        <v>0</v>
      </c>
      <c r="E69">
        <v>318</v>
      </c>
      <c r="F69">
        <v>0</v>
      </c>
      <c r="G69">
        <v>2023</v>
      </c>
    </row>
    <row r="70" spans="1:7" x14ac:dyDescent="0.3">
      <c r="A70" s="3">
        <v>45292</v>
      </c>
      <c r="B70" t="s">
        <v>5</v>
      </c>
      <c r="C70" t="s">
        <v>6</v>
      </c>
      <c r="D70">
        <v>0</v>
      </c>
      <c r="E70">
        <v>509</v>
      </c>
      <c r="F70">
        <v>0</v>
      </c>
      <c r="G70">
        <v>2024</v>
      </c>
    </row>
    <row r="71" spans="1:7" x14ac:dyDescent="0.3">
      <c r="A71" s="3">
        <v>45292</v>
      </c>
      <c r="B71" t="s">
        <v>5</v>
      </c>
      <c r="C71" t="s">
        <v>7</v>
      </c>
      <c r="D71">
        <v>0</v>
      </c>
      <c r="E71">
        <v>422</v>
      </c>
      <c r="F71">
        <v>0</v>
      </c>
      <c r="G71">
        <v>2024</v>
      </c>
    </row>
    <row r="72" spans="1:7" x14ac:dyDescent="0.3">
      <c r="A72" s="3">
        <v>45323</v>
      </c>
      <c r="B72" t="s">
        <v>5</v>
      </c>
      <c r="C72" t="s">
        <v>6</v>
      </c>
      <c r="D72">
        <v>0</v>
      </c>
      <c r="E72">
        <v>408</v>
      </c>
      <c r="F72">
        <v>0</v>
      </c>
      <c r="G72">
        <v>2024</v>
      </c>
    </row>
    <row r="73" spans="1:7" x14ac:dyDescent="0.3">
      <c r="A73" s="3">
        <v>45323</v>
      </c>
      <c r="B73" t="s">
        <v>5</v>
      </c>
      <c r="C73" t="s">
        <v>7</v>
      </c>
      <c r="D73">
        <v>0</v>
      </c>
      <c r="E73">
        <v>375</v>
      </c>
      <c r="F73">
        <v>0</v>
      </c>
      <c r="G73">
        <v>2024</v>
      </c>
    </row>
    <row r="74" spans="1:7" x14ac:dyDescent="0.3">
      <c r="A74" s="3">
        <v>45352</v>
      </c>
      <c r="B74" t="s">
        <v>5</v>
      </c>
      <c r="C74" t="s">
        <v>6</v>
      </c>
      <c r="D74">
        <v>0</v>
      </c>
      <c r="E74">
        <v>399</v>
      </c>
      <c r="F74">
        <v>0</v>
      </c>
      <c r="G74">
        <v>2024</v>
      </c>
    </row>
    <row r="75" spans="1:7" x14ac:dyDescent="0.3">
      <c r="A75" s="3">
        <v>45352</v>
      </c>
      <c r="B75" t="s">
        <v>5</v>
      </c>
      <c r="C75" t="s">
        <v>7</v>
      </c>
      <c r="D75">
        <v>0</v>
      </c>
      <c r="E75">
        <v>455</v>
      </c>
      <c r="F75">
        <v>0</v>
      </c>
      <c r="G75">
        <v>2024</v>
      </c>
    </row>
    <row r="76" spans="1:7" x14ac:dyDescent="0.3">
      <c r="A76" s="3">
        <v>44287</v>
      </c>
      <c r="B76" t="s">
        <v>8</v>
      </c>
      <c r="C76" t="s">
        <v>6</v>
      </c>
      <c r="D76">
        <v>0</v>
      </c>
      <c r="E76">
        <v>515</v>
      </c>
      <c r="F76">
        <v>0</v>
      </c>
      <c r="G76">
        <v>2021</v>
      </c>
    </row>
    <row r="77" spans="1:7" x14ac:dyDescent="0.3">
      <c r="A77" s="3">
        <v>44287</v>
      </c>
      <c r="B77" t="s">
        <v>9</v>
      </c>
      <c r="C77" t="s">
        <v>6</v>
      </c>
      <c r="D77">
        <v>0</v>
      </c>
      <c r="E77">
        <v>1256</v>
      </c>
      <c r="F77">
        <v>0</v>
      </c>
      <c r="G77">
        <v>2021</v>
      </c>
    </row>
    <row r="78" spans="1:7" x14ac:dyDescent="0.3">
      <c r="A78" s="3">
        <v>44287</v>
      </c>
      <c r="B78" t="s">
        <v>9</v>
      </c>
      <c r="C78" t="s">
        <v>7</v>
      </c>
      <c r="D78">
        <v>0</v>
      </c>
      <c r="E78">
        <v>724</v>
      </c>
      <c r="F78">
        <v>0</v>
      </c>
      <c r="G78">
        <v>2021</v>
      </c>
    </row>
    <row r="79" spans="1:7" x14ac:dyDescent="0.3">
      <c r="A79" s="3">
        <v>44287</v>
      </c>
      <c r="B79" t="s">
        <v>10</v>
      </c>
      <c r="C79" t="s">
        <v>7</v>
      </c>
      <c r="D79">
        <v>0</v>
      </c>
      <c r="E79">
        <v>6576</v>
      </c>
      <c r="F79">
        <v>0</v>
      </c>
      <c r="G79">
        <v>2021</v>
      </c>
    </row>
    <row r="80" spans="1:7" x14ac:dyDescent="0.3">
      <c r="A80" s="3">
        <v>44287</v>
      </c>
      <c r="B80" t="s">
        <v>11</v>
      </c>
      <c r="C80" t="s">
        <v>7</v>
      </c>
      <c r="D80">
        <v>0</v>
      </c>
      <c r="E80">
        <v>1563</v>
      </c>
      <c r="F80">
        <v>0</v>
      </c>
      <c r="G80">
        <v>2021</v>
      </c>
    </row>
    <row r="81" spans="1:7" x14ac:dyDescent="0.3">
      <c r="A81" s="3">
        <v>44287</v>
      </c>
      <c r="B81" t="s">
        <v>12</v>
      </c>
      <c r="C81" t="s">
        <v>7</v>
      </c>
      <c r="D81">
        <v>0</v>
      </c>
      <c r="E81">
        <v>278</v>
      </c>
      <c r="F81">
        <v>0</v>
      </c>
      <c r="G81">
        <v>2021</v>
      </c>
    </row>
    <row r="82" spans="1:7" x14ac:dyDescent="0.3">
      <c r="A82" s="3">
        <v>44287</v>
      </c>
      <c r="B82" t="s">
        <v>13</v>
      </c>
      <c r="C82" t="s">
        <v>7</v>
      </c>
      <c r="D82">
        <v>0</v>
      </c>
      <c r="E82">
        <v>5107</v>
      </c>
      <c r="F82">
        <v>0</v>
      </c>
      <c r="G82">
        <v>2021</v>
      </c>
    </row>
    <row r="83" spans="1:7" x14ac:dyDescent="0.3">
      <c r="A83" s="3">
        <v>44287</v>
      </c>
      <c r="B83" t="s">
        <v>14</v>
      </c>
      <c r="C83" t="s">
        <v>6</v>
      </c>
      <c r="D83">
        <v>0</v>
      </c>
      <c r="E83">
        <v>2</v>
      </c>
      <c r="F83">
        <v>0</v>
      </c>
      <c r="G83">
        <v>2021</v>
      </c>
    </row>
    <row r="84" spans="1:7" x14ac:dyDescent="0.3">
      <c r="A84" s="3">
        <v>44287</v>
      </c>
      <c r="B84" t="s">
        <v>14</v>
      </c>
      <c r="C84" t="s">
        <v>7</v>
      </c>
      <c r="D84">
        <v>0</v>
      </c>
      <c r="E84">
        <v>20</v>
      </c>
      <c r="F84">
        <v>0</v>
      </c>
      <c r="G84">
        <v>2021</v>
      </c>
    </row>
    <row r="85" spans="1:7" x14ac:dyDescent="0.3">
      <c r="A85" s="3">
        <v>44287</v>
      </c>
      <c r="B85" t="s">
        <v>15</v>
      </c>
      <c r="C85" t="s">
        <v>7</v>
      </c>
      <c r="D85">
        <v>0</v>
      </c>
      <c r="E85">
        <v>808</v>
      </c>
      <c r="F85">
        <v>0</v>
      </c>
      <c r="G85">
        <v>2021</v>
      </c>
    </row>
    <row r="86" spans="1:7" x14ac:dyDescent="0.3">
      <c r="A86" s="3">
        <v>44287</v>
      </c>
      <c r="B86" t="s">
        <v>16</v>
      </c>
      <c r="C86" t="s">
        <v>6</v>
      </c>
      <c r="D86">
        <v>0</v>
      </c>
      <c r="E86">
        <v>1189</v>
      </c>
      <c r="F86">
        <v>0</v>
      </c>
      <c r="G86">
        <v>2021</v>
      </c>
    </row>
    <row r="87" spans="1:7" x14ac:dyDescent="0.3">
      <c r="A87" s="3">
        <v>44287</v>
      </c>
      <c r="B87" t="s">
        <v>17</v>
      </c>
      <c r="C87" t="s">
        <v>6</v>
      </c>
      <c r="D87">
        <v>0</v>
      </c>
      <c r="E87">
        <v>1507</v>
      </c>
      <c r="F87">
        <v>0</v>
      </c>
      <c r="G87">
        <v>2021</v>
      </c>
    </row>
    <row r="88" spans="1:7" x14ac:dyDescent="0.3">
      <c r="A88" s="3">
        <v>44287</v>
      </c>
      <c r="B88" t="s">
        <v>17</v>
      </c>
      <c r="C88" t="s">
        <v>7</v>
      </c>
      <c r="D88">
        <v>0</v>
      </c>
      <c r="E88">
        <v>281</v>
      </c>
      <c r="F88">
        <v>0</v>
      </c>
      <c r="G88">
        <v>2021</v>
      </c>
    </row>
    <row r="89" spans="1:7" x14ac:dyDescent="0.3">
      <c r="A89" s="3">
        <v>44287</v>
      </c>
      <c r="B89" t="s">
        <v>18</v>
      </c>
      <c r="C89" t="s">
        <v>6</v>
      </c>
      <c r="D89">
        <v>0</v>
      </c>
      <c r="E89">
        <v>561</v>
      </c>
      <c r="F89">
        <v>0</v>
      </c>
      <c r="G89">
        <v>2021</v>
      </c>
    </row>
    <row r="90" spans="1:7" x14ac:dyDescent="0.3">
      <c r="A90" s="3">
        <v>44287</v>
      </c>
      <c r="B90" t="s">
        <v>18</v>
      </c>
      <c r="C90" t="s">
        <v>7</v>
      </c>
      <c r="D90">
        <v>0</v>
      </c>
      <c r="E90">
        <v>747</v>
      </c>
      <c r="F90">
        <v>0</v>
      </c>
      <c r="G90">
        <v>2021</v>
      </c>
    </row>
    <row r="91" spans="1:7" x14ac:dyDescent="0.3">
      <c r="A91" s="3">
        <v>44287</v>
      </c>
      <c r="B91" t="s">
        <v>19</v>
      </c>
      <c r="C91" t="s">
        <v>7</v>
      </c>
      <c r="D91">
        <v>0</v>
      </c>
      <c r="E91">
        <v>655</v>
      </c>
      <c r="F91">
        <v>0</v>
      </c>
      <c r="G91">
        <v>2021</v>
      </c>
    </row>
    <row r="92" spans="1:7" x14ac:dyDescent="0.3">
      <c r="A92" s="3">
        <v>44287</v>
      </c>
      <c r="B92" t="s">
        <v>20</v>
      </c>
      <c r="C92" t="s">
        <v>6</v>
      </c>
      <c r="D92">
        <v>0</v>
      </c>
      <c r="E92">
        <v>2906</v>
      </c>
      <c r="F92">
        <v>0</v>
      </c>
      <c r="G92">
        <v>2021</v>
      </c>
    </row>
    <row r="93" spans="1:7" x14ac:dyDescent="0.3">
      <c r="A93" s="3">
        <v>44287</v>
      </c>
      <c r="B93" t="s">
        <v>20</v>
      </c>
      <c r="C93" t="s">
        <v>7</v>
      </c>
      <c r="D93">
        <v>0</v>
      </c>
      <c r="E93">
        <v>289</v>
      </c>
      <c r="F93">
        <v>0</v>
      </c>
      <c r="G93">
        <v>2021</v>
      </c>
    </row>
    <row r="94" spans="1:7" x14ac:dyDescent="0.3">
      <c r="A94" s="3">
        <v>44317</v>
      </c>
      <c r="B94" t="s">
        <v>8</v>
      </c>
      <c r="C94" t="s">
        <v>6</v>
      </c>
      <c r="D94">
        <v>0</v>
      </c>
      <c r="E94">
        <v>4</v>
      </c>
      <c r="F94">
        <v>0</v>
      </c>
      <c r="G94">
        <v>2021</v>
      </c>
    </row>
    <row r="95" spans="1:7" x14ac:dyDescent="0.3">
      <c r="A95" s="3">
        <v>44317</v>
      </c>
      <c r="B95" t="s">
        <v>8</v>
      </c>
      <c r="C95" t="s">
        <v>7</v>
      </c>
      <c r="D95">
        <v>0</v>
      </c>
      <c r="E95">
        <v>1</v>
      </c>
      <c r="F95">
        <v>0</v>
      </c>
      <c r="G95">
        <v>2021</v>
      </c>
    </row>
    <row r="96" spans="1:7" x14ac:dyDescent="0.3">
      <c r="A96" s="3">
        <v>44317</v>
      </c>
      <c r="B96" t="s">
        <v>9</v>
      </c>
      <c r="C96" t="s">
        <v>6</v>
      </c>
      <c r="D96">
        <v>0</v>
      </c>
      <c r="E96">
        <v>552</v>
      </c>
      <c r="F96">
        <v>0</v>
      </c>
      <c r="G96">
        <v>2021</v>
      </c>
    </row>
    <row r="97" spans="1:7" x14ac:dyDescent="0.3">
      <c r="A97" s="3">
        <v>44317</v>
      </c>
      <c r="B97" t="s">
        <v>9</v>
      </c>
      <c r="C97" t="s">
        <v>7</v>
      </c>
      <c r="D97">
        <v>0</v>
      </c>
      <c r="E97">
        <v>302</v>
      </c>
      <c r="F97">
        <v>0</v>
      </c>
      <c r="G97">
        <v>2021</v>
      </c>
    </row>
    <row r="98" spans="1:7" x14ac:dyDescent="0.3">
      <c r="A98" s="3">
        <v>44317</v>
      </c>
      <c r="B98" t="s">
        <v>10</v>
      </c>
      <c r="C98" t="s">
        <v>6</v>
      </c>
      <c r="D98">
        <v>0</v>
      </c>
      <c r="E98">
        <v>14723</v>
      </c>
      <c r="F98">
        <v>0</v>
      </c>
      <c r="G98">
        <v>2021</v>
      </c>
    </row>
    <row r="99" spans="1:7" x14ac:dyDescent="0.3">
      <c r="A99" s="3">
        <v>44317</v>
      </c>
      <c r="B99" t="s">
        <v>10</v>
      </c>
      <c r="C99" t="s">
        <v>7</v>
      </c>
      <c r="D99">
        <v>0</v>
      </c>
      <c r="E99">
        <v>3295</v>
      </c>
      <c r="F99">
        <v>0</v>
      </c>
      <c r="G99">
        <v>2021</v>
      </c>
    </row>
    <row r="100" spans="1:7" x14ac:dyDescent="0.3">
      <c r="A100" s="3">
        <v>44317</v>
      </c>
      <c r="B100" t="s">
        <v>21</v>
      </c>
      <c r="C100" t="s">
        <v>7</v>
      </c>
      <c r="D100">
        <v>0</v>
      </c>
      <c r="E100">
        <v>2249</v>
      </c>
      <c r="F100">
        <v>0</v>
      </c>
      <c r="G100">
        <v>2021</v>
      </c>
    </row>
    <row r="101" spans="1:7" x14ac:dyDescent="0.3">
      <c r="A101" s="3">
        <v>44317</v>
      </c>
      <c r="B101" t="s">
        <v>22</v>
      </c>
      <c r="C101" t="s">
        <v>6</v>
      </c>
      <c r="D101">
        <v>0</v>
      </c>
      <c r="E101">
        <v>411</v>
      </c>
      <c r="F101">
        <v>0</v>
      </c>
      <c r="G101">
        <v>2021</v>
      </c>
    </row>
    <row r="102" spans="1:7" x14ac:dyDescent="0.3">
      <c r="A102" s="3">
        <v>44317</v>
      </c>
      <c r="B102" t="s">
        <v>11</v>
      </c>
      <c r="C102" t="s">
        <v>7</v>
      </c>
      <c r="D102">
        <v>0</v>
      </c>
      <c r="E102">
        <v>1387</v>
      </c>
      <c r="F102">
        <v>0</v>
      </c>
      <c r="G102">
        <v>2021</v>
      </c>
    </row>
    <row r="103" spans="1:7" x14ac:dyDescent="0.3">
      <c r="A103" s="3">
        <v>44317</v>
      </c>
      <c r="B103" t="s">
        <v>12</v>
      </c>
      <c r="C103" t="s">
        <v>6</v>
      </c>
      <c r="D103">
        <v>0</v>
      </c>
      <c r="E103">
        <v>452</v>
      </c>
      <c r="F103">
        <v>0</v>
      </c>
      <c r="G103">
        <v>2021</v>
      </c>
    </row>
    <row r="104" spans="1:7" x14ac:dyDescent="0.3">
      <c r="A104" s="3">
        <v>44317</v>
      </c>
      <c r="B104" t="s">
        <v>12</v>
      </c>
      <c r="C104" t="s">
        <v>7</v>
      </c>
      <c r="D104">
        <v>0</v>
      </c>
      <c r="E104">
        <v>202</v>
      </c>
      <c r="F104">
        <v>0</v>
      </c>
      <c r="G104">
        <v>2021</v>
      </c>
    </row>
    <row r="105" spans="1:7" x14ac:dyDescent="0.3">
      <c r="A105" s="3">
        <v>44317</v>
      </c>
      <c r="B105" t="s">
        <v>23</v>
      </c>
      <c r="C105" t="s">
        <v>6</v>
      </c>
      <c r="D105">
        <v>0</v>
      </c>
      <c r="E105">
        <v>22</v>
      </c>
      <c r="F105">
        <v>0</v>
      </c>
      <c r="G105">
        <v>2021</v>
      </c>
    </row>
    <row r="106" spans="1:7" x14ac:dyDescent="0.3">
      <c r="A106" s="3">
        <v>44317</v>
      </c>
      <c r="B106" t="s">
        <v>23</v>
      </c>
      <c r="C106" t="s">
        <v>7</v>
      </c>
      <c r="D106">
        <v>0</v>
      </c>
      <c r="E106">
        <v>21</v>
      </c>
      <c r="F106">
        <v>0</v>
      </c>
      <c r="G106">
        <v>2021</v>
      </c>
    </row>
    <row r="107" spans="1:7" x14ac:dyDescent="0.3">
      <c r="A107" s="3">
        <v>44317</v>
      </c>
      <c r="B107" t="s">
        <v>13</v>
      </c>
      <c r="C107" t="s">
        <v>7</v>
      </c>
      <c r="D107">
        <v>0</v>
      </c>
      <c r="E107">
        <v>2372</v>
      </c>
      <c r="F107">
        <v>0</v>
      </c>
      <c r="G107">
        <v>2021</v>
      </c>
    </row>
    <row r="108" spans="1:7" x14ac:dyDescent="0.3">
      <c r="A108" s="3">
        <v>44317</v>
      </c>
      <c r="B108" t="s">
        <v>14</v>
      </c>
      <c r="C108" t="s">
        <v>6</v>
      </c>
      <c r="D108">
        <v>0</v>
      </c>
      <c r="E108">
        <v>11</v>
      </c>
      <c r="F108">
        <v>0</v>
      </c>
      <c r="G108">
        <v>2021</v>
      </c>
    </row>
    <row r="109" spans="1:7" x14ac:dyDescent="0.3">
      <c r="A109" s="3">
        <v>44317</v>
      </c>
      <c r="B109" t="s">
        <v>14</v>
      </c>
      <c r="C109" t="s">
        <v>7</v>
      </c>
      <c r="D109">
        <v>0</v>
      </c>
      <c r="E109">
        <v>70</v>
      </c>
      <c r="F109">
        <v>0</v>
      </c>
      <c r="G109">
        <v>2021</v>
      </c>
    </row>
    <row r="110" spans="1:7" x14ac:dyDescent="0.3">
      <c r="A110" s="3">
        <v>44317</v>
      </c>
      <c r="B110" t="s">
        <v>24</v>
      </c>
      <c r="C110" t="s">
        <v>7</v>
      </c>
      <c r="D110">
        <v>0</v>
      </c>
      <c r="E110">
        <v>195</v>
      </c>
      <c r="F110">
        <v>0</v>
      </c>
      <c r="G110">
        <v>2021</v>
      </c>
    </row>
    <row r="111" spans="1:7" x14ac:dyDescent="0.3">
      <c r="A111" s="3">
        <v>44317</v>
      </c>
      <c r="B111" t="s">
        <v>15</v>
      </c>
      <c r="C111" t="s">
        <v>6</v>
      </c>
      <c r="D111">
        <v>0</v>
      </c>
      <c r="E111">
        <v>288</v>
      </c>
      <c r="F111">
        <v>0</v>
      </c>
      <c r="G111">
        <v>2021</v>
      </c>
    </row>
    <row r="112" spans="1:7" x14ac:dyDescent="0.3">
      <c r="A112" s="3">
        <v>44317</v>
      </c>
      <c r="B112" t="s">
        <v>15</v>
      </c>
      <c r="C112" t="s">
        <v>7</v>
      </c>
      <c r="D112">
        <v>0</v>
      </c>
      <c r="E112">
        <v>9</v>
      </c>
      <c r="F112">
        <v>0</v>
      </c>
      <c r="G112">
        <v>2021</v>
      </c>
    </row>
    <row r="113" spans="1:7" x14ac:dyDescent="0.3">
      <c r="A113" s="3">
        <v>44317</v>
      </c>
      <c r="B113" t="s">
        <v>16</v>
      </c>
      <c r="C113" t="s">
        <v>6</v>
      </c>
      <c r="D113">
        <v>0</v>
      </c>
      <c r="E113">
        <v>332</v>
      </c>
      <c r="F113">
        <v>0</v>
      </c>
      <c r="G113">
        <v>2021</v>
      </c>
    </row>
    <row r="114" spans="1:7" x14ac:dyDescent="0.3">
      <c r="A114" s="3">
        <v>44317</v>
      </c>
      <c r="B114" t="s">
        <v>17</v>
      </c>
      <c r="C114" t="s">
        <v>6</v>
      </c>
      <c r="D114">
        <v>0</v>
      </c>
      <c r="E114">
        <v>15</v>
      </c>
      <c r="F114">
        <v>0</v>
      </c>
      <c r="G114">
        <v>2021</v>
      </c>
    </row>
    <row r="115" spans="1:7" x14ac:dyDescent="0.3">
      <c r="A115" s="3">
        <v>44317</v>
      </c>
      <c r="B115" t="s">
        <v>17</v>
      </c>
      <c r="C115" t="s">
        <v>7</v>
      </c>
      <c r="D115">
        <v>0</v>
      </c>
      <c r="E115">
        <v>4</v>
      </c>
      <c r="F115">
        <v>0</v>
      </c>
      <c r="G115">
        <v>2021</v>
      </c>
    </row>
    <row r="116" spans="1:7" x14ac:dyDescent="0.3">
      <c r="A116" s="3">
        <v>44317</v>
      </c>
      <c r="B116" t="s">
        <v>18</v>
      </c>
      <c r="C116" t="s">
        <v>6</v>
      </c>
      <c r="D116">
        <v>0</v>
      </c>
      <c r="E116">
        <v>125</v>
      </c>
      <c r="F116">
        <v>0</v>
      </c>
      <c r="G116">
        <v>2021</v>
      </c>
    </row>
    <row r="117" spans="1:7" x14ac:dyDescent="0.3">
      <c r="A117" s="3">
        <v>44317</v>
      </c>
      <c r="B117" t="s">
        <v>18</v>
      </c>
      <c r="C117" t="s">
        <v>7</v>
      </c>
      <c r="D117">
        <v>0</v>
      </c>
      <c r="E117">
        <v>126</v>
      </c>
      <c r="F117">
        <v>0</v>
      </c>
      <c r="G117">
        <v>2021</v>
      </c>
    </row>
    <row r="118" spans="1:7" x14ac:dyDescent="0.3">
      <c r="A118" s="3">
        <v>44317</v>
      </c>
      <c r="B118" t="s">
        <v>25</v>
      </c>
      <c r="C118" t="s">
        <v>7</v>
      </c>
      <c r="D118">
        <v>0</v>
      </c>
      <c r="E118">
        <v>722</v>
      </c>
      <c r="F118">
        <v>0</v>
      </c>
      <c r="G118">
        <v>2021</v>
      </c>
    </row>
    <row r="119" spans="1:7" x14ac:dyDescent="0.3">
      <c r="A119" s="3">
        <v>44317</v>
      </c>
      <c r="B119" t="s">
        <v>26</v>
      </c>
      <c r="C119" t="s">
        <v>7</v>
      </c>
      <c r="D119">
        <v>0</v>
      </c>
      <c r="E119">
        <v>5202</v>
      </c>
      <c r="F119">
        <v>0</v>
      </c>
      <c r="G119">
        <v>2021</v>
      </c>
    </row>
    <row r="120" spans="1:7" x14ac:dyDescent="0.3">
      <c r="A120" s="3">
        <v>44317</v>
      </c>
      <c r="B120" t="s">
        <v>20</v>
      </c>
      <c r="C120" t="s">
        <v>6</v>
      </c>
      <c r="D120">
        <v>0</v>
      </c>
      <c r="E120">
        <v>2063</v>
      </c>
      <c r="F120">
        <v>0</v>
      </c>
      <c r="G120">
        <v>2021</v>
      </c>
    </row>
    <row r="121" spans="1:7" x14ac:dyDescent="0.3">
      <c r="A121" s="3">
        <v>44317</v>
      </c>
      <c r="B121" t="s">
        <v>20</v>
      </c>
      <c r="C121" t="s">
        <v>7</v>
      </c>
      <c r="D121">
        <v>0</v>
      </c>
      <c r="E121">
        <v>192</v>
      </c>
      <c r="F121">
        <v>0</v>
      </c>
      <c r="G121">
        <v>2021</v>
      </c>
    </row>
    <row r="122" spans="1:7" x14ac:dyDescent="0.3">
      <c r="A122" s="3">
        <v>44317</v>
      </c>
      <c r="B122" t="s">
        <v>27</v>
      </c>
      <c r="C122" t="s">
        <v>7</v>
      </c>
      <c r="D122">
        <v>0</v>
      </c>
      <c r="E122">
        <v>1145</v>
      </c>
      <c r="F122">
        <v>0</v>
      </c>
      <c r="G122">
        <v>2021</v>
      </c>
    </row>
    <row r="123" spans="1:7" x14ac:dyDescent="0.3">
      <c r="A123" s="3">
        <v>44348</v>
      </c>
      <c r="B123" t="s">
        <v>8</v>
      </c>
      <c r="C123" t="s">
        <v>6</v>
      </c>
      <c r="D123">
        <v>0</v>
      </c>
      <c r="E123">
        <v>2</v>
      </c>
      <c r="F123">
        <v>0</v>
      </c>
      <c r="G123">
        <v>2021</v>
      </c>
    </row>
    <row r="124" spans="1:7" x14ac:dyDescent="0.3">
      <c r="A124" s="3">
        <v>44348</v>
      </c>
      <c r="B124" t="s">
        <v>9</v>
      </c>
      <c r="C124" t="s">
        <v>6</v>
      </c>
      <c r="D124">
        <v>0</v>
      </c>
      <c r="E124">
        <v>727</v>
      </c>
      <c r="F124">
        <v>0</v>
      </c>
      <c r="G124">
        <v>2021</v>
      </c>
    </row>
    <row r="125" spans="1:7" x14ac:dyDescent="0.3">
      <c r="A125" s="3">
        <v>44348</v>
      </c>
      <c r="B125" t="s">
        <v>9</v>
      </c>
      <c r="C125" t="s">
        <v>7</v>
      </c>
      <c r="D125">
        <v>0</v>
      </c>
      <c r="E125">
        <v>565</v>
      </c>
      <c r="F125">
        <v>0</v>
      </c>
      <c r="G125">
        <v>2021</v>
      </c>
    </row>
    <row r="126" spans="1:7" x14ac:dyDescent="0.3">
      <c r="A126" s="3">
        <v>44348</v>
      </c>
      <c r="B126" t="s">
        <v>14</v>
      </c>
      <c r="C126" t="s">
        <v>6</v>
      </c>
      <c r="D126">
        <v>0</v>
      </c>
      <c r="E126">
        <v>3</v>
      </c>
      <c r="F126">
        <v>0</v>
      </c>
      <c r="G126">
        <v>2021</v>
      </c>
    </row>
    <row r="127" spans="1:7" x14ac:dyDescent="0.3">
      <c r="A127" s="3">
        <v>44348</v>
      </c>
      <c r="B127" t="s">
        <v>14</v>
      </c>
      <c r="C127" t="s">
        <v>7</v>
      </c>
      <c r="D127">
        <v>0</v>
      </c>
      <c r="E127">
        <v>112</v>
      </c>
      <c r="F127">
        <v>0</v>
      </c>
      <c r="G127">
        <v>2021</v>
      </c>
    </row>
    <row r="128" spans="1:7" x14ac:dyDescent="0.3">
      <c r="A128" s="3">
        <v>44348</v>
      </c>
      <c r="B128" t="s">
        <v>15</v>
      </c>
      <c r="C128" t="s">
        <v>6</v>
      </c>
      <c r="D128">
        <v>0</v>
      </c>
      <c r="E128">
        <v>89</v>
      </c>
      <c r="F128">
        <v>0</v>
      </c>
      <c r="G128">
        <v>2021</v>
      </c>
    </row>
    <row r="129" spans="1:7" x14ac:dyDescent="0.3">
      <c r="A129" s="3">
        <v>44348</v>
      </c>
      <c r="B129" t="s">
        <v>15</v>
      </c>
      <c r="C129" t="s">
        <v>7</v>
      </c>
      <c r="D129">
        <v>0</v>
      </c>
      <c r="E129">
        <v>18</v>
      </c>
      <c r="F129">
        <v>0</v>
      </c>
      <c r="G129">
        <v>2021</v>
      </c>
    </row>
    <row r="130" spans="1:7" x14ac:dyDescent="0.3">
      <c r="A130" s="3">
        <v>44348</v>
      </c>
      <c r="B130" t="s">
        <v>16</v>
      </c>
      <c r="C130" t="s">
        <v>6</v>
      </c>
      <c r="D130">
        <v>0</v>
      </c>
      <c r="E130">
        <v>354</v>
      </c>
      <c r="F130">
        <v>0</v>
      </c>
      <c r="G130">
        <v>2021</v>
      </c>
    </row>
    <row r="131" spans="1:7" x14ac:dyDescent="0.3">
      <c r="A131" s="3">
        <v>44348</v>
      </c>
      <c r="B131" t="s">
        <v>16</v>
      </c>
      <c r="C131" t="s">
        <v>7</v>
      </c>
      <c r="D131">
        <v>0</v>
      </c>
      <c r="E131">
        <v>246</v>
      </c>
      <c r="F131">
        <v>0</v>
      </c>
      <c r="G131">
        <v>2021</v>
      </c>
    </row>
    <row r="132" spans="1:7" x14ac:dyDescent="0.3">
      <c r="A132" s="3">
        <v>44348</v>
      </c>
      <c r="B132" t="s">
        <v>17</v>
      </c>
      <c r="C132" t="s">
        <v>6</v>
      </c>
      <c r="D132">
        <v>0</v>
      </c>
      <c r="E132">
        <v>648</v>
      </c>
      <c r="F132">
        <v>0</v>
      </c>
      <c r="G132">
        <v>2021</v>
      </c>
    </row>
    <row r="133" spans="1:7" x14ac:dyDescent="0.3">
      <c r="A133" s="3">
        <v>44348</v>
      </c>
      <c r="B133" t="s">
        <v>17</v>
      </c>
      <c r="C133" t="s">
        <v>7</v>
      </c>
      <c r="D133">
        <v>0</v>
      </c>
      <c r="E133">
        <v>298</v>
      </c>
      <c r="F133">
        <v>0</v>
      </c>
      <c r="G133">
        <v>2021</v>
      </c>
    </row>
    <row r="134" spans="1:7" x14ac:dyDescent="0.3">
      <c r="A134" s="3">
        <v>44348</v>
      </c>
      <c r="B134" t="s">
        <v>18</v>
      </c>
      <c r="C134" t="s">
        <v>6</v>
      </c>
      <c r="D134">
        <v>0</v>
      </c>
      <c r="E134">
        <v>42</v>
      </c>
      <c r="F134">
        <v>0</v>
      </c>
      <c r="G134">
        <v>2021</v>
      </c>
    </row>
    <row r="135" spans="1:7" x14ac:dyDescent="0.3">
      <c r="A135" s="3">
        <v>44348</v>
      </c>
      <c r="B135" t="s">
        <v>18</v>
      </c>
      <c r="C135" t="s">
        <v>7</v>
      </c>
      <c r="D135">
        <v>0</v>
      </c>
      <c r="E135">
        <v>54</v>
      </c>
      <c r="F135">
        <v>0</v>
      </c>
      <c r="G135">
        <v>2021</v>
      </c>
    </row>
    <row r="136" spans="1:7" x14ac:dyDescent="0.3">
      <c r="A136" s="3">
        <v>44348</v>
      </c>
      <c r="B136" t="s">
        <v>19</v>
      </c>
      <c r="C136" t="s">
        <v>7</v>
      </c>
      <c r="D136">
        <v>0</v>
      </c>
      <c r="E136">
        <v>445</v>
      </c>
      <c r="F136">
        <v>0</v>
      </c>
      <c r="G136">
        <v>2021</v>
      </c>
    </row>
    <row r="137" spans="1:7" x14ac:dyDescent="0.3">
      <c r="A137" s="3">
        <v>44348</v>
      </c>
      <c r="B137" t="s">
        <v>20</v>
      </c>
      <c r="C137" t="s">
        <v>7</v>
      </c>
      <c r="D137">
        <v>0</v>
      </c>
      <c r="E137">
        <v>185</v>
      </c>
      <c r="F137">
        <v>0</v>
      </c>
      <c r="G137">
        <v>2021</v>
      </c>
    </row>
    <row r="138" spans="1:7" x14ac:dyDescent="0.3">
      <c r="A138" s="3">
        <v>44378</v>
      </c>
      <c r="B138" t="s">
        <v>8</v>
      </c>
      <c r="C138" t="s">
        <v>6</v>
      </c>
      <c r="D138">
        <v>0</v>
      </c>
      <c r="E138">
        <v>467</v>
      </c>
      <c r="F138">
        <v>0</v>
      </c>
      <c r="G138">
        <v>2021</v>
      </c>
    </row>
    <row r="139" spans="1:7" x14ac:dyDescent="0.3">
      <c r="A139" s="3">
        <v>44378</v>
      </c>
      <c r="B139" t="s">
        <v>9</v>
      </c>
      <c r="C139" t="s">
        <v>6</v>
      </c>
      <c r="D139">
        <v>0</v>
      </c>
      <c r="E139">
        <v>994</v>
      </c>
      <c r="F139">
        <v>0</v>
      </c>
      <c r="G139">
        <v>2021</v>
      </c>
    </row>
    <row r="140" spans="1:7" x14ac:dyDescent="0.3">
      <c r="A140" s="3">
        <v>44378</v>
      </c>
      <c r="B140" t="s">
        <v>9</v>
      </c>
      <c r="C140" t="s">
        <v>7</v>
      </c>
      <c r="D140">
        <v>0</v>
      </c>
      <c r="E140">
        <v>661</v>
      </c>
      <c r="F140">
        <v>0</v>
      </c>
      <c r="G140">
        <v>2021</v>
      </c>
    </row>
    <row r="141" spans="1:7" x14ac:dyDescent="0.3">
      <c r="A141" s="3">
        <v>44378</v>
      </c>
      <c r="B141" t="s">
        <v>10</v>
      </c>
      <c r="C141" t="s">
        <v>7</v>
      </c>
      <c r="D141">
        <v>0</v>
      </c>
      <c r="E141">
        <v>4988</v>
      </c>
      <c r="F141">
        <v>0</v>
      </c>
      <c r="G141">
        <v>2021</v>
      </c>
    </row>
    <row r="142" spans="1:7" x14ac:dyDescent="0.3">
      <c r="A142" s="3">
        <v>44378</v>
      </c>
      <c r="B142" t="s">
        <v>12</v>
      </c>
      <c r="C142" t="s">
        <v>7</v>
      </c>
      <c r="D142">
        <v>0</v>
      </c>
      <c r="E142">
        <v>276</v>
      </c>
      <c r="F142">
        <v>0</v>
      </c>
      <c r="G142">
        <v>2021</v>
      </c>
    </row>
    <row r="143" spans="1:7" x14ac:dyDescent="0.3">
      <c r="A143" s="3">
        <v>44378</v>
      </c>
      <c r="B143" t="s">
        <v>14</v>
      </c>
      <c r="C143" t="s">
        <v>6</v>
      </c>
      <c r="D143">
        <v>0</v>
      </c>
      <c r="E143">
        <v>51</v>
      </c>
      <c r="F143">
        <v>0</v>
      </c>
      <c r="G143">
        <v>2021</v>
      </c>
    </row>
    <row r="144" spans="1:7" x14ac:dyDescent="0.3">
      <c r="A144" s="3">
        <v>44378</v>
      </c>
      <c r="B144" t="s">
        <v>14</v>
      </c>
      <c r="C144" t="s">
        <v>7</v>
      </c>
      <c r="D144">
        <v>0</v>
      </c>
      <c r="E144">
        <v>552</v>
      </c>
      <c r="F144">
        <v>0</v>
      </c>
      <c r="G144">
        <v>2021</v>
      </c>
    </row>
    <row r="145" spans="1:7" x14ac:dyDescent="0.3">
      <c r="A145" s="3">
        <v>44378</v>
      </c>
      <c r="B145" t="s">
        <v>15</v>
      </c>
      <c r="C145" t="s">
        <v>6</v>
      </c>
      <c r="D145">
        <v>0</v>
      </c>
      <c r="E145">
        <v>474</v>
      </c>
      <c r="F145">
        <v>0</v>
      </c>
      <c r="G145">
        <v>2021</v>
      </c>
    </row>
    <row r="146" spans="1:7" x14ac:dyDescent="0.3">
      <c r="A146" s="3">
        <v>44378</v>
      </c>
      <c r="B146" t="s">
        <v>15</v>
      </c>
      <c r="C146" t="s">
        <v>7</v>
      </c>
      <c r="D146">
        <v>0</v>
      </c>
      <c r="E146">
        <v>68</v>
      </c>
      <c r="F146">
        <v>0</v>
      </c>
      <c r="G146">
        <v>2021</v>
      </c>
    </row>
    <row r="147" spans="1:7" x14ac:dyDescent="0.3">
      <c r="A147" s="3">
        <v>44378</v>
      </c>
      <c r="B147" t="s">
        <v>16</v>
      </c>
      <c r="C147" t="s">
        <v>6</v>
      </c>
      <c r="D147">
        <v>0</v>
      </c>
      <c r="E147">
        <v>726</v>
      </c>
      <c r="F147">
        <v>0</v>
      </c>
      <c r="G147">
        <v>2021</v>
      </c>
    </row>
    <row r="148" spans="1:7" x14ac:dyDescent="0.3">
      <c r="A148" s="3">
        <v>44378</v>
      </c>
      <c r="B148" t="s">
        <v>17</v>
      </c>
      <c r="C148" t="s">
        <v>6</v>
      </c>
      <c r="D148">
        <v>0</v>
      </c>
      <c r="E148">
        <v>1096</v>
      </c>
      <c r="F148">
        <v>0</v>
      </c>
      <c r="G148">
        <v>2021</v>
      </c>
    </row>
    <row r="149" spans="1:7" x14ac:dyDescent="0.3">
      <c r="A149" s="3">
        <v>44378</v>
      </c>
      <c r="B149" t="s">
        <v>17</v>
      </c>
      <c r="C149" t="s">
        <v>7</v>
      </c>
      <c r="D149">
        <v>0</v>
      </c>
      <c r="E149">
        <v>219</v>
      </c>
      <c r="F149">
        <v>0</v>
      </c>
      <c r="G149">
        <v>2021</v>
      </c>
    </row>
    <row r="150" spans="1:7" x14ac:dyDescent="0.3">
      <c r="A150" s="3">
        <v>44378</v>
      </c>
      <c r="B150" t="s">
        <v>18</v>
      </c>
      <c r="C150" t="s">
        <v>6</v>
      </c>
      <c r="D150">
        <v>0</v>
      </c>
      <c r="E150">
        <v>583</v>
      </c>
      <c r="F150">
        <v>0</v>
      </c>
      <c r="G150">
        <v>2021</v>
      </c>
    </row>
    <row r="151" spans="1:7" x14ac:dyDescent="0.3">
      <c r="A151" s="3">
        <v>44378</v>
      </c>
      <c r="B151" t="s">
        <v>18</v>
      </c>
      <c r="C151" t="s">
        <v>7</v>
      </c>
      <c r="D151">
        <v>0</v>
      </c>
      <c r="E151">
        <v>1039</v>
      </c>
      <c r="F151">
        <v>0</v>
      </c>
      <c r="G151">
        <v>2021</v>
      </c>
    </row>
    <row r="152" spans="1:7" x14ac:dyDescent="0.3">
      <c r="A152" s="3">
        <v>44378</v>
      </c>
      <c r="B152" t="s">
        <v>19</v>
      </c>
      <c r="C152" t="s">
        <v>7</v>
      </c>
      <c r="D152">
        <v>0</v>
      </c>
      <c r="E152">
        <v>866</v>
      </c>
      <c r="F152">
        <v>0</v>
      </c>
      <c r="G152">
        <v>2021</v>
      </c>
    </row>
    <row r="153" spans="1:7" x14ac:dyDescent="0.3">
      <c r="A153" s="3">
        <v>44378</v>
      </c>
      <c r="B153" t="s">
        <v>20</v>
      </c>
      <c r="C153" t="s">
        <v>6</v>
      </c>
      <c r="D153">
        <v>0</v>
      </c>
      <c r="E153">
        <v>2211</v>
      </c>
      <c r="F153">
        <v>0</v>
      </c>
      <c r="G153">
        <v>2021</v>
      </c>
    </row>
    <row r="154" spans="1:7" x14ac:dyDescent="0.3">
      <c r="A154" s="3">
        <v>44378</v>
      </c>
      <c r="B154" t="s">
        <v>20</v>
      </c>
      <c r="C154" t="s">
        <v>7</v>
      </c>
      <c r="D154">
        <v>0</v>
      </c>
      <c r="E154">
        <v>352</v>
      </c>
      <c r="F154">
        <v>0</v>
      </c>
      <c r="G154">
        <v>2021</v>
      </c>
    </row>
    <row r="155" spans="1:7" x14ac:dyDescent="0.3">
      <c r="A155" s="3">
        <v>44409</v>
      </c>
      <c r="B155" t="s">
        <v>8</v>
      </c>
      <c r="C155" t="s">
        <v>6</v>
      </c>
      <c r="D155">
        <v>0</v>
      </c>
      <c r="E155">
        <v>406</v>
      </c>
      <c r="F155">
        <v>0</v>
      </c>
      <c r="G155">
        <v>2021</v>
      </c>
    </row>
    <row r="156" spans="1:7" x14ac:dyDescent="0.3">
      <c r="A156" s="3">
        <v>44409</v>
      </c>
      <c r="B156" t="s">
        <v>9</v>
      </c>
      <c r="C156" t="s">
        <v>6</v>
      </c>
      <c r="D156">
        <v>0</v>
      </c>
      <c r="E156">
        <v>1126</v>
      </c>
      <c r="F156">
        <v>0</v>
      </c>
      <c r="G156">
        <v>2021</v>
      </c>
    </row>
    <row r="157" spans="1:7" x14ac:dyDescent="0.3">
      <c r="A157" s="3">
        <v>44409</v>
      </c>
      <c r="B157" t="s">
        <v>9</v>
      </c>
      <c r="C157" t="s">
        <v>7</v>
      </c>
      <c r="D157">
        <v>0</v>
      </c>
      <c r="E157">
        <v>758</v>
      </c>
      <c r="F157">
        <v>0</v>
      </c>
      <c r="G157">
        <v>2021</v>
      </c>
    </row>
    <row r="158" spans="1:7" x14ac:dyDescent="0.3">
      <c r="A158" s="3">
        <v>44409</v>
      </c>
      <c r="B158" t="s">
        <v>12</v>
      </c>
      <c r="C158" t="s">
        <v>7</v>
      </c>
      <c r="D158">
        <v>0</v>
      </c>
      <c r="E158">
        <v>321</v>
      </c>
      <c r="F158">
        <v>0</v>
      </c>
      <c r="G158">
        <v>2021</v>
      </c>
    </row>
    <row r="159" spans="1:7" x14ac:dyDescent="0.3">
      <c r="A159" s="3">
        <v>44409</v>
      </c>
      <c r="B159" t="s">
        <v>28</v>
      </c>
      <c r="C159" t="s">
        <v>7</v>
      </c>
      <c r="D159">
        <v>0</v>
      </c>
      <c r="E159">
        <v>3641</v>
      </c>
      <c r="F159">
        <v>0</v>
      </c>
      <c r="G159">
        <v>2021</v>
      </c>
    </row>
    <row r="160" spans="1:7" x14ac:dyDescent="0.3">
      <c r="A160" s="3">
        <v>44409</v>
      </c>
      <c r="B160" t="s">
        <v>13</v>
      </c>
      <c r="C160" t="s">
        <v>7</v>
      </c>
      <c r="D160">
        <v>0</v>
      </c>
      <c r="E160">
        <v>5430</v>
      </c>
      <c r="F160">
        <v>0</v>
      </c>
      <c r="G160">
        <v>2021</v>
      </c>
    </row>
    <row r="161" spans="1:7" x14ac:dyDescent="0.3">
      <c r="A161" s="3">
        <v>44409</v>
      </c>
      <c r="B161" t="s">
        <v>14</v>
      </c>
      <c r="C161" t="s">
        <v>6</v>
      </c>
      <c r="D161">
        <v>0</v>
      </c>
      <c r="E161">
        <v>30</v>
      </c>
      <c r="F161">
        <v>0</v>
      </c>
      <c r="G161">
        <v>2021</v>
      </c>
    </row>
    <row r="162" spans="1:7" x14ac:dyDescent="0.3">
      <c r="A162" s="3">
        <v>44409</v>
      </c>
      <c r="B162" t="s">
        <v>14</v>
      </c>
      <c r="C162" t="s">
        <v>7</v>
      </c>
      <c r="D162">
        <v>0</v>
      </c>
      <c r="E162">
        <v>459</v>
      </c>
      <c r="F162">
        <v>0</v>
      </c>
      <c r="G162">
        <v>2021</v>
      </c>
    </row>
    <row r="163" spans="1:7" x14ac:dyDescent="0.3">
      <c r="A163" s="3">
        <v>44409</v>
      </c>
      <c r="B163" t="s">
        <v>15</v>
      </c>
      <c r="C163" t="s">
        <v>6</v>
      </c>
      <c r="D163">
        <v>0</v>
      </c>
      <c r="E163">
        <v>1016</v>
      </c>
      <c r="F163">
        <v>0</v>
      </c>
      <c r="G163">
        <v>2021</v>
      </c>
    </row>
    <row r="164" spans="1:7" x14ac:dyDescent="0.3">
      <c r="A164" s="3">
        <v>44409</v>
      </c>
      <c r="B164" t="s">
        <v>15</v>
      </c>
      <c r="C164" t="s">
        <v>7</v>
      </c>
      <c r="D164">
        <v>0</v>
      </c>
      <c r="E164">
        <v>561</v>
      </c>
      <c r="F164">
        <v>0</v>
      </c>
      <c r="G164">
        <v>2021</v>
      </c>
    </row>
    <row r="165" spans="1:7" x14ac:dyDescent="0.3">
      <c r="A165" s="3">
        <v>44409</v>
      </c>
      <c r="B165" t="s">
        <v>16</v>
      </c>
      <c r="C165" t="s">
        <v>6</v>
      </c>
      <c r="D165">
        <v>0</v>
      </c>
      <c r="E165">
        <v>1041</v>
      </c>
      <c r="F165">
        <v>0</v>
      </c>
      <c r="G165">
        <v>2021</v>
      </c>
    </row>
    <row r="166" spans="1:7" x14ac:dyDescent="0.3">
      <c r="A166" s="3">
        <v>44409</v>
      </c>
      <c r="B166" t="s">
        <v>16</v>
      </c>
      <c r="C166" t="s">
        <v>7</v>
      </c>
      <c r="D166">
        <v>0</v>
      </c>
      <c r="E166">
        <v>826</v>
      </c>
      <c r="F166">
        <v>0</v>
      </c>
      <c r="G166">
        <v>2021</v>
      </c>
    </row>
    <row r="167" spans="1:7" x14ac:dyDescent="0.3">
      <c r="A167" s="3">
        <v>44409</v>
      </c>
      <c r="B167" t="s">
        <v>17</v>
      </c>
      <c r="C167" t="s">
        <v>6</v>
      </c>
      <c r="D167">
        <v>0</v>
      </c>
      <c r="E167">
        <v>1057</v>
      </c>
      <c r="F167">
        <v>0</v>
      </c>
      <c r="G167">
        <v>2021</v>
      </c>
    </row>
    <row r="168" spans="1:7" x14ac:dyDescent="0.3">
      <c r="A168" s="3">
        <v>44409</v>
      </c>
      <c r="B168" t="s">
        <v>17</v>
      </c>
      <c r="C168" t="s">
        <v>7</v>
      </c>
      <c r="D168">
        <v>0</v>
      </c>
      <c r="E168">
        <v>240</v>
      </c>
      <c r="F168">
        <v>0</v>
      </c>
      <c r="G168">
        <v>2021</v>
      </c>
    </row>
    <row r="169" spans="1:7" x14ac:dyDescent="0.3">
      <c r="A169" s="3">
        <v>44409</v>
      </c>
      <c r="B169" t="s">
        <v>18</v>
      </c>
      <c r="C169" t="s">
        <v>6</v>
      </c>
      <c r="D169">
        <v>0</v>
      </c>
      <c r="E169">
        <v>577</v>
      </c>
      <c r="F169">
        <v>0</v>
      </c>
      <c r="G169">
        <v>2021</v>
      </c>
    </row>
    <row r="170" spans="1:7" x14ac:dyDescent="0.3">
      <c r="A170" s="3">
        <v>44409</v>
      </c>
      <c r="B170" t="s">
        <v>18</v>
      </c>
      <c r="C170" t="s">
        <v>7</v>
      </c>
      <c r="D170">
        <v>0</v>
      </c>
      <c r="E170">
        <v>763</v>
      </c>
      <c r="F170">
        <v>0</v>
      </c>
      <c r="G170">
        <v>2021</v>
      </c>
    </row>
    <row r="171" spans="1:7" x14ac:dyDescent="0.3">
      <c r="A171" s="3">
        <v>44409</v>
      </c>
      <c r="B171" t="s">
        <v>20</v>
      </c>
      <c r="C171" t="s">
        <v>6</v>
      </c>
      <c r="D171">
        <v>0</v>
      </c>
      <c r="E171">
        <v>2462</v>
      </c>
      <c r="F171">
        <v>0</v>
      </c>
      <c r="G171">
        <v>2021</v>
      </c>
    </row>
    <row r="172" spans="1:7" x14ac:dyDescent="0.3">
      <c r="A172" s="3">
        <v>44409</v>
      </c>
      <c r="B172" t="s">
        <v>20</v>
      </c>
      <c r="C172" t="s">
        <v>7</v>
      </c>
      <c r="D172">
        <v>0</v>
      </c>
      <c r="E172">
        <v>462</v>
      </c>
      <c r="F172">
        <v>0</v>
      </c>
      <c r="G172">
        <v>2021</v>
      </c>
    </row>
    <row r="173" spans="1:7" x14ac:dyDescent="0.3">
      <c r="A173" s="3">
        <v>44440</v>
      </c>
      <c r="B173" t="s">
        <v>8</v>
      </c>
      <c r="C173" t="s">
        <v>6</v>
      </c>
      <c r="D173">
        <v>0</v>
      </c>
      <c r="E173">
        <v>329</v>
      </c>
      <c r="F173">
        <v>0</v>
      </c>
      <c r="G173">
        <v>2021</v>
      </c>
    </row>
    <row r="174" spans="1:7" x14ac:dyDescent="0.3">
      <c r="A174" s="3">
        <v>44440</v>
      </c>
      <c r="B174" t="s">
        <v>8</v>
      </c>
      <c r="C174" t="s">
        <v>7</v>
      </c>
      <c r="D174">
        <v>0</v>
      </c>
      <c r="E174">
        <v>87</v>
      </c>
      <c r="F174">
        <v>0</v>
      </c>
      <c r="G174">
        <v>2021</v>
      </c>
    </row>
    <row r="175" spans="1:7" x14ac:dyDescent="0.3">
      <c r="A175" s="3">
        <v>44440</v>
      </c>
      <c r="B175" t="s">
        <v>9</v>
      </c>
      <c r="C175" t="s">
        <v>6</v>
      </c>
      <c r="D175">
        <v>0</v>
      </c>
      <c r="E175">
        <v>1260</v>
      </c>
      <c r="F175">
        <v>0</v>
      </c>
      <c r="G175">
        <v>2021</v>
      </c>
    </row>
    <row r="176" spans="1:7" x14ac:dyDescent="0.3">
      <c r="A176" s="3">
        <v>44440</v>
      </c>
      <c r="B176" t="s">
        <v>9</v>
      </c>
      <c r="C176" t="s">
        <v>7</v>
      </c>
      <c r="D176">
        <v>0</v>
      </c>
      <c r="E176">
        <v>637</v>
      </c>
      <c r="F176">
        <v>0</v>
      </c>
      <c r="G176">
        <v>2021</v>
      </c>
    </row>
    <row r="177" spans="1:7" x14ac:dyDescent="0.3">
      <c r="A177" s="3">
        <v>44440</v>
      </c>
      <c r="B177" t="s">
        <v>10</v>
      </c>
      <c r="C177" t="s">
        <v>7</v>
      </c>
      <c r="D177">
        <v>0</v>
      </c>
      <c r="E177">
        <v>6036</v>
      </c>
      <c r="F177">
        <v>0</v>
      </c>
      <c r="G177">
        <v>2021</v>
      </c>
    </row>
    <row r="178" spans="1:7" x14ac:dyDescent="0.3">
      <c r="A178" s="3">
        <v>44440</v>
      </c>
      <c r="B178" t="s">
        <v>12</v>
      </c>
      <c r="C178" t="s">
        <v>7</v>
      </c>
      <c r="D178">
        <v>0</v>
      </c>
      <c r="E178">
        <v>348</v>
      </c>
      <c r="F178">
        <v>0</v>
      </c>
      <c r="G178">
        <v>2021</v>
      </c>
    </row>
    <row r="179" spans="1:7" x14ac:dyDescent="0.3">
      <c r="A179" s="3">
        <v>44440</v>
      </c>
      <c r="B179" t="s">
        <v>14</v>
      </c>
      <c r="C179" t="s">
        <v>6</v>
      </c>
      <c r="D179">
        <v>0</v>
      </c>
      <c r="E179">
        <v>26</v>
      </c>
      <c r="F179">
        <v>0</v>
      </c>
      <c r="G179">
        <v>2021</v>
      </c>
    </row>
    <row r="180" spans="1:7" x14ac:dyDescent="0.3">
      <c r="A180" s="3">
        <v>44440</v>
      </c>
      <c r="B180" t="s">
        <v>14</v>
      </c>
      <c r="C180" t="s">
        <v>7</v>
      </c>
      <c r="D180">
        <v>0</v>
      </c>
      <c r="E180">
        <v>444</v>
      </c>
      <c r="F180">
        <v>0</v>
      </c>
      <c r="G180">
        <v>2021</v>
      </c>
    </row>
    <row r="181" spans="1:7" x14ac:dyDescent="0.3">
      <c r="A181" s="3">
        <v>44440</v>
      </c>
      <c r="B181" t="s">
        <v>15</v>
      </c>
      <c r="C181" t="s">
        <v>6</v>
      </c>
      <c r="D181">
        <v>0</v>
      </c>
      <c r="E181">
        <v>3492</v>
      </c>
      <c r="F181">
        <v>0</v>
      </c>
      <c r="G181">
        <v>2021</v>
      </c>
    </row>
    <row r="182" spans="1:7" x14ac:dyDescent="0.3">
      <c r="A182" s="3">
        <v>44440</v>
      </c>
      <c r="B182" t="s">
        <v>15</v>
      </c>
      <c r="C182" t="s">
        <v>7</v>
      </c>
      <c r="D182">
        <v>0</v>
      </c>
      <c r="E182">
        <v>1202</v>
      </c>
      <c r="F182">
        <v>0</v>
      </c>
      <c r="G182">
        <v>2021</v>
      </c>
    </row>
    <row r="183" spans="1:7" x14ac:dyDescent="0.3">
      <c r="A183" s="3">
        <v>44440</v>
      </c>
      <c r="B183" t="s">
        <v>16</v>
      </c>
      <c r="C183" t="s">
        <v>6</v>
      </c>
      <c r="D183">
        <v>0</v>
      </c>
      <c r="E183">
        <v>1396</v>
      </c>
      <c r="F183">
        <v>0</v>
      </c>
      <c r="G183">
        <v>2021</v>
      </c>
    </row>
    <row r="184" spans="1:7" x14ac:dyDescent="0.3">
      <c r="A184" s="3">
        <v>44440</v>
      </c>
      <c r="B184" t="s">
        <v>16</v>
      </c>
      <c r="C184" t="s">
        <v>7</v>
      </c>
      <c r="D184">
        <v>0</v>
      </c>
      <c r="E184">
        <v>905</v>
      </c>
      <c r="F184">
        <v>0</v>
      </c>
      <c r="G184">
        <v>2021</v>
      </c>
    </row>
    <row r="185" spans="1:7" x14ac:dyDescent="0.3">
      <c r="A185" s="3">
        <v>44440</v>
      </c>
      <c r="B185" t="s">
        <v>17</v>
      </c>
      <c r="C185" t="s">
        <v>6</v>
      </c>
      <c r="D185">
        <v>0</v>
      </c>
      <c r="E185">
        <v>1465</v>
      </c>
      <c r="F185">
        <v>0</v>
      </c>
      <c r="G185">
        <v>2021</v>
      </c>
    </row>
    <row r="186" spans="1:7" x14ac:dyDescent="0.3">
      <c r="A186" s="3">
        <v>44440</v>
      </c>
      <c r="B186" t="s">
        <v>17</v>
      </c>
      <c r="C186" t="s">
        <v>7</v>
      </c>
      <c r="D186">
        <v>0</v>
      </c>
      <c r="E186">
        <v>264</v>
      </c>
      <c r="F186">
        <v>0</v>
      </c>
      <c r="G186">
        <v>2021</v>
      </c>
    </row>
    <row r="187" spans="1:7" x14ac:dyDescent="0.3">
      <c r="A187" s="3">
        <v>44440</v>
      </c>
      <c r="B187" t="s">
        <v>18</v>
      </c>
      <c r="C187" t="s">
        <v>7</v>
      </c>
      <c r="D187">
        <v>0</v>
      </c>
      <c r="E187">
        <v>681</v>
      </c>
      <c r="F187">
        <v>0</v>
      </c>
      <c r="G187">
        <v>2021</v>
      </c>
    </row>
    <row r="188" spans="1:7" x14ac:dyDescent="0.3">
      <c r="A188" s="3">
        <v>44440</v>
      </c>
      <c r="B188" t="s">
        <v>20</v>
      </c>
      <c r="C188" t="s">
        <v>6</v>
      </c>
      <c r="D188">
        <v>0</v>
      </c>
      <c r="E188">
        <v>2736</v>
      </c>
      <c r="F188">
        <v>0</v>
      </c>
      <c r="G188">
        <v>2021</v>
      </c>
    </row>
    <row r="189" spans="1:7" x14ac:dyDescent="0.3">
      <c r="A189" s="3">
        <v>44440</v>
      </c>
      <c r="B189" t="s">
        <v>20</v>
      </c>
      <c r="C189" t="s">
        <v>7</v>
      </c>
      <c r="D189">
        <v>0</v>
      </c>
      <c r="E189">
        <v>403</v>
      </c>
      <c r="F189">
        <v>0</v>
      </c>
      <c r="G189">
        <v>2021</v>
      </c>
    </row>
    <row r="190" spans="1:7" x14ac:dyDescent="0.3">
      <c r="A190" s="3">
        <v>44470</v>
      </c>
      <c r="B190" t="s">
        <v>8</v>
      </c>
      <c r="C190" t="s">
        <v>6</v>
      </c>
      <c r="D190">
        <v>0</v>
      </c>
      <c r="E190">
        <v>360</v>
      </c>
      <c r="F190">
        <v>0</v>
      </c>
      <c r="G190">
        <v>2021</v>
      </c>
    </row>
    <row r="191" spans="1:7" x14ac:dyDescent="0.3">
      <c r="A191" s="3">
        <v>44470</v>
      </c>
      <c r="B191" t="s">
        <v>9</v>
      </c>
      <c r="C191" t="s">
        <v>6</v>
      </c>
      <c r="D191">
        <v>0</v>
      </c>
      <c r="E191">
        <v>1109</v>
      </c>
      <c r="F191">
        <v>0</v>
      </c>
      <c r="G191">
        <v>2021</v>
      </c>
    </row>
    <row r="192" spans="1:7" x14ac:dyDescent="0.3">
      <c r="A192" s="3">
        <v>44470</v>
      </c>
      <c r="B192" t="s">
        <v>9</v>
      </c>
      <c r="C192" t="s">
        <v>7</v>
      </c>
      <c r="D192">
        <v>0</v>
      </c>
      <c r="E192">
        <v>570</v>
      </c>
      <c r="F192">
        <v>0</v>
      </c>
      <c r="G192">
        <v>2021</v>
      </c>
    </row>
    <row r="193" spans="1:7" x14ac:dyDescent="0.3">
      <c r="A193" s="3">
        <v>44470</v>
      </c>
      <c r="B193" t="s">
        <v>10</v>
      </c>
      <c r="C193" t="s">
        <v>7</v>
      </c>
      <c r="D193">
        <v>0</v>
      </c>
      <c r="E193">
        <v>5877</v>
      </c>
      <c r="F193">
        <v>0</v>
      </c>
      <c r="G193">
        <v>2021</v>
      </c>
    </row>
    <row r="194" spans="1:7" x14ac:dyDescent="0.3">
      <c r="A194" s="3">
        <v>44470</v>
      </c>
      <c r="B194" t="s">
        <v>14</v>
      </c>
      <c r="C194" t="s">
        <v>7</v>
      </c>
      <c r="D194">
        <v>0</v>
      </c>
      <c r="E194">
        <v>289</v>
      </c>
      <c r="F194">
        <v>0</v>
      </c>
      <c r="G194">
        <v>2021</v>
      </c>
    </row>
    <row r="195" spans="1:7" x14ac:dyDescent="0.3">
      <c r="A195" s="3">
        <v>44470</v>
      </c>
      <c r="B195" t="s">
        <v>15</v>
      </c>
      <c r="C195" t="s">
        <v>7</v>
      </c>
      <c r="D195">
        <v>0</v>
      </c>
      <c r="E195">
        <v>916</v>
      </c>
      <c r="F195">
        <v>0</v>
      </c>
      <c r="G195">
        <v>2021</v>
      </c>
    </row>
    <row r="196" spans="1:7" x14ac:dyDescent="0.3">
      <c r="A196" s="3">
        <v>44470</v>
      </c>
      <c r="B196" t="s">
        <v>16</v>
      </c>
      <c r="C196" t="s">
        <v>6</v>
      </c>
      <c r="D196">
        <v>0</v>
      </c>
      <c r="E196">
        <v>1414</v>
      </c>
      <c r="F196">
        <v>0</v>
      </c>
      <c r="G196">
        <v>2021</v>
      </c>
    </row>
    <row r="197" spans="1:7" x14ac:dyDescent="0.3">
      <c r="A197" s="3">
        <v>44470</v>
      </c>
      <c r="B197" t="s">
        <v>16</v>
      </c>
      <c r="C197" t="s">
        <v>7</v>
      </c>
      <c r="D197">
        <v>0</v>
      </c>
      <c r="E197">
        <v>722</v>
      </c>
      <c r="F197">
        <v>0</v>
      </c>
      <c r="G197">
        <v>2021</v>
      </c>
    </row>
    <row r="198" spans="1:7" x14ac:dyDescent="0.3">
      <c r="A198" s="3">
        <v>44470</v>
      </c>
      <c r="B198" t="s">
        <v>17</v>
      </c>
      <c r="C198" t="s">
        <v>6</v>
      </c>
      <c r="D198">
        <v>0</v>
      </c>
      <c r="E198">
        <v>1886</v>
      </c>
      <c r="F198">
        <v>0</v>
      </c>
      <c r="G198">
        <v>2021</v>
      </c>
    </row>
    <row r="199" spans="1:7" x14ac:dyDescent="0.3">
      <c r="A199" s="3">
        <v>44470</v>
      </c>
      <c r="B199" t="s">
        <v>17</v>
      </c>
      <c r="C199" t="s">
        <v>7</v>
      </c>
      <c r="D199">
        <v>0</v>
      </c>
      <c r="E199">
        <v>283</v>
      </c>
      <c r="F199">
        <v>0</v>
      </c>
      <c r="G199">
        <v>2021</v>
      </c>
    </row>
    <row r="200" spans="1:7" x14ac:dyDescent="0.3">
      <c r="A200" s="3">
        <v>44470</v>
      </c>
      <c r="B200" t="s">
        <v>18</v>
      </c>
      <c r="C200" t="s">
        <v>6</v>
      </c>
      <c r="D200">
        <v>0</v>
      </c>
      <c r="E200">
        <v>650</v>
      </c>
      <c r="F200">
        <v>0</v>
      </c>
      <c r="G200">
        <v>2021</v>
      </c>
    </row>
    <row r="201" spans="1:7" x14ac:dyDescent="0.3">
      <c r="A201" s="3">
        <v>44470</v>
      </c>
      <c r="B201" t="s">
        <v>18</v>
      </c>
      <c r="C201" t="s">
        <v>7</v>
      </c>
      <c r="D201">
        <v>0</v>
      </c>
      <c r="E201">
        <v>567</v>
      </c>
      <c r="F201">
        <v>0</v>
      </c>
      <c r="G201">
        <v>2021</v>
      </c>
    </row>
    <row r="202" spans="1:7" x14ac:dyDescent="0.3">
      <c r="A202" s="3">
        <v>44470</v>
      </c>
      <c r="B202" t="s">
        <v>19</v>
      </c>
      <c r="C202" t="s">
        <v>7</v>
      </c>
      <c r="D202">
        <v>0</v>
      </c>
      <c r="E202">
        <v>609</v>
      </c>
      <c r="F202">
        <v>0</v>
      </c>
      <c r="G202">
        <v>2021</v>
      </c>
    </row>
    <row r="203" spans="1:7" x14ac:dyDescent="0.3">
      <c r="A203" s="3">
        <v>44470</v>
      </c>
      <c r="B203" t="s">
        <v>20</v>
      </c>
      <c r="C203" t="s">
        <v>6</v>
      </c>
      <c r="D203">
        <v>0</v>
      </c>
      <c r="E203">
        <v>3015</v>
      </c>
      <c r="F203">
        <v>0</v>
      </c>
      <c r="G203">
        <v>2021</v>
      </c>
    </row>
    <row r="204" spans="1:7" x14ac:dyDescent="0.3">
      <c r="A204" s="3">
        <v>44470</v>
      </c>
      <c r="B204" t="s">
        <v>20</v>
      </c>
      <c r="C204" t="s">
        <v>7</v>
      </c>
      <c r="D204">
        <v>0</v>
      </c>
      <c r="E204">
        <v>366</v>
      </c>
      <c r="F204">
        <v>0</v>
      </c>
      <c r="G204">
        <v>2021</v>
      </c>
    </row>
    <row r="205" spans="1:7" x14ac:dyDescent="0.3">
      <c r="A205" s="3">
        <v>44501</v>
      </c>
      <c r="B205" t="s">
        <v>8</v>
      </c>
      <c r="C205" t="s">
        <v>6</v>
      </c>
      <c r="D205">
        <v>0</v>
      </c>
      <c r="E205">
        <v>413</v>
      </c>
      <c r="F205">
        <v>0</v>
      </c>
      <c r="G205">
        <v>2021</v>
      </c>
    </row>
    <row r="206" spans="1:7" x14ac:dyDescent="0.3">
      <c r="A206" s="3">
        <v>44501</v>
      </c>
      <c r="B206" t="s">
        <v>8</v>
      </c>
      <c r="C206" t="s">
        <v>7</v>
      </c>
      <c r="D206">
        <v>0</v>
      </c>
      <c r="E206">
        <v>125</v>
      </c>
      <c r="F206">
        <v>0</v>
      </c>
      <c r="G206">
        <v>2021</v>
      </c>
    </row>
    <row r="207" spans="1:7" x14ac:dyDescent="0.3">
      <c r="A207" s="3">
        <v>44501</v>
      </c>
      <c r="B207" t="s">
        <v>9</v>
      </c>
      <c r="C207" t="s">
        <v>6</v>
      </c>
      <c r="D207">
        <v>0</v>
      </c>
      <c r="E207">
        <v>1262</v>
      </c>
      <c r="F207">
        <v>0</v>
      </c>
      <c r="G207">
        <v>2021</v>
      </c>
    </row>
    <row r="208" spans="1:7" x14ac:dyDescent="0.3">
      <c r="A208" s="3">
        <v>44501</v>
      </c>
      <c r="B208" t="s">
        <v>9</v>
      </c>
      <c r="C208" t="s">
        <v>7</v>
      </c>
      <c r="D208">
        <v>0</v>
      </c>
      <c r="E208">
        <v>646</v>
      </c>
      <c r="F208">
        <v>0</v>
      </c>
      <c r="G208">
        <v>2021</v>
      </c>
    </row>
    <row r="209" spans="1:7" x14ac:dyDescent="0.3">
      <c r="A209" s="3">
        <v>44501</v>
      </c>
      <c r="B209" t="s">
        <v>10</v>
      </c>
      <c r="C209" t="s">
        <v>7</v>
      </c>
      <c r="D209">
        <v>0</v>
      </c>
      <c r="E209">
        <v>5618</v>
      </c>
      <c r="F209">
        <v>0</v>
      </c>
      <c r="G209">
        <v>2021</v>
      </c>
    </row>
    <row r="210" spans="1:7" x14ac:dyDescent="0.3">
      <c r="A210" s="3">
        <v>44501</v>
      </c>
      <c r="B210" t="s">
        <v>12</v>
      </c>
      <c r="C210" t="s">
        <v>7</v>
      </c>
      <c r="D210">
        <v>0</v>
      </c>
      <c r="E210">
        <v>330</v>
      </c>
      <c r="F210">
        <v>0</v>
      </c>
      <c r="G210">
        <v>2021</v>
      </c>
    </row>
    <row r="211" spans="1:7" x14ac:dyDescent="0.3">
      <c r="A211" s="3">
        <v>44501</v>
      </c>
      <c r="B211" t="s">
        <v>28</v>
      </c>
      <c r="C211" t="s">
        <v>7</v>
      </c>
      <c r="D211">
        <v>0</v>
      </c>
      <c r="E211">
        <v>4496</v>
      </c>
      <c r="F211">
        <v>0</v>
      </c>
      <c r="G211">
        <v>2021</v>
      </c>
    </row>
    <row r="212" spans="1:7" x14ac:dyDescent="0.3">
      <c r="A212" s="3">
        <v>44501</v>
      </c>
      <c r="B212" t="s">
        <v>13</v>
      </c>
      <c r="C212" t="s">
        <v>7</v>
      </c>
      <c r="D212">
        <v>0</v>
      </c>
      <c r="E212">
        <v>4709</v>
      </c>
      <c r="F212">
        <v>0</v>
      </c>
      <c r="G212">
        <v>2021</v>
      </c>
    </row>
    <row r="213" spans="1:7" x14ac:dyDescent="0.3">
      <c r="A213" s="3">
        <v>44501</v>
      </c>
      <c r="B213" t="s">
        <v>14</v>
      </c>
      <c r="C213" t="s">
        <v>6</v>
      </c>
      <c r="D213">
        <v>0</v>
      </c>
      <c r="E213">
        <v>28</v>
      </c>
      <c r="F213">
        <v>0</v>
      </c>
      <c r="G213">
        <v>2021</v>
      </c>
    </row>
    <row r="214" spans="1:7" x14ac:dyDescent="0.3">
      <c r="A214" s="3">
        <v>44501</v>
      </c>
      <c r="B214" t="s">
        <v>14</v>
      </c>
      <c r="C214" t="s">
        <v>7</v>
      </c>
      <c r="D214">
        <v>0</v>
      </c>
      <c r="E214">
        <v>287</v>
      </c>
      <c r="F214">
        <v>0</v>
      </c>
      <c r="G214">
        <v>2021</v>
      </c>
    </row>
    <row r="215" spans="1:7" x14ac:dyDescent="0.3">
      <c r="A215" s="3">
        <v>44501</v>
      </c>
      <c r="B215" t="s">
        <v>15</v>
      </c>
      <c r="C215" t="s">
        <v>7</v>
      </c>
      <c r="D215">
        <v>0</v>
      </c>
      <c r="E215">
        <v>875</v>
      </c>
      <c r="F215">
        <v>0</v>
      </c>
      <c r="G215">
        <v>2021</v>
      </c>
    </row>
    <row r="216" spans="1:7" x14ac:dyDescent="0.3">
      <c r="A216" s="3">
        <v>44501</v>
      </c>
      <c r="B216" t="s">
        <v>16</v>
      </c>
      <c r="C216" t="s">
        <v>6</v>
      </c>
      <c r="D216">
        <v>0</v>
      </c>
      <c r="E216">
        <v>1442</v>
      </c>
      <c r="F216">
        <v>0</v>
      </c>
      <c r="G216">
        <v>2021</v>
      </c>
    </row>
    <row r="217" spans="1:7" x14ac:dyDescent="0.3">
      <c r="A217" s="3">
        <v>44501</v>
      </c>
      <c r="B217" t="s">
        <v>16</v>
      </c>
      <c r="C217" t="s">
        <v>7</v>
      </c>
      <c r="D217">
        <v>0</v>
      </c>
      <c r="E217">
        <v>806</v>
      </c>
      <c r="F217">
        <v>0</v>
      </c>
      <c r="G217">
        <v>2021</v>
      </c>
    </row>
    <row r="218" spans="1:7" x14ac:dyDescent="0.3">
      <c r="A218" s="3">
        <v>44501</v>
      </c>
      <c r="B218" t="s">
        <v>17</v>
      </c>
      <c r="C218" t="s">
        <v>6</v>
      </c>
      <c r="D218">
        <v>0</v>
      </c>
      <c r="E218">
        <v>1820</v>
      </c>
      <c r="F218">
        <v>0</v>
      </c>
      <c r="G218">
        <v>2021</v>
      </c>
    </row>
    <row r="219" spans="1:7" x14ac:dyDescent="0.3">
      <c r="A219" s="3">
        <v>44501</v>
      </c>
      <c r="B219" t="s">
        <v>17</v>
      </c>
      <c r="C219" t="s">
        <v>7</v>
      </c>
      <c r="D219">
        <v>0</v>
      </c>
      <c r="E219">
        <v>328</v>
      </c>
      <c r="F219">
        <v>0</v>
      </c>
      <c r="G219">
        <v>2021</v>
      </c>
    </row>
    <row r="220" spans="1:7" x14ac:dyDescent="0.3">
      <c r="A220" s="3">
        <v>44501</v>
      </c>
      <c r="B220" t="s">
        <v>18</v>
      </c>
      <c r="C220" t="s">
        <v>6</v>
      </c>
      <c r="D220">
        <v>0</v>
      </c>
      <c r="E220">
        <v>592</v>
      </c>
      <c r="F220">
        <v>0</v>
      </c>
      <c r="G220">
        <v>2021</v>
      </c>
    </row>
    <row r="221" spans="1:7" x14ac:dyDescent="0.3">
      <c r="A221" s="3">
        <v>44501</v>
      </c>
      <c r="B221" t="s">
        <v>18</v>
      </c>
      <c r="C221" t="s">
        <v>7</v>
      </c>
      <c r="D221">
        <v>0</v>
      </c>
      <c r="E221">
        <v>692</v>
      </c>
      <c r="F221">
        <v>0</v>
      </c>
      <c r="G221">
        <v>2021</v>
      </c>
    </row>
    <row r="222" spans="1:7" x14ac:dyDescent="0.3">
      <c r="A222" s="3">
        <v>44501</v>
      </c>
      <c r="B222" t="s">
        <v>20</v>
      </c>
      <c r="C222" t="s">
        <v>6</v>
      </c>
      <c r="D222">
        <v>0</v>
      </c>
      <c r="E222">
        <v>3843</v>
      </c>
      <c r="F222">
        <v>0</v>
      </c>
      <c r="G222">
        <v>2021</v>
      </c>
    </row>
    <row r="223" spans="1:7" x14ac:dyDescent="0.3">
      <c r="A223" s="3">
        <v>44501</v>
      </c>
      <c r="B223" t="s">
        <v>20</v>
      </c>
      <c r="C223" t="s">
        <v>7</v>
      </c>
      <c r="D223">
        <v>0</v>
      </c>
      <c r="E223">
        <v>326</v>
      </c>
      <c r="F223">
        <v>0</v>
      </c>
      <c r="G223">
        <v>2021</v>
      </c>
    </row>
    <row r="224" spans="1:7" x14ac:dyDescent="0.3">
      <c r="A224" s="3">
        <v>44531</v>
      </c>
      <c r="B224" t="s">
        <v>8</v>
      </c>
      <c r="C224" t="s">
        <v>6</v>
      </c>
      <c r="D224">
        <v>0</v>
      </c>
      <c r="E224">
        <v>376</v>
      </c>
      <c r="F224">
        <v>0</v>
      </c>
      <c r="G224">
        <v>2021</v>
      </c>
    </row>
    <row r="225" spans="1:7" x14ac:dyDescent="0.3">
      <c r="A225" s="3">
        <v>44531</v>
      </c>
      <c r="B225" t="s">
        <v>9</v>
      </c>
      <c r="C225" t="s">
        <v>6</v>
      </c>
      <c r="D225">
        <v>0</v>
      </c>
      <c r="E225">
        <v>1036</v>
      </c>
      <c r="F225">
        <v>0</v>
      </c>
      <c r="G225">
        <v>2021</v>
      </c>
    </row>
    <row r="226" spans="1:7" x14ac:dyDescent="0.3">
      <c r="A226" s="3">
        <v>44531</v>
      </c>
      <c r="B226" t="s">
        <v>9</v>
      </c>
      <c r="C226" t="s">
        <v>7</v>
      </c>
      <c r="D226">
        <v>0</v>
      </c>
      <c r="E226">
        <v>709</v>
      </c>
      <c r="F226">
        <v>0</v>
      </c>
      <c r="G226">
        <v>2021</v>
      </c>
    </row>
    <row r="227" spans="1:7" x14ac:dyDescent="0.3">
      <c r="A227" s="3">
        <v>44531</v>
      </c>
      <c r="B227" t="s">
        <v>13</v>
      </c>
      <c r="C227" t="s">
        <v>7</v>
      </c>
      <c r="D227">
        <v>0</v>
      </c>
      <c r="E227">
        <v>5306</v>
      </c>
      <c r="F227">
        <v>0</v>
      </c>
      <c r="G227">
        <v>2021</v>
      </c>
    </row>
    <row r="228" spans="1:7" x14ac:dyDescent="0.3">
      <c r="A228" s="3">
        <v>44531</v>
      </c>
      <c r="B228" t="s">
        <v>14</v>
      </c>
      <c r="C228" t="s">
        <v>6</v>
      </c>
      <c r="D228">
        <v>0</v>
      </c>
      <c r="E228">
        <v>15</v>
      </c>
      <c r="F228">
        <v>0</v>
      </c>
      <c r="G228">
        <v>2021</v>
      </c>
    </row>
    <row r="229" spans="1:7" x14ac:dyDescent="0.3">
      <c r="A229" s="3">
        <v>44531</v>
      </c>
      <c r="B229" t="s">
        <v>14</v>
      </c>
      <c r="C229" t="s">
        <v>7</v>
      </c>
      <c r="D229">
        <v>0</v>
      </c>
      <c r="E229">
        <v>167</v>
      </c>
      <c r="F229">
        <v>0</v>
      </c>
      <c r="G229">
        <v>2021</v>
      </c>
    </row>
    <row r="230" spans="1:7" x14ac:dyDescent="0.3">
      <c r="A230" s="3">
        <v>44531</v>
      </c>
      <c r="B230" t="s">
        <v>15</v>
      </c>
      <c r="C230" t="s">
        <v>7</v>
      </c>
      <c r="D230">
        <v>0</v>
      </c>
      <c r="E230">
        <v>849</v>
      </c>
      <c r="F230">
        <v>0</v>
      </c>
      <c r="G230">
        <v>2021</v>
      </c>
    </row>
    <row r="231" spans="1:7" x14ac:dyDescent="0.3">
      <c r="A231" s="3">
        <v>44531</v>
      </c>
      <c r="B231" t="s">
        <v>16</v>
      </c>
      <c r="C231" t="s">
        <v>6</v>
      </c>
      <c r="D231">
        <v>0</v>
      </c>
      <c r="E231">
        <v>1101</v>
      </c>
      <c r="F231">
        <v>0</v>
      </c>
      <c r="G231">
        <v>2021</v>
      </c>
    </row>
    <row r="232" spans="1:7" x14ac:dyDescent="0.3">
      <c r="A232" s="3">
        <v>44531</v>
      </c>
      <c r="B232" t="s">
        <v>16</v>
      </c>
      <c r="C232" t="s">
        <v>7</v>
      </c>
      <c r="D232">
        <v>0</v>
      </c>
      <c r="E232">
        <v>888</v>
      </c>
      <c r="F232">
        <v>0</v>
      </c>
      <c r="G232">
        <v>2021</v>
      </c>
    </row>
    <row r="233" spans="1:7" x14ac:dyDescent="0.3">
      <c r="A233" s="3">
        <v>44531</v>
      </c>
      <c r="B233" t="s">
        <v>17</v>
      </c>
      <c r="C233" t="s">
        <v>6</v>
      </c>
      <c r="D233">
        <v>0</v>
      </c>
      <c r="E233">
        <v>1740</v>
      </c>
      <c r="F233">
        <v>0</v>
      </c>
      <c r="G233">
        <v>2021</v>
      </c>
    </row>
    <row r="234" spans="1:7" x14ac:dyDescent="0.3">
      <c r="A234" s="3">
        <v>44531</v>
      </c>
      <c r="B234" t="s">
        <v>17</v>
      </c>
      <c r="C234" t="s">
        <v>7</v>
      </c>
      <c r="D234">
        <v>0</v>
      </c>
      <c r="E234">
        <v>376</v>
      </c>
      <c r="F234">
        <v>0</v>
      </c>
      <c r="G234">
        <v>2021</v>
      </c>
    </row>
    <row r="235" spans="1:7" x14ac:dyDescent="0.3">
      <c r="A235" s="3">
        <v>44531</v>
      </c>
      <c r="B235" t="s">
        <v>18</v>
      </c>
      <c r="C235" t="s">
        <v>6</v>
      </c>
      <c r="D235">
        <v>0</v>
      </c>
      <c r="E235">
        <v>353</v>
      </c>
      <c r="F235">
        <v>0</v>
      </c>
      <c r="G235">
        <v>2021</v>
      </c>
    </row>
    <row r="236" spans="1:7" x14ac:dyDescent="0.3">
      <c r="A236" s="3">
        <v>44531</v>
      </c>
      <c r="B236" t="s">
        <v>18</v>
      </c>
      <c r="C236" t="s">
        <v>7</v>
      </c>
      <c r="D236">
        <v>0</v>
      </c>
      <c r="E236">
        <v>540</v>
      </c>
      <c r="F236">
        <v>0</v>
      </c>
      <c r="G236">
        <v>2021</v>
      </c>
    </row>
    <row r="237" spans="1:7" x14ac:dyDescent="0.3">
      <c r="A237" s="3">
        <v>44531</v>
      </c>
      <c r="B237" t="s">
        <v>20</v>
      </c>
      <c r="C237" t="s">
        <v>7</v>
      </c>
      <c r="D237">
        <v>0</v>
      </c>
      <c r="E237">
        <v>352</v>
      </c>
      <c r="F237">
        <v>0</v>
      </c>
      <c r="G237">
        <v>2021</v>
      </c>
    </row>
    <row r="238" spans="1:7" x14ac:dyDescent="0.3">
      <c r="A238" s="3">
        <v>44562</v>
      </c>
      <c r="B238" t="s">
        <v>8</v>
      </c>
      <c r="C238" t="s">
        <v>6</v>
      </c>
      <c r="D238">
        <v>0</v>
      </c>
      <c r="E238">
        <v>336</v>
      </c>
      <c r="F238">
        <v>0</v>
      </c>
      <c r="G238">
        <v>2022</v>
      </c>
    </row>
    <row r="239" spans="1:7" x14ac:dyDescent="0.3">
      <c r="A239" s="3">
        <v>44562</v>
      </c>
      <c r="B239" t="s">
        <v>8</v>
      </c>
      <c r="C239" t="s">
        <v>7</v>
      </c>
      <c r="D239">
        <v>0</v>
      </c>
      <c r="E239">
        <v>90</v>
      </c>
      <c r="F239">
        <v>0</v>
      </c>
      <c r="G239">
        <v>2022</v>
      </c>
    </row>
    <row r="240" spans="1:7" x14ac:dyDescent="0.3">
      <c r="A240" s="3">
        <v>44562</v>
      </c>
      <c r="B240" t="s">
        <v>9</v>
      </c>
      <c r="C240" t="s">
        <v>6</v>
      </c>
      <c r="D240">
        <v>0</v>
      </c>
      <c r="E240">
        <v>950</v>
      </c>
      <c r="F240">
        <v>0</v>
      </c>
      <c r="G240">
        <v>2022</v>
      </c>
    </row>
    <row r="241" spans="1:7" x14ac:dyDescent="0.3">
      <c r="A241" s="3">
        <v>44562</v>
      </c>
      <c r="B241" t="s">
        <v>9</v>
      </c>
      <c r="C241" t="s">
        <v>7</v>
      </c>
      <c r="D241">
        <v>0</v>
      </c>
      <c r="E241">
        <v>766</v>
      </c>
      <c r="F241">
        <v>0</v>
      </c>
      <c r="G241">
        <v>2022</v>
      </c>
    </row>
    <row r="242" spans="1:7" x14ac:dyDescent="0.3">
      <c r="A242" s="3">
        <v>44562</v>
      </c>
      <c r="B242" t="s">
        <v>10</v>
      </c>
      <c r="C242" t="s">
        <v>7</v>
      </c>
      <c r="D242">
        <v>0</v>
      </c>
      <c r="E242">
        <v>5550</v>
      </c>
      <c r="F242">
        <v>0</v>
      </c>
      <c r="G242">
        <v>2022</v>
      </c>
    </row>
    <row r="243" spans="1:7" x14ac:dyDescent="0.3">
      <c r="A243" s="3">
        <v>44562</v>
      </c>
      <c r="B243" t="s">
        <v>12</v>
      </c>
      <c r="C243" t="s">
        <v>7</v>
      </c>
      <c r="D243">
        <v>0</v>
      </c>
      <c r="E243">
        <v>358</v>
      </c>
      <c r="F243">
        <v>0</v>
      </c>
      <c r="G243">
        <v>2022</v>
      </c>
    </row>
    <row r="244" spans="1:7" x14ac:dyDescent="0.3">
      <c r="A244" s="3">
        <v>44562</v>
      </c>
      <c r="B244" t="s">
        <v>13</v>
      </c>
      <c r="C244" t="s">
        <v>7</v>
      </c>
      <c r="D244">
        <v>0</v>
      </c>
      <c r="E244">
        <v>3963</v>
      </c>
      <c r="F244">
        <v>0</v>
      </c>
      <c r="G244">
        <v>2022</v>
      </c>
    </row>
    <row r="245" spans="1:7" x14ac:dyDescent="0.3">
      <c r="A245" s="3">
        <v>44562</v>
      </c>
      <c r="B245" t="s">
        <v>14</v>
      </c>
      <c r="C245" t="s">
        <v>7</v>
      </c>
      <c r="D245">
        <v>0</v>
      </c>
      <c r="E245">
        <v>150</v>
      </c>
      <c r="F245">
        <v>0</v>
      </c>
      <c r="G245">
        <v>2022</v>
      </c>
    </row>
    <row r="246" spans="1:7" x14ac:dyDescent="0.3">
      <c r="A246" s="3">
        <v>44562</v>
      </c>
      <c r="B246" t="s">
        <v>15</v>
      </c>
      <c r="C246" t="s">
        <v>7</v>
      </c>
      <c r="D246">
        <v>0</v>
      </c>
      <c r="E246">
        <v>687</v>
      </c>
      <c r="F246">
        <v>0</v>
      </c>
      <c r="G246">
        <v>2022</v>
      </c>
    </row>
    <row r="247" spans="1:7" x14ac:dyDescent="0.3">
      <c r="A247" s="3">
        <v>44562</v>
      </c>
      <c r="B247" t="s">
        <v>16</v>
      </c>
      <c r="C247" t="s">
        <v>6</v>
      </c>
      <c r="D247">
        <v>0</v>
      </c>
      <c r="E247">
        <v>1112</v>
      </c>
      <c r="F247">
        <v>0</v>
      </c>
      <c r="G247">
        <v>2022</v>
      </c>
    </row>
    <row r="248" spans="1:7" x14ac:dyDescent="0.3">
      <c r="A248" s="3">
        <v>44562</v>
      </c>
      <c r="B248" t="s">
        <v>16</v>
      </c>
      <c r="C248" t="s">
        <v>7</v>
      </c>
      <c r="D248">
        <v>0</v>
      </c>
      <c r="E248">
        <v>1063</v>
      </c>
      <c r="F248">
        <v>0</v>
      </c>
      <c r="G248">
        <v>2022</v>
      </c>
    </row>
    <row r="249" spans="1:7" x14ac:dyDescent="0.3">
      <c r="A249" s="3">
        <v>44562</v>
      </c>
      <c r="B249" t="s">
        <v>17</v>
      </c>
      <c r="C249" t="s">
        <v>6</v>
      </c>
      <c r="D249">
        <v>0</v>
      </c>
      <c r="E249">
        <v>1387</v>
      </c>
      <c r="F249">
        <v>0</v>
      </c>
      <c r="G249">
        <v>2022</v>
      </c>
    </row>
    <row r="250" spans="1:7" x14ac:dyDescent="0.3">
      <c r="A250" s="3">
        <v>44562</v>
      </c>
      <c r="B250" t="s">
        <v>17</v>
      </c>
      <c r="C250" t="s">
        <v>7</v>
      </c>
      <c r="D250">
        <v>0</v>
      </c>
      <c r="E250">
        <v>311</v>
      </c>
      <c r="F250">
        <v>0</v>
      </c>
      <c r="G250">
        <v>2022</v>
      </c>
    </row>
    <row r="251" spans="1:7" x14ac:dyDescent="0.3">
      <c r="A251" s="3">
        <v>44562</v>
      </c>
      <c r="B251" t="s">
        <v>18</v>
      </c>
      <c r="C251" t="s">
        <v>6</v>
      </c>
      <c r="D251">
        <v>0</v>
      </c>
      <c r="E251">
        <v>410</v>
      </c>
      <c r="F251">
        <v>0</v>
      </c>
      <c r="G251">
        <v>2022</v>
      </c>
    </row>
    <row r="252" spans="1:7" x14ac:dyDescent="0.3">
      <c r="A252" s="3">
        <v>44562</v>
      </c>
      <c r="B252" t="s">
        <v>18</v>
      </c>
      <c r="C252" t="s">
        <v>7</v>
      </c>
      <c r="D252">
        <v>0</v>
      </c>
      <c r="E252">
        <v>722</v>
      </c>
      <c r="F252">
        <v>0</v>
      </c>
      <c r="G252">
        <v>2022</v>
      </c>
    </row>
    <row r="253" spans="1:7" x14ac:dyDescent="0.3">
      <c r="A253" s="3">
        <v>44562</v>
      </c>
      <c r="B253" t="s">
        <v>19</v>
      </c>
      <c r="C253" t="s">
        <v>7</v>
      </c>
      <c r="D253">
        <v>0</v>
      </c>
      <c r="E253">
        <v>758</v>
      </c>
      <c r="F253">
        <v>0</v>
      </c>
      <c r="G253">
        <v>2022</v>
      </c>
    </row>
    <row r="254" spans="1:7" x14ac:dyDescent="0.3">
      <c r="A254" s="3">
        <v>44562</v>
      </c>
      <c r="B254" t="s">
        <v>20</v>
      </c>
      <c r="C254" t="s">
        <v>7</v>
      </c>
      <c r="D254">
        <v>0</v>
      </c>
      <c r="E254">
        <v>394</v>
      </c>
      <c r="F254">
        <v>0</v>
      </c>
      <c r="G254">
        <v>2022</v>
      </c>
    </row>
    <row r="255" spans="1:7" x14ac:dyDescent="0.3">
      <c r="A255" s="3">
        <v>44593</v>
      </c>
      <c r="B255" t="s">
        <v>8</v>
      </c>
      <c r="C255" t="s">
        <v>6</v>
      </c>
      <c r="D255">
        <v>0</v>
      </c>
      <c r="E255">
        <v>388</v>
      </c>
      <c r="F255">
        <v>0</v>
      </c>
      <c r="G255">
        <v>2022</v>
      </c>
    </row>
    <row r="256" spans="1:7" x14ac:dyDescent="0.3">
      <c r="A256" s="3">
        <v>44593</v>
      </c>
      <c r="B256" t="s">
        <v>8</v>
      </c>
      <c r="C256" t="s">
        <v>7</v>
      </c>
      <c r="D256">
        <v>0</v>
      </c>
      <c r="E256">
        <v>112</v>
      </c>
      <c r="F256">
        <v>0</v>
      </c>
      <c r="G256">
        <v>2022</v>
      </c>
    </row>
    <row r="257" spans="1:7" x14ac:dyDescent="0.3">
      <c r="A257" s="3">
        <v>44593</v>
      </c>
      <c r="B257" t="s">
        <v>9</v>
      </c>
      <c r="C257" t="s">
        <v>6</v>
      </c>
      <c r="D257">
        <v>0</v>
      </c>
      <c r="E257">
        <v>858</v>
      </c>
      <c r="F257">
        <v>0</v>
      </c>
      <c r="G257">
        <v>2022</v>
      </c>
    </row>
    <row r="258" spans="1:7" x14ac:dyDescent="0.3">
      <c r="A258" s="3">
        <v>44593</v>
      </c>
      <c r="B258" t="s">
        <v>9</v>
      </c>
      <c r="C258" t="s">
        <v>7</v>
      </c>
      <c r="D258">
        <v>0</v>
      </c>
      <c r="E258">
        <v>671</v>
      </c>
      <c r="F258">
        <v>0</v>
      </c>
      <c r="G258">
        <v>2022</v>
      </c>
    </row>
    <row r="259" spans="1:7" x14ac:dyDescent="0.3">
      <c r="A259" s="3">
        <v>44593</v>
      </c>
      <c r="B259" t="s">
        <v>14</v>
      </c>
      <c r="C259" t="s">
        <v>6</v>
      </c>
      <c r="D259">
        <v>0</v>
      </c>
      <c r="E259">
        <v>15</v>
      </c>
      <c r="F259">
        <v>0</v>
      </c>
      <c r="G259">
        <v>2022</v>
      </c>
    </row>
    <row r="260" spans="1:7" x14ac:dyDescent="0.3">
      <c r="A260" s="3">
        <v>44593</v>
      </c>
      <c r="B260" t="s">
        <v>14</v>
      </c>
      <c r="C260" t="s">
        <v>7</v>
      </c>
      <c r="D260">
        <v>0</v>
      </c>
      <c r="E260">
        <v>44</v>
      </c>
      <c r="F260">
        <v>0</v>
      </c>
      <c r="G260">
        <v>2022</v>
      </c>
    </row>
    <row r="261" spans="1:7" x14ac:dyDescent="0.3">
      <c r="A261" s="3">
        <v>44593</v>
      </c>
      <c r="B261" t="s">
        <v>15</v>
      </c>
      <c r="C261" t="s">
        <v>7</v>
      </c>
      <c r="D261">
        <v>0</v>
      </c>
      <c r="E261">
        <v>834</v>
      </c>
      <c r="F261">
        <v>0</v>
      </c>
      <c r="G261">
        <v>2022</v>
      </c>
    </row>
    <row r="262" spans="1:7" x14ac:dyDescent="0.3">
      <c r="A262" s="3">
        <v>44593</v>
      </c>
      <c r="B262" t="s">
        <v>16</v>
      </c>
      <c r="C262" t="s">
        <v>6</v>
      </c>
      <c r="D262">
        <v>0</v>
      </c>
      <c r="E262">
        <v>1145</v>
      </c>
      <c r="F262">
        <v>0</v>
      </c>
      <c r="G262">
        <v>2022</v>
      </c>
    </row>
    <row r="263" spans="1:7" x14ac:dyDescent="0.3">
      <c r="A263" s="3">
        <v>44593</v>
      </c>
      <c r="B263" t="s">
        <v>17</v>
      </c>
      <c r="C263" t="s">
        <v>6</v>
      </c>
      <c r="D263">
        <v>0</v>
      </c>
      <c r="E263">
        <v>1599</v>
      </c>
      <c r="F263">
        <v>0</v>
      </c>
      <c r="G263">
        <v>2022</v>
      </c>
    </row>
    <row r="264" spans="1:7" x14ac:dyDescent="0.3">
      <c r="A264" s="3">
        <v>44593</v>
      </c>
      <c r="B264" t="s">
        <v>17</v>
      </c>
      <c r="C264" t="s">
        <v>7</v>
      </c>
      <c r="D264">
        <v>0</v>
      </c>
      <c r="E264">
        <v>354</v>
      </c>
      <c r="F264">
        <v>0</v>
      </c>
      <c r="G264">
        <v>2022</v>
      </c>
    </row>
    <row r="265" spans="1:7" x14ac:dyDescent="0.3">
      <c r="A265" s="3">
        <v>44593</v>
      </c>
      <c r="B265" t="s">
        <v>18</v>
      </c>
      <c r="C265" t="s">
        <v>6</v>
      </c>
      <c r="D265">
        <v>0</v>
      </c>
      <c r="E265">
        <v>504</v>
      </c>
      <c r="F265">
        <v>0</v>
      </c>
      <c r="G265">
        <v>2022</v>
      </c>
    </row>
    <row r="266" spans="1:7" x14ac:dyDescent="0.3">
      <c r="A266" s="3">
        <v>44593</v>
      </c>
      <c r="B266" t="s">
        <v>18</v>
      </c>
      <c r="C266" t="s">
        <v>7</v>
      </c>
      <c r="D266">
        <v>0</v>
      </c>
      <c r="E266">
        <v>773</v>
      </c>
      <c r="F266">
        <v>0</v>
      </c>
      <c r="G266">
        <v>2022</v>
      </c>
    </row>
    <row r="267" spans="1:7" x14ac:dyDescent="0.3">
      <c r="A267" s="3">
        <v>44593</v>
      </c>
      <c r="B267" t="s">
        <v>19</v>
      </c>
      <c r="C267" t="s">
        <v>7</v>
      </c>
      <c r="D267">
        <v>0</v>
      </c>
      <c r="E267">
        <v>622</v>
      </c>
      <c r="F267">
        <v>0</v>
      </c>
      <c r="G267">
        <v>2022</v>
      </c>
    </row>
    <row r="268" spans="1:7" x14ac:dyDescent="0.3">
      <c r="A268" s="3">
        <v>44593</v>
      </c>
      <c r="B268" t="s">
        <v>20</v>
      </c>
      <c r="C268" t="s">
        <v>7</v>
      </c>
      <c r="D268">
        <v>0</v>
      </c>
      <c r="E268">
        <v>340</v>
      </c>
      <c r="F268">
        <v>0</v>
      </c>
      <c r="G268">
        <v>2022</v>
      </c>
    </row>
    <row r="269" spans="1:7" x14ac:dyDescent="0.3">
      <c r="A269" s="3">
        <v>44621</v>
      </c>
      <c r="B269" t="s">
        <v>8</v>
      </c>
      <c r="C269" t="s">
        <v>6</v>
      </c>
      <c r="D269">
        <v>0</v>
      </c>
      <c r="E269">
        <v>383</v>
      </c>
      <c r="F269">
        <v>0</v>
      </c>
      <c r="G269">
        <v>2022</v>
      </c>
    </row>
    <row r="270" spans="1:7" x14ac:dyDescent="0.3">
      <c r="A270" s="3">
        <v>44621</v>
      </c>
      <c r="B270" t="s">
        <v>9</v>
      </c>
      <c r="C270" t="s">
        <v>6</v>
      </c>
      <c r="D270">
        <v>0</v>
      </c>
      <c r="E270">
        <v>1111</v>
      </c>
      <c r="F270">
        <v>0</v>
      </c>
      <c r="G270">
        <v>2022</v>
      </c>
    </row>
    <row r="271" spans="1:7" x14ac:dyDescent="0.3">
      <c r="A271" s="3">
        <v>44621</v>
      </c>
      <c r="B271" t="s">
        <v>9</v>
      </c>
      <c r="C271" t="s">
        <v>7</v>
      </c>
      <c r="D271">
        <v>0</v>
      </c>
      <c r="E271">
        <v>679</v>
      </c>
      <c r="F271">
        <v>0</v>
      </c>
      <c r="G271">
        <v>2022</v>
      </c>
    </row>
    <row r="272" spans="1:7" x14ac:dyDescent="0.3">
      <c r="A272" s="3">
        <v>44621</v>
      </c>
      <c r="B272" t="s">
        <v>14</v>
      </c>
      <c r="C272" t="s">
        <v>6</v>
      </c>
      <c r="D272">
        <v>0</v>
      </c>
      <c r="E272">
        <v>49</v>
      </c>
      <c r="F272">
        <v>0</v>
      </c>
      <c r="G272">
        <v>2022</v>
      </c>
    </row>
    <row r="273" spans="1:7" x14ac:dyDescent="0.3">
      <c r="A273" s="3">
        <v>44621</v>
      </c>
      <c r="B273" t="s">
        <v>14</v>
      </c>
      <c r="C273" t="s">
        <v>7</v>
      </c>
      <c r="D273">
        <v>0</v>
      </c>
      <c r="E273">
        <v>49</v>
      </c>
      <c r="F273">
        <v>0</v>
      </c>
      <c r="G273">
        <v>2022</v>
      </c>
    </row>
    <row r="274" spans="1:7" x14ac:dyDescent="0.3">
      <c r="A274" s="3">
        <v>44621</v>
      </c>
      <c r="B274" t="s">
        <v>15</v>
      </c>
      <c r="C274" t="s">
        <v>7</v>
      </c>
      <c r="D274">
        <v>0</v>
      </c>
      <c r="E274">
        <v>717</v>
      </c>
      <c r="F274">
        <v>0</v>
      </c>
      <c r="G274">
        <v>2022</v>
      </c>
    </row>
    <row r="275" spans="1:7" x14ac:dyDescent="0.3">
      <c r="A275" s="3">
        <v>44621</v>
      </c>
      <c r="B275" t="s">
        <v>16</v>
      </c>
      <c r="C275" t="s">
        <v>6</v>
      </c>
      <c r="D275">
        <v>0</v>
      </c>
      <c r="E275">
        <v>1687</v>
      </c>
      <c r="F275">
        <v>0</v>
      </c>
      <c r="G275">
        <v>2022</v>
      </c>
    </row>
    <row r="276" spans="1:7" x14ac:dyDescent="0.3">
      <c r="A276" s="3">
        <v>44621</v>
      </c>
      <c r="B276" t="s">
        <v>16</v>
      </c>
      <c r="C276" t="s">
        <v>7</v>
      </c>
      <c r="D276">
        <v>0</v>
      </c>
      <c r="E276">
        <v>1104</v>
      </c>
      <c r="F276">
        <v>0</v>
      </c>
      <c r="G276">
        <v>2022</v>
      </c>
    </row>
    <row r="277" spans="1:7" x14ac:dyDescent="0.3">
      <c r="A277" s="3">
        <v>44621</v>
      </c>
      <c r="B277" t="s">
        <v>17</v>
      </c>
      <c r="C277" t="s">
        <v>6</v>
      </c>
      <c r="D277">
        <v>0</v>
      </c>
      <c r="E277">
        <v>1848</v>
      </c>
      <c r="F277">
        <v>0</v>
      </c>
      <c r="G277">
        <v>2022</v>
      </c>
    </row>
    <row r="278" spans="1:7" x14ac:dyDescent="0.3">
      <c r="A278" s="3">
        <v>44621</v>
      </c>
      <c r="B278" t="s">
        <v>17</v>
      </c>
      <c r="C278" t="s">
        <v>7</v>
      </c>
      <c r="D278">
        <v>0</v>
      </c>
      <c r="E278">
        <v>413</v>
      </c>
      <c r="F278">
        <v>0</v>
      </c>
      <c r="G278">
        <v>2022</v>
      </c>
    </row>
    <row r="279" spans="1:7" x14ac:dyDescent="0.3">
      <c r="A279" s="3">
        <v>44621</v>
      </c>
      <c r="B279" t="s">
        <v>18</v>
      </c>
      <c r="C279" t="s">
        <v>6</v>
      </c>
      <c r="D279">
        <v>0</v>
      </c>
      <c r="E279">
        <v>541</v>
      </c>
      <c r="F279">
        <v>0</v>
      </c>
      <c r="G279">
        <v>2022</v>
      </c>
    </row>
    <row r="280" spans="1:7" x14ac:dyDescent="0.3">
      <c r="A280" s="3">
        <v>44621</v>
      </c>
      <c r="B280" t="s">
        <v>18</v>
      </c>
      <c r="C280" t="s">
        <v>7</v>
      </c>
      <c r="D280">
        <v>0</v>
      </c>
      <c r="E280">
        <v>632</v>
      </c>
      <c r="F280">
        <v>0</v>
      </c>
      <c r="G280">
        <v>2022</v>
      </c>
    </row>
    <row r="281" spans="1:7" x14ac:dyDescent="0.3">
      <c r="A281" s="3">
        <v>44621</v>
      </c>
      <c r="B281" t="s">
        <v>20</v>
      </c>
      <c r="C281" t="s">
        <v>7</v>
      </c>
      <c r="D281">
        <v>0</v>
      </c>
      <c r="E281">
        <v>484</v>
      </c>
      <c r="F281">
        <v>0</v>
      </c>
      <c r="G281">
        <v>2022</v>
      </c>
    </row>
    <row r="282" spans="1:7" x14ac:dyDescent="0.3">
      <c r="A282" s="3">
        <v>44652</v>
      </c>
      <c r="B282" t="s">
        <v>8</v>
      </c>
      <c r="C282" t="s">
        <v>6</v>
      </c>
      <c r="D282">
        <v>0</v>
      </c>
      <c r="E282">
        <v>407</v>
      </c>
      <c r="F282">
        <v>0</v>
      </c>
      <c r="G282">
        <v>2022</v>
      </c>
    </row>
    <row r="283" spans="1:7" x14ac:dyDescent="0.3">
      <c r="A283" s="3">
        <v>44652</v>
      </c>
      <c r="B283" t="s">
        <v>9</v>
      </c>
      <c r="C283" t="s">
        <v>6</v>
      </c>
      <c r="D283">
        <v>0</v>
      </c>
      <c r="E283">
        <v>1063</v>
      </c>
      <c r="F283">
        <v>0</v>
      </c>
      <c r="G283">
        <v>2022</v>
      </c>
    </row>
    <row r="284" spans="1:7" x14ac:dyDescent="0.3">
      <c r="A284" s="3">
        <v>44652</v>
      </c>
      <c r="B284" t="s">
        <v>9</v>
      </c>
      <c r="C284" t="s">
        <v>7</v>
      </c>
      <c r="D284">
        <v>0</v>
      </c>
      <c r="E284">
        <v>824</v>
      </c>
      <c r="F284">
        <v>0</v>
      </c>
      <c r="G284">
        <v>2022</v>
      </c>
    </row>
    <row r="285" spans="1:7" x14ac:dyDescent="0.3">
      <c r="A285" s="3">
        <v>44652</v>
      </c>
      <c r="B285" t="s">
        <v>14</v>
      </c>
      <c r="C285" t="s">
        <v>6</v>
      </c>
      <c r="D285">
        <v>0</v>
      </c>
      <c r="E285">
        <v>351</v>
      </c>
      <c r="F285">
        <v>0</v>
      </c>
      <c r="G285">
        <v>2022</v>
      </c>
    </row>
    <row r="286" spans="1:7" x14ac:dyDescent="0.3">
      <c r="A286" s="3">
        <v>44652</v>
      </c>
      <c r="B286" t="s">
        <v>14</v>
      </c>
      <c r="C286" t="s">
        <v>7</v>
      </c>
      <c r="D286">
        <v>0</v>
      </c>
      <c r="E286">
        <v>105</v>
      </c>
      <c r="F286">
        <v>0</v>
      </c>
      <c r="G286">
        <v>2022</v>
      </c>
    </row>
    <row r="287" spans="1:7" x14ac:dyDescent="0.3">
      <c r="A287" s="3">
        <v>44652</v>
      </c>
      <c r="B287" t="s">
        <v>17</v>
      </c>
      <c r="C287" t="s">
        <v>6</v>
      </c>
      <c r="D287">
        <v>0</v>
      </c>
      <c r="E287">
        <v>1530</v>
      </c>
      <c r="F287">
        <v>0</v>
      </c>
      <c r="G287">
        <v>2022</v>
      </c>
    </row>
    <row r="288" spans="1:7" x14ac:dyDescent="0.3">
      <c r="A288" s="3">
        <v>44652</v>
      </c>
      <c r="B288" t="s">
        <v>17</v>
      </c>
      <c r="C288" t="s">
        <v>7</v>
      </c>
      <c r="D288">
        <v>0</v>
      </c>
      <c r="E288">
        <v>323</v>
      </c>
      <c r="F288">
        <v>0</v>
      </c>
      <c r="G288">
        <v>2022</v>
      </c>
    </row>
    <row r="289" spans="1:7" x14ac:dyDescent="0.3">
      <c r="A289" s="3">
        <v>44652</v>
      </c>
      <c r="B289" t="s">
        <v>18</v>
      </c>
      <c r="C289" t="s">
        <v>7</v>
      </c>
      <c r="D289">
        <v>0</v>
      </c>
      <c r="E289">
        <v>723</v>
      </c>
      <c r="F289">
        <v>0</v>
      </c>
      <c r="G289">
        <v>2022</v>
      </c>
    </row>
    <row r="290" spans="1:7" x14ac:dyDescent="0.3">
      <c r="A290" s="3">
        <v>44652</v>
      </c>
      <c r="B290" t="s">
        <v>20</v>
      </c>
      <c r="C290" t="s">
        <v>7</v>
      </c>
      <c r="D290">
        <v>0</v>
      </c>
      <c r="E290">
        <v>448</v>
      </c>
      <c r="F290">
        <v>0</v>
      </c>
      <c r="G290">
        <v>2022</v>
      </c>
    </row>
    <row r="291" spans="1:7" x14ac:dyDescent="0.3">
      <c r="A291" s="3">
        <v>44682</v>
      </c>
      <c r="B291" t="s">
        <v>8</v>
      </c>
      <c r="C291" t="s">
        <v>6</v>
      </c>
      <c r="D291">
        <v>0</v>
      </c>
      <c r="E291">
        <v>358</v>
      </c>
      <c r="F291">
        <v>0</v>
      </c>
      <c r="G291">
        <v>2022</v>
      </c>
    </row>
    <row r="292" spans="1:7" x14ac:dyDescent="0.3">
      <c r="A292" s="3">
        <v>44682</v>
      </c>
      <c r="B292" t="s">
        <v>8</v>
      </c>
      <c r="C292" t="s">
        <v>7</v>
      </c>
      <c r="D292">
        <v>0</v>
      </c>
      <c r="E292">
        <v>110</v>
      </c>
      <c r="F292">
        <v>0</v>
      </c>
      <c r="G292">
        <v>2022</v>
      </c>
    </row>
    <row r="293" spans="1:7" x14ac:dyDescent="0.3">
      <c r="A293" s="3">
        <v>44682</v>
      </c>
      <c r="B293" t="s">
        <v>9</v>
      </c>
      <c r="C293" t="s">
        <v>6</v>
      </c>
      <c r="D293">
        <v>0</v>
      </c>
      <c r="E293">
        <v>1241</v>
      </c>
      <c r="F293">
        <v>0</v>
      </c>
      <c r="G293">
        <v>2022</v>
      </c>
    </row>
    <row r="294" spans="1:7" x14ac:dyDescent="0.3">
      <c r="A294" s="3">
        <v>44682</v>
      </c>
      <c r="B294" t="s">
        <v>9</v>
      </c>
      <c r="C294" t="s">
        <v>7</v>
      </c>
      <c r="D294">
        <v>0</v>
      </c>
      <c r="E294">
        <v>965</v>
      </c>
      <c r="F294">
        <v>0</v>
      </c>
      <c r="G294">
        <v>2022</v>
      </c>
    </row>
    <row r="295" spans="1:7" x14ac:dyDescent="0.3">
      <c r="A295" s="3">
        <v>44682</v>
      </c>
      <c r="B295" t="s">
        <v>14</v>
      </c>
      <c r="C295" t="s">
        <v>6</v>
      </c>
      <c r="D295">
        <v>0</v>
      </c>
      <c r="E295">
        <v>419</v>
      </c>
      <c r="F295">
        <v>0</v>
      </c>
      <c r="G295">
        <v>2022</v>
      </c>
    </row>
    <row r="296" spans="1:7" x14ac:dyDescent="0.3">
      <c r="A296" s="3">
        <v>44682</v>
      </c>
      <c r="B296" t="s">
        <v>14</v>
      </c>
      <c r="C296" t="s">
        <v>7</v>
      </c>
      <c r="D296">
        <v>0</v>
      </c>
      <c r="E296">
        <v>322</v>
      </c>
      <c r="F296">
        <v>0</v>
      </c>
      <c r="G296">
        <v>2022</v>
      </c>
    </row>
    <row r="297" spans="1:7" x14ac:dyDescent="0.3">
      <c r="A297" s="3">
        <v>44682</v>
      </c>
      <c r="B297" t="s">
        <v>15</v>
      </c>
      <c r="C297" t="s">
        <v>7</v>
      </c>
      <c r="D297">
        <v>0</v>
      </c>
      <c r="E297">
        <v>644</v>
      </c>
      <c r="F297">
        <v>0</v>
      </c>
      <c r="G297">
        <v>2022</v>
      </c>
    </row>
    <row r="298" spans="1:7" x14ac:dyDescent="0.3">
      <c r="A298" s="3">
        <v>44682</v>
      </c>
      <c r="B298" t="s">
        <v>16</v>
      </c>
      <c r="C298" t="s">
        <v>6</v>
      </c>
      <c r="D298">
        <v>0</v>
      </c>
      <c r="E298">
        <v>1780</v>
      </c>
      <c r="F298">
        <v>0</v>
      </c>
      <c r="G298">
        <v>2022</v>
      </c>
    </row>
    <row r="299" spans="1:7" x14ac:dyDescent="0.3">
      <c r="A299" s="3">
        <v>44682</v>
      </c>
      <c r="B299" t="s">
        <v>17</v>
      </c>
      <c r="C299" t="s">
        <v>7</v>
      </c>
      <c r="D299">
        <v>0</v>
      </c>
      <c r="E299">
        <v>397</v>
      </c>
      <c r="F299">
        <v>0</v>
      </c>
      <c r="G299">
        <v>2022</v>
      </c>
    </row>
    <row r="300" spans="1:7" x14ac:dyDescent="0.3">
      <c r="A300" s="3">
        <v>44682</v>
      </c>
      <c r="B300" t="s">
        <v>18</v>
      </c>
      <c r="C300" t="s">
        <v>7</v>
      </c>
      <c r="D300">
        <v>0</v>
      </c>
      <c r="E300">
        <v>630</v>
      </c>
      <c r="F300">
        <v>0</v>
      </c>
      <c r="G300">
        <v>2022</v>
      </c>
    </row>
    <row r="301" spans="1:7" x14ac:dyDescent="0.3">
      <c r="A301" s="3">
        <v>44682</v>
      </c>
      <c r="B301" t="s">
        <v>20</v>
      </c>
      <c r="C301" t="s">
        <v>7</v>
      </c>
      <c r="D301">
        <v>0</v>
      </c>
      <c r="E301">
        <v>359</v>
      </c>
      <c r="F301">
        <v>0</v>
      </c>
      <c r="G301">
        <v>2022</v>
      </c>
    </row>
    <row r="302" spans="1:7" x14ac:dyDescent="0.3">
      <c r="A302" s="3">
        <v>44713</v>
      </c>
      <c r="B302" t="s">
        <v>8</v>
      </c>
      <c r="C302" t="s">
        <v>6</v>
      </c>
      <c r="D302">
        <v>0</v>
      </c>
      <c r="E302">
        <v>423</v>
      </c>
      <c r="F302">
        <v>0</v>
      </c>
      <c r="G302">
        <v>2022</v>
      </c>
    </row>
    <row r="303" spans="1:7" x14ac:dyDescent="0.3">
      <c r="A303" s="3">
        <v>44713</v>
      </c>
      <c r="B303" t="s">
        <v>8</v>
      </c>
      <c r="C303" t="s">
        <v>7</v>
      </c>
      <c r="D303">
        <v>0</v>
      </c>
      <c r="E303">
        <v>115</v>
      </c>
      <c r="F303">
        <v>0</v>
      </c>
      <c r="G303">
        <v>2022</v>
      </c>
    </row>
    <row r="304" spans="1:7" x14ac:dyDescent="0.3">
      <c r="A304" s="3">
        <v>44713</v>
      </c>
      <c r="B304" t="s">
        <v>9</v>
      </c>
      <c r="C304" t="s">
        <v>6</v>
      </c>
      <c r="D304">
        <v>0</v>
      </c>
      <c r="E304">
        <v>1253</v>
      </c>
      <c r="F304">
        <v>0</v>
      </c>
      <c r="G304">
        <v>2022</v>
      </c>
    </row>
    <row r="305" spans="1:7" x14ac:dyDescent="0.3">
      <c r="A305" s="3">
        <v>44713</v>
      </c>
      <c r="B305" t="s">
        <v>9</v>
      </c>
      <c r="C305" t="s">
        <v>7</v>
      </c>
      <c r="D305">
        <v>0</v>
      </c>
      <c r="E305">
        <v>1021</v>
      </c>
      <c r="F305">
        <v>0</v>
      </c>
      <c r="G305">
        <v>2022</v>
      </c>
    </row>
    <row r="306" spans="1:7" x14ac:dyDescent="0.3">
      <c r="A306" s="3">
        <v>44713</v>
      </c>
      <c r="B306" t="s">
        <v>14</v>
      </c>
      <c r="C306" t="s">
        <v>7</v>
      </c>
      <c r="D306">
        <v>0</v>
      </c>
      <c r="E306">
        <v>310</v>
      </c>
      <c r="F306">
        <v>0</v>
      </c>
      <c r="G306">
        <v>2022</v>
      </c>
    </row>
    <row r="307" spans="1:7" x14ac:dyDescent="0.3">
      <c r="A307" s="3">
        <v>44713</v>
      </c>
      <c r="B307" t="s">
        <v>15</v>
      </c>
      <c r="C307" t="s">
        <v>7</v>
      </c>
      <c r="D307">
        <v>0</v>
      </c>
      <c r="E307">
        <v>1029</v>
      </c>
      <c r="F307">
        <v>0</v>
      </c>
      <c r="G307">
        <v>2022</v>
      </c>
    </row>
    <row r="308" spans="1:7" x14ac:dyDescent="0.3">
      <c r="A308" s="3">
        <v>44713</v>
      </c>
      <c r="B308" t="s">
        <v>17</v>
      </c>
      <c r="C308" t="s">
        <v>7</v>
      </c>
      <c r="D308">
        <v>0</v>
      </c>
      <c r="E308">
        <v>373</v>
      </c>
      <c r="F308">
        <v>0</v>
      </c>
      <c r="G308">
        <v>2022</v>
      </c>
    </row>
    <row r="309" spans="1:7" x14ac:dyDescent="0.3">
      <c r="A309" s="3">
        <v>44713</v>
      </c>
      <c r="B309" t="s">
        <v>18</v>
      </c>
      <c r="C309" t="s">
        <v>6</v>
      </c>
      <c r="D309">
        <v>0</v>
      </c>
      <c r="E309">
        <v>594</v>
      </c>
      <c r="F309">
        <v>0</v>
      </c>
      <c r="G309">
        <v>2022</v>
      </c>
    </row>
    <row r="310" spans="1:7" x14ac:dyDescent="0.3">
      <c r="A310" s="3">
        <v>44713</v>
      </c>
      <c r="B310" t="s">
        <v>18</v>
      </c>
      <c r="C310" t="s">
        <v>7</v>
      </c>
      <c r="D310">
        <v>0</v>
      </c>
      <c r="E310">
        <v>735</v>
      </c>
      <c r="F310">
        <v>0</v>
      </c>
      <c r="G310">
        <v>2022</v>
      </c>
    </row>
    <row r="311" spans="1:7" x14ac:dyDescent="0.3">
      <c r="A311" s="3">
        <v>44713</v>
      </c>
      <c r="B311" t="s">
        <v>20</v>
      </c>
      <c r="C311" t="s">
        <v>7</v>
      </c>
      <c r="D311">
        <v>0</v>
      </c>
      <c r="E311">
        <v>354</v>
      </c>
      <c r="F311">
        <v>0</v>
      </c>
      <c r="G311">
        <v>2022</v>
      </c>
    </row>
    <row r="312" spans="1:7" x14ac:dyDescent="0.3">
      <c r="A312" s="3">
        <v>44743</v>
      </c>
      <c r="B312" t="s">
        <v>8</v>
      </c>
      <c r="C312" t="s">
        <v>6</v>
      </c>
      <c r="D312">
        <v>0</v>
      </c>
      <c r="E312">
        <v>385</v>
      </c>
      <c r="F312">
        <v>0</v>
      </c>
      <c r="G312">
        <v>2022</v>
      </c>
    </row>
    <row r="313" spans="1:7" x14ac:dyDescent="0.3">
      <c r="A313" s="3">
        <v>44743</v>
      </c>
      <c r="B313" t="s">
        <v>8</v>
      </c>
      <c r="C313" t="s">
        <v>7</v>
      </c>
      <c r="D313">
        <v>0</v>
      </c>
      <c r="E313">
        <v>127</v>
      </c>
      <c r="F313">
        <v>0</v>
      </c>
      <c r="G313">
        <v>2022</v>
      </c>
    </row>
    <row r="314" spans="1:7" x14ac:dyDescent="0.3">
      <c r="A314" s="3">
        <v>44743</v>
      </c>
      <c r="B314" t="s">
        <v>9</v>
      </c>
      <c r="C314" t="s">
        <v>6</v>
      </c>
      <c r="D314">
        <v>0</v>
      </c>
      <c r="E314">
        <v>1181</v>
      </c>
      <c r="F314">
        <v>0</v>
      </c>
      <c r="G314">
        <v>2022</v>
      </c>
    </row>
    <row r="315" spans="1:7" x14ac:dyDescent="0.3">
      <c r="A315" s="3">
        <v>44743</v>
      </c>
      <c r="B315" t="s">
        <v>12</v>
      </c>
      <c r="C315" t="s">
        <v>7</v>
      </c>
      <c r="D315">
        <v>0</v>
      </c>
      <c r="E315">
        <v>344</v>
      </c>
      <c r="F315">
        <v>0</v>
      </c>
      <c r="G315">
        <v>2022</v>
      </c>
    </row>
    <row r="316" spans="1:7" x14ac:dyDescent="0.3">
      <c r="A316" s="3">
        <v>44743</v>
      </c>
      <c r="B316" t="s">
        <v>14</v>
      </c>
      <c r="C316" t="s">
        <v>6</v>
      </c>
      <c r="D316">
        <v>0</v>
      </c>
      <c r="E316">
        <v>314</v>
      </c>
      <c r="F316">
        <v>0</v>
      </c>
      <c r="G316">
        <v>2022</v>
      </c>
    </row>
    <row r="317" spans="1:7" x14ac:dyDescent="0.3">
      <c r="A317" s="3">
        <v>44743</v>
      </c>
      <c r="B317" t="s">
        <v>15</v>
      </c>
      <c r="C317" t="s">
        <v>7</v>
      </c>
      <c r="D317">
        <v>0</v>
      </c>
      <c r="E317">
        <v>775</v>
      </c>
      <c r="F317">
        <v>0</v>
      </c>
      <c r="G317">
        <v>2022</v>
      </c>
    </row>
    <row r="318" spans="1:7" x14ac:dyDescent="0.3">
      <c r="A318" s="3">
        <v>44743</v>
      </c>
      <c r="B318" t="s">
        <v>17</v>
      </c>
      <c r="C318" t="s">
        <v>7</v>
      </c>
      <c r="D318">
        <v>0</v>
      </c>
      <c r="E318">
        <v>319</v>
      </c>
      <c r="F318">
        <v>0</v>
      </c>
      <c r="G318">
        <v>2022</v>
      </c>
    </row>
    <row r="319" spans="1:7" x14ac:dyDescent="0.3">
      <c r="A319" s="3">
        <v>44743</v>
      </c>
      <c r="B319" t="s">
        <v>18</v>
      </c>
      <c r="C319" t="s">
        <v>6</v>
      </c>
      <c r="D319">
        <v>0</v>
      </c>
      <c r="E319">
        <v>505</v>
      </c>
      <c r="F319">
        <v>0</v>
      </c>
      <c r="G319">
        <v>2022</v>
      </c>
    </row>
    <row r="320" spans="1:7" x14ac:dyDescent="0.3">
      <c r="A320" s="3">
        <v>44743</v>
      </c>
      <c r="B320" t="s">
        <v>18</v>
      </c>
      <c r="C320" t="s">
        <v>7</v>
      </c>
      <c r="D320">
        <v>0</v>
      </c>
      <c r="E320">
        <v>591</v>
      </c>
      <c r="F320">
        <v>0</v>
      </c>
      <c r="G320">
        <v>2022</v>
      </c>
    </row>
    <row r="321" spans="1:7" x14ac:dyDescent="0.3">
      <c r="A321" s="3">
        <v>44743</v>
      </c>
      <c r="B321" t="s">
        <v>20</v>
      </c>
      <c r="C321" t="s">
        <v>7</v>
      </c>
      <c r="D321">
        <v>0</v>
      </c>
      <c r="E321">
        <v>402</v>
      </c>
      <c r="F321">
        <v>0</v>
      </c>
      <c r="G321">
        <v>2022</v>
      </c>
    </row>
    <row r="322" spans="1:7" x14ac:dyDescent="0.3">
      <c r="A322" s="3">
        <v>44774</v>
      </c>
      <c r="B322" t="s">
        <v>8</v>
      </c>
      <c r="C322" t="s">
        <v>6</v>
      </c>
      <c r="D322">
        <v>0</v>
      </c>
      <c r="E322">
        <v>398</v>
      </c>
      <c r="F322">
        <v>0</v>
      </c>
      <c r="G322">
        <v>2022</v>
      </c>
    </row>
    <row r="323" spans="1:7" x14ac:dyDescent="0.3">
      <c r="A323" s="3">
        <v>44774</v>
      </c>
      <c r="B323" t="s">
        <v>8</v>
      </c>
      <c r="C323" t="s">
        <v>7</v>
      </c>
      <c r="D323">
        <v>0</v>
      </c>
      <c r="E323">
        <v>154</v>
      </c>
      <c r="F323">
        <v>0</v>
      </c>
      <c r="G323">
        <v>2022</v>
      </c>
    </row>
    <row r="324" spans="1:7" x14ac:dyDescent="0.3">
      <c r="A324" s="3">
        <v>44774</v>
      </c>
      <c r="B324" t="s">
        <v>9</v>
      </c>
      <c r="C324" t="s">
        <v>6</v>
      </c>
      <c r="D324">
        <v>0</v>
      </c>
      <c r="E324">
        <v>1244</v>
      </c>
      <c r="F324">
        <v>0</v>
      </c>
      <c r="G324">
        <v>2022</v>
      </c>
    </row>
    <row r="325" spans="1:7" x14ac:dyDescent="0.3">
      <c r="A325" s="3">
        <v>44774</v>
      </c>
      <c r="B325" t="s">
        <v>9</v>
      </c>
      <c r="C325" t="s">
        <v>7</v>
      </c>
      <c r="D325">
        <v>0</v>
      </c>
      <c r="E325">
        <v>866</v>
      </c>
      <c r="F325">
        <v>0</v>
      </c>
      <c r="G325">
        <v>2022</v>
      </c>
    </row>
    <row r="326" spans="1:7" x14ac:dyDescent="0.3">
      <c r="A326" s="3">
        <v>44774</v>
      </c>
      <c r="B326" t="s">
        <v>14</v>
      </c>
      <c r="C326" t="s">
        <v>6</v>
      </c>
      <c r="D326">
        <v>0</v>
      </c>
      <c r="E326">
        <v>222</v>
      </c>
      <c r="F326">
        <v>0</v>
      </c>
      <c r="G326">
        <v>2022</v>
      </c>
    </row>
    <row r="327" spans="1:7" x14ac:dyDescent="0.3">
      <c r="A327" s="3">
        <v>44774</v>
      </c>
      <c r="B327" t="s">
        <v>15</v>
      </c>
      <c r="C327" t="s">
        <v>7</v>
      </c>
      <c r="D327">
        <v>0</v>
      </c>
      <c r="E327">
        <v>623</v>
      </c>
      <c r="F327">
        <v>0</v>
      </c>
      <c r="G327">
        <v>2022</v>
      </c>
    </row>
    <row r="328" spans="1:7" x14ac:dyDescent="0.3">
      <c r="A328" s="3">
        <v>44774</v>
      </c>
      <c r="B328" t="s">
        <v>16</v>
      </c>
      <c r="C328" t="s">
        <v>7</v>
      </c>
      <c r="D328">
        <v>0</v>
      </c>
      <c r="E328">
        <v>1120</v>
      </c>
      <c r="F328">
        <v>0</v>
      </c>
      <c r="G328">
        <v>2022</v>
      </c>
    </row>
    <row r="329" spans="1:7" x14ac:dyDescent="0.3">
      <c r="A329" s="3">
        <v>44774</v>
      </c>
      <c r="B329" t="s">
        <v>17</v>
      </c>
      <c r="C329" t="s">
        <v>7</v>
      </c>
      <c r="D329">
        <v>0</v>
      </c>
      <c r="E329">
        <v>408</v>
      </c>
      <c r="F329">
        <v>0</v>
      </c>
      <c r="G329">
        <v>2022</v>
      </c>
    </row>
    <row r="330" spans="1:7" x14ac:dyDescent="0.3">
      <c r="A330" s="3">
        <v>44774</v>
      </c>
      <c r="B330" t="s">
        <v>18</v>
      </c>
      <c r="C330" t="s">
        <v>6</v>
      </c>
      <c r="D330">
        <v>0</v>
      </c>
      <c r="E330">
        <v>554</v>
      </c>
      <c r="F330">
        <v>0</v>
      </c>
      <c r="G330">
        <v>2022</v>
      </c>
    </row>
    <row r="331" spans="1:7" x14ac:dyDescent="0.3">
      <c r="A331" s="3">
        <v>44774</v>
      </c>
      <c r="B331" t="s">
        <v>18</v>
      </c>
      <c r="C331" t="s">
        <v>7</v>
      </c>
      <c r="D331">
        <v>0</v>
      </c>
      <c r="E331">
        <v>844</v>
      </c>
      <c r="F331">
        <v>0</v>
      </c>
      <c r="G331">
        <v>2022</v>
      </c>
    </row>
    <row r="332" spans="1:7" x14ac:dyDescent="0.3">
      <c r="A332" s="3">
        <v>44774</v>
      </c>
      <c r="B332" t="s">
        <v>20</v>
      </c>
      <c r="C332" t="s">
        <v>7</v>
      </c>
      <c r="D332">
        <v>0</v>
      </c>
      <c r="E332">
        <v>403</v>
      </c>
      <c r="F332">
        <v>0</v>
      </c>
      <c r="G332">
        <v>2022</v>
      </c>
    </row>
    <row r="333" spans="1:7" x14ac:dyDescent="0.3">
      <c r="A333" s="3">
        <v>44805</v>
      </c>
      <c r="B333" t="s">
        <v>8</v>
      </c>
      <c r="C333" t="s">
        <v>6</v>
      </c>
      <c r="D333">
        <v>0</v>
      </c>
      <c r="E333">
        <v>484</v>
      </c>
      <c r="F333">
        <v>0</v>
      </c>
      <c r="G333">
        <v>2022</v>
      </c>
    </row>
    <row r="334" spans="1:7" x14ac:dyDescent="0.3">
      <c r="A334" s="3">
        <v>44805</v>
      </c>
      <c r="B334" t="s">
        <v>8</v>
      </c>
      <c r="C334" t="s">
        <v>7</v>
      </c>
      <c r="D334">
        <v>0</v>
      </c>
      <c r="E334">
        <v>128</v>
      </c>
      <c r="F334">
        <v>0</v>
      </c>
      <c r="G334">
        <v>2022</v>
      </c>
    </row>
    <row r="335" spans="1:7" x14ac:dyDescent="0.3">
      <c r="A335" s="3">
        <v>44805</v>
      </c>
      <c r="B335" t="s">
        <v>9</v>
      </c>
      <c r="C335" t="s">
        <v>6</v>
      </c>
      <c r="D335">
        <v>0</v>
      </c>
      <c r="E335">
        <v>1068</v>
      </c>
      <c r="F335">
        <v>0</v>
      </c>
      <c r="G335">
        <v>2022</v>
      </c>
    </row>
    <row r="336" spans="1:7" x14ac:dyDescent="0.3">
      <c r="A336" s="3">
        <v>44805</v>
      </c>
      <c r="B336" t="s">
        <v>9</v>
      </c>
      <c r="C336" t="s">
        <v>7</v>
      </c>
      <c r="D336">
        <v>0</v>
      </c>
      <c r="E336">
        <v>931</v>
      </c>
      <c r="F336">
        <v>0</v>
      </c>
      <c r="G336">
        <v>2022</v>
      </c>
    </row>
    <row r="337" spans="1:7" x14ac:dyDescent="0.3">
      <c r="A337" s="3">
        <v>44805</v>
      </c>
      <c r="B337" t="s">
        <v>14</v>
      </c>
      <c r="C337" t="s">
        <v>6</v>
      </c>
      <c r="D337">
        <v>0</v>
      </c>
      <c r="E337">
        <v>30</v>
      </c>
      <c r="F337">
        <v>0</v>
      </c>
      <c r="G337">
        <v>2022</v>
      </c>
    </row>
    <row r="338" spans="1:7" x14ac:dyDescent="0.3">
      <c r="A338" s="3">
        <v>44805</v>
      </c>
      <c r="B338" t="s">
        <v>14</v>
      </c>
      <c r="C338" t="s">
        <v>7</v>
      </c>
      <c r="D338">
        <v>0</v>
      </c>
      <c r="E338">
        <v>189</v>
      </c>
      <c r="F338">
        <v>0</v>
      </c>
      <c r="G338">
        <v>2022</v>
      </c>
    </row>
    <row r="339" spans="1:7" x14ac:dyDescent="0.3">
      <c r="A339" s="3">
        <v>44805</v>
      </c>
      <c r="B339" t="s">
        <v>15</v>
      </c>
      <c r="C339" t="s">
        <v>7</v>
      </c>
      <c r="D339">
        <v>0</v>
      </c>
      <c r="E339">
        <v>820</v>
      </c>
      <c r="F339">
        <v>0</v>
      </c>
      <c r="G339">
        <v>2022</v>
      </c>
    </row>
    <row r="340" spans="1:7" x14ac:dyDescent="0.3">
      <c r="A340" s="3">
        <v>44805</v>
      </c>
      <c r="B340" t="s">
        <v>17</v>
      </c>
      <c r="C340" t="s">
        <v>7</v>
      </c>
      <c r="D340">
        <v>0</v>
      </c>
      <c r="E340">
        <v>379</v>
      </c>
      <c r="F340">
        <v>0</v>
      </c>
      <c r="G340">
        <v>2022</v>
      </c>
    </row>
    <row r="341" spans="1:7" x14ac:dyDescent="0.3">
      <c r="A341" s="3">
        <v>44805</v>
      </c>
      <c r="B341" t="s">
        <v>18</v>
      </c>
      <c r="C341" t="s">
        <v>6</v>
      </c>
      <c r="D341">
        <v>0</v>
      </c>
      <c r="E341">
        <v>589</v>
      </c>
      <c r="F341">
        <v>0</v>
      </c>
      <c r="G341">
        <v>2022</v>
      </c>
    </row>
    <row r="342" spans="1:7" x14ac:dyDescent="0.3">
      <c r="A342" s="3">
        <v>44805</v>
      </c>
      <c r="B342" t="s">
        <v>18</v>
      </c>
      <c r="C342" t="s">
        <v>7</v>
      </c>
      <c r="D342">
        <v>0</v>
      </c>
      <c r="E342">
        <v>780</v>
      </c>
      <c r="F342">
        <v>0</v>
      </c>
      <c r="G342">
        <v>2022</v>
      </c>
    </row>
    <row r="343" spans="1:7" x14ac:dyDescent="0.3">
      <c r="A343" s="3">
        <v>44805</v>
      </c>
      <c r="B343" t="s">
        <v>20</v>
      </c>
      <c r="C343" t="s">
        <v>7</v>
      </c>
      <c r="D343">
        <v>0</v>
      </c>
      <c r="E343">
        <v>465</v>
      </c>
      <c r="F343">
        <v>0</v>
      </c>
      <c r="G343">
        <v>2022</v>
      </c>
    </row>
    <row r="344" spans="1:7" x14ac:dyDescent="0.3">
      <c r="A344" s="3">
        <v>44835</v>
      </c>
      <c r="B344" t="s">
        <v>8</v>
      </c>
      <c r="C344" t="s">
        <v>6</v>
      </c>
      <c r="D344">
        <v>0</v>
      </c>
      <c r="E344">
        <v>409</v>
      </c>
      <c r="F344">
        <v>0</v>
      </c>
      <c r="G344">
        <v>2022</v>
      </c>
    </row>
    <row r="345" spans="1:7" x14ac:dyDescent="0.3">
      <c r="A345" s="3">
        <v>44835</v>
      </c>
      <c r="B345" t="s">
        <v>8</v>
      </c>
      <c r="C345" t="s">
        <v>7</v>
      </c>
      <c r="D345">
        <v>0</v>
      </c>
      <c r="E345">
        <v>144</v>
      </c>
      <c r="F345">
        <v>0</v>
      </c>
      <c r="G345">
        <v>2022</v>
      </c>
    </row>
    <row r="346" spans="1:7" x14ac:dyDescent="0.3">
      <c r="A346" s="3">
        <v>44835</v>
      </c>
      <c r="B346" t="s">
        <v>9</v>
      </c>
      <c r="C346" t="s">
        <v>6</v>
      </c>
      <c r="D346">
        <v>0</v>
      </c>
      <c r="E346">
        <v>850</v>
      </c>
      <c r="F346">
        <v>0</v>
      </c>
      <c r="G346">
        <v>2022</v>
      </c>
    </row>
    <row r="347" spans="1:7" x14ac:dyDescent="0.3">
      <c r="A347" s="3">
        <v>44835</v>
      </c>
      <c r="B347" t="s">
        <v>9</v>
      </c>
      <c r="C347" t="s">
        <v>7</v>
      </c>
      <c r="D347">
        <v>0</v>
      </c>
      <c r="E347">
        <v>741</v>
      </c>
      <c r="F347">
        <v>0</v>
      </c>
      <c r="G347">
        <v>2022</v>
      </c>
    </row>
    <row r="348" spans="1:7" x14ac:dyDescent="0.3">
      <c r="A348" s="3">
        <v>44835</v>
      </c>
      <c r="B348" t="s">
        <v>14</v>
      </c>
      <c r="C348" t="s">
        <v>6</v>
      </c>
      <c r="D348">
        <v>0</v>
      </c>
      <c r="E348">
        <v>27</v>
      </c>
      <c r="F348">
        <v>0</v>
      </c>
      <c r="G348">
        <v>2022</v>
      </c>
    </row>
    <row r="349" spans="1:7" x14ac:dyDescent="0.3">
      <c r="A349" s="3">
        <v>44835</v>
      </c>
      <c r="B349" t="s">
        <v>14</v>
      </c>
      <c r="C349" t="s">
        <v>7</v>
      </c>
      <c r="D349">
        <v>0</v>
      </c>
      <c r="E349">
        <v>264</v>
      </c>
      <c r="F349">
        <v>0</v>
      </c>
      <c r="G349">
        <v>2022</v>
      </c>
    </row>
    <row r="350" spans="1:7" x14ac:dyDescent="0.3">
      <c r="A350" s="3">
        <v>44835</v>
      </c>
      <c r="B350" t="s">
        <v>15</v>
      </c>
      <c r="C350" t="s">
        <v>7</v>
      </c>
      <c r="D350">
        <v>0</v>
      </c>
      <c r="E350">
        <v>596</v>
      </c>
      <c r="F350">
        <v>0</v>
      </c>
      <c r="G350">
        <v>2022</v>
      </c>
    </row>
    <row r="351" spans="1:7" x14ac:dyDescent="0.3">
      <c r="A351" s="3">
        <v>44835</v>
      </c>
      <c r="B351" t="s">
        <v>17</v>
      </c>
      <c r="C351" t="s">
        <v>7</v>
      </c>
      <c r="D351">
        <v>0</v>
      </c>
      <c r="E351">
        <v>362</v>
      </c>
      <c r="F351">
        <v>0</v>
      </c>
      <c r="G351">
        <v>2022</v>
      </c>
    </row>
    <row r="352" spans="1:7" x14ac:dyDescent="0.3">
      <c r="A352" s="3">
        <v>44835</v>
      </c>
      <c r="B352" t="s">
        <v>18</v>
      </c>
      <c r="C352" t="s">
        <v>6</v>
      </c>
      <c r="D352">
        <v>0</v>
      </c>
      <c r="E352">
        <v>374</v>
      </c>
      <c r="F352">
        <v>0</v>
      </c>
      <c r="G352">
        <v>2022</v>
      </c>
    </row>
    <row r="353" spans="1:7" x14ac:dyDescent="0.3">
      <c r="A353" s="3">
        <v>44835</v>
      </c>
      <c r="B353" t="s">
        <v>18</v>
      </c>
      <c r="C353" t="s">
        <v>7</v>
      </c>
      <c r="D353">
        <v>0</v>
      </c>
      <c r="E353">
        <v>690</v>
      </c>
      <c r="F353">
        <v>0</v>
      </c>
      <c r="G353">
        <v>2022</v>
      </c>
    </row>
    <row r="354" spans="1:7" x14ac:dyDescent="0.3">
      <c r="A354" s="3">
        <v>44835</v>
      </c>
      <c r="B354" t="s">
        <v>20</v>
      </c>
      <c r="C354" t="s">
        <v>7</v>
      </c>
      <c r="D354">
        <v>0</v>
      </c>
      <c r="E354">
        <v>416</v>
      </c>
      <c r="F354">
        <v>0</v>
      </c>
      <c r="G354">
        <v>2022</v>
      </c>
    </row>
    <row r="355" spans="1:7" x14ac:dyDescent="0.3">
      <c r="A355" s="3">
        <v>44866</v>
      </c>
      <c r="B355" t="s">
        <v>9</v>
      </c>
      <c r="C355" t="s">
        <v>6</v>
      </c>
      <c r="D355">
        <v>0</v>
      </c>
      <c r="E355">
        <v>1251</v>
      </c>
      <c r="F355">
        <v>0</v>
      </c>
      <c r="G355">
        <v>2022</v>
      </c>
    </row>
    <row r="356" spans="1:7" x14ac:dyDescent="0.3">
      <c r="A356" s="3">
        <v>44866</v>
      </c>
      <c r="B356" t="s">
        <v>9</v>
      </c>
      <c r="C356" t="s">
        <v>7</v>
      </c>
      <c r="D356">
        <v>0</v>
      </c>
      <c r="E356">
        <v>971</v>
      </c>
      <c r="F356">
        <v>0</v>
      </c>
      <c r="G356">
        <v>2022</v>
      </c>
    </row>
    <row r="357" spans="1:7" x14ac:dyDescent="0.3">
      <c r="A357" s="3">
        <v>44866</v>
      </c>
      <c r="B357" t="s">
        <v>13</v>
      </c>
      <c r="C357" t="s">
        <v>7</v>
      </c>
      <c r="D357">
        <v>0</v>
      </c>
      <c r="E357">
        <v>4102</v>
      </c>
      <c r="F357">
        <v>0</v>
      </c>
      <c r="G357">
        <v>2022</v>
      </c>
    </row>
    <row r="358" spans="1:7" x14ac:dyDescent="0.3">
      <c r="A358" s="3">
        <v>44866</v>
      </c>
      <c r="B358" t="s">
        <v>14</v>
      </c>
      <c r="C358" t="s">
        <v>6</v>
      </c>
      <c r="D358">
        <v>0</v>
      </c>
      <c r="E358">
        <v>23</v>
      </c>
      <c r="F358">
        <v>0</v>
      </c>
      <c r="G358">
        <v>2022</v>
      </c>
    </row>
    <row r="359" spans="1:7" x14ac:dyDescent="0.3">
      <c r="A359" s="3">
        <v>44866</v>
      </c>
      <c r="B359" t="s">
        <v>14</v>
      </c>
      <c r="C359" t="s">
        <v>7</v>
      </c>
      <c r="D359">
        <v>0</v>
      </c>
      <c r="E359">
        <v>244</v>
      </c>
      <c r="F359">
        <v>0</v>
      </c>
      <c r="G359">
        <v>2022</v>
      </c>
    </row>
    <row r="360" spans="1:7" x14ac:dyDescent="0.3">
      <c r="A360" s="3">
        <v>44866</v>
      </c>
      <c r="B360" t="s">
        <v>15</v>
      </c>
      <c r="C360" t="s">
        <v>7</v>
      </c>
      <c r="D360">
        <v>0</v>
      </c>
      <c r="E360">
        <v>1569</v>
      </c>
      <c r="F360">
        <v>0</v>
      </c>
      <c r="G360">
        <v>2022</v>
      </c>
    </row>
    <row r="361" spans="1:7" x14ac:dyDescent="0.3">
      <c r="A361" s="3">
        <v>44866</v>
      </c>
      <c r="B361" t="s">
        <v>16</v>
      </c>
      <c r="C361" t="s">
        <v>7</v>
      </c>
      <c r="D361">
        <v>0</v>
      </c>
      <c r="E361">
        <v>1158</v>
      </c>
      <c r="F361">
        <v>0</v>
      </c>
      <c r="G361">
        <v>2022</v>
      </c>
    </row>
    <row r="362" spans="1:7" x14ac:dyDescent="0.3">
      <c r="A362" s="3">
        <v>44866</v>
      </c>
      <c r="B362" t="s">
        <v>17</v>
      </c>
      <c r="C362" t="s">
        <v>7</v>
      </c>
      <c r="D362">
        <v>0</v>
      </c>
      <c r="E362">
        <v>378</v>
      </c>
      <c r="F362">
        <v>0</v>
      </c>
      <c r="G362">
        <v>2022</v>
      </c>
    </row>
    <row r="363" spans="1:7" x14ac:dyDescent="0.3">
      <c r="A363" s="3">
        <v>44866</v>
      </c>
      <c r="B363" t="s">
        <v>18</v>
      </c>
      <c r="C363" t="s">
        <v>6</v>
      </c>
      <c r="D363">
        <v>0</v>
      </c>
      <c r="E363">
        <v>447</v>
      </c>
      <c r="F363">
        <v>0</v>
      </c>
      <c r="G363">
        <v>2022</v>
      </c>
    </row>
    <row r="364" spans="1:7" x14ac:dyDescent="0.3">
      <c r="A364" s="3">
        <v>44866</v>
      </c>
      <c r="B364" t="s">
        <v>18</v>
      </c>
      <c r="C364" t="s">
        <v>7</v>
      </c>
      <c r="D364">
        <v>0</v>
      </c>
      <c r="E364">
        <v>724</v>
      </c>
      <c r="F364">
        <v>0</v>
      </c>
      <c r="G364">
        <v>2022</v>
      </c>
    </row>
    <row r="365" spans="1:7" x14ac:dyDescent="0.3">
      <c r="A365" s="3">
        <v>44866</v>
      </c>
      <c r="B365" t="s">
        <v>26</v>
      </c>
      <c r="C365" t="s">
        <v>7</v>
      </c>
      <c r="D365">
        <v>0</v>
      </c>
      <c r="E365">
        <v>8875</v>
      </c>
      <c r="F365">
        <v>0</v>
      </c>
      <c r="G365">
        <v>2022</v>
      </c>
    </row>
    <row r="366" spans="1:7" x14ac:dyDescent="0.3">
      <c r="A366" s="3">
        <v>44866</v>
      </c>
      <c r="B366" t="s">
        <v>20</v>
      </c>
      <c r="C366" t="s">
        <v>7</v>
      </c>
      <c r="D366">
        <v>0</v>
      </c>
      <c r="E366">
        <v>410</v>
      </c>
      <c r="F366">
        <v>0</v>
      </c>
      <c r="G366">
        <v>2022</v>
      </c>
    </row>
    <row r="367" spans="1:7" x14ac:dyDescent="0.3">
      <c r="A367" s="3">
        <v>44896</v>
      </c>
      <c r="B367" t="s">
        <v>9</v>
      </c>
      <c r="C367" t="s">
        <v>7</v>
      </c>
      <c r="D367">
        <v>0</v>
      </c>
      <c r="E367">
        <v>865</v>
      </c>
      <c r="F367">
        <v>0</v>
      </c>
      <c r="G367">
        <v>2022</v>
      </c>
    </row>
    <row r="368" spans="1:7" x14ac:dyDescent="0.3">
      <c r="A368" s="3">
        <v>44896</v>
      </c>
      <c r="B368" t="s">
        <v>14</v>
      </c>
      <c r="C368" t="s">
        <v>6</v>
      </c>
      <c r="D368">
        <v>0</v>
      </c>
      <c r="E368">
        <v>16</v>
      </c>
      <c r="F368">
        <v>0</v>
      </c>
      <c r="G368">
        <v>2022</v>
      </c>
    </row>
    <row r="369" spans="1:7" x14ac:dyDescent="0.3">
      <c r="A369" s="3">
        <v>44896</v>
      </c>
      <c r="B369" t="s">
        <v>14</v>
      </c>
      <c r="C369" t="s">
        <v>7</v>
      </c>
      <c r="D369">
        <v>0</v>
      </c>
      <c r="E369">
        <v>144</v>
      </c>
      <c r="F369">
        <v>0</v>
      </c>
      <c r="G369">
        <v>2022</v>
      </c>
    </row>
    <row r="370" spans="1:7" x14ac:dyDescent="0.3">
      <c r="A370" s="3">
        <v>44896</v>
      </c>
      <c r="B370" t="s">
        <v>15</v>
      </c>
      <c r="C370" t="s">
        <v>7</v>
      </c>
      <c r="D370">
        <v>0</v>
      </c>
      <c r="E370">
        <v>1478</v>
      </c>
      <c r="F370">
        <v>0</v>
      </c>
      <c r="G370">
        <v>2022</v>
      </c>
    </row>
    <row r="371" spans="1:7" x14ac:dyDescent="0.3">
      <c r="A371" s="3">
        <v>44896</v>
      </c>
      <c r="B371" t="s">
        <v>16</v>
      </c>
      <c r="C371" t="s">
        <v>7</v>
      </c>
      <c r="D371">
        <v>0</v>
      </c>
      <c r="E371">
        <v>1150</v>
      </c>
      <c r="F371">
        <v>0</v>
      </c>
      <c r="G371">
        <v>2022</v>
      </c>
    </row>
    <row r="372" spans="1:7" x14ac:dyDescent="0.3">
      <c r="A372" s="3">
        <v>44896</v>
      </c>
      <c r="B372" t="s">
        <v>17</v>
      </c>
      <c r="C372" t="s">
        <v>7</v>
      </c>
      <c r="D372">
        <v>0</v>
      </c>
      <c r="E372">
        <v>445</v>
      </c>
      <c r="F372">
        <v>0</v>
      </c>
      <c r="G372">
        <v>2022</v>
      </c>
    </row>
    <row r="373" spans="1:7" x14ac:dyDescent="0.3">
      <c r="A373" s="3">
        <v>44896</v>
      </c>
      <c r="B373" t="s">
        <v>18</v>
      </c>
      <c r="C373" t="s">
        <v>6</v>
      </c>
      <c r="D373">
        <v>0</v>
      </c>
      <c r="E373">
        <v>369</v>
      </c>
      <c r="F373">
        <v>0</v>
      </c>
      <c r="G373">
        <v>2022</v>
      </c>
    </row>
    <row r="374" spans="1:7" x14ac:dyDescent="0.3">
      <c r="A374" s="3">
        <v>44896</v>
      </c>
      <c r="B374" t="s">
        <v>18</v>
      </c>
      <c r="C374" t="s">
        <v>7</v>
      </c>
      <c r="D374">
        <v>0</v>
      </c>
      <c r="E374">
        <v>490</v>
      </c>
      <c r="F374">
        <v>0</v>
      </c>
      <c r="G374">
        <v>2022</v>
      </c>
    </row>
    <row r="375" spans="1:7" x14ac:dyDescent="0.3">
      <c r="A375" s="3">
        <v>44896</v>
      </c>
      <c r="B375" t="s">
        <v>20</v>
      </c>
      <c r="C375" t="s">
        <v>7</v>
      </c>
      <c r="D375">
        <v>0</v>
      </c>
      <c r="E375">
        <v>385</v>
      </c>
      <c r="F375">
        <v>0</v>
      </c>
      <c r="G375">
        <v>2022</v>
      </c>
    </row>
    <row r="376" spans="1:7" x14ac:dyDescent="0.3">
      <c r="A376" s="3">
        <v>44927</v>
      </c>
      <c r="B376" t="s">
        <v>8</v>
      </c>
      <c r="C376" t="s">
        <v>6</v>
      </c>
      <c r="D376">
        <v>0</v>
      </c>
      <c r="E376">
        <v>373</v>
      </c>
      <c r="F376">
        <v>0</v>
      </c>
      <c r="G376">
        <v>2023</v>
      </c>
    </row>
    <row r="377" spans="1:7" x14ac:dyDescent="0.3">
      <c r="A377" s="3">
        <v>44927</v>
      </c>
      <c r="B377" t="s">
        <v>8</v>
      </c>
      <c r="C377" t="s">
        <v>7</v>
      </c>
      <c r="D377">
        <v>0</v>
      </c>
      <c r="E377">
        <v>153</v>
      </c>
      <c r="F377">
        <v>0</v>
      </c>
      <c r="G377">
        <v>2023</v>
      </c>
    </row>
    <row r="378" spans="1:7" x14ac:dyDescent="0.3">
      <c r="A378" s="3">
        <v>44927</v>
      </c>
      <c r="B378" t="s">
        <v>9</v>
      </c>
      <c r="C378" t="s">
        <v>6</v>
      </c>
      <c r="D378">
        <v>0</v>
      </c>
      <c r="E378">
        <v>718</v>
      </c>
      <c r="F378">
        <v>0</v>
      </c>
      <c r="G378">
        <v>2023</v>
      </c>
    </row>
    <row r="379" spans="1:7" x14ac:dyDescent="0.3">
      <c r="A379" s="3">
        <v>44927</v>
      </c>
      <c r="B379" t="s">
        <v>9</v>
      </c>
      <c r="C379" t="s">
        <v>7</v>
      </c>
      <c r="D379">
        <v>0</v>
      </c>
      <c r="E379">
        <v>966</v>
      </c>
      <c r="F379">
        <v>0</v>
      </c>
      <c r="G379">
        <v>2023</v>
      </c>
    </row>
    <row r="380" spans="1:7" x14ac:dyDescent="0.3">
      <c r="A380" s="3">
        <v>44927</v>
      </c>
      <c r="B380" t="s">
        <v>14</v>
      </c>
      <c r="C380" t="s">
        <v>7</v>
      </c>
      <c r="D380">
        <v>0</v>
      </c>
      <c r="E380">
        <v>92</v>
      </c>
      <c r="F380">
        <v>0</v>
      </c>
      <c r="G380">
        <v>2023</v>
      </c>
    </row>
    <row r="381" spans="1:7" x14ac:dyDescent="0.3">
      <c r="A381" s="3">
        <v>44927</v>
      </c>
      <c r="B381" t="s">
        <v>17</v>
      </c>
      <c r="C381" t="s">
        <v>7</v>
      </c>
      <c r="D381">
        <v>0</v>
      </c>
      <c r="E381">
        <v>476</v>
      </c>
      <c r="F381">
        <v>0</v>
      </c>
      <c r="G381">
        <v>2023</v>
      </c>
    </row>
    <row r="382" spans="1:7" x14ac:dyDescent="0.3">
      <c r="A382" s="3">
        <v>44927</v>
      </c>
      <c r="B382" t="s">
        <v>18</v>
      </c>
      <c r="C382" t="s">
        <v>6</v>
      </c>
      <c r="D382">
        <v>0</v>
      </c>
      <c r="E382">
        <v>432</v>
      </c>
      <c r="F382">
        <v>0</v>
      </c>
      <c r="G382">
        <v>2023</v>
      </c>
    </row>
    <row r="383" spans="1:7" x14ac:dyDescent="0.3">
      <c r="A383" s="3">
        <v>44927</v>
      </c>
      <c r="B383" t="s">
        <v>18</v>
      </c>
      <c r="C383" t="s">
        <v>7</v>
      </c>
      <c r="D383">
        <v>0</v>
      </c>
      <c r="E383">
        <v>545</v>
      </c>
      <c r="F383">
        <v>0</v>
      </c>
      <c r="G383">
        <v>2023</v>
      </c>
    </row>
    <row r="384" spans="1:7" x14ac:dyDescent="0.3">
      <c r="A384" s="3">
        <v>44927</v>
      </c>
      <c r="B384" t="s">
        <v>26</v>
      </c>
      <c r="C384" t="s">
        <v>7</v>
      </c>
      <c r="D384">
        <v>0</v>
      </c>
      <c r="E384">
        <v>11608</v>
      </c>
      <c r="F384">
        <v>0</v>
      </c>
      <c r="G384">
        <v>2023</v>
      </c>
    </row>
    <row r="385" spans="1:7" x14ac:dyDescent="0.3">
      <c r="A385" s="3">
        <v>44927</v>
      </c>
      <c r="B385" t="s">
        <v>20</v>
      </c>
      <c r="C385" t="s">
        <v>7</v>
      </c>
      <c r="D385">
        <v>0</v>
      </c>
      <c r="E385">
        <v>399</v>
      </c>
      <c r="F385">
        <v>0</v>
      </c>
      <c r="G385">
        <v>2023</v>
      </c>
    </row>
    <row r="386" spans="1:7" x14ac:dyDescent="0.3">
      <c r="A386" s="3">
        <v>44958</v>
      </c>
      <c r="B386" t="s">
        <v>8</v>
      </c>
      <c r="C386" t="s">
        <v>6</v>
      </c>
      <c r="D386">
        <v>0</v>
      </c>
      <c r="E386">
        <v>346</v>
      </c>
      <c r="F386">
        <v>0</v>
      </c>
      <c r="G386">
        <v>2023</v>
      </c>
    </row>
    <row r="387" spans="1:7" x14ac:dyDescent="0.3">
      <c r="A387" s="3">
        <v>44958</v>
      </c>
      <c r="B387" t="s">
        <v>8</v>
      </c>
      <c r="C387" t="s">
        <v>7</v>
      </c>
      <c r="D387">
        <v>0</v>
      </c>
      <c r="E387">
        <v>148</v>
      </c>
      <c r="F387">
        <v>0</v>
      </c>
      <c r="G387">
        <v>2023</v>
      </c>
    </row>
    <row r="388" spans="1:7" x14ac:dyDescent="0.3">
      <c r="A388" s="3">
        <v>44958</v>
      </c>
      <c r="B388" t="s">
        <v>9</v>
      </c>
      <c r="C388" t="s">
        <v>6</v>
      </c>
      <c r="D388">
        <v>0</v>
      </c>
      <c r="E388">
        <v>816</v>
      </c>
      <c r="F388">
        <v>0</v>
      </c>
      <c r="G388">
        <v>2023</v>
      </c>
    </row>
    <row r="389" spans="1:7" x14ac:dyDescent="0.3">
      <c r="A389" s="3">
        <v>44958</v>
      </c>
      <c r="B389" t="s">
        <v>9</v>
      </c>
      <c r="C389" t="s">
        <v>7</v>
      </c>
      <c r="D389">
        <v>0</v>
      </c>
      <c r="E389">
        <v>840</v>
      </c>
      <c r="F389">
        <v>0</v>
      </c>
      <c r="G389">
        <v>2023</v>
      </c>
    </row>
    <row r="390" spans="1:7" x14ac:dyDescent="0.3">
      <c r="A390" s="3">
        <v>44958</v>
      </c>
      <c r="B390" t="s">
        <v>14</v>
      </c>
      <c r="C390" t="s">
        <v>6</v>
      </c>
      <c r="D390">
        <v>0</v>
      </c>
      <c r="E390">
        <v>5</v>
      </c>
      <c r="F390">
        <v>0</v>
      </c>
      <c r="G390">
        <v>2023</v>
      </c>
    </row>
    <row r="391" spans="1:7" x14ac:dyDescent="0.3">
      <c r="A391" s="3">
        <v>44958</v>
      </c>
      <c r="B391" t="s">
        <v>14</v>
      </c>
      <c r="C391" t="s">
        <v>7</v>
      </c>
      <c r="D391">
        <v>0</v>
      </c>
      <c r="E391">
        <v>49</v>
      </c>
      <c r="F391">
        <v>0</v>
      </c>
      <c r="G391">
        <v>2023</v>
      </c>
    </row>
    <row r="392" spans="1:7" x14ac:dyDescent="0.3">
      <c r="A392" s="3">
        <v>44958</v>
      </c>
      <c r="B392" t="s">
        <v>16</v>
      </c>
      <c r="C392" t="s">
        <v>7</v>
      </c>
      <c r="D392">
        <v>0</v>
      </c>
      <c r="E392">
        <v>1002</v>
      </c>
      <c r="F392">
        <v>0</v>
      </c>
      <c r="G392">
        <v>2023</v>
      </c>
    </row>
    <row r="393" spans="1:7" x14ac:dyDescent="0.3">
      <c r="A393" s="3">
        <v>44958</v>
      </c>
      <c r="B393" t="s">
        <v>17</v>
      </c>
      <c r="C393" t="s">
        <v>7</v>
      </c>
      <c r="D393">
        <v>0</v>
      </c>
      <c r="E393">
        <v>337</v>
      </c>
      <c r="F393">
        <v>0</v>
      </c>
      <c r="G393">
        <v>2023</v>
      </c>
    </row>
    <row r="394" spans="1:7" x14ac:dyDescent="0.3">
      <c r="A394" s="3">
        <v>44958</v>
      </c>
      <c r="B394" t="s">
        <v>18</v>
      </c>
      <c r="C394" t="s">
        <v>6</v>
      </c>
      <c r="D394">
        <v>0</v>
      </c>
      <c r="E394">
        <v>375</v>
      </c>
      <c r="F394">
        <v>0</v>
      </c>
      <c r="G394">
        <v>2023</v>
      </c>
    </row>
    <row r="395" spans="1:7" x14ac:dyDescent="0.3">
      <c r="A395" s="3">
        <v>44958</v>
      </c>
      <c r="B395" t="s">
        <v>18</v>
      </c>
      <c r="C395" t="s">
        <v>7</v>
      </c>
      <c r="D395">
        <v>0</v>
      </c>
      <c r="E395">
        <v>806</v>
      </c>
      <c r="F395">
        <v>0</v>
      </c>
      <c r="G395">
        <v>2023</v>
      </c>
    </row>
    <row r="396" spans="1:7" x14ac:dyDescent="0.3">
      <c r="A396" s="3">
        <v>44958</v>
      </c>
      <c r="B396" t="s">
        <v>20</v>
      </c>
      <c r="C396" t="s">
        <v>7</v>
      </c>
      <c r="D396">
        <v>0</v>
      </c>
      <c r="E396">
        <v>328</v>
      </c>
      <c r="F396">
        <v>0</v>
      </c>
      <c r="G396">
        <v>2023</v>
      </c>
    </row>
    <row r="397" spans="1:7" x14ac:dyDescent="0.3">
      <c r="A397" s="3">
        <v>44986</v>
      </c>
      <c r="B397" t="s">
        <v>9</v>
      </c>
      <c r="C397" t="s">
        <v>6</v>
      </c>
      <c r="D397">
        <v>0</v>
      </c>
      <c r="E397">
        <v>1131</v>
      </c>
      <c r="F397">
        <v>0</v>
      </c>
      <c r="G397">
        <v>2023</v>
      </c>
    </row>
    <row r="398" spans="1:7" x14ac:dyDescent="0.3">
      <c r="A398" s="3">
        <v>44986</v>
      </c>
      <c r="B398" t="s">
        <v>9</v>
      </c>
      <c r="C398" t="s">
        <v>7</v>
      </c>
      <c r="D398">
        <v>0</v>
      </c>
      <c r="E398">
        <v>1048</v>
      </c>
      <c r="F398">
        <v>0</v>
      </c>
      <c r="G398">
        <v>2023</v>
      </c>
    </row>
    <row r="399" spans="1:7" x14ac:dyDescent="0.3">
      <c r="A399" s="3">
        <v>44986</v>
      </c>
      <c r="B399" t="s">
        <v>14</v>
      </c>
      <c r="C399" t="s">
        <v>6</v>
      </c>
      <c r="D399">
        <v>0</v>
      </c>
      <c r="E399">
        <v>30</v>
      </c>
      <c r="F399">
        <v>0</v>
      </c>
      <c r="G399">
        <v>2023</v>
      </c>
    </row>
    <row r="400" spans="1:7" x14ac:dyDescent="0.3">
      <c r="A400" s="3">
        <v>44986</v>
      </c>
      <c r="B400" t="s">
        <v>14</v>
      </c>
      <c r="C400" t="s">
        <v>7</v>
      </c>
      <c r="D400">
        <v>0</v>
      </c>
      <c r="E400">
        <v>59</v>
      </c>
      <c r="F400">
        <v>0</v>
      </c>
      <c r="G400">
        <v>2023</v>
      </c>
    </row>
    <row r="401" spans="1:7" x14ac:dyDescent="0.3">
      <c r="A401" s="3">
        <v>44986</v>
      </c>
      <c r="B401" t="s">
        <v>15</v>
      </c>
      <c r="C401" t="s">
        <v>7</v>
      </c>
      <c r="D401">
        <v>0</v>
      </c>
      <c r="E401">
        <v>320</v>
      </c>
      <c r="F401">
        <v>0</v>
      </c>
      <c r="G401">
        <v>2023</v>
      </c>
    </row>
    <row r="402" spans="1:7" x14ac:dyDescent="0.3">
      <c r="A402" s="3">
        <v>44986</v>
      </c>
      <c r="B402" t="s">
        <v>16</v>
      </c>
      <c r="C402" t="s">
        <v>7</v>
      </c>
      <c r="D402">
        <v>0</v>
      </c>
      <c r="E402">
        <v>1369</v>
      </c>
      <c r="F402">
        <v>0</v>
      </c>
      <c r="G402">
        <v>2023</v>
      </c>
    </row>
    <row r="403" spans="1:7" x14ac:dyDescent="0.3">
      <c r="A403" s="3">
        <v>44986</v>
      </c>
      <c r="B403" t="s">
        <v>17</v>
      </c>
      <c r="C403" t="s">
        <v>7</v>
      </c>
      <c r="D403">
        <v>0</v>
      </c>
      <c r="E403">
        <v>433</v>
      </c>
      <c r="F403">
        <v>0</v>
      </c>
      <c r="G403">
        <v>2023</v>
      </c>
    </row>
    <row r="404" spans="1:7" x14ac:dyDescent="0.3">
      <c r="A404" s="3">
        <v>44986</v>
      </c>
      <c r="B404" t="s">
        <v>18</v>
      </c>
      <c r="C404" t="s">
        <v>6</v>
      </c>
      <c r="D404">
        <v>0</v>
      </c>
      <c r="E404">
        <v>693</v>
      </c>
      <c r="F404">
        <v>0</v>
      </c>
      <c r="G404">
        <v>2023</v>
      </c>
    </row>
    <row r="405" spans="1:7" x14ac:dyDescent="0.3">
      <c r="A405" s="3">
        <v>44986</v>
      </c>
      <c r="B405" t="s">
        <v>18</v>
      </c>
      <c r="C405" t="s">
        <v>7</v>
      </c>
      <c r="D405">
        <v>0</v>
      </c>
      <c r="E405">
        <v>820</v>
      </c>
      <c r="F405">
        <v>0</v>
      </c>
      <c r="G405">
        <v>2023</v>
      </c>
    </row>
    <row r="406" spans="1:7" x14ac:dyDescent="0.3">
      <c r="A406" s="3">
        <v>45017</v>
      </c>
      <c r="B406" t="s">
        <v>8</v>
      </c>
      <c r="C406" t="s">
        <v>6</v>
      </c>
      <c r="D406">
        <v>0</v>
      </c>
      <c r="E406">
        <v>325</v>
      </c>
      <c r="F406">
        <v>0</v>
      </c>
      <c r="G406">
        <v>2023</v>
      </c>
    </row>
    <row r="407" spans="1:7" x14ac:dyDescent="0.3">
      <c r="A407" s="3">
        <v>45017</v>
      </c>
      <c r="B407" t="s">
        <v>9</v>
      </c>
      <c r="C407" t="s">
        <v>6</v>
      </c>
      <c r="D407">
        <v>0</v>
      </c>
      <c r="E407">
        <v>971</v>
      </c>
      <c r="F407">
        <v>0</v>
      </c>
      <c r="G407">
        <v>2023</v>
      </c>
    </row>
    <row r="408" spans="1:7" x14ac:dyDescent="0.3">
      <c r="A408" s="3">
        <v>45017</v>
      </c>
      <c r="B408" t="s">
        <v>14</v>
      </c>
      <c r="C408" t="s">
        <v>6</v>
      </c>
      <c r="D408">
        <v>0</v>
      </c>
      <c r="E408">
        <v>43</v>
      </c>
      <c r="F408">
        <v>0</v>
      </c>
      <c r="G408">
        <v>2023</v>
      </c>
    </row>
    <row r="409" spans="1:7" x14ac:dyDescent="0.3">
      <c r="A409" s="3">
        <v>45017</v>
      </c>
      <c r="B409" t="s">
        <v>14</v>
      </c>
      <c r="C409" t="s">
        <v>7</v>
      </c>
      <c r="D409">
        <v>0</v>
      </c>
      <c r="E409">
        <v>219</v>
      </c>
      <c r="F409">
        <v>0</v>
      </c>
      <c r="G409">
        <v>2023</v>
      </c>
    </row>
    <row r="410" spans="1:7" x14ac:dyDescent="0.3">
      <c r="A410" s="3">
        <v>45017</v>
      </c>
      <c r="B410" t="s">
        <v>15</v>
      </c>
      <c r="C410" t="s">
        <v>7</v>
      </c>
      <c r="D410">
        <v>0</v>
      </c>
      <c r="E410">
        <v>942</v>
      </c>
      <c r="F410">
        <v>0</v>
      </c>
      <c r="G410">
        <v>2023</v>
      </c>
    </row>
    <row r="411" spans="1:7" x14ac:dyDescent="0.3">
      <c r="A411" s="3">
        <v>45017</v>
      </c>
      <c r="B411" t="s">
        <v>17</v>
      </c>
      <c r="C411" t="s">
        <v>7</v>
      </c>
      <c r="D411">
        <v>0</v>
      </c>
      <c r="E411">
        <v>336</v>
      </c>
      <c r="F411">
        <v>0</v>
      </c>
      <c r="G411">
        <v>2023</v>
      </c>
    </row>
    <row r="412" spans="1:7" x14ac:dyDescent="0.3">
      <c r="A412" s="3">
        <v>45017</v>
      </c>
      <c r="B412" t="s">
        <v>18</v>
      </c>
      <c r="C412" t="s">
        <v>6</v>
      </c>
      <c r="D412">
        <v>0</v>
      </c>
      <c r="E412">
        <v>560</v>
      </c>
      <c r="F412">
        <v>0</v>
      </c>
      <c r="G412">
        <v>2023</v>
      </c>
    </row>
    <row r="413" spans="1:7" x14ac:dyDescent="0.3">
      <c r="A413" s="3">
        <v>45047</v>
      </c>
      <c r="B413" t="s">
        <v>8</v>
      </c>
      <c r="C413" t="s">
        <v>6</v>
      </c>
      <c r="D413">
        <v>0</v>
      </c>
      <c r="E413">
        <v>436</v>
      </c>
      <c r="F413">
        <v>0</v>
      </c>
      <c r="G413">
        <v>2023</v>
      </c>
    </row>
    <row r="414" spans="1:7" x14ac:dyDescent="0.3">
      <c r="A414" s="3">
        <v>45047</v>
      </c>
      <c r="B414" t="s">
        <v>8</v>
      </c>
      <c r="C414" t="s">
        <v>7</v>
      </c>
      <c r="D414">
        <v>0</v>
      </c>
      <c r="E414">
        <v>150</v>
      </c>
      <c r="F414">
        <v>0</v>
      </c>
      <c r="G414">
        <v>2023</v>
      </c>
    </row>
    <row r="415" spans="1:7" x14ac:dyDescent="0.3">
      <c r="A415" s="3">
        <v>45047</v>
      </c>
      <c r="B415" t="s">
        <v>9</v>
      </c>
      <c r="C415" t="s">
        <v>7</v>
      </c>
      <c r="D415">
        <v>0</v>
      </c>
      <c r="E415">
        <v>1132</v>
      </c>
      <c r="F415">
        <v>0</v>
      </c>
      <c r="G415">
        <v>2023</v>
      </c>
    </row>
    <row r="416" spans="1:7" x14ac:dyDescent="0.3">
      <c r="A416" s="3">
        <v>45047</v>
      </c>
      <c r="B416" t="s">
        <v>14</v>
      </c>
      <c r="C416" t="s">
        <v>7</v>
      </c>
      <c r="D416">
        <v>0</v>
      </c>
      <c r="E416">
        <v>364</v>
      </c>
      <c r="F416">
        <v>0</v>
      </c>
      <c r="G416">
        <v>2023</v>
      </c>
    </row>
    <row r="417" spans="1:7" x14ac:dyDescent="0.3">
      <c r="A417" s="3">
        <v>45047</v>
      </c>
      <c r="B417" t="s">
        <v>17</v>
      </c>
      <c r="C417" t="s">
        <v>7</v>
      </c>
      <c r="D417">
        <v>0</v>
      </c>
      <c r="E417">
        <v>382</v>
      </c>
      <c r="F417">
        <v>0</v>
      </c>
      <c r="G417">
        <v>2023</v>
      </c>
    </row>
    <row r="418" spans="1:7" x14ac:dyDescent="0.3">
      <c r="A418" s="3">
        <v>45047</v>
      </c>
      <c r="B418" t="s">
        <v>18</v>
      </c>
      <c r="C418" t="s">
        <v>6</v>
      </c>
      <c r="D418">
        <v>0</v>
      </c>
      <c r="E418">
        <v>610</v>
      </c>
      <c r="F418">
        <v>0</v>
      </c>
      <c r="G418">
        <v>2023</v>
      </c>
    </row>
    <row r="419" spans="1:7" x14ac:dyDescent="0.3">
      <c r="A419" s="3">
        <v>45047</v>
      </c>
      <c r="B419" t="s">
        <v>18</v>
      </c>
      <c r="C419" t="s">
        <v>7</v>
      </c>
      <c r="D419">
        <v>0</v>
      </c>
      <c r="E419">
        <v>796</v>
      </c>
      <c r="F419">
        <v>0</v>
      </c>
      <c r="G419">
        <v>2023</v>
      </c>
    </row>
    <row r="420" spans="1:7" x14ac:dyDescent="0.3">
      <c r="A420" s="3">
        <v>45078</v>
      </c>
      <c r="B420" t="s">
        <v>8</v>
      </c>
      <c r="C420" t="s">
        <v>6</v>
      </c>
      <c r="D420">
        <v>0</v>
      </c>
      <c r="E420">
        <v>373</v>
      </c>
      <c r="F420">
        <v>0</v>
      </c>
      <c r="G420">
        <v>2023</v>
      </c>
    </row>
    <row r="421" spans="1:7" x14ac:dyDescent="0.3">
      <c r="A421" s="3">
        <v>45078</v>
      </c>
      <c r="B421" t="s">
        <v>9</v>
      </c>
      <c r="C421" t="s">
        <v>6</v>
      </c>
      <c r="D421">
        <v>0</v>
      </c>
      <c r="E421">
        <v>1141</v>
      </c>
      <c r="F421">
        <v>0</v>
      </c>
      <c r="G421">
        <v>2023</v>
      </c>
    </row>
    <row r="422" spans="1:7" x14ac:dyDescent="0.3">
      <c r="A422" s="3">
        <v>45078</v>
      </c>
      <c r="B422" t="s">
        <v>9</v>
      </c>
      <c r="C422" t="s">
        <v>7</v>
      </c>
      <c r="D422">
        <v>0</v>
      </c>
      <c r="E422">
        <v>1089</v>
      </c>
      <c r="F422">
        <v>0</v>
      </c>
      <c r="G422">
        <v>2023</v>
      </c>
    </row>
    <row r="423" spans="1:7" x14ac:dyDescent="0.3">
      <c r="A423" s="3">
        <v>45078</v>
      </c>
      <c r="B423" t="s">
        <v>14</v>
      </c>
      <c r="C423" t="s">
        <v>7</v>
      </c>
      <c r="D423">
        <v>0</v>
      </c>
      <c r="E423">
        <v>304</v>
      </c>
      <c r="F423">
        <v>0</v>
      </c>
      <c r="G423">
        <v>2023</v>
      </c>
    </row>
    <row r="424" spans="1:7" x14ac:dyDescent="0.3">
      <c r="A424" s="3">
        <v>45078</v>
      </c>
      <c r="B424" t="s">
        <v>15</v>
      </c>
      <c r="C424" t="s">
        <v>7</v>
      </c>
      <c r="D424">
        <v>0</v>
      </c>
      <c r="E424">
        <v>220</v>
      </c>
      <c r="F424">
        <v>0</v>
      </c>
      <c r="G424">
        <v>2023</v>
      </c>
    </row>
    <row r="425" spans="1:7" x14ac:dyDescent="0.3">
      <c r="A425" s="3">
        <v>45078</v>
      </c>
      <c r="B425" t="s">
        <v>17</v>
      </c>
      <c r="C425" t="s">
        <v>7</v>
      </c>
      <c r="D425">
        <v>0</v>
      </c>
      <c r="E425">
        <v>383</v>
      </c>
      <c r="F425">
        <v>0</v>
      </c>
      <c r="G425">
        <v>2023</v>
      </c>
    </row>
    <row r="426" spans="1:7" x14ac:dyDescent="0.3">
      <c r="A426" s="3">
        <v>45078</v>
      </c>
      <c r="B426" t="s">
        <v>18</v>
      </c>
      <c r="C426" t="s">
        <v>6</v>
      </c>
      <c r="D426">
        <v>0</v>
      </c>
      <c r="E426">
        <v>650</v>
      </c>
      <c r="F426">
        <v>0</v>
      </c>
      <c r="G426">
        <v>2023</v>
      </c>
    </row>
    <row r="427" spans="1:7" x14ac:dyDescent="0.3">
      <c r="A427" s="3">
        <v>45078</v>
      </c>
      <c r="B427" t="s">
        <v>18</v>
      </c>
      <c r="C427" t="s">
        <v>7</v>
      </c>
      <c r="D427">
        <v>0</v>
      </c>
      <c r="E427">
        <v>620</v>
      </c>
      <c r="F427">
        <v>0</v>
      </c>
      <c r="G427">
        <v>2023</v>
      </c>
    </row>
    <row r="428" spans="1:7" x14ac:dyDescent="0.3">
      <c r="A428" s="3">
        <v>45108</v>
      </c>
      <c r="B428" t="s">
        <v>8</v>
      </c>
      <c r="C428" t="s">
        <v>6</v>
      </c>
      <c r="D428">
        <v>0</v>
      </c>
      <c r="E428">
        <v>424</v>
      </c>
      <c r="F428">
        <v>0</v>
      </c>
      <c r="G428">
        <v>2023</v>
      </c>
    </row>
    <row r="429" spans="1:7" x14ac:dyDescent="0.3">
      <c r="A429" s="3">
        <v>45108</v>
      </c>
      <c r="B429" t="s">
        <v>9</v>
      </c>
      <c r="C429" t="s">
        <v>6</v>
      </c>
      <c r="D429">
        <v>0</v>
      </c>
      <c r="E429">
        <v>1315</v>
      </c>
      <c r="F429">
        <v>0</v>
      </c>
      <c r="G429">
        <v>2023</v>
      </c>
    </row>
    <row r="430" spans="1:7" x14ac:dyDescent="0.3">
      <c r="A430" s="3">
        <v>45108</v>
      </c>
      <c r="B430" t="s">
        <v>14</v>
      </c>
      <c r="C430" t="s">
        <v>7</v>
      </c>
      <c r="D430">
        <v>0</v>
      </c>
      <c r="E430">
        <v>301</v>
      </c>
      <c r="F430">
        <v>0</v>
      </c>
      <c r="G430">
        <v>2023</v>
      </c>
    </row>
    <row r="431" spans="1:7" x14ac:dyDescent="0.3">
      <c r="A431" s="3">
        <v>45108</v>
      </c>
      <c r="B431" t="s">
        <v>17</v>
      </c>
      <c r="C431" t="s">
        <v>7</v>
      </c>
      <c r="D431">
        <v>0</v>
      </c>
      <c r="E431">
        <v>439</v>
      </c>
      <c r="F431">
        <v>0</v>
      </c>
      <c r="G431">
        <v>2023</v>
      </c>
    </row>
    <row r="432" spans="1:7" x14ac:dyDescent="0.3">
      <c r="A432" s="3">
        <v>45139</v>
      </c>
      <c r="B432" t="s">
        <v>8</v>
      </c>
      <c r="C432" t="s">
        <v>6</v>
      </c>
      <c r="D432">
        <v>0</v>
      </c>
      <c r="E432">
        <v>477</v>
      </c>
      <c r="F432">
        <v>0</v>
      </c>
      <c r="G432">
        <v>2023</v>
      </c>
    </row>
    <row r="433" spans="1:7" x14ac:dyDescent="0.3">
      <c r="A433" s="3">
        <v>45139</v>
      </c>
      <c r="B433" t="s">
        <v>9</v>
      </c>
      <c r="C433" t="s">
        <v>6</v>
      </c>
      <c r="D433">
        <v>0</v>
      </c>
      <c r="E433">
        <v>1292</v>
      </c>
      <c r="F433">
        <v>0</v>
      </c>
      <c r="G433">
        <v>2023</v>
      </c>
    </row>
    <row r="434" spans="1:7" x14ac:dyDescent="0.3">
      <c r="A434" s="3">
        <v>45139</v>
      </c>
      <c r="B434" t="s">
        <v>14</v>
      </c>
      <c r="C434" t="s">
        <v>6</v>
      </c>
      <c r="D434">
        <v>0</v>
      </c>
      <c r="E434">
        <v>63</v>
      </c>
      <c r="F434">
        <v>0</v>
      </c>
      <c r="G434">
        <v>2023</v>
      </c>
    </row>
    <row r="435" spans="1:7" x14ac:dyDescent="0.3">
      <c r="A435" s="3">
        <v>45139</v>
      </c>
      <c r="B435" t="s">
        <v>14</v>
      </c>
      <c r="C435" t="s">
        <v>7</v>
      </c>
      <c r="D435">
        <v>0</v>
      </c>
      <c r="E435">
        <v>278</v>
      </c>
      <c r="F435">
        <v>0</v>
      </c>
      <c r="G435">
        <v>2023</v>
      </c>
    </row>
    <row r="436" spans="1:7" x14ac:dyDescent="0.3">
      <c r="A436" s="3">
        <v>45139</v>
      </c>
      <c r="B436" t="s">
        <v>17</v>
      </c>
      <c r="C436" t="s">
        <v>7</v>
      </c>
      <c r="D436">
        <v>0</v>
      </c>
      <c r="E436">
        <v>410</v>
      </c>
      <c r="F436">
        <v>0</v>
      </c>
      <c r="G436">
        <v>2023</v>
      </c>
    </row>
    <row r="437" spans="1:7" x14ac:dyDescent="0.3">
      <c r="A437" s="3">
        <v>45139</v>
      </c>
      <c r="B437" t="s">
        <v>18</v>
      </c>
      <c r="C437" t="s">
        <v>6</v>
      </c>
      <c r="D437">
        <v>0</v>
      </c>
      <c r="E437">
        <v>592</v>
      </c>
      <c r="F437">
        <v>0</v>
      </c>
      <c r="G437">
        <v>2023</v>
      </c>
    </row>
    <row r="438" spans="1:7" x14ac:dyDescent="0.3">
      <c r="A438" s="3">
        <v>45139</v>
      </c>
      <c r="B438" t="s">
        <v>18</v>
      </c>
      <c r="C438" t="s">
        <v>7</v>
      </c>
      <c r="D438">
        <v>0</v>
      </c>
      <c r="E438">
        <v>760</v>
      </c>
      <c r="F438">
        <v>0</v>
      </c>
      <c r="G438">
        <v>2023</v>
      </c>
    </row>
    <row r="439" spans="1:7" x14ac:dyDescent="0.3">
      <c r="A439" s="3">
        <v>45170</v>
      </c>
      <c r="B439" t="s">
        <v>8</v>
      </c>
      <c r="C439" t="s">
        <v>6</v>
      </c>
      <c r="D439">
        <v>0</v>
      </c>
      <c r="E439">
        <v>379</v>
      </c>
      <c r="F439">
        <v>0</v>
      </c>
      <c r="G439">
        <v>2023</v>
      </c>
    </row>
    <row r="440" spans="1:7" x14ac:dyDescent="0.3">
      <c r="A440" s="3">
        <v>45170</v>
      </c>
      <c r="B440" t="s">
        <v>9</v>
      </c>
      <c r="C440" t="s">
        <v>6</v>
      </c>
      <c r="D440">
        <v>0</v>
      </c>
      <c r="E440">
        <v>1274</v>
      </c>
      <c r="F440">
        <v>0</v>
      </c>
      <c r="G440">
        <v>2023</v>
      </c>
    </row>
    <row r="441" spans="1:7" x14ac:dyDescent="0.3">
      <c r="A441" s="3">
        <v>45170</v>
      </c>
      <c r="B441" t="s">
        <v>14</v>
      </c>
      <c r="C441" t="s">
        <v>6</v>
      </c>
      <c r="D441">
        <v>0</v>
      </c>
      <c r="E441">
        <v>40</v>
      </c>
      <c r="F441">
        <v>0</v>
      </c>
      <c r="G441">
        <v>2023</v>
      </c>
    </row>
    <row r="442" spans="1:7" x14ac:dyDescent="0.3">
      <c r="A442" s="3">
        <v>45170</v>
      </c>
      <c r="B442" t="s">
        <v>14</v>
      </c>
      <c r="C442" t="s">
        <v>7</v>
      </c>
      <c r="D442">
        <v>0</v>
      </c>
      <c r="E442">
        <v>211</v>
      </c>
      <c r="F442">
        <v>0</v>
      </c>
      <c r="G442">
        <v>2023</v>
      </c>
    </row>
    <row r="443" spans="1:7" x14ac:dyDescent="0.3">
      <c r="A443" s="3">
        <v>45170</v>
      </c>
      <c r="B443" t="s">
        <v>15</v>
      </c>
      <c r="C443" t="s">
        <v>6</v>
      </c>
      <c r="D443">
        <v>0</v>
      </c>
      <c r="E443">
        <v>426</v>
      </c>
      <c r="F443">
        <v>0</v>
      </c>
      <c r="G443">
        <v>2023</v>
      </c>
    </row>
    <row r="444" spans="1:7" x14ac:dyDescent="0.3">
      <c r="A444" s="3">
        <v>45170</v>
      </c>
      <c r="B444" t="s">
        <v>15</v>
      </c>
      <c r="C444" t="s">
        <v>7</v>
      </c>
      <c r="D444">
        <v>0</v>
      </c>
      <c r="E444">
        <v>239</v>
      </c>
      <c r="F444">
        <v>0</v>
      </c>
      <c r="G444">
        <v>2023</v>
      </c>
    </row>
    <row r="445" spans="1:7" x14ac:dyDescent="0.3">
      <c r="A445" s="3">
        <v>45170</v>
      </c>
      <c r="B445" t="s">
        <v>17</v>
      </c>
      <c r="C445" t="s">
        <v>7</v>
      </c>
      <c r="D445">
        <v>0</v>
      </c>
      <c r="E445">
        <v>415</v>
      </c>
      <c r="F445">
        <v>0</v>
      </c>
      <c r="G445">
        <v>2023</v>
      </c>
    </row>
    <row r="446" spans="1:7" x14ac:dyDescent="0.3">
      <c r="A446" s="3">
        <v>45170</v>
      </c>
      <c r="B446" t="s">
        <v>18</v>
      </c>
      <c r="C446" t="s">
        <v>7</v>
      </c>
      <c r="D446">
        <v>0</v>
      </c>
      <c r="E446">
        <v>654</v>
      </c>
      <c r="F446">
        <v>0</v>
      </c>
      <c r="G446">
        <v>2023</v>
      </c>
    </row>
    <row r="447" spans="1:7" x14ac:dyDescent="0.3">
      <c r="A447" s="3">
        <v>45200</v>
      </c>
      <c r="B447" t="s">
        <v>9</v>
      </c>
      <c r="C447" t="s">
        <v>6</v>
      </c>
      <c r="D447">
        <v>0</v>
      </c>
      <c r="E447">
        <v>1281</v>
      </c>
      <c r="F447">
        <v>0</v>
      </c>
      <c r="G447">
        <v>2023</v>
      </c>
    </row>
    <row r="448" spans="1:7" x14ac:dyDescent="0.3">
      <c r="A448" s="3">
        <v>45200</v>
      </c>
      <c r="B448" t="s">
        <v>14</v>
      </c>
      <c r="C448" t="s">
        <v>6</v>
      </c>
      <c r="D448">
        <v>0</v>
      </c>
      <c r="E448">
        <v>33</v>
      </c>
      <c r="F448">
        <v>0</v>
      </c>
      <c r="G448">
        <v>2023</v>
      </c>
    </row>
    <row r="449" spans="1:7" x14ac:dyDescent="0.3">
      <c r="A449" s="3">
        <v>45200</v>
      </c>
      <c r="B449" t="s">
        <v>14</v>
      </c>
      <c r="C449" t="s">
        <v>7</v>
      </c>
      <c r="D449">
        <v>0</v>
      </c>
      <c r="E449">
        <v>187</v>
      </c>
      <c r="F449">
        <v>0</v>
      </c>
      <c r="G449">
        <v>2023</v>
      </c>
    </row>
    <row r="450" spans="1:7" x14ac:dyDescent="0.3">
      <c r="A450" s="3">
        <v>45200</v>
      </c>
      <c r="B450" t="s">
        <v>17</v>
      </c>
      <c r="C450" t="s">
        <v>7</v>
      </c>
      <c r="D450">
        <v>0</v>
      </c>
      <c r="E450">
        <v>453</v>
      </c>
      <c r="F450">
        <v>0</v>
      </c>
      <c r="G450">
        <v>2023</v>
      </c>
    </row>
    <row r="451" spans="1:7" x14ac:dyDescent="0.3">
      <c r="A451" s="3">
        <v>45200</v>
      </c>
      <c r="B451" t="s">
        <v>18</v>
      </c>
      <c r="C451" t="s">
        <v>6</v>
      </c>
      <c r="D451">
        <v>0</v>
      </c>
      <c r="E451">
        <v>471</v>
      </c>
      <c r="F451">
        <v>0</v>
      </c>
      <c r="G451">
        <v>2023</v>
      </c>
    </row>
    <row r="452" spans="1:7" x14ac:dyDescent="0.3">
      <c r="A452" s="3">
        <v>45200</v>
      </c>
      <c r="B452" t="s">
        <v>18</v>
      </c>
      <c r="C452" t="s">
        <v>7</v>
      </c>
      <c r="D452">
        <v>0</v>
      </c>
      <c r="E452">
        <v>743</v>
      </c>
      <c r="F452">
        <v>0</v>
      </c>
      <c r="G452">
        <v>2023</v>
      </c>
    </row>
    <row r="453" spans="1:7" x14ac:dyDescent="0.3">
      <c r="A453" s="3">
        <v>45231</v>
      </c>
      <c r="B453" t="s">
        <v>9</v>
      </c>
      <c r="C453" t="s">
        <v>6</v>
      </c>
      <c r="D453">
        <v>0</v>
      </c>
      <c r="E453">
        <v>1458</v>
      </c>
      <c r="F453">
        <v>0</v>
      </c>
      <c r="G453">
        <v>2023</v>
      </c>
    </row>
    <row r="454" spans="1:7" x14ac:dyDescent="0.3">
      <c r="A454" s="3">
        <v>45231</v>
      </c>
      <c r="B454" t="s">
        <v>14</v>
      </c>
      <c r="C454" t="s">
        <v>6</v>
      </c>
      <c r="D454">
        <v>0</v>
      </c>
      <c r="E454">
        <v>39</v>
      </c>
      <c r="F454">
        <v>0</v>
      </c>
      <c r="G454">
        <v>2023</v>
      </c>
    </row>
    <row r="455" spans="1:7" x14ac:dyDescent="0.3">
      <c r="A455" s="3">
        <v>45231</v>
      </c>
      <c r="B455" t="s">
        <v>14</v>
      </c>
      <c r="C455" t="s">
        <v>7</v>
      </c>
      <c r="D455">
        <v>0</v>
      </c>
      <c r="E455">
        <v>166</v>
      </c>
      <c r="F455">
        <v>0</v>
      </c>
      <c r="G455">
        <v>2023</v>
      </c>
    </row>
    <row r="456" spans="1:7" x14ac:dyDescent="0.3">
      <c r="A456" s="3">
        <v>45231</v>
      </c>
      <c r="B456" t="s">
        <v>17</v>
      </c>
      <c r="C456" t="s">
        <v>7</v>
      </c>
      <c r="D456">
        <v>0</v>
      </c>
      <c r="E456">
        <v>531</v>
      </c>
      <c r="F456">
        <v>0</v>
      </c>
      <c r="G456">
        <v>2023</v>
      </c>
    </row>
    <row r="457" spans="1:7" x14ac:dyDescent="0.3">
      <c r="A457" s="3">
        <v>45261</v>
      </c>
      <c r="B457" t="s">
        <v>14</v>
      </c>
      <c r="C457" t="s">
        <v>6</v>
      </c>
      <c r="D457">
        <v>0</v>
      </c>
      <c r="E457">
        <v>7</v>
      </c>
      <c r="F457">
        <v>0</v>
      </c>
      <c r="G457">
        <v>2023</v>
      </c>
    </row>
    <row r="458" spans="1:7" x14ac:dyDescent="0.3">
      <c r="A458" s="3">
        <v>45261</v>
      </c>
      <c r="B458" t="s">
        <v>14</v>
      </c>
      <c r="C458" t="s">
        <v>7</v>
      </c>
      <c r="D458">
        <v>0</v>
      </c>
      <c r="E458">
        <v>144</v>
      </c>
      <c r="F458">
        <v>0</v>
      </c>
      <c r="G458">
        <v>2023</v>
      </c>
    </row>
    <row r="459" spans="1:7" x14ac:dyDescent="0.3">
      <c r="A459" s="3">
        <v>45261</v>
      </c>
      <c r="B459" t="s">
        <v>17</v>
      </c>
      <c r="C459" t="s">
        <v>7</v>
      </c>
      <c r="D459">
        <v>0</v>
      </c>
      <c r="E459">
        <v>568</v>
      </c>
      <c r="F459">
        <v>0</v>
      </c>
      <c r="G459">
        <v>2023</v>
      </c>
    </row>
    <row r="460" spans="1:7" x14ac:dyDescent="0.3">
      <c r="A460" s="3">
        <v>45261</v>
      </c>
      <c r="B460" t="s">
        <v>18</v>
      </c>
      <c r="C460" t="s">
        <v>6</v>
      </c>
      <c r="D460">
        <v>0</v>
      </c>
      <c r="E460">
        <v>421</v>
      </c>
      <c r="F460">
        <v>0</v>
      </c>
      <c r="G460">
        <v>2023</v>
      </c>
    </row>
    <row r="461" spans="1:7" x14ac:dyDescent="0.3">
      <c r="A461" s="3">
        <v>45261</v>
      </c>
      <c r="B461" t="s">
        <v>18</v>
      </c>
      <c r="C461" t="s">
        <v>7</v>
      </c>
      <c r="D461">
        <v>0</v>
      </c>
      <c r="E461">
        <v>562</v>
      </c>
      <c r="F461">
        <v>0</v>
      </c>
      <c r="G461">
        <v>2023</v>
      </c>
    </row>
    <row r="462" spans="1:7" x14ac:dyDescent="0.3">
      <c r="A462" s="3">
        <v>45292</v>
      </c>
      <c r="B462" t="s">
        <v>9</v>
      </c>
      <c r="C462" t="s">
        <v>6</v>
      </c>
      <c r="D462">
        <v>0</v>
      </c>
      <c r="E462">
        <v>995</v>
      </c>
      <c r="F462">
        <v>0</v>
      </c>
      <c r="G462">
        <v>2024</v>
      </c>
    </row>
    <row r="463" spans="1:7" x14ac:dyDescent="0.3">
      <c r="A463" s="3">
        <v>45292</v>
      </c>
      <c r="B463" t="s">
        <v>18</v>
      </c>
      <c r="C463" t="s">
        <v>6</v>
      </c>
      <c r="D463">
        <v>0</v>
      </c>
      <c r="E463">
        <v>505</v>
      </c>
      <c r="F463">
        <v>0</v>
      </c>
      <c r="G463">
        <v>2024</v>
      </c>
    </row>
    <row r="464" spans="1:7" x14ac:dyDescent="0.3">
      <c r="A464" s="3">
        <v>45292</v>
      </c>
      <c r="B464" t="s">
        <v>14</v>
      </c>
      <c r="C464" t="s">
        <v>7</v>
      </c>
      <c r="D464">
        <v>0</v>
      </c>
      <c r="E464">
        <v>141</v>
      </c>
      <c r="F464">
        <v>0</v>
      </c>
      <c r="G464">
        <v>2024</v>
      </c>
    </row>
    <row r="465" spans="1:7" x14ac:dyDescent="0.3">
      <c r="A465" s="3">
        <v>45292</v>
      </c>
      <c r="B465" t="s">
        <v>29</v>
      </c>
      <c r="C465" t="s">
        <v>7</v>
      </c>
      <c r="D465">
        <v>0</v>
      </c>
      <c r="E465">
        <v>177</v>
      </c>
      <c r="F465">
        <v>0</v>
      </c>
      <c r="G465">
        <v>2024</v>
      </c>
    </row>
    <row r="466" spans="1:7" x14ac:dyDescent="0.3">
      <c r="A466" s="3">
        <v>45292</v>
      </c>
      <c r="B466" t="s">
        <v>18</v>
      </c>
      <c r="C466" t="s">
        <v>7</v>
      </c>
      <c r="D466">
        <v>0</v>
      </c>
      <c r="E466">
        <v>877</v>
      </c>
      <c r="F466">
        <v>0</v>
      </c>
      <c r="G466">
        <v>2024</v>
      </c>
    </row>
    <row r="467" spans="1:7" x14ac:dyDescent="0.3">
      <c r="A467" s="3">
        <v>45323</v>
      </c>
      <c r="B467" t="s">
        <v>9</v>
      </c>
      <c r="C467" t="s">
        <v>6</v>
      </c>
      <c r="D467">
        <v>0</v>
      </c>
      <c r="E467">
        <v>1117</v>
      </c>
      <c r="F467">
        <v>0</v>
      </c>
      <c r="G467">
        <v>2024</v>
      </c>
    </row>
    <row r="468" spans="1:7" x14ac:dyDescent="0.3">
      <c r="A468" s="3">
        <v>45323</v>
      </c>
      <c r="B468" t="s">
        <v>18</v>
      </c>
      <c r="C468" t="s">
        <v>6</v>
      </c>
      <c r="D468">
        <v>0</v>
      </c>
      <c r="E468">
        <v>763</v>
      </c>
      <c r="F468">
        <v>0</v>
      </c>
      <c r="G468">
        <v>2024</v>
      </c>
    </row>
    <row r="469" spans="1:7" x14ac:dyDescent="0.3">
      <c r="A469" s="3">
        <v>45323</v>
      </c>
      <c r="B469" t="s">
        <v>14</v>
      </c>
      <c r="C469" t="s">
        <v>6</v>
      </c>
      <c r="D469">
        <v>0</v>
      </c>
      <c r="E469">
        <v>4</v>
      </c>
      <c r="F469">
        <v>0</v>
      </c>
      <c r="G469">
        <v>2024</v>
      </c>
    </row>
    <row r="470" spans="1:7" x14ac:dyDescent="0.3">
      <c r="A470" s="3">
        <v>45323</v>
      </c>
      <c r="B470" t="s">
        <v>17</v>
      </c>
      <c r="C470" t="s">
        <v>7</v>
      </c>
      <c r="D470">
        <v>0</v>
      </c>
      <c r="E470">
        <v>494</v>
      </c>
      <c r="F470">
        <v>0</v>
      </c>
      <c r="G470">
        <v>2024</v>
      </c>
    </row>
    <row r="471" spans="1:7" x14ac:dyDescent="0.3">
      <c r="A471" s="3">
        <v>45323</v>
      </c>
      <c r="B471" t="s">
        <v>14</v>
      </c>
      <c r="C471" t="s">
        <v>7</v>
      </c>
      <c r="D471">
        <v>0</v>
      </c>
      <c r="E471">
        <v>47</v>
      </c>
      <c r="F471">
        <v>0</v>
      </c>
      <c r="G471">
        <v>2024</v>
      </c>
    </row>
    <row r="472" spans="1:7" x14ac:dyDescent="0.3">
      <c r="A472" s="3">
        <v>45352</v>
      </c>
      <c r="B472" t="s">
        <v>9</v>
      </c>
      <c r="C472" t="s">
        <v>6</v>
      </c>
      <c r="D472">
        <v>0</v>
      </c>
      <c r="E472">
        <v>1259</v>
      </c>
      <c r="F472">
        <v>0</v>
      </c>
      <c r="G472">
        <v>2024</v>
      </c>
    </row>
    <row r="473" spans="1:7" x14ac:dyDescent="0.3">
      <c r="A473" s="3">
        <v>45352</v>
      </c>
      <c r="B473" t="s">
        <v>14</v>
      </c>
      <c r="C473" t="s">
        <v>6</v>
      </c>
      <c r="D473">
        <v>0</v>
      </c>
      <c r="E473">
        <v>11</v>
      </c>
      <c r="F473">
        <v>0</v>
      </c>
      <c r="G473">
        <v>2024</v>
      </c>
    </row>
    <row r="474" spans="1:7" x14ac:dyDescent="0.3">
      <c r="A474" s="3">
        <v>45352</v>
      </c>
      <c r="B474" t="s">
        <v>17</v>
      </c>
      <c r="C474" t="s">
        <v>7</v>
      </c>
      <c r="D474">
        <v>0</v>
      </c>
      <c r="E474">
        <v>463</v>
      </c>
      <c r="F474">
        <v>0</v>
      </c>
      <c r="G474">
        <v>2024</v>
      </c>
    </row>
    <row r="475" spans="1:7" x14ac:dyDescent="0.3">
      <c r="A475" s="3">
        <v>45352</v>
      </c>
      <c r="B475" t="s">
        <v>18</v>
      </c>
      <c r="C475" t="s">
        <v>7</v>
      </c>
      <c r="D475">
        <v>0</v>
      </c>
      <c r="E475">
        <v>1336</v>
      </c>
      <c r="F475">
        <v>0</v>
      </c>
      <c r="G475">
        <v>2024</v>
      </c>
    </row>
    <row r="476" spans="1:7" x14ac:dyDescent="0.3">
      <c r="A476" s="3">
        <v>45352</v>
      </c>
      <c r="B476" t="s">
        <v>14</v>
      </c>
      <c r="C476" t="s">
        <v>7</v>
      </c>
      <c r="D476">
        <v>0</v>
      </c>
      <c r="E476">
        <v>81</v>
      </c>
      <c r="F476">
        <v>0</v>
      </c>
      <c r="G476">
        <v>2024</v>
      </c>
    </row>
    <row r="477" spans="1:7" x14ac:dyDescent="0.3">
      <c r="A477" s="3">
        <v>44287</v>
      </c>
      <c r="B477" t="s">
        <v>12</v>
      </c>
      <c r="C477" t="s">
        <v>6</v>
      </c>
      <c r="D477">
        <v>1</v>
      </c>
      <c r="E477">
        <v>657</v>
      </c>
      <c r="F477">
        <v>1500000</v>
      </c>
      <c r="G477">
        <v>2021</v>
      </c>
    </row>
    <row r="478" spans="1:7" x14ac:dyDescent="0.3">
      <c r="A478" s="3">
        <v>44287</v>
      </c>
      <c r="B478" t="s">
        <v>28</v>
      </c>
      <c r="C478" t="s">
        <v>7</v>
      </c>
      <c r="D478">
        <v>1</v>
      </c>
      <c r="E478">
        <v>3544</v>
      </c>
      <c r="F478">
        <v>85000</v>
      </c>
      <c r="G478">
        <v>2021</v>
      </c>
    </row>
    <row r="479" spans="1:7" x14ac:dyDescent="0.3">
      <c r="A479" s="3">
        <v>44287</v>
      </c>
      <c r="B479" t="s">
        <v>16</v>
      </c>
      <c r="C479" t="s">
        <v>7</v>
      </c>
      <c r="D479">
        <v>1</v>
      </c>
      <c r="E479">
        <v>930</v>
      </c>
      <c r="F479">
        <v>85000</v>
      </c>
      <c r="G479">
        <v>2021</v>
      </c>
    </row>
    <row r="480" spans="1:7" x14ac:dyDescent="0.3">
      <c r="A480" s="3">
        <v>44317</v>
      </c>
      <c r="B480" t="s">
        <v>22</v>
      </c>
      <c r="C480" t="s">
        <v>7</v>
      </c>
      <c r="D480">
        <v>1</v>
      </c>
      <c r="E480">
        <v>413</v>
      </c>
      <c r="F480">
        <v>85000</v>
      </c>
      <c r="G480">
        <v>2021</v>
      </c>
    </row>
    <row r="481" spans="1:7" x14ac:dyDescent="0.3">
      <c r="A481" s="3">
        <v>44317</v>
      </c>
      <c r="B481" t="s">
        <v>30</v>
      </c>
      <c r="C481" t="s">
        <v>7</v>
      </c>
      <c r="D481">
        <v>1</v>
      </c>
      <c r="E481">
        <v>4373</v>
      </c>
      <c r="F481">
        <v>85000</v>
      </c>
      <c r="G481">
        <v>2021</v>
      </c>
    </row>
    <row r="482" spans="1:7" x14ac:dyDescent="0.3">
      <c r="A482" s="3">
        <v>44317</v>
      </c>
      <c r="B482" t="s">
        <v>28</v>
      </c>
      <c r="C482" t="s">
        <v>7</v>
      </c>
      <c r="D482">
        <v>1</v>
      </c>
      <c r="E482">
        <v>1503</v>
      </c>
      <c r="F482">
        <v>85000</v>
      </c>
      <c r="G482">
        <v>2021</v>
      </c>
    </row>
    <row r="483" spans="1:7" x14ac:dyDescent="0.3">
      <c r="A483" s="3">
        <v>44317</v>
      </c>
      <c r="B483" t="s">
        <v>31</v>
      </c>
      <c r="C483" t="s">
        <v>7</v>
      </c>
      <c r="D483">
        <v>1</v>
      </c>
      <c r="E483">
        <v>2290</v>
      </c>
      <c r="F483">
        <v>85000</v>
      </c>
      <c r="G483">
        <v>2021</v>
      </c>
    </row>
    <row r="484" spans="1:7" x14ac:dyDescent="0.3">
      <c r="A484" s="3">
        <v>44317</v>
      </c>
      <c r="B484" t="s">
        <v>24</v>
      </c>
      <c r="C484" t="s">
        <v>6</v>
      </c>
      <c r="D484">
        <v>1</v>
      </c>
      <c r="E484">
        <v>6302</v>
      </c>
      <c r="F484">
        <v>1500000</v>
      </c>
      <c r="G484">
        <v>2021</v>
      </c>
    </row>
    <row r="485" spans="1:7" x14ac:dyDescent="0.3">
      <c r="A485" s="3">
        <v>44317</v>
      </c>
      <c r="B485" t="s">
        <v>16</v>
      </c>
      <c r="C485" t="s">
        <v>7</v>
      </c>
      <c r="D485">
        <v>1</v>
      </c>
      <c r="E485">
        <v>88</v>
      </c>
      <c r="F485">
        <v>85000</v>
      </c>
      <c r="G485">
        <v>2021</v>
      </c>
    </row>
    <row r="486" spans="1:7" x14ac:dyDescent="0.3">
      <c r="A486" s="3">
        <v>44348</v>
      </c>
      <c r="B486" t="s">
        <v>10</v>
      </c>
      <c r="C486" t="s">
        <v>7</v>
      </c>
      <c r="D486">
        <v>1</v>
      </c>
      <c r="E486">
        <v>3842</v>
      </c>
      <c r="F486">
        <v>85000</v>
      </c>
      <c r="G486">
        <v>2021</v>
      </c>
    </row>
    <row r="487" spans="1:7" x14ac:dyDescent="0.3">
      <c r="A487" s="3">
        <v>44348</v>
      </c>
      <c r="B487" t="s">
        <v>12</v>
      </c>
      <c r="C487" t="s">
        <v>7</v>
      </c>
      <c r="D487">
        <v>1</v>
      </c>
      <c r="E487">
        <v>234</v>
      </c>
      <c r="F487">
        <v>85000</v>
      </c>
      <c r="G487">
        <v>2021</v>
      </c>
    </row>
    <row r="488" spans="1:7" x14ac:dyDescent="0.3">
      <c r="A488" s="3">
        <v>44348</v>
      </c>
      <c r="B488" t="s">
        <v>28</v>
      </c>
      <c r="C488" t="s">
        <v>7</v>
      </c>
      <c r="D488">
        <v>1</v>
      </c>
      <c r="E488">
        <v>3193</v>
      </c>
      <c r="F488">
        <v>85000</v>
      </c>
      <c r="G488">
        <v>2021</v>
      </c>
    </row>
    <row r="489" spans="1:7" x14ac:dyDescent="0.3">
      <c r="A489" s="3">
        <v>44348</v>
      </c>
      <c r="B489" t="s">
        <v>13</v>
      </c>
      <c r="C489" t="s">
        <v>7</v>
      </c>
      <c r="D489">
        <v>1</v>
      </c>
      <c r="E489">
        <v>4469</v>
      </c>
      <c r="F489">
        <v>85000</v>
      </c>
      <c r="G489">
        <v>2021</v>
      </c>
    </row>
    <row r="490" spans="1:7" x14ac:dyDescent="0.3">
      <c r="A490" s="3">
        <v>44348</v>
      </c>
      <c r="B490" t="s">
        <v>20</v>
      </c>
      <c r="C490" t="s">
        <v>6</v>
      </c>
      <c r="D490">
        <v>1</v>
      </c>
      <c r="E490">
        <v>1523</v>
      </c>
      <c r="F490">
        <v>1500000</v>
      </c>
      <c r="G490">
        <v>2021</v>
      </c>
    </row>
    <row r="491" spans="1:7" x14ac:dyDescent="0.3">
      <c r="A491" s="3">
        <v>44378</v>
      </c>
      <c r="B491" t="s">
        <v>13</v>
      </c>
      <c r="C491" t="s">
        <v>7</v>
      </c>
      <c r="D491">
        <v>1</v>
      </c>
      <c r="E491">
        <v>5336</v>
      </c>
      <c r="F491">
        <v>85000</v>
      </c>
      <c r="G491">
        <v>2021</v>
      </c>
    </row>
    <row r="492" spans="1:7" x14ac:dyDescent="0.3">
      <c r="A492" s="3">
        <v>44378</v>
      </c>
      <c r="B492" t="s">
        <v>16</v>
      </c>
      <c r="C492" t="s">
        <v>7</v>
      </c>
      <c r="D492">
        <v>1</v>
      </c>
      <c r="E492">
        <v>759</v>
      </c>
      <c r="F492">
        <v>85000</v>
      </c>
      <c r="G492">
        <v>2021</v>
      </c>
    </row>
    <row r="493" spans="1:7" x14ac:dyDescent="0.3">
      <c r="A493" s="3">
        <v>44409</v>
      </c>
      <c r="B493" t="s">
        <v>8</v>
      </c>
      <c r="C493" t="s">
        <v>7</v>
      </c>
      <c r="D493">
        <v>1</v>
      </c>
      <c r="E493">
        <v>110</v>
      </c>
      <c r="F493">
        <v>85000</v>
      </c>
      <c r="G493">
        <v>2021</v>
      </c>
    </row>
    <row r="494" spans="1:7" x14ac:dyDescent="0.3">
      <c r="A494" s="3">
        <v>44409</v>
      </c>
      <c r="B494" t="s">
        <v>19</v>
      </c>
      <c r="C494" t="s">
        <v>7</v>
      </c>
      <c r="D494">
        <v>1</v>
      </c>
      <c r="E494">
        <v>837</v>
      </c>
      <c r="F494">
        <v>85000</v>
      </c>
      <c r="G494">
        <v>2021</v>
      </c>
    </row>
    <row r="495" spans="1:7" x14ac:dyDescent="0.3">
      <c r="A495" s="3">
        <v>44440</v>
      </c>
      <c r="B495" t="s">
        <v>12</v>
      </c>
      <c r="C495" t="s">
        <v>6</v>
      </c>
      <c r="D495">
        <v>1</v>
      </c>
      <c r="E495">
        <v>666</v>
      </c>
      <c r="F495">
        <v>1500000</v>
      </c>
      <c r="G495">
        <v>2021</v>
      </c>
    </row>
    <row r="496" spans="1:7" x14ac:dyDescent="0.3">
      <c r="A496" s="3">
        <v>44440</v>
      </c>
      <c r="B496" t="s">
        <v>28</v>
      </c>
      <c r="C496" t="s">
        <v>7</v>
      </c>
      <c r="D496">
        <v>1</v>
      </c>
      <c r="E496">
        <v>3379</v>
      </c>
      <c r="F496">
        <v>85000</v>
      </c>
      <c r="G496">
        <v>2021</v>
      </c>
    </row>
    <row r="497" spans="1:7" x14ac:dyDescent="0.3">
      <c r="A497" s="3">
        <v>44440</v>
      </c>
      <c r="B497" t="s">
        <v>13</v>
      </c>
      <c r="C497" t="s">
        <v>7</v>
      </c>
      <c r="D497">
        <v>1</v>
      </c>
      <c r="E497">
        <v>3773</v>
      </c>
      <c r="F497">
        <v>85000</v>
      </c>
      <c r="G497">
        <v>2021</v>
      </c>
    </row>
    <row r="498" spans="1:7" x14ac:dyDescent="0.3">
      <c r="A498" s="3">
        <v>44440</v>
      </c>
      <c r="B498" t="s">
        <v>18</v>
      </c>
      <c r="C498" t="s">
        <v>6</v>
      </c>
      <c r="D498">
        <v>1</v>
      </c>
      <c r="E498">
        <v>578</v>
      </c>
      <c r="F498">
        <v>1500000</v>
      </c>
      <c r="G498">
        <v>2021</v>
      </c>
    </row>
    <row r="499" spans="1:7" x14ac:dyDescent="0.3">
      <c r="A499" s="3">
        <v>44470</v>
      </c>
      <c r="B499" t="s">
        <v>8</v>
      </c>
      <c r="C499" t="s">
        <v>7</v>
      </c>
      <c r="D499">
        <v>1</v>
      </c>
      <c r="E499">
        <v>70</v>
      </c>
      <c r="F499">
        <v>85000</v>
      </c>
      <c r="G499">
        <v>2021</v>
      </c>
    </row>
    <row r="500" spans="1:7" x14ac:dyDescent="0.3">
      <c r="A500" s="3">
        <v>44470</v>
      </c>
      <c r="B500" t="s">
        <v>12</v>
      </c>
      <c r="C500" t="s">
        <v>6</v>
      </c>
      <c r="D500">
        <v>1</v>
      </c>
      <c r="E500">
        <v>628</v>
      </c>
      <c r="F500">
        <v>1500000</v>
      </c>
      <c r="G500">
        <v>2021</v>
      </c>
    </row>
    <row r="501" spans="1:7" x14ac:dyDescent="0.3">
      <c r="A501" s="3">
        <v>44470</v>
      </c>
      <c r="B501" t="s">
        <v>12</v>
      </c>
      <c r="C501" t="s">
        <v>7</v>
      </c>
      <c r="D501">
        <v>1</v>
      </c>
      <c r="E501">
        <v>333</v>
      </c>
      <c r="F501">
        <v>85000</v>
      </c>
      <c r="G501">
        <v>2021</v>
      </c>
    </row>
    <row r="502" spans="1:7" x14ac:dyDescent="0.3">
      <c r="A502" s="3">
        <v>44470</v>
      </c>
      <c r="B502" t="s">
        <v>28</v>
      </c>
      <c r="C502" t="s">
        <v>7</v>
      </c>
      <c r="D502">
        <v>1</v>
      </c>
      <c r="E502">
        <v>3201</v>
      </c>
      <c r="F502">
        <v>85000</v>
      </c>
      <c r="G502">
        <v>2021</v>
      </c>
    </row>
    <row r="503" spans="1:7" x14ac:dyDescent="0.3">
      <c r="A503" s="3">
        <v>44501</v>
      </c>
      <c r="B503" t="s">
        <v>12</v>
      </c>
      <c r="C503" t="s">
        <v>6</v>
      </c>
      <c r="D503">
        <v>1</v>
      </c>
      <c r="E503">
        <v>938</v>
      </c>
      <c r="F503">
        <v>1500000</v>
      </c>
      <c r="G503">
        <v>2021</v>
      </c>
    </row>
    <row r="504" spans="1:7" x14ac:dyDescent="0.3">
      <c r="A504" s="3">
        <v>44501</v>
      </c>
      <c r="B504" t="s">
        <v>19</v>
      </c>
      <c r="C504" t="s">
        <v>7</v>
      </c>
      <c r="D504">
        <v>1</v>
      </c>
      <c r="E504">
        <v>532</v>
      </c>
      <c r="F504">
        <v>85000</v>
      </c>
      <c r="G504">
        <v>2021</v>
      </c>
    </row>
    <row r="505" spans="1:7" x14ac:dyDescent="0.3">
      <c r="A505" s="3">
        <v>44531</v>
      </c>
      <c r="B505" t="s">
        <v>8</v>
      </c>
      <c r="C505" t="s">
        <v>7</v>
      </c>
      <c r="D505">
        <v>1</v>
      </c>
      <c r="E505">
        <v>122</v>
      </c>
      <c r="F505">
        <v>85000</v>
      </c>
      <c r="G505">
        <v>2021</v>
      </c>
    </row>
    <row r="506" spans="1:7" x14ac:dyDescent="0.3">
      <c r="A506" s="3">
        <v>44531</v>
      </c>
      <c r="B506" t="s">
        <v>12</v>
      </c>
      <c r="C506" t="s">
        <v>7</v>
      </c>
      <c r="D506">
        <v>1</v>
      </c>
      <c r="E506">
        <v>336</v>
      </c>
      <c r="F506">
        <v>85000</v>
      </c>
      <c r="G506">
        <v>2021</v>
      </c>
    </row>
    <row r="507" spans="1:7" x14ac:dyDescent="0.3">
      <c r="A507" s="3">
        <v>44531</v>
      </c>
      <c r="B507" t="s">
        <v>28</v>
      </c>
      <c r="C507" t="s">
        <v>7</v>
      </c>
      <c r="D507">
        <v>1</v>
      </c>
      <c r="E507">
        <v>4105</v>
      </c>
      <c r="F507">
        <v>85000</v>
      </c>
      <c r="G507">
        <v>2021</v>
      </c>
    </row>
    <row r="508" spans="1:7" x14ac:dyDescent="0.3">
      <c r="A508" s="3">
        <v>44531</v>
      </c>
      <c r="B508" t="s">
        <v>20</v>
      </c>
      <c r="C508" t="s">
        <v>6</v>
      </c>
      <c r="D508">
        <v>1</v>
      </c>
      <c r="E508">
        <v>3579</v>
      </c>
      <c r="F508">
        <v>1500000</v>
      </c>
      <c r="G508">
        <v>2021</v>
      </c>
    </row>
    <row r="509" spans="1:7" x14ac:dyDescent="0.3">
      <c r="A509" s="3">
        <v>44593</v>
      </c>
      <c r="B509" t="s">
        <v>12</v>
      </c>
      <c r="C509" t="s">
        <v>7</v>
      </c>
      <c r="D509">
        <v>1</v>
      </c>
      <c r="E509">
        <v>354</v>
      </c>
      <c r="F509">
        <v>85000</v>
      </c>
      <c r="G509">
        <v>2022</v>
      </c>
    </row>
    <row r="510" spans="1:7" x14ac:dyDescent="0.3">
      <c r="A510" s="3">
        <v>44593</v>
      </c>
      <c r="B510" t="s">
        <v>16</v>
      </c>
      <c r="C510" t="s">
        <v>7</v>
      </c>
      <c r="D510">
        <v>1</v>
      </c>
      <c r="E510">
        <v>917</v>
      </c>
      <c r="F510">
        <v>85000</v>
      </c>
      <c r="G510">
        <v>2022</v>
      </c>
    </row>
    <row r="511" spans="1:7" x14ac:dyDescent="0.3">
      <c r="A511" s="3">
        <v>44621</v>
      </c>
      <c r="B511" t="s">
        <v>12</v>
      </c>
      <c r="C511" t="s">
        <v>7</v>
      </c>
      <c r="D511">
        <v>1</v>
      </c>
      <c r="E511">
        <v>355</v>
      </c>
      <c r="F511">
        <v>85000</v>
      </c>
      <c r="G511">
        <v>2022</v>
      </c>
    </row>
    <row r="512" spans="1:7" x14ac:dyDescent="0.3">
      <c r="A512" s="3">
        <v>44652</v>
      </c>
      <c r="B512" t="s">
        <v>8</v>
      </c>
      <c r="C512" t="s">
        <v>7</v>
      </c>
      <c r="D512">
        <v>1</v>
      </c>
      <c r="E512">
        <v>147</v>
      </c>
      <c r="F512">
        <v>85000</v>
      </c>
      <c r="G512">
        <v>2022</v>
      </c>
    </row>
    <row r="513" spans="1:7" x14ac:dyDescent="0.3">
      <c r="A513" s="3">
        <v>44652</v>
      </c>
      <c r="B513" t="s">
        <v>12</v>
      </c>
      <c r="C513" t="s">
        <v>7</v>
      </c>
      <c r="D513">
        <v>1</v>
      </c>
      <c r="E513">
        <v>431</v>
      </c>
      <c r="F513">
        <v>85000</v>
      </c>
      <c r="G513">
        <v>2022</v>
      </c>
    </row>
    <row r="514" spans="1:7" x14ac:dyDescent="0.3">
      <c r="A514" s="3">
        <v>44652</v>
      </c>
      <c r="B514" t="s">
        <v>15</v>
      </c>
      <c r="C514" t="s">
        <v>6</v>
      </c>
      <c r="D514">
        <v>1</v>
      </c>
      <c r="E514">
        <v>1246</v>
      </c>
      <c r="F514">
        <v>1500000</v>
      </c>
      <c r="G514">
        <v>2022</v>
      </c>
    </row>
    <row r="515" spans="1:7" x14ac:dyDescent="0.3">
      <c r="A515" s="3">
        <v>44652</v>
      </c>
      <c r="B515" t="s">
        <v>15</v>
      </c>
      <c r="C515" t="s">
        <v>7</v>
      </c>
      <c r="D515">
        <v>1</v>
      </c>
      <c r="E515">
        <v>813</v>
      </c>
      <c r="F515">
        <v>85000</v>
      </c>
      <c r="G515">
        <v>2022</v>
      </c>
    </row>
    <row r="516" spans="1:7" x14ac:dyDescent="0.3">
      <c r="A516" s="3">
        <v>44652</v>
      </c>
      <c r="B516" t="s">
        <v>16</v>
      </c>
      <c r="C516" t="s">
        <v>7</v>
      </c>
      <c r="D516">
        <v>1</v>
      </c>
      <c r="E516">
        <v>860</v>
      </c>
      <c r="F516">
        <v>85000</v>
      </c>
      <c r="G516">
        <v>2022</v>
      </c>
    </row>
    <row r="517" spans="1:7" x14ac:dyDescent="0.3">
      <c r="A517" s="3">
        <v>44682</v>
      </c>
      <c r="B517" t="s">
        <v>12</v>
      </c>
      <c r="C517" t="s">
        <v>7</v>
      </c>
      <c r="D517">
        <v>1</v>
      </c>
      <c r="E517">
        <v>374</v>
      </c>
      <c r="F517">
        <v>85000</v>
      </c>
      <c r="G517">
        <v>2022</v>
      </c>
    </row>
    <row r="518" spans="1:7" x14ac:dyDescent="0.3">
      <c r="A518" s="3">
        <v>44682</v>
      </c>
      <c r="B518" t="s">
        <v>17</v>
      </c>
      <c r="C518" t="s">
        <v>6</v>
      </c>
      <c r="D518">
        <v>1</v>
      </c>
      <c r="E518">
        <v>1638</v>
      </c>
      <c r="F518">
        <v>1500000</v>
      </c>
      <c r="G518">
        <v>2022</v>
      </c>
    </row>
    <row r="519" spans="1:7" x14ac:dyDescent="0.3">
      <c r="A519" s="3">
        <v>44682</v>
      </c>
      <c r="B519" t="s">
        <v>18</v>
      </c>
      <c r="C519" t="s">
        <v>6</v>
      </c>
      <c r="D519">
        <v>1</v>
      </c>
      <c r="E519">
        <v>514</v>
      </c>
      <c r="F519">
        <v>1500000</v>
      </c>
      <c r="G519">
        <v>2022</v>
      </c>
    </row>
    <row r="520" spans="1:7" x14ac:dyDescent="0.3">
      <c r="A520" s="3">
        <v>44713</v>
      </c>
      <c r="B520" t="s">
        <v>12</v>
      </c>
      <c r="C520" t="s">
        <v>6</v>
      </c>
      <c r="D520">
        <v>1</v>
      </c>
      <c r="E520">
        <v>767</v>
      </c>
      <c r="F520">
        <v>1500000</v>
      </c>
      <c r="G520">
        <v>2022</v>
      </c>
    </row>
    <row r="521" spans="1:7" x14ac:dyDescent="0.3">
      <c r="A521" s="3">
        <v>44713</v>
      </c>
      <c r="B521" t="s">
        <v>16</v>
      </c>
      <c r="C521" t="s">
        <v>7</v>
      </c>
      <c r="D521">
        <v>1</v>
      </c>
      <c r="E521">
        <v>1087</v>
      </c>
      <c r="F521">
        <v>85000</v>
      </c>
      <c r="G521">
        <v>2022</v>
      </c>
    </row>
    <row r="522" spans="1:7" x14ac:dyDescent="0.3">
      <c r="A522" s="3">
        <v>44743</v>
      </c>
      <c r="B522" t="s">
        <v>9</v>
      </c>
      <c r="C522" t="s">
        <v>7</v>
      </c>
      <c r="D522">
        <v>1</v>
      </c>
      <c r="E522">
        <v>947</v>
      </c>
      <c r="F522">
        <v>85000</v>
      </c>
      <c r="G522">
        <v>2022</v>
      </c>
    </row>
    <row r="523" spans="1:7" x14ac:dyDescent="0.3">
      <c r="A523" s="3">
        <v>44743</v>
      </c>
      <c r="B523" t="s">
        <v>14</v>
      </c>
      <c r="C523" t="s">
        <v>7</v>
      </c>
      <c r="D523">
        <v>1</v>
      </c>
      <c r="E523">
        <v>285</v>
      </c>
      <c r="F523">
        <v>85000</v>
      </c>
      <c r="G523">
        <v>2022</v>
      </c>
    </row>
    <row r="524" spans="1:7" x14ac:dyDescent="0.3">
      <c r="A524" s="3">
        <v>44743</v>
      </c>
      <c r="B524" t="s">
        <v>17</v>
      </c>
      <c r="C524" t="s">
        <v>6</v>
      </c>
      <c r="D524">
        <v>1</v>
      </c>
      <c r="E524">
        <v>1427</v>
      </c>
      <c r="F524">
        <v>1500000</v>
      </c>
      <c r="G524">
        <v>2022</v>
      </c>
    </row>
    <row r="525" spans="1:7" x14ac:dyDescent="0.3">
      <c r="A525" s="3">
        <v>44774</v>
      </c>
      <c r="B525" t="s">
        <v>12</v>
      </c>
      <c r="C525" t="s">
        <v>7</v>
      </c>
      <c r="D525">
        <v>1</v>
      </c>
      <c r="E525">
        <v>303</v>
      </c>
      <c r="F525">
        <v>85000</v>
      </c>
      <c r="G525">
        <v>2022</v>
      </c>
    </row>
    <row r="526" spans="1:7" x14ac:dyDescent="0.3">
      <c r="A526" s="3">
        <v>44805</v>
      </c>
      <c r="B526" t="s">
        <v>12</v>
      </c>
      <c r="C526" t="s">
        <v>7</v>
      </c>
      <c r="D526">
        <v>1</v>
      </c>
      <c r="E526">
        <v>390</v>
      </c>
      <c r="F526">
        <v>85000</v>
      </c>
      <c r="G526">
        <v>2022</v>
      </c>
    </row>
    <row r="527" spans="1:7" x14ac:dyDescent="0.3">
      <c r="A527" s="3">
        <v>44805</v>
      </c>
      <c r="B527" t="s">
        <v>15</v>
      </c>
      <c r="C527" t="s">
        <v>6</v>
      </c>
      <c r="D527">
        <v>1</v>
      </c>
      <c r="E527">
        <v>2473</v>
      </c>
      <c r="F527">
        <v>1500000</v>
      </c>
      <c r="G527">
        <v>2022</v>
      </c>
    </row>
    <row r="528" spans="1:7" x14ac:dyDescent="0.3">
      <c r="A528" s="3">
        <v>44805</v>
      </c>
      <c r="B528" t="s">
        <v>16</v>
      </c>
      <c r="C528" t="s">
        <v>6</v>
      </c>
      <c r="D528">
        <v>1</v>
      </c>
      <c r="E528">
        <v>1719</v>
      </c>
      <c r="F528">
        <v>1500000</v>
      </c>
      <c r="G528">
        <v>2022</v>
      </c>
    </row>
    <row r="529" spans="1:7" x14ac:dyDescent="0.3">
      <c r="A529" s="3">
        <v>44835</v>
      </c>
      <c r="B529" t="s">
        <v>16</v>
      </c>
      <c r="C529" t="s">
        <v>7</v>
      </c>
      <c r="D529">
        <v>1</v>
      </c>
      <c r="E529">
        <v>1188</v>
      </c>
      <c r="F529">
        <v>85000</v>
      </c>
      <c r="G529">
        <v>2022</v>
      </c>
    </row>
    <row r="530" spans="1:7" x14ac:dyDescent="0.3">
      <c r="A530" s="3">
        <v>44866</v>
      </c>
      <c r="B530" t="s">
        <v>8</v>
      </c>
      <c r="C530" t="s">
        <v>7</v>
      </c>
      <c r="D530">
        <v>1</v>
      </c>
      <c r="E530">
        <v>159</v>
      </c>
      <c r="F530">
        <v>85000</v>
      </c>
      <c r="G530">
        <v>2022</v>
      </c>
    </row>
    <row r="531" spans="1:7" x14ac:dyDescent="0.3">
      <c r="A531" s="3">
        <v>44896</v>
      </c>
      <c r="B531" t="s">
        <v>9</v>
      </c>
      <c r="C531" t="s">
        <v>6</v>
      </c>
      <c r="D531">
        <v>1</v>
      </c>
      <c r="E531">
        <v>925</v>
      </c>
      <c r="F531">
        <v>1500000</v>
      </c>
      <c r="G531">
        <v>2022</v>
      </c>
    </row>
    <row r="532" spans="1:7" x14ac:dyDescent="0.3">
      <c r="A532" s="3">
        <v>44896</v>
      </c>
      <c r="B532" t="s">
        <v>16</v>
      </c>
      <c r="C532" t="s">
        <v>6</v>
      </c>
      <c r="D532">
        <v>1</v>
      </c>
      <c r="E532">
        <v>1180</v>
      </c>
      <c r="F532">
        <v>1500000</v>
      </c>
      <c r="G532">
        <v>2022</v>
      </c>
    </row>
    <row r="533" spans="1:7" x14ac:dyDescent="0.3">
      <c r="A533" s="3">
        <v>44896</v>
      </c>
      <c r="B533" t="s">
        <v>26</v>
      </c>
      <c r="C533" t="s">
        <v>7</v>
      </c>
      <c r="D533">
        <v>1</v>
      </c>
      <c r="E533">
        <v>13085</v>
      </c>
      <c r="F533">
        <v>85000</v>
      </c>
      <c r="G533">
        <v>2022</v>
      </c>
    </row>
    <row r="534" spans="1:7" x14ac:dyDescent="0.3">
      <c r="A534" s="3">
        <v>44927</v>
      </c>
      <c r="B534" t="s">
        <v>12</v>
      </c>
      <c r="C534" t="s">
        <v>7</v>
      </c>
      <c r="D534">
        <v>1</v>
      </c>
      <c r="E534">
        <v>360</v>
      </c>
      <c r="F534">
        <v>85000</v>
      </c>
      <c r="G534">
        <v>2023</v>
      </c>
    </row>
    <row r="535" spans="1:7" x14ac:dyDescent="0.3">
      <c r="A535" s="3">
        <v>44927</v>
      </c>
      <c r="B535" t="s">
        <v>14</v>
      </c>
      <c r="C535" t="s">
        <v>6</v>
      </c>
      <c r="D535">
        <v>1</v>
      </c>
      <c r="E535">
        <v>20</v>
      </c>
      <c r="F535">
        <v>1500000</v>
      </c>
      <c r="G535">
        <v>2023</v>
      </c>
    </row>
    <row r="536" spans="1:7" x14ac:dyDescent="0.3">
      <c r="A536" s="3">
        <v>44927</v>
      </c>
      <c r="B536" t="s">
        <v>16</v>
      </c>
      <c r="C536" t="s">
        <v>7</v>
      </c>
      <c r="D536">
        <v>1</v>
      </c>
      <c r="E536">
        <v>1271</v>
      </c>
      <c r="F536">
        <v>85000</v>
      </c>
      <c r="G536">
        <v>2023</v>
      </c>
    </row>
    <row r="537" spans="1:7" x14ac:dyDescent="0.3">
      <c r="A537" s="3">
        <v>44986</v>
      </c>
      <c r="B537" t="s">
        <v>8</v>
      </c>
      <c r="C537" t="s">
        <v>6</v>
      </c>
      <c r="D537">
        <v>1</v>
      </c>
      <c r="E537">
        <v>373</v>
      </c>
      <c r="F537">
        <v>1500000</v>
      </c>
      <c r="G537">
        <v>2023</v>
      </c>
    </row>
    <row r="538" spans="1:7" x14ac:dyDescent="0.3">
      <c r="A538" s="3">
        <v>44986</v>
      </c>
      <c r="B538" t="s">
        <v>8</v>
      </c>
      <c r="C538" t="s">
        <v>7</v>
      </c>
      <c r="D538">
        <v>1</v>
      </c>
      <c r="E538">
        <v>162</v>
      </c>
      <c r="F538">
        <v>85000</v>
      </c>
      <c r="G538">
        <v>2023</v>
      </c>
    </row>
    <row r="539" spans="1:7" x14ac:dyDescent="0.3">
      <c r="A539" s="3">
        <v>44986</v>
      </c>
      <c r="B539" t="s">
        <v>16</v>
      </c>
      <c r="C539" t="s">
        <v>6</v>
      </c>
      <c r="D539">
        <v>1</v>
      </c>
      <c r="E539">
        <v>1907</v>
      </c>
      <c r="F539">
        <v>1500000</v>
      </c>
      <c r="G539">
        <v>2023</v>
      </c>
    </row>
    <row r="540" spans="1:7" x14ac:dyDescent="0.3">
      <c r="A540" s="3">
        <v>45017</v>
      </c>
      <c r="B540" t="s">
        <v>8</v>
      </c>
      <c r="C540" t="s">
        <v>7</v>
      </c>
      <c r="D540">
        <v>1</v>
      </c>
      <c r="E540">
        <v>122</v>
      </c>
      <c r="F540">
        <v>85000</v>
      </c>
      <c r="G540">
        <v>2023</v>
      </c>
    </row>
    <row r="541" spans="1:7" x14ac:dyDescent="0.3">
      <c r="A541" s="3">
        <v>45017</v>
      </c>
      <c r="B541" t="s">
        <v>9</v>
      </c>
      <c r="C541" t="s">
        <v>7</v>
      </c>
      <c r="D541">
        <v>1</v>
      </c>
      <c r="E541">
        <v>892</v>
      </c>
      <c r="F541">
        <v>85000</v>
      </c>
      <c r="G541">
        <v>2023</v>
      </c>
    </row>
    <row r="542" spans="1:7" x14ac:dyDescent="0.3">
      <c r="A542" s="3">
        <v>45017</v>
      </c>
      <c r="B542" t="s">
        <v>12</v>
      </c>
      <c r="C542" t="s">
        <v>7</v>
      </c>
      <c r="D542">
        <v>1</v>
      </c>
      <c r="E542">
        <v>407</v>
      </c>
      <c r="F542">
        <v>85000</v>
      </c>
      <c r="G542">
        <v>2023</v>
      </c>
    </row>
    <row r="543" spans="1:7" x14ac:dyDescent="0.3">
      <c r="A543" s="3">
        <v>45017</v>
      </c>
      <c r="B543" t="s">
        <v>18</v>
      </c>
      <c r="C543" t="s">
        <v>7</v>
      </c>
      <c r="D543">
        <v>1</v>
      </c>
      <c r="E543">
        <v>687</v>
      </c>
      <c r="F543">
        <v>85000</v>
      </c>
      <c r="G543">
        <v>2023</v>
      </c>
    </row>
    <row r="544" spans="1:7" x14ac:dyDescent="0.3">
      <c r="A544" s="3">
        <v>45017</v>
      </c>
      <c r="B544" t="s">
        <v>20</v>
      </c>
      <c r="C544" t="s">
        <v>7</v>
      </c>
      <c r="D544">
        <v>1</v>
      </c>
      <c r="E544">
        <v>299</v>
      </c>
      <c r="F544">
        <v>85000</v>
      </c>
      <c r="G544">
        <v>2023</v>
      </c>
    </row>
    <row r="545" spans="1:7" x14ac:dyDescent="0.3">
      <c r="A545" s="3">
        <v>45047</v>
      </c>
      <c r="B545" t="s">
        <v>9</v>
      </c>
      <c r="C545" t="s">
        <v>6</v>
      </c>
      <c r="D545">
        <v>1</v>
      </c>
      <c r="E545">
        <v>1193</v>
      </c>
      <c r="F545">
        <v>1500000</v>
      </c>
      <c r="G545">
        <v>2023</v>
      </c>
    </row>
    <row r="546" spans="1:7" x14ac:dyDescent="0.3">
      <c r="A546" s="3">
        <v>45078</v>
      </c>
      <c r="B546" t="s">
        <v>8</v>
      </c>
      <c r="C546" t="s">
        <v>7</v>
      </c>
      <c r="D546">
        <v>1</v>
      </c>
      <c r="E546">
        <v>136</v>
      </c>
      <c r="F546">
        <v>85000</v>
      </c>
      <c r="G546">
        <v>2023</v>
      </c>
    </row>
    <row r="547" spans="1:7" x14ac:dyDescent="0.3">
      <c r="A547" s="3">
        <v>45078</v>
      </c>
      <c r="B547" t="s">
        <v>12</v>
      </c>
      <c r="C547" t="s">
        <v>7</v>
      </c>
      <c r="D547">
        <v>1</v>
      </c>
      <c r="E547">
        <v>370</v>
      </c>
      <c r="F547">
        <v>85000</v>
      </c>
      <c r="G547">
        <v>2023</v>
      </c>
    </row>
    <row r="548" spans="1:7" x14ac:dyDescent="0.3">
      <c r="A548" s="3">
        <v>45078</v>
      </c>
      <c r="B548" t="s">
        <v>16</v>
      </c>
      <c r="C548" t="s">
        <v>6</v>
      </c>
      <c r="D548">
        <v>1</v>
      </c>
      <c r="E548">
        <v>1969</v>
      </c>
      <c r="F548">
        <v>1500000</v>
      </c>
      <c r="G548">
        <v>2023</v>
      </c>
    </row>
    <row r="549" spans="1:7" x14ac:dyDescent="0.3">
      <c r="A549" s="3">
        <v>45108</v>
      </c>
      <c r="B549" t="s">
        <v>14</v>
      </c>
      <c r="C549" t="s">
        <v>6</v>
      </c>
      <c r="D549">
        <v>1</v>
      </c>
      <c r="E549">
        <v>117</v>
      </c>
      <c r="F549">
        <v>1500000</v>
      </c>
      <c r="G549">
        <v>2023</v>
      </c>
    </row>
    <row r="550" spans="1:7" x14ac:dyDescent="0.3">
      <c r="A550" s="3">
        <v>45108</v>
      </c>
      <c r="B550" t="s">
        <v>18</v>
      </c>
      <c r="C550" t="s">
        <v>6</v>
      </c>
      <c r="D550">
        <v>1</v>
      </c>
      <c r="E550">
        <v>599</v>
      </c>
      <c r="F550">
        <v>1500000</v>
      </c>
      <c r="G550">
        <v>2023</v>
      </c>
    </row>
    <row r="551" spans="1:7" x14ac:dyDescent="0.3">
      <c r="A551" s="3">
        <v>45108</v>
      </c>
      <c r="B551" t="s">
        <v>18</v>
      </c>
      <c r="C551" t="s">
        <v>7</v>
      </c>
      <c r="D551">
        <v>1</v>
      </c>
      <c r="E551">
        <v>739</v>
      </c>
      <c r="F551">
        <v>85000</v>
      </c>
      <c r="G551">
        <v>2023</v>
      </c>
    </row>
    <row r="552" spans="1:7" x14ac:dyDescent="0.3">
      <c r="A552" s="3">
        <v>45139</v>
      </c>
      <c r="B552" t="s">
        <v>12</v>
      </c>
      <c r="C552" t="s">
        <v>7</v>
      </c>
      <c r="D552">
        <v>1</v>
      </c>
      <c r="E552">
        <v>357</v>
      </c>
      <c r="F552">
        <v>85000</v>
      </c>
      <c r="G552">
        <v>2023</v>
      </c>
    </row>
    <row r="553" spans="1:7" x14ac:dyDescent="0.3">
      <c r="A553" s="3">
        <v>45170</v>
      </c>
      <c r="B553" t="s">
        <v>8</v>
      </c>
      <c r="C553" t="s">
        <v>7</v>
      </c>
      <c r="D553">
        <v>1</v>
      </c>
      <c r="E553">
        <v>148</v>
      </c>
      <c r="F553">
        <v>85000</v>
      </c>
      <c r="G553">
        <v>2023</v>
      </c>
    </row>
    <row r="554" spans="1:7" x14ac:dyDescent="0.3">
      <c r="A554" s="3">
        <v>45170</v>
      </c>
      <c r="B554" t="s">
        <v>18</v>
      </c>
      <c r="C554" t="s">
        <v>6</v>
      </c>
      <c r="D554">
        <v>1</v>
      </c>
      <c r="E554">
        <v>531</v>
      </c>
      <c r="F554">
        <v>1500000</v>
      </c>
      <c r="G554">
        <v>2023</v>
      </c>
    </row>
    <row r="555" spans="1:7" x14ac:dyDescent="0.3">
      <c r="A555" s="3">
        <v>45200</v>
      </c>
      <c r="B555" t="s">
        <v>8</v>
      </c>
      <c r="C555" t="s">
        <v>6</v>
      </c>
      <c r="D555">
        <v>1</v>
      </c>
      <c r="E555">
        <v>404</v>
      </c>
      <c r="F555">
        <v>1500000</v>
      </c>
      <c r="G555">
        <v>2023</v>
      </c>
    </row>
    <row r="556" spans="1:7" x14ac:dyDescent="0.3">
      <c r="A556" s="3">
        <v>45200</v>
      </c>
      <c r="B556" t="s">
        <v>8</v>
      </c>
      <c r="C556" t="s">
        <v>7</v>
      </c>
      <c r="D556">
        <v>1</v>
      </c>
      <c r="E556">
        <v>191</v>
      </c>
      <c r="F556">
        <v>85000</v>
      </c>
      <c r="G556">
        <v>2023</v>
      </c>
    </row>
    <row r="557" spans="1:7" x14ac:dyDescent="0.3">
      <c r="A557" s="3">
        <v>45200</v>
      </c>
      <c r="B557" t="s">
        <v>16</v>
      </c>
      <c r="C557" t="s">
        <v>6</v>
      </c>
      <c r="D557">
        <v>1</v>
      </c>
      <c r="E557">
        <v>1776</v>
      </c>
      <c r="F557">
        <v>1500000</v>
      </c>
      <c r="G557">
        <v>2023</v>
      </c>
    </row>
    <row r="558" spans="1:7" x14ac:dyDescent="0.3">
      <c r="A558" s="3">
        <v>45200</v>
      </c>
      <c r="B558" t="s">
        <v>16</v>
      </c>
      <c r="C558" t="s">
        <v>7</v>
      </c>
      <c r="D558">
        <v>1</v>
      </c>
      <c r="E558">
        <v>1354</v>
      </c>
      <c r="F558">
        <v>85000</v>
      </c>
      <c r="G558">
        <v>2023</v>
      </c>
    </row>
    <row r="559" spans="1:7" x14ac:dyDescent="0.3">
      <c r="A559" s="3">
        <v>45231</v>
      </c>
      <c r="B559" t="s">
        <v>8</v>
      </c>
      <c r="C559" t="s">
        <v>7</v>
      </c>
      <c r="D559">
        <v>1</v>
      </c>
      <c r="E559">
        <v>170</v>
      </c>
      <c r="F559">
        <v>85000</v>
      </c>
      <c r="G559">
        <v>2023</v>
      </c>
    </row>
    <row r="560" spans="1:7" x14ac:dyDescent="0.3">
      <c r="A560" s="3">
        <v>45231</v>
      </c>
      <c r="B560" t="s">
        <v>18</v>
      </c>
      <c r="C560" t="s">
        <v>6</v>
      </c>
      <c r="D560">
        <v>1</v>
      </c>
      <c r="E560">
        <v>634</v>
      </c>
      <c r="F560">
        <v>1500000</v>
      </c>
      <c r="G560">
        <v>2023</v>
      </c>
    </row>
    <row r="561" spans="1:7" x14ac:dyDescent="0.3">
      <c r="A561" s="3">
        <v>45231</v>
      </c>
      <c r="B561" t="s">
        <v>18</v>
      </c>
      <c r="C561" t="s">
        <v>7</v>
      </c>
      <c r="D561">
        <v>1</v>
      </c>
      <c r="E561">
        <v>860</v>
      </c>
      <c r="F561">
        <v>85000</v>
      </c>
      <c r="G561">
        <v>2023</v>
      </c>
    </row>
    <row r="562" spans="1:7" x14ac:dyDescent="0.3">
      <c r="A562" s="3">
        <v>45261</v>
      </c>
      <c r="B562" t="s">
        <v>16</v>
      </c>
      <c r="C562" t="s">
        <v>6</v>
      </c>
      <c r="D562">
        <v>1</v>
      </c>
      <c r="E562">
        <v>1518</v>
      </c>
      <c r="F562">
        <v>1500000</v>
      </c>
      <c r="G562">
        <v>2023</v>
      </c>
    </row>
    <row r="563" spans="1:7" x14ac:dyDescent="0.3">
      <c r="A563" s="3">
        <v>45261</v>
      </c>
      <c r="B563" t="s">
        <v>16</v>
      </c>
      <c r="C563" t="s">
        <v>7</v>
      </c>
      <c r="D563">
        <v>1</v>
      </c>
      <c r="E563">
        <v>1060</v>
      </c>
      <c r="F563">
        <v>85000</v>
      </c>
      <c r="G563">
        <v>2023</v>
      </c>
    </row>
    <row r="564" spans="1:7" x14ac:dyDescent="0.3">
      <c r="A564" s="3">
        <v>45292</v>
      </c>
      <c r="B564" t="s">
        <v>17</v>
      </c>
      <c r="C564" t="s">
        <v>7</v>
      </c>
      <c r="D564">
        <v>1</v>
      </c>
      <c r="E564">
        <v>513</v>
      </c>
      <c r="F564">
        <v>85000</v>
      </c>
      <c r="G564">
        <v>2024</v>
      </c>
    </row>
    <row r="565" spans="1:7" x14ac:dyDescent="0.3">
      <c r="A565" s="3">
        <v>45292</v>
      </c>
      <c r="B565" t="s">
        <v>16</v>
      </c>
      <c r="C565" t="s">
        <v>7</v>
      </c>
      <c r="D565">
        <v>1</v>
      </c>
      <c r="E565">
        <v>1429</v>
      </c>
      <c r="F565">
        <v>85000</v>
      </c>
      <c r="G565">
        <v>2024</v>
      </c>
    </row>
    <row r="566" spans="1:7" x14ac:dyDescent="0.3">
      <c r="A566" s="3">
        <v>45323</v>
      </c>
      <c r="B566" t="s">
        <v>8</v>
      </c>
      <c r="C566" t="s">
        <v>7</v>
      </c>
      <c r="D566">
        <v>1</v>
      </c>
      <c r="E566">
        <v>181</v>
      </c>
      <c r="F566">
        <v>85000</v>
      </c>
      <c r="G566">
        <v>2024</v>
      </c>
    </row>
    <row r="567" spans="1:7" x14ac:dyDescent="0.3">
      <c r="A567" s="3">
        <v>45323</v>
      </c>
      <c r="B567" t="s">
        <v>18</v>
      </c>
      <c r="C567" t="s">
        <v>7</v>
      </c>
      <c r="D567">
        <v>1</v>
      </c>
      <c r="E567">
        <v>822</v>
      </c>
      <c r="F567">
        <v>85000</v>
      </c>
      <c r="G567">
        <v>2024</v>
      </c>
    </row>
    <row r="568" spans="1:7" x14ac:dyDescent="0.3">
      <c r="A568" s="3">
        <v>45352</v>
      </c>
      <c r="B568" t="s">
        <v>8</v>
      </c>
      <c r="C568" t="s">
        <v>7</v>
      </c>
      <c r="D568">
        <v>1</v>
      </c>
      <c r="E568">
        <v>158</v>
      </c>
      <c r="F568">
        <v>85000</v>
      </c>
      <c r="G568">
        <v>2024</v>
      </c>
    </row>
    <row r="569" spans="1:7" x14ac:dyDescent="0.3">
      <c r="A569" s="3">
        <v>45352</v>
      </c>
      <c r="B569" t="s">
        <v>9</v>
      </c>
      <c r="C569" t="s">
        <v>7</v>
      </c>
      <c r="D569">
        <v>1</v>
      </c>
      <c r="E569">
        <v>1081</v>
      </c>
      <c r="F569">
        <v>85000</v>
      </c>
      <c r="G569">
        <v>2024</v>
      </c>
    </row>
    <row r="570" spans="1:7" x14ac:dyDescent="0.3">
      <c r="A570" s="3">
        <v>44287</v>
      </c>
      <c r="B570" t="s">
        <v>8</v>
      </c>
      <c r="C570" t="s">
        <v>7</v>
      </c>
      <c r="D570">
        <v>9</v>
      </c>
      <c r="E570">
        <v>168</v>
      </c>
      <c r="F570">
        <v>765000</v>
      </c>
      <c r="G570">
        <v>2021</v>
      </c>
    </row>
    <row r="571" spans="1:7" x14ac:dyDescent="0.3">
      <c r="A571" s="3">
        <v>44287</v>
      </c>
      <c r="B571" t="s">
        <v>32</v>
      </c>
      <c r="C571" t="s">
        <v>7</v>
      </c>
      <c r="D571">
        <v>26</v>
      </c>
      <c r="E571">
        <v>7837</v>
      </c>
      <c r="F571">
        <v>2210000</v>
      </c>
      <c r="G571">
        <v>2021</v>
      </c>
    </row>
    <row r="572" spans="1:7" x14ac:dyDescent="0.3">
      <c r="A572" s="3">
        <v>44287</v>
      </c>
      <c r="B572" t="s">
        <v>21</v>
      </c>
      <c r="C572" t="s">
        <v>7</v>
      </c>
      <c r="D572">
        <v>4</v>
      </c>
      <c r="E572">
        <v>5731</v>
      </c>
      <c r="F572">
        <v>340000</v>
      </c>
      <c r="G572">
        <v>2021</v>
      </c>
    </row>
    <row r="573" spans="1:7" x14ac:dyDescent="0.3">
      <c r="A573" s="3">
        <v>44287</v>
      </c>
      <c r="B573" t="s">
        <v>22</v>
      </c>
      <c r="C573" t="s">
        <v>7</v>
      </c>
      <c r="D573">
        <v>2</v>
      </c>
      <c r="E573">
        <v>1426</v>
      </c>
      <c r="F573">
        <v>170000</v>
      </c>
      <c r="G573">
        <v>2021</v>
      </c>
    </row>
    <row r="574" spans="1:7" x14ac:dyDescent="0.3">
      <c r="A574" s="3">
        <v>44287</v>
      </c>
      <c r="B574" t="s">
        <v>23</v>
      </c>
      <c r="C574" t="s">
        <v>7</v>
      </c>
      <c r="D574">
        <v>61</v>
      </c>
      <c r="E574">
        <v>8076</v>
      </c>
      <c r="F574">
        <v>5185000</v>
      </c>
      <c r="G574">
        <v>2021</v>
      </c>
    </row>
    <row r="575" spans="1:7" x14ac:dyDescent="0.3">
      <c r="A575" s="3">
        <v>44287</v>
      </c>
      <c r="B575" t="s">
        <v>33</v>
      </c>
      <c r="C575" t="s">
        <v>7</v>
      </c>
      <c r="D575">
        <v>8</v>
      </c>
      <c r="E575">
        <v>1442</v>
      </c>
      <c r="F575">
        <v>680000</v>
      </c>
      <c r="G575">
        <v>2021</v>
      </c>
    </row>
    <row r="576" spans="1:7" x14ac:dyDescent="0.3">
      <c r="A576" s="3">
        <v>44287</v>
      </c>
      <c r="B576" t="s">
        <v>34</v>
      </c>
      <c r="C576" t="s">
        <v>7</v>
      </c>
      <c r="D576">
        <v>44</v>
      </c>
      <c r="E576">
        <v>17386</v>
      </c>
      <c r="F576">
        <v>3740000</v>
      </c>
      <c r="G576">
        <v>2021</v>
      </c>
    </row>
    <row r="577" spans="1:7" x14ac:dyDescent="0.3">
      <c r="A577" s="3">
        <v>44287</v>
      </c>
      <c r="B577" t="s">
        <v>30</v>
      </c>
      <c r="C577" t="s">
        <v>7</v>
      </c>
      <c r="D577">
        <v>3</v>
      </c>
      <c r="E577">
        <v>15476</v>
      </c>
      <c r="F577">
        <v>255000</v>
      </c>
      <c r="G577">
        <v>2021</v>
      </c>
    </row>
    <row r="578" spans="1:7" x14ac:dyDescent="0.3">
      <c r="A578" s="3">
        <v>44287</v>
      </c>
      <c r="B578" t="s">
        <v>31</v>
      </c>
      <c r="C578" t="s">
        <v>7</v>
      </c>
      <c r="D578">
        <v>3</v>
      </c>
      <c r="E578">
        <v>3425</v>
      </c>
      <c r="F578">
        <v>255000</v>
      </c>
      <c r="G578">
        <v>2021</v>
      </c>
    </row>
    <row r="579" spans="1:7" x14ac:dyDescent="0.3">
      <c r="A579" s="3">
        <v>44287</v>
      </c>
      <c r="B579" t="s">
        <v>35</v>
      </c>
      <c r="C579" t="s">
        <v>7</v>
      </c>
      <c r="D579">
        <v>90</v>
      </c>
      <c r="E579">
        <v>16864</v>
      </c>
      <c r="F579">
        <v>7650000</v>
      </c>
      <c r="G579">
        <v>2021</v>
      </c>
    </row>
    <row r="580" spans="1:7" x14ac:dyDescent="0.3">
      <c r="A580" s="3">
        <v>44287</v>
      </c>
      <c r="B580" t="s">
        <v>36</v>
      </c>
      <c r="C580" t="s">
        <v>7</v>
      </c>
      <c r="D580">
        <v>132</v>
      </c>
      <c r="E580">
        <v>23660</v>
      </c>
      <c r="F580">
        <v>11220000</v>
      </c>
      <c r="G580">
        <v>2021</v>
      </c>
    </row>
    <row r="581" spans="1:7" x14ac:dyDescent="0.3">
      <c r="A581" s="3">
        <v>44287</v>
      </c>
      <c r="B581" t="s">
        <v>24</v>
      </c>
      <c r="C581" t="s">
        <v>7</v>
      </c>
      <c r="D581">
        <v>2</v>
      </c>
      <c r="E581">
        <v>5356</v>
      </c>
      <c r="F581">
        <v>170000</v>
      </c>
      <c r="G581">
        <v>2021</v>
      </c>
    </row>
    <row r="582" spans="1:7" x14ac:dyDescent="0.3">
      <c r="A582" s="3">
        <v>44287</v>
      </c>
      <c r="B582" t="s">
        <v>37</v>
      </c>
      <c r="C582" t="s">
        <v>7</v>
      </c>
      <c r="D582">
        <v>96</v>
      </c>
      <c r="E582">
        <v>16829</v>
      </c>
      <c r="F582">
        <v>8160000</v>
      </c>
      <c r="G582">
        <v>2021</v>
      </c>
    </row>
    <row r="583" spans="1:7" x14ac:dyDescent="0.3">
      <c r="A583" s="3">
        <v>44287</v>
      </c>
      <c r="B583" t="s">
        <v>25</v>
      </c>
      <c r="C583" t="s">
        <v>7</v>
      </c>
      <c r="D583">
        <v>5</v>
      </c>
      <c r="E583">
        <v>5101</v>
      </c>
      <c r="F583">
        <v>425000</v>
      </c>
      <c r="G583">
        <v>2021</v>
      </c>
    </row>
    <row r="584" spans="1:7" x14ac:dyDescent="0.3">
      <c r="A584" s="3">
        <v>44287</v>
      </c>
      <c r="B584" t="s">
        <v>26</v>
      </c>
      <c r="C584" t="s">
        <v>7</v>
      </c>
      <c r="D584">
        <v>4</v>
      </c>
      <c r="E584">
        <v>8955</v>
      </c>
      <c r="F584">
        <v>340000</v>
      </c>
      <c r="G584">
        <v>2021</v>
      </c>
    </row>
    <row r="585" spans="1:7" x14ac:dyDescent="0.3">
      <c r="A585" s="3">
        <v>44287</v>
      </c>
      <c r="B585" t="s">
        <v>38</v>
      </c>
      <c r="C585" t="s">
        <v>7</v>
      </c>
      <c r="D585">
        <v>22</v>
      </c>
      <c r="E585">
        <v>10647</v>
      </c>
      <c r="F585">
        <v>1870000</v>
      </c>
      <c r="G585">
        <v>2021</v>
      </c>
    </row>
    <row r="586" spans="1:7" x14ac:dyDescent="0.3">
      <c r="A586" s="3">
        <v>44287</v>
      </c>
      <c r="B586" t="s">
        <v>39</v>
      </c>
      <c r="C586" t="s">
        <v>7</v>
      </c>
      <c r="D586">
        <v>75</v>
      </c>
      <c r="E586">
        <v>18826</v>
      </c>
      <c r="F586">
        <v>6375000</v>
      </c>
      <c r="G586">
        <v>2021</v>
      </c>
    </row>
    <row r="587" spans="1:7" x14ac:dyDescent="0.3">
      <c r="A587" s="3">
        <v>44287</v>
      </c>
      <c r="B587" t="s">
        <v>40</v>
      </c>
      <c r="C587" t="s">
        <v>7</v>
      </c>
      <c r="D587">
        <v>4</v>
      </c>
      <c r="E587">
        <v>23056</v>
      </c>
      <c r="F587">
        <v>340000</v>
      </c>
      <c r="G587">
        <v>2021</v>
      </c>
    </row>
    <row r="588" spans="1:7" x14ac:dyDescent="0.3">
      <c r="A588" s="3">
        <v>44287</v>
      </c>
      <c r="B588" t="s">
        <v>27</v>
      </c>
      <c r="C588" t="s">
        <v>7</v>
      </c>
      <c r="D588">
        <v>10</v>
      </c>
      <c r="E588">
        <v>2728</v>
      </c>
      <c r="F588">
        <v>850000</v>
      </c>
      <c r="G588">
        <v>2021</v>
      </c>
    </row>
    <row r="589" spans="1:7" x14ac:dyDescent="0.3">
      <c r="A589" s="3">
        <v>44287</v>
      </c>
      <c r="B589" t="s">
        <v>41</v>
      </c>
      <c r="C589" t="s">
        <v>7</v>
      </c>
      <c r="D589">
        <v>24</v>
      </c>
      <c r="E589">
        <v>7640</v>
      </c>
      <c r="F589">
        <v>2040000</v>
      </c>
      <c r="G589">
        <v>2021</v>
      </c>
    </row>
    <row r="590" spans="1:7" x14ac:dyDescent="0.3">
      <c r="A590" s="3">
        <v>44317</v>
      </c>
      <c r="B590" t="s">
        <v>32</v>
      </c>
      <c r="C590" t="s">
        <v>7</v>
      </c>
      <c r="D590">
        <v>16</v>
      </c>
      <c r="E590">
        <v>5831</v>
      </c>
      <c r="F590">
        <v>1360000</v>
      </c>
      <c r="G590">
        <v>2021</v>
      </c>
    </row>
    <row r="591" spans="1:7" x14ac:dyDescent="0.3">
      <c r="A591" s="3">
        <v>44317</v>
      </c>
      <c r="B591" t="s">
        <v>33</v>
      </c>
      <c r="C591" t="s">
        <v>7</v>
      </c>
      <c r="D591">
        <v>4</v>
      </c>
      <c r="E591">
        <v>393</v>
      </c>
      <c r="F591">
        <v>340000</v>
      </c>
      <c r="G591">
        <v>2021</v>
      </c>
    </row>
    <row r="592" spans="1:7" x14ac:dyDescent="0.3">
      <c r="A592" s="3">
        <v>44317</v>
      </c>
      <c r="B592" t="s">
        <v>34</v>
      </c>
      <c r="C592" t="s">
        <v>7</v>
      </c>
      <c r="D592">
        <v>29</v>
      </c>
      <c r="E592">
        <v>15959</v>
      </c>
      <c r="F592">
        <v>2465000</v>
      </c>
      <c r="G592">
        <v>2021</v>
      </c>
    </row>
    <row r="593" spans="1:7" x14ac:dyDescent="0.3">
      <c r="A593" s="3">
        <v>44317</v>
      </c>
      <c r="B593" t="s">
        <v>35</v>
      </c>
      <c r="C593" t="s">
        <v>7</v>
      </c>
      <c r="D593">
        <v>2</v>
      </c>
      <c r="E593">
        <v>646</v>
      </c>
      <c r="F593">
        <v>170000</v>
      </c>
      <c r="G593">
        <v>2021</v>
      </c>
    </row>
    <row r="594" spans="1:7" x14ac:dyDescent="0.3">
      <c r="A594" s="3">
        <v>44317</v>
      </c>
      <c r="B594" t="s">
        <v>36</v>
      </c>
      <c r="C594" t="s">
        <v>7</v>
      </c>
      <c r="D594">
        <v>48</v>
      </c>
      <c r="E594">
        <v>5164</v>
      </c>
      <c r="F594">
        <v>4080000</v>
      </c>
      <c r="G594">
        <v>2021</v>
      </c>
    </row>
    <row r="595" spans="1:7" x14ac:dyDescent="0.3">
      <c r="A595" s="3">
        <v>44317</v>
      </c>
      <c r="B595" t="s">
        <v>37</v>
      </c>
      <c r="C595" t="s">
        <v>7</v>
      </c>
      <c r="D595">
        <v>121</v>
      </c>
      <c r="E595">
        <v>13528</v>
      </c>
      <c r="F595">
        <v>10285000</v>
      </c>
      <c r="G595">
        <v>2021</v>
      </c>
    </row>
    <row r="596" spans="1:7" x14ac:dyDescent="0.3">
      <c r="A596" s="3">
        <v>44317</v>
      </c>
      <c r="B596" t="s">
        <v>19</v>
      </c>
      <c r="C596" t="s">
        <v>7</v>
      </c>
      <c r="D596">
        <v>2</v>
      </c>
      <c r="E596">
        <v>119</v>
      </c>
      <c r="F596">
        <v>170000</v>
      </c>
      <c r="G596">
        <v>2021</v>
      </c>
    </row>
    <row r="597" spans="1:7" x14ac:dyDescent="0.3">
      <c r="A597" s="3">
        <v>44317</v>
      </c>
      <c r="B597" t="s">
        <v>38</v>
      </c>
      <c r="C597" t="s">
        <v>7</v>
      </c>
      <c r="D597">
        <v>7</v>
      </c>
      <c r="E597">
        <v>2756</v>
      </c>
      <c r="F597">
        <v>595000</v>
      </c>
      <c r="G597">
        <v>2021</v>
      </c>
    </row>
    <row r="598" spans="1:7" x14ac:dyDescent="0.3">
      <c r="A598" s="3">
        <v>44317</v>
      </c>
      <c r="B598" t="s">
        <v>39</v>
      </c>
      <c r="C598" t="s">
        <v>7</v>
      </c>
      <c r="D598">
        <v>14</v>
      </c>
      <c r="E598">
        <v>3413</v>
      </c>
      <c r="F598">
        <v>1190000</v>
      </c>
      <c r="G598">
        <v>2021</v>
      </c>
    </row>
    <row r="599" spans="1:7" x14ac:dyDescent="0.3">
      <c r="A599" s="3">
        <v>44317</v>
      </c>
      <c r="B599" t="s">
        <v>40</v>
      </c>
      <c r="C599" t="s">
        <v>7</v>
      </c>
      <c r="D599">
        <v>3</v>
      </c>
      <c r="E599">
        <v>14016</v>
      </c>
      <c r="F599">
        <v>255000</v>
      </c>
      <c r="G599">
        <v>2021</v>
      </c>
    </row>
    <row r="600" spans="1:7" x14ac:dyDescent="0.3">
      <c r="A600" s="3">
        <v>44317</v>
      </c>
      <c r="B600" t="s">
        <v>41</v>
      </c>
      <c r="C600" t="s">
        <v>7</v>
      </c>
      <c r="D600">
        <v>6</v>
      </c>
      <c r="E600">
        <v>3962</v>
      </c>
      <c r="F600">
        <v>510000</v>
      </c>
      <c r="G600">
        <v>2021</v>
      </c>
    </row>
    <row r="601" spans="1:7" x14ac:dyDescent="0.3">
      <c r="A601" s="3">
        <v>44348</v>
      </c>
      <c r="B601" t="s">
        <v>32</v>
      </c>
      <c r="C601" t="s">
        <v>7</v>
      </c>
      <c r="D601">
        <v>39</v>
      </c>
      <c r="E601">
        <v>6098</v>
      </c>
      <c r="F601">
        <v>3315000</v>
      </c>
      <c r="G601">
        <v>2021</v>
      </c>
    </row>
    <row r="602" spans="1:7" x14ac:dyDescent="0.3">
      <c r="A602" s="3">
        <v>44348</v>
      </c>
      <c r="B602" t="s">
        <v>21</v>
      </c>
      <c r="C602" t="s">
        <v>7</v>
      </c>
      <c r="D602">
        <v>4</v>
      </c>
      <c r="E602">
        <v>5692</v>
      </c>
      <c r="F602">
        <v>340000</v>
      </c>
      <c r="G602">
        <v>2021</v>
      </c>
    </row>
    <row r="603" spans="1:7" x14ac:dyDescent="0.3">
      <c r="A603" s="3">
        <v>44348</v>
      </c>
      <c r="B603" t="s">
        <v>22</v>
      </c>
      <c r="C603" t="s">
        <v>7</v>
      </c>
      <c r="D603">
        <v>12</v>
      </c>
      <c r="E603">
        <v>2050</v>
      </c>
      <c r="F603">
        <v>1020000</v>
      </c>
      <c r="G603">
        <v>2021</v>
      </c>
    </row>
    <row r="604" spans="1:7" x14ac:dyDescent="0.3">
      <c r="A604" s="3">
        <v>44348</v>
      </c>
      <c r="B604" t="s">
        <v>11</v>
      </c>
      <c r="C604" t="s">
        <v>7</v>
      </c>
      <c r="D604">
        <v>5</v>
      </c>
      <c r="E604">
        <v>4526</v>
      </c>
      <c r="F604">
        <v>425000</v>
      </c>
      <c r="G604">
        <v>2021</v>
      </c>
    </row>
    <row r="605" spans="1:7" x14ac:dyDescent="0.3">
      <c r="A605" s="3">
        <v>44348</v>
      </c>
      <c r="B605" t="s">
        <v>23</v>
      </c>
      <c r="C605" t="s">
        <v>7</v>
      </c>
      <c r="D605">
        <v>148</v>
      </c>
      <c r="E605">
        <v>12914</v>
      </c>
      <c r="F605">
        <v>12580000</v>
      </c>
      <c r="G605">
        <v>2021</v>
      </c>
    </row>
    <row r="606" spans="1:7" x14ac:dyDescent="0.3">
      <c r="A606" s="3">
        <v>44348</v>
      </c>
      <c r="B606" t="s">
        <v>33</v>
      </c>
      <c r="C606" t="s">
        <v>7</v>
      </c>
      <c r="D606">
        <v>14</v>
      </c>
      <c r="E606">
        <v>749</v>
      </c>
      <c r="F606">
        <v>1190000</v>
      </c>
      <c r="G606">
        <v>2021</v>
      </c>
    </row>
    <row r="607" spans="1:7" x14ac:dyDescent="0.3">
      <c r="A607" s="3">
        <v>44348</v>
      </c>
      <c r="B607" t="s">
        <v>34</v>
      </c>
      <c r="C607" t="s">
        <v>7</v>
      </c>
      <c r="D607">
        <v>61</v>
      </c>
      <c r="E607">
        <v>19359</v>
      </c>
      <c r="F607">
        <v>5185000</v>
      </c>
      <c r="G607">
        <v>2021</v>
      </c>
    </row>
    <row r="608" spans="1:7" x14ac:dyDescent="0.3">
      <c r="A608" s="3">
        <v>44348</v>
      </c>
      <c r="B608" t="s">
        <v>30</v>
      </c>
      <c r="C608" t="s">
        <v>7</v>
      </c>
      <c r="D608">
        <v>4</v>
      </c>
      <c r="E608">
        <v>13420</v>
      </c>
      <c r="F608">
        <v>340000</v>
      </c>
      <c r="G608">
        <v>2021</v>
      </c>
    </row>
    <row r="609" spans="1:7" x14ac:dyDescent="0.3">
      <c r="A609" s="3">
        <v>44348</v>
      </c>
      <c r="B609" t="s">
        <v>31</v>
      </c>
      <c r="C609" t="s">
        <v>7</v>
      </c>
      <c r="D609">
        <v>4</v>
      </c>
      <c r="E609">
        <v>4405</v>
      </c>
      <c r="F609">
        <v>340000</v>
      </c>
      <c r="G609">
        <v>2021</v>
      </c>
    </row>
    <row r="610" spans="1:7" x14ac:dyDescent="0.3">
      <c r="A610" s="3">
        <v>44348</v>
      </c>
      <c r="B610" t="s">
        <v>35</v>
      </c>
      <c r="C610" t="s">
        <v>7</v>
      </c>
      <c r="D610">
        <v>71</v>
      </c>
      <c r="E610">
        <v>8030</v>
      </c>
      <c r="F610">
        <v>6035000</v>
      </c>
      <c r="G610">
        <v>2021</v>
      </c>
    </row>
    <row r="611" spans="1:7" x14ac:dyDescent="0.3">
      <c r="A611" s="3">
        <v>44348</v>
      </c>
      <c r="B611" t="s">
        <v>36</v>
      </c>
      <c r="C611" t="s">
        <v>7</v>
      </c>
      <c r="D611">
        <v>140</v>
      </c>
      <c r="E611">
        <v>10018</v>
      </c>
      <c r="F611">
        <v>11900000</v>
      </c>
      <c r="G611">
        <v>2021</v>
      </c>
    </row>
    <row r="612" spans="1:7" x14ac:dyDescent="0.3">
      <c r="A612" s="3">
        <v>44348</v>
      </c>
      <c r="B612" t="s">
        <v>24</v>
      </c>
      <c r="C612" t="s">
        <v>7</v>
      </c>
      <c r="D612">
        <v>13</v>
      </c>
      <c r="E612">
        <v>12092</v>
      </c>
      <c r="F612">
        <v>1105000</v>
      </c>
      <c r="G612">
        <v>2021</v>
      </c>
    </row>
    <row r="613" spans="1:7" x14ac:dyDescent="0.3">
      <c r="A613" s="3">
        <v>44348</v>
      </c>
      <c r="B613" t="s">
        <v>37</v>
      </c>
      <c r="C613" t="s">
        <v>7</v>
      </c>
      <c r="D613">
        <v>190</v>
      </c>
      <c r="E613">
        <v>24817</v>
      </c>
      <c r="F613">
        <v>16150000</v>
      </c>
      <c r="G613">
        <v>2021</v>
      </c>
    </row>
    <row r="614" spans="1:7" x14ac:dyDescent="0.3">
      <c r="A614" s="3">
        <v>44348</v>
      </c>
      <c r="B614" t="s">
        <v>25</v>
      </c>
      <c r="C614" t="s">
        <v>7</v>
      </c>
      <c r="D614">
        <v>2</v>
      </c>
      <c r="E614">
        <v>3041</v>
      </c>
      <c r="F614">
        <v>170000</v>
      </c>
      <c r="G614">
        <v>2021</v>
      </c>
    </row>
    <row r="615" spans="1:7" x14ac:dyDescent="0.3">
      <c r="A615" s="3">
        <v>44348</v>
      </c>
      <c r="B615" t="s">
        <v>26</v>
      </c>
      <c r="C615" t="s">
        <v>7</v>
      </c>
      <c r="D615">
        <v>3</v>
      </c>
      <c r="E615">
        <v>7126</v>
      </c>
      <c r="F615">
        <v>255000</v>
      </c>
      <c r="G615">
        <v>2021</v>
      </c>
    </row>
    <row r="616" spans="1:7" x14ac:dyDescent="0.3">
      <c r="A616" s="3">
        <v>44348</v>
      </c>
      <c r="B616" t="s">
        <v>38</v>
      </c>
      <c r="C616" t="s">
        <v>7</v>
      </c>
      <c r="D616">
        <v>34</v>
      </c>
      <c r="E616">
        <v>12070</v>
      </c>
      <c r="F616">
        <v>2890000</v>
      </c>
      <c r="G616">
        <v>2021</v>
      </c>
    </row>
    <row r="617" spans="1:7" x14ac:dyDescent="0.3">
      <c r="A617" s="3">
        <v>44348</v>
      </c>
      <c r="B617" t="s">
        <v>39</v>
      </c>
      <c r="C617" t="s">
        <v>7</v>
      </c>
      <c r="D617">
        <v>42</v>
      </c>
      <c r="E617">
        <v>7793</v>
      </c>
      <c r="F617">
        <v>3570000</v>
      </c>
      <c r="G617">
        <v>2021</v>
      </c>
    </row>
    <row r="618" spans="1:7" x14ac:dyDescent="0.3">
      <c r="A618" s="3">
        <v>44348</v>
      </c>
      <c r="B618" t="s">
        <v>40</v>
      </c>
      <c r="C618" t="s">
        <v>7</v>
      </c>
      <c r="D618">
        <v>3</v>
      </c>
      <c r="E618">
        <v>25704</v>
      </c>
      <c r="F618">
        <v>255000</v>
      </c>
      <c r="G618">
        <v>2021</v>
      </c>
    </row>
    <row r="619" spans="1:7" x14ac:dyDescent="0.3">
      <c r="A619" s="3">
        <v>44348</v>
      </c>
      <c r="B619" t="s">
        <v>27</v>
      </c>
      <c r="C619" t="s">
        <v>7</v>
      </c>
      <c r="D619">
        <v>7</v>
      </c>
      <c r="E619">
        <v>2972</v>
      </c>
      <c r="F619">
        <v>595000</v>
      </c>
      <c r="G619">
        <v>2021</v>
      </c>
    </row>
    <row r="620" spans="1:7" x14ac:dyDescent="0.3">
      <c r="A620" s="3">
        <v>44348</v>
      </c>
      <c r="B620" t="s">
        <v>41</v>
      </c>
      <c r="C620" t="s">
        <v>7</v>
      </c>
      <c r="D620">
        <v>18</v>
      </c>
      <c r="E620">
        <v>6316</v>
      </c>
      <c r="F620">
        <v>1530000</v>
      </c>
      <c r="G620">
        <v>2021</v>
      </c>
    </row>
    <row r="621" spans="1:7" x14ac:dyDescent="0.3">
      <c r="A621" s="3">
        <v>44378</v>
      </c>
      <c r="B621" t="s">
        <v>8</v>
      </c>
      <c r="C621" t="s">
        <v>7</v>
      </c>
      <c r="D621">
        <v>8</v>
      </c>
      <c r="E621">
        <v>176</v>
      </c>
      <c r="F621">
        <v>680000</v>
      </c>
      <c r="G621">
        <v>2021</v>
      </c>
    </row>
    <row r="622" spans="1:7" x14ac:dyDescent="0.3">
      <c r="A622" s="3">
        <v>44378</v>
      </c>
      <c r="B622" t="s">
        <v>32</v>
      </c>
      <c r="C622" t="s">
        <v>7</v>
      </c>
      <c r="D622">
        <v>36</v>
      </c>
      <c r="E622">
        <v>7877</v>
      </c>
      <c r="F622">
        <v>3060000</v>
      </c>
      <c r="G622">
        <v>2021</v>
      </c>
    </row>
    <row r="623" spans="1:7" x14ac:dyDescent="0.3">
      <c r="A623" s="3">
        <v>44378</v>
      </c>
      <c r="B623" t="s">
        <v>21</v>
      </c>
      <c r="C623" t="s">
        <v>7</v>
      </c>
      <c r="D623">
        <v>5</v>
      </c>
      <c r="E623">
        <v>5438</v>
      </c>
      <c r="F623">
        <v>425000</v>
      </c>
      <c r="G623">
        <v>2021</v>
      </c>
    </row>
    <row r="624" spans="1:7" x14ac:dyDescent="0.3">
      <c r="A624" s="3">
        <v>44378</v>
      </c>
      <c r="B624" t="s">
        <v>22</v>
      </c>
      <c r="C624" t="s">
        <v>7</v>
      </c>
      <c r="D624">
        <v>9</v>
      </c>
      <c r="E624">
        <v>1916</v>
      </c>
      <c r="F624">
        <v>765000</v>
      </c>
      <c r="G624">
        <v>2021</v>
      </c>
    </row>
    <row r="625" spans="1:7" x14ac:dyDescent="0.3">
      <c r="A625" s="3">
        <v>44378</v>
      </c>
      <c r="B625" t="s">
        <v>11</v>
      </c>
      <c r="C625" t="s">
        <v>7</v>
      </c>
      <c r="D625">
        <v>12</v>
      </c>
      <c r="E625">
        <v>4916</v>
      </c>
      <c r="F625">
        <v>1020000</v>
      </c>
      <c r="G625">
        <v>2021</v>
      </c>
    </row>
    <row r="626" spans="1:7" x14ac:dyDescent="0.3">
      <c r="A626" s="3">
        <v>44378</v>
      </c>
      <c r="B626" t="s">
        <v>23</v>
      </c>
      <c r="C626" t="s">
        <v>7</v>
      </c>
      <c r="D626">
        <v>131</v>
      </c>
      <c r="E626">
        <v>15033</v>
      </c>
      <c r="F626">
        <v>11135000</v>
      </c>
      <c r="G626">
        <v>2021</v>
      </c>
    </row>
    <row r="627" spans="1:7" x14ac:dyDescent="0.3">
      <c r="A627" s="3">
        <v>44378</v>
      </c>
      <c r="B627" t="s">
        <v>33</v>
      </c>
      <c r="C627" t="s">
        <v>7</v>
      </c>
      <c r="D627">
        <v>10</v>
      </c>
      <c r="E627">
        <v>982</v>
      </c>
      <c r="F627">
        <v>850000</v>
      </c>
      <c r="G627">
        <v>2021</v>
      </c>
    </row>
    <row r="628" spans="1:7" x14ac:dyDescent="0.3">
      <c r="A628" s="3">
        <v>44378</v>
      </c>
      <c r="B628" t="s">
        <v>34</v>
      </c>
      <c r="C628" t="s">
        <v>7</v>
      </c>
      <c r="D628">
        <v>53</v>
      </c>
      <c r="E628">
        <v>23792</v>
      </c>
      <c r="F628">
        <v>4505000</v>
      </c>
      <c r="G628">
        <v>2021</v>
      </c>
    </row>
    <row r="629" spans="1:7" x14ac:dyDescent="0.3">
      <c r="A629" s="3">
        <v>44378</v>
      </c>
      <c r="B629" t="s">
        <v>30</v>
      </c>
      <c r="C629" t="s">
        <v>7</v>
      </c>
      <c r="D629">
        <v>6</v>
      </c>
      <c r="E629">
        <v>14524</v>
      </c>
      <c r="F629">
        <v>510000</v>
      </c>
      <c r="G629">
        <v>2021</v>
      </c>
    </row>
    <row r="630" spans="1:7" x14ac:dyDescent="0.3">
      <c r="A630" s="3">
        <v>44378</v>
      </c>
      <c r="B630" t="s">
        <v>28</v>
      </c>
      <c r="C630" t="s">
        <v>7</v>
      </c>
      <c r="D630">
        <v>2</v>
      </c>
      <c r="E630">
        <v>3811</v>
      </c>
      <c r="F630">
        <v>170000</v>
      </c>
      <c r="G630">
        <v>2021</v>
      </c>
    </row>
    <row r="631" spans="1:7" x14ac:dyDescent="0.3">
      <c r="A631" s="3">
        <v>44378</v>
      </c>
      <c r="B631" t="s">
        <v>31</v>
      </c>
      <c r="C631" t="s">
        <v>7</v>
      </c>
      <c r="D631">
        <v>4</v>
      </c>
      <c r="E631">
        <v>5020</v>
      </c>
      <c r="F631">
        <v>340000</v>
      </c>
      <c r="G631">
        <v>2021</v>
      </c>
    </row>
    <row r="632" spans="1:7" x14ac:dyDescent="0.3">
      <c r="A632" s="3">
        <v>44378</v>
      </c>
      <c r="B632" t="s">
        <v>35</v>
      </c>
      <c r="C632" t="s">
        <v>7</v>
      </c>
      <c r="D632">
        <v>196</v>
      </c>
      <c r="E632">
        <v>21640</v>
      </c>
      <c r="F632">
        <v>16660000</v>
      </c>
      <c r="G632">
        <v>2021</v>
      </c>
    </row>
    <row r="633" spans="1:7" x14ac:dyDescent="0.3">
      <c r="A633" s="3">
        <v>44378</v>
      </c>
      <c r="B633" t="s">
        <v>36</v>
      </c>
      <c r="C633" t="s">
        <v>7</v>
      </c>
      <c r="D633">
        <v>139</v>
      </c>
      <c r="E633">
        <v>18406</v>
      </c>
      <c r="F633">
        <v>11815000</v>
      </c>
      <c r="G633">
        <v>2021</v>
      </c>
    </row>
    <row r="634" spans="1:7" x14ac:dyDescent="0.3">
      <c r="A634" s="3">
        <v>44378</v>
      </c>
      <c r="B634" t="s">
        <v>24</v>
      </c>
      <c r="C634" t="s">
        <v>7</v>
      </c>
      <c r="D634">
        <v>17</v>
      </c>
      <c r="E634">
        <v>14581</v>
      </c>
      <c r="F634">
        <v>1445000</v>
      </c>
      <c r="G634">
        <v>2021</v>
      </c>
    </row>
    <row r="635" spans="1:7" x14ac:dyDescent="0.3">
      <c r="A635" s="3">
        <v>44378</v>
      </c>
      <c r="B635" t="s">
        <v>37</v>
      </c>
      <c r="C635" t="s">
        <v>7</v>
      </c>
      <c r="D635">
        <v>286</v>
      </c>
      <c r="E635">
        <v>38063</v>
      </c>
      <c r="F635">
        <v>24310000</v>
      </c>
      <c r="G635">
        <v>2021</v>
      </c>
    </row>
    <row r="636" spans="1:7" x14ac:dyDescent="0.3">
      <c r="A636" s="3">
        <v>44378</v>
      </c>
      <c r="B636" t="s">
        <v>25</v>
      </c>
      <c r="C636" t="s">
        <v>7</v>
      </c>
      <c r="D636">
        <v>3</v>
      </c>
      <c r="E636">
        <v>5552</v>
      </c>
      <c r="F636">
        <v>255000</v>
      </c>
      <c r="G636">
        <v>2021</v>
      </c>
    </row>
    <row r="637" spans="1:7" x14ac:dyDescent="0.3">
      <c r="A637" s="3">
        <v>44378</v>
      </c>
      <c r="B637" t="s">
        <v>26</v>
      </c>
      <c r="C637" t="s">
        <v>7</v>
      </c>
      <c r="D637">
        <v>3</v>
      </c>
      <c r="E637">
        <v>9328</v>
      </c>
      <c r="F637">
        <v>255000</v>
      </c>
      <c r="G637">
        <v>2021</v>
      </c>
    </row>
    <row r="638" spans="1:7" x14ac:dyDescent="0.3">
      <c r="A638" s="3">
        <v>44378</v>
      </c>
      <c r="B638" t="s">
        <v>38</v>
      </c>
      <c r="C638" t="s">
        <v>7</v>
      </c>
      <c r="D638">
        <v>52</v>
      </c>
      <c r="E638">
        <v>14374</v>
      </c>
      <c r="F638">
        <v>4420000</v>
      </c>
      <c r="G638">
        <v>2021</v>
      </c>
    </row>
    <row r="639" spans="1:7" x14ac:dyDescent="0.3">
      <c r="A639" s="3">
        <v>44378</v>
      </c>
      <c r="B639" t="s">
        <v>39</v>
      </c>
      <c r="C639" t="s">
        <v>7</v>
      </c>
      <c r="D639">
        <v>88</v>
      </c>
      <c r="E639">
        <v>20857</v>
      </c>
      <c r="F639">
        <v>7480000</v>
      </c>
      <c r="G639">
        <v>2021</v>
      </c>
    </row>
    <row r="640" spans="1:7" x14ac:dyDescent="0.3">
      <c r="A640" s="3">
        <v>44378</v>
      </c>
      <c r="B640" t="s">
        <v>40</v>
      </c>
      <c r="C640" t="s">
        <v>7</v>
      </c>
      <c r="D640">
        <v>8</v>
      </c>
      <c r="E640">
        <v>27999</v>
      </c>
      <c r="F640">
        <v>680000</v>
      </c>
      <c r="G640">
        <v>2021</v>
      </c>
    </row>
    <row r="641" spans="1:7" x14ac:dyDescent="0.3">
      <c r="A641" s="3">
        <v>44378</v>
      </c>
      <c r="B641" t="s">
        <v>27</v>
      </c>
      <c r="C641" t="s">
        <v>7</v>
      </c>
      <c r="D641">
        <v>11</v>
      </c>
      <c r="E641">
        <v>4182</v>
      </c>
      <c r="F641">
        <v>935000</v>
      </c>
      <c r="G641">
        <v>2021</v>
      </c>
    </row>
    <row r="642" spans="1:7" x14ac:dyDescent="0.3">
      <c r="A642" s="3">
        <v>44378</v>
      </c>
      <c r="B642" t="s">
        <v>41</v>
      </c>
      <c r="C642" t="s">
        <v>7</v>
      </c>
      <c r="D642">
        <v>37</v>
      </c>
      <c r="E642">
        <v>8919</v>
      </c>
      <c r="F642">
        <v>3145000</v>
      </c>
      <c r="G642">
        <v>2021</v>
      </c>
    </row>
    <row r="643" spans="1:7" x14ac:dyDescent="0.3">
      <c r="A643" s="3">
        <v>44409</v>
      </c>
      <c r="B643" t="s">
        <v>32</v>
      </c>
      <c r="C643" t="s">
        <v>7</v>
      </c>
      <c r="D643">
        <v>78</v>
      </c>
      <c r="E643">
        <v>8245</v>
      </c>
      <c r="F643">
        <v>6630000</v>
      </c>
      <c r="G643">
        <v>2021</v>
      </c>
    </row>
    <row r="644" spans="1:7" x14ac:dyDescent="0.3">
      <c r="A644" s="3">
        <v>44409</v>
      </c>
      <c r="B644" t="s">
        <v>10</v>
      </c>
      <c r="C644" t="s">
        <v>7</v>
      </c>
      <c r="D644">
        <v>2</v>
      </c>
      <c r="E644">
        <v>6447</v>
      </c>
      <c r="F644">
        <v>170000</v>
      </c>
      <c r="G644">
        <v>2021</v>
      </c>
    </row>
    <row r="645" spans="1:7" x14ac:dyDescent="0.3">
      <c r="A645" s="3">
        <v>44409</v>
      </c>
      <c r="B645" t="s">
        <v>21</v>
      </c>
      <c r="C645" t="s">
        <v>7</v>
      </c>
      <c r="D645">
        <v>7</v>
      </c>
      <c r="E645">
        <v>5724</v>
      </c>
      <c r="F645">
        <v>595000</v>
      </c>
      <c r="G645">
        <v>2021</v>
      </c>
    </row>
    <row r="646" spans="1:7" x14ac:dyDescent="0.3">
      <c r="A646" s="3">
        <v>44409</v>
      </c>
      <c r="B646" t="s">
        <v>22</v>
      </c>
      <c r="C646" t="s">
        <v>7</v>
      </c>
      <c r="D646">
        <v>9</v>
      </c>
      <c r="E646">
        <v>1845</v>
      </c>
      <c r="F646">
        <v>765000</v>
      </c>
      <c r="G646">
        <v>2021</v>
      </c>
    </row>
    <row r="647" spans="1:7" x14ac:dyDescent="0.3">
      <c r="A647" s="3">
        <v>44409</v>
      </c>
      <c r="B647" t="s">
        <v>11</v>
      </c>
      <c r="C647" t="s">
        <v>7</v>
      </c>
      <c r="D647">
        <v>11</v>
      </c>
      <c r="E647">
        <v>4350</v>
      </c>
      <c r="F647">
        <v>935000</v>
      </c>
      <c r="G647">
        <v>2021</v>
      </c>
    </row>
    <row r="648" spans="1:7" x14ac:dyDescent="0.3">
      <c r="A648" s="3">
        <v>44409</v>
      </c>
      <c r="B648" t="s">
        <v>23</v>
      </c>
      <c r="C648" t="s">
        <v>7</v>
      </c>
      <c r="D648">
        <v>157</v>
      </c>
      <c r="E648">
        <v>13177</v>
      </c>
      <c r="F648">
        <v>13345000</v>
      </c>
      <c r="G648">
        <v>2021</v>
      </c>
    </row>
    <row r="649" spans="1:7" x14ac:dyDescent="0.3">
      <c r="A649" s="3">
        <v>44409</v>
      </c>
      <c r="B649" t="s">
        <v>33</v>
      </c>
      <c r="C649" t="s">
        <v>7</v>
      </c>
      <c r="D649">
        <v>19</v>
      </c>
      <c r="E649">
        <v>1439</v>
      </c>
      <c r="F649">
        <v>1615000</v>
      </c>
      <c r="G649">
        <v>2021</v>
      </c>
    </row>
    <row r="650" spans="1:7" x14ac:dyDescent="0.3">
      <c r="A650" s="3">
        <v>44409</v>
      </c>
      <c r="B650" t="s">
        <v>34</v>
      </c>
      <c r="C650" t="s">
        <v>7</v>
      </c>
      <c r="D650">
        <v>83</v>
      </c>
      <c r="E650">
        <v>20394</v>
      </c>
      <c r="F650">
        <v>7055000</v>
      </c>
      <c r="G650">
        <v>2021</v>
      </c>
    </row>
    <row r="651" spans="1:7" x14ac:dyDescent="0.3">
      <c r="A651" s="3">
        <v>44409</v>
      </c>
      <c r="B651" t="s">
        <v>30</v>
      </c>
      <c r="C651" t="s">
        <v>7</v>
      </c>
      <c r="D651">
        <v>3</v>
      </c>
      <c r="E651">
        <v>16027</v>
      </c>
      <c r="F651">
        <v>255000</v>
      </c>
      <c r="G651">
        <v>2021</v>
      </c>
    </row>
    <row r="652" spans="1:7" x14ac:dyDescent="0.3">
      <c r="A652" s="3">
        <v>44409</v>
      </c>
      <c r="B652" t="s">
        <v>31</v>
      </c>
      <c r="C652" t="s">
        <v>7</v>
      </c>
      <c r="D652">
        <v>3</v>
      </c>
      <c r="E652">
        <v>5113</v>
      </c>
      <c r="F652">
        <v>255000</v>
      </c>
      <c r="G652">
        <v>2021</v>
      </c>
    </row>
    <row r="653" spans="1:7" x14ac:dyDescent="0.3">
      <c r="A653" s="3">
        <v>44409</v>
      </c>
      <c r="B653" t="s">
        <v>35</v>
      </c>
      <c r="C653" t="s">
        <v>7</v>
      </c>
      <c r="D653">
        <v>137</v>
      </c>
      <c r="E653">
        <v>21975</v>
      </c>
      <c r="F653">
        <v>11645000</v>
      </c>
      <c r="G653">
        <v>2021</v>
      </c>
    </row>
    <row r="654" spans="1:7" x14ac:dyDescent="0.3">
      <c r="A654" s="3">
        <v>44409</v>
      </c>
      <c r="B654" t="s">
        <v>36</v>
      </c>
      <c r="C654" t="s">
        <v>7</v>
      </c>
      <c r="D654">
        <v>183</v>
      </c>
      <c r="E654">
        <v>22813</v>
      </c>
      <c r="F654">
        <v>15555000</v>
      </c>
      <c r="G654">
        <v>2021</v>
      </c>
    </row>
    <row r="655" spans="1:7" x14ac:dyDescent="0.3">
      <c r="A655" s="3">
        <v>44409</v>
      </c>
      <c r="B655" t="s">
        <v>24</v>
      </c>
      <c r="C655" t="s">
        <v>7</v>
      </c>
      <c r="D655">
        <v>26</v>
      </c>
      <c r="E655">
        <v>12758</v>
      </c>
      <c r="F655">
        <v>2210000</v>
      </c>
      <c r="G655">
        <v>2021</v>
      </c>
    </row>
    <row r="656" spans="1:7" x14ac:dyDescent="0.3">
      <c r="A656" s="3">
        <v>44409</v>
      </c>
      <c r="B656" t="s">
        <v>37</v>
      </c>
      <c r="C656" t="s">
        <v>7</v>
      </c>
      <c r="D656">
        <v>197</v>
      </c>
      <c r="E656">
        <v>35127</v>
      </c>
      <c r="F656">
        <v>16745000</v>
      </c>
      <c r="G656">
        <v>2021</v>
      </c>
    </row>
    <row r="657" spans="1:7" x14ac:dyDescent="0.3">
      <c r="A657" s="3">
        <v>44409</v>
      </c>
      <c r="B657" t="s">
        <v>25</v>
      </c>
      <c r="C657" t="s">
        <v>7</v>
      </c>
      <c r="D657">
        <v>4</v>
      </c>
      <c r="E657">
        <v>5453</v>
      </c>
      <c r="F657">
        <v>340000</v>
      </c>
      <c r="G657">
        <v>2021</v>
      </c>
    </row>
    <row r="658" spans="1:7" x14ac:dyDescent="0.3">
      <c r="A658" s="3">
        <v>44409</v>
      </c>
      <c r="B658" t="s">
        <v>26</v>
      </c>
      <c r="C658" t="s">
        <v>7</v>
      </c>
      <c r="D658">
        <v>4</v>
      </c>
      <c r="E658">
        <v>9209</v>
      </c>
      <c r="F658">
        <v>340000</v>
      </c>
      <c r="G658">
        <v>2021</v>
      </c>
    </row>
    <row r="659" spans="1:7" x14ac:dyDescent="0.3">
      <c r="A659" s="3">
        <v>44409</v>
      </c>
      <c r="B659" t="s">
        <v>38</v>
      </c>
      <c r="C659" t="s">
        <v>7</v>
      </c>
      <c r="D659">
        <v>53</v>
      </c>
      <c r="E659">
        <v>11454</v>
      </c>
      <c r="F659">
        <v>4505000</v>
      </c>
      <c r="G659">
        <v>2021</v>
      </c>
    </row>
    <row r="660" spans="1:7" x14ac:dyDescent="0.3">
      <c r="A660" s="3">
        <v>44409</v>
      </c>
      <c r="B660" t="s">
        <v>39</v>
      </c>
      <c r="C660" t="s">
        <v>7</v>
      </c>
      <c r="D660">
        <v>88</v>
      </c>
      <c r="E660">
        <v>20865</v>
      </c>
      <c r="F660">
        <v>7480000</v>
      </c>
      <c r="G660">
        <v>2021</v>
      </c>
    </row>
    <row r="661" spans="1:7" x14ac:dyDescent="0.3">
      <c r="A661" s="3">
        <v>44409</v>
      </c>
      <c r="B661" t="s">
        <v>40</v>
      </c>
      <c r="C661" t="s">
        <v>7</v>
      </c>
      <c r="D661">
        <v>3</v>
      </c>
      <c r="E661">
        <v>24012</v>
      </c>
      <c r="F661">
        <v>255000</v>
      </c>
      <c r="G661">
        <v>2021</v>
      </c>
    </row>
    <row r="662" spans="1:7" x14ac:dyDescent="0.3">
      <c r="A662" s="3">
        <v>44409</v>
      </c>
      <c r="B662" t="s">
        <v>27</v>
      </c>
      <c r="C662" t="s">
        <v>7</v>
      </c>
      <c r="D662">
        <v>6</v>
      </c>
      <c r="E662">
        <v>3760</v>
      </c>
      <c r="F662">
        <v>510000</v>
      </c>
      <c r="G662">
        <v>2021</v>
      </c>
    </row>
    <row r="663" spans="1:7" x14ac:dyDescent="0.3">
      <c r="A663" s="3">
        <v>44409</v>
      </c>
      <c r="B663" t="s">
        <v>41</v>
      </c>
      <c r="C663" t="s">
        <v>7</v>
      </c>
      <c r="D663">
        <v>28</v>
      </c>
      <c r="E663">
        <v>9198</v>
      </c>
      <c r="F663">
        <v>2380000</v>
      </c>
      <c r="G663">
        <v>2021</v>
      </c>
    </row>
    <row r="664" spans="1:7" x14ac:dyDescent="0.3">
      <c r="A664" s="3">
        <v>44440</v>
      </c>
      <c r="B664" t="s">
        <v>32</v>
      </c>
      <c r="C664" t="s">
        <v>7</v>
      </c>
      <c r="D664">
        <v>39</v>
      </c>
      <c r="E664">
        <v>7952</v>
      </c>
      <c r="F664">
        <v>3315000</v>
      </c>
      <c r="G664">
        <v>2021</v>
      </c>
    </row>
    <row r="665" spans="1:7" x14ac:dyDescent="0.3">
      <c r="A665" s="3">
        <v>44440</v>
      </c>
      <c r="B665" t="s">
        <v>21</v>
      </c>
      <c r="C665" t="s">
        <v>7</v>
      </c>
      <c r="D665">
        <v>4</v>
      </c>
      <c r="E665">
        <v>4339</v>
      </c>
      <c r="F665">
        <v>340000</v>
      </c>
      <c r="G665">
        <v>2021</v>
      </c>
    </row>
    <row r="666" spans="1:7" x14ac:dyDescent="0.3">
      <c r="A666" s="3">
        <v>44440</v>
      </c>
      <c r="B666" t="s">
        <v>22</v>
      </c>
      <c r="C666" t="s">
        <v>7</v>
      </c>
      <c r="D666">
        <v>20</v>
      </c>
      <c r="E666">
        <v>1607</v>
      </c>
      <c r="F666">
        <v>1700000</v>
      </c>
      <c r="G666">
        <v>2021</v>
      </c>
    </row>
    <row r="667" spans="1:7" x14ac:dyDescent="0.3">
      <c r="A667" s="3">
        <v>44440</v>
      </c>
      <c r="B667" t="s">
        <v>11</v>
      </c>
      <c r="C667" t="s">
        <v>7</v>
      </c>
      <c r="D667">
        <v>12</v>
      </c>
      <c r="E667">
        <v>3650</v>
      </c>
      <c r="F667">
        <v>1020000</v>
      </c>
      <c r="G667">
        <v>2021</v>
      </c>
    </row>
    <row r="668" spans="1:7" x14ac:dyDescent="0.3">
      <c r="A668" s="3">
        <v>44440</v>
      </c>
      <c r="B668" t="s">
        <v>23</v>
      </c>
      <c r="C668" t="s">
        <v>7</v>
      </c>
      <c r="D668">
        <v>265</v>
      </c>
      <c r="E668">
        <v>9181</v>
      </c>
      <c r="F668">
        <v>22525000</v>
      </c>
      <c r="G668">
        <v>2021</v>
      </c>
    </row>
    <row r="669" spans="1:7" x14ac:dyDescent="0.3">
      <c r="A669" s="3">
        <v>44440</v>
      </c>
      <c r="B669" t="s">
        <v>33</v>
      </c>
      <c r="C669" t="s">
        <v>7</v>
      </c>
      <c r="D669">
        <v>34</v>
      </c>
      <c r="E669">
        <v>1277</v>
      </c>
      <c r="F669">
        <v>2890000</v>
      </c>
      <c r="G669">
        <v>2021</v>
      </c>
    </row>
    <row r="670" spans="1:7" x14ac:dyDescent="0.3">
      <c r="A670" s="3">
        <v>44440</v>
      </c>
      <c r="B670" t="s">
        <v>34</v>
      </c>
      <c r="C670" t="s">
        <v>7</v>
      </c>
      <c r="D670">
        <v>131</v>
      </c>
      <c r="E670">
        <v>24797</v>
      </c>
      <c r="F670">
        <v>11135000</v>
      </c>
      <c r="G670">
        <v>2021</v>
      </c>
    </row>
    <row r="671" spans="1:7" x14ac:dyDescent="0.3">
      <c r="A671" s="3">
        <v>44440</v>
      </c>
      <c r="B671" t="s">
        <v>30</v>
      </c>
      <c r="C671" t="s">
        <v>7</v>
      </c>
      <c r="D671">
        <v>7</v>
      </c>
      <c r="E671">
        <v>14879</v>
      </c>
      <c r="F671">
        <v>595000</v>
      </c>
      <c r="G671">
        <v>2021</v>
      </c>
    </row>
    <row r="672" spans="1:7" x14ac:dyDescent="0.3">
      <c r="A672" s="3">
        <v>44440</v>
      </c>
      <c r="B672" t="s">
        <v>31</v>
      </c>
      <c r="C672" t="s">
        <v>7</v>
      </c>
      <c r="D672">
        <v>12</v>
      </c>
      <c r="E672">
        <v>3892</v>
      </c>
      <c r="F672">
        <v>1020000</v>
      </c>
      <c r="G672">
        <v>2021</v>
      </c>
    </row>
    <row r="673" spans="1:7" x14ac:dyDescent="0.3">
      <c r="A673" s="3">
        <v>44440</v>
      </c>
      <c r="B673" t="s">
        <v>35</v>
      </c>
      <c r="C673" t="s">
        <v>7</v>
      </c>
      <c r="D673">
        <v>227</v>
      </c>
      <c r="E673">
        <v>21407</v>
      </c>
      <c r="F673">
        <v>19295000</v>
      </c>
      <c r="G673">
        <v>2021</v>
      </c>
    </row>
    <row r="674" spans="1:7" x14ac:dyDescent="0.3">
      <c r="A674" s="3">
        <v>44440</v>
      </c>
      <c r="B674" t="s">
        <v>36</v>
      </c>
      <c r="C674" t="s">
        <v>7</v>
      </c>
      <c r="D674">
        <v>164</v>
      </c>
      <c r="E674">
        <v>22063</v>
      </c>
      <c r="F674">
        <v>13940000</v>
      </c>
      <c r="G674">
        <v>2021</v>
      </c>
    </row>
    <row r="675" spans="1:7" x14ac:dyDescent="0.3">
      <c r="A675" s="3">
        <v>44440</v>
      </c>
      <c r="B675" t="s">
        <v>24</v>
      </c>
      <c r="C675" t="s">
        <v>7</v>
      </c>
      <c r="D675">
        <v>23</v>
      </c>
      <c r="E675">
        <v>11756</v>
      </c>
      <c r="F675">
        <v>1955000</v>
      </c>
      <c r="G675">
        <v>2021</v>
      </c>
    </row>
    <row r="676" spans="1:7" x14ac:dyDescent="0.3">
      <c r="A676" s="3">
        <v>44440</v>
      </c>
      <c r="B676" t="s">
        <v>37</v>
      </c>
      <c r="C676" t="s">
        <v>7</v>
      </c>
      <c r="D676">
        <v>148</v>
      </c>
      <c r="E676">
        <v>27900</v>
      </c>
      <c r="F676">
        <v>12580000</v>
      </c>
      <c r="G676">
        <v>2021</v>
      </c>
    </row>
    <row r="677" spans="1:7" x14ac:dyDescent="0.3">
      <c r="A677" s="3">
        <v>44440</v>
      </c>
      <c r="B677" t="s">
        <v>25</v>
      </c>
      <c r="C677" t="s">
        <v>7</v>
      </c>
      <c r="D677">
        <v>2</v>
      </c>
      <c r="E677">
        <v>4865</v>
      </c>
      <c r="F677">
        <v>170000</v>
      </c>
      <c r="G677">
        <v>2021</v>
      </c>
    </row>
    <row r="678" spans="1:7" x14ac:dyDescent="0.3">
      <c r="A678" s="3">
        <v>44440</v>
      </c>
      <c r="B678" t="s">
        <v>19</v>
      </c>
      <c r="C678" t="s">
        <v>7</v>
      </c>
      <c r="D678">
        <v>2</v>
      </c>
      <c r="E678">
        <v>640</v>
      </c>
      <c r="F678">
        <v>170000</v>
      </c>
      <c r="G678">
        <v>2021</v>
      </c>
    </row>
    <row r="679" spans="1:7" x14ac:dyDescent="0.3">
      <c r="A679" s="3">
        <v>44440</v>
      </c>
      <c r="B679" t="s">
        <v>26</v>
      </c>
      <c r="C679" t="s">
        <v>7</v>
      </c>
      <c r="D679">
        <v>3</v>
      </c>
      <c r="E679">
        <v>7521</v>
      </c>
      <c r="F679">
        <v>255000</v>
      </c>
      <c r="G679">
        <v>2021</v>
      </c>
    </row>
    <row r="680" spans="1:7" x14ac:dyDescent="0.3">
      <c r="A680" s="3">
        <v>44440</v>
      </c>
      <c r="B680" t="s">
        <v>38</v>
      </c>
      <c r="C680" t="s">
        <v>7</v>
      </c>
      <c r="D680">
        <v>69</v>
      </c>
      <c r="E680">
        <v>11035</v>
      </c>
      <c r="F680">
        <v>5865000</v>
      </c>
      <c r="G680">
        <v>2021</v>
      </c>
    </row>
    <row r="681" spans="1:7" x14ac:dyDescent="0.3">
      <c r="A681" s="3">
        <v>44440</v>
      </c>
      <c r="B681" t="s">
        <v>39</v>
      </c>
      <c r="C681" t="s">
        <v>7</v>
      </c>
      <c r="D681">
        <v>107</v>
      </c>
      <c r="E681">
        <v>18823</v>
      </c>
      <c r="F681">
        <v>9095000</v>
      </c>
      <c r="G681">
        <v>2021</v>
      </c>
    </row>
    <row r="682" spans="1:7" x14ac:dyDescent="0.3">
      <c r="A682" s="3">
        <v>44440</v>
      </c>
      <c r="B682" t="s">
        <v>40</v>
      </c>
      <c r="C682" t="s">
        <v>7</v>
      </c>
      <c r="D682">
        <v>4</v>
      </c>
      <c r="E682">
        <v>23510</v>
      </c>
      <c r="F682">
        <v>340000</v>
      </c>
      <c r="G682">
        <v>2021</v>
      </c>
    </row>
    <row r="683" spans="1:7" x14ac:dyDescent="0.3">
      <c r="A683" s="3">
        <v>44440</v>
      </c>
      <c r="B683" t="s">
        <v>27</v>
      </c>
      <c r="C683" t="s">
        <v>7</v>
      </c>
      <c r="D683">
        <v>10</v>
      </c>
      <c r="E683">
        <v>3171</v>
      </c>
      <c r="F683">
        <v>850000</v>
      </c>
      <c r="G683">
        <v>2021</v>
      </c>
    </row>
    <row r="684" spans="1:7" x14ac:dyDescent="0.3">
      <c r="A684" s="3">
        <v>44440</v>
      </c>
      <c r="B684" t="s">
        <v>41</v>
      </c>
      <c r="C684" t="s">
        <v>7</v>
      </c>
      <c r="D684">
        <v>34</v>
      </c>
      <c r="E684">
        <v>9437</v>
      </c>
      <c r="F684">
        <v>2890000</v>
      </c>
      <c r="G684">
        <v>2021</v>
      </c>
    </row>
    <row r="685" spans="1:7" x14ac:dyDescent="0.3">
      <c r="A685" s="3">
        <v>44470</v>
      </c>
      <c r="B685" t="s">
        <v>32</v>
      </c>
      <c r="C685" t="s">
        <v>7</v>
      </c>
      <c r="D685">
        <v>37</v>
      </c>
      <c r="E685">
        <v>7366</v>
      </c>
      <c r="F685">
        <v>3145000</v>
      </c>
      <c r="G685">
        <v>2021</v>
      </c>
    </row>
    <row r="686" spans="1:7" x14ac:dyDescent="0.3">
      <c r="A686" s="3">
        <v>44470</v>
      </c>
      <c r="B686" t="s">
        <v>21</v>
      </c>
      <c r="C686" t="s">
        <v>7</v>
      </c>
      <c r="D686">
        <v>7</v>
      </c>
      <c r="E686">
        <v>5838</v>
      </c>
      <c r="F686">
        <v>595000</v>
      </c>
      <c r="G686">
        <v>2021</v>
      </c>
    </row>
    <row r="687" spans="1:7" x14ac:dyDescent="0.3">
      <c r="A687" s="3">
        <v>44470</v>
      </c>
      <c r="B687" t="s">
        <v>22</v>
      </c>
      <c r="C687" t="s">
        <v>7</v>
      </c>
      <c r="D687">
        <v>12</v>
      </c>
      <c r="E687">
        <v>1816</v>
      </c>
      <c r="F687">
        <v>1020000</v>
      </c>
      <c r="G687">
        <v>2021</v>
      </c>
    </row>
    <row r="688" spans="1:7" x14ac:dyDescent="0.3">
      <c r="A688" s="3">
        <v>44470</v>
      </c>
      <c r="B688" t="s">
        <v>11</v>
      </c>
      <c r="C688" t="s">
        <v>7</v>
      </c>
      <c r="D688">
        <v>11</v>
      </c>
      <c r="E688">
        <v>5255</v>
      </c>
      <c r="F688">
        <v>935000</v>
      </c>
      <c r="G688">
        <v>2021</v>
      </c>
    </row>
    <row r="689" spans="1:7" x14ac:dyDescent="0.3">
      <c r="A689" s="3">
        <v>44470</v>
      </c>
      <c r="B689" t="s">
        <v>23</v>
      </c>
      <c r="C689" t="s">
        <v>7</v>
      </c>
      <c r="D689">
        <v>253</v>
      </c>
      <c r="E689">
        <v>12876</v>
      </c>
      <c r="F689">
        <v>21505000</v>
      </c>
      <c r="G689">
        <v>2021</v>
      </c>
    </row>
    <row r="690" spans="1:7" x14ac:dyDescent="0.3">
      <c r="A690" s="3">
        <v>44470</v>
      </c>
      <c r="B690" t="s">
        <v>33</v>
      </c>
      <c r="C690" t="s">
        <v>7</v>
      </c>
      <c r="D690">
        <v>28</v>
      </c>
      <c r="E690">
        <v>1165</v>
      </c>
      <c r="F690">
        <v>2380000</v>
      </c>
      <c r="G690">
        <v>2021</v>
      </c>
    </row>
    <row r="691" spans="1:7" x14ac:dyDescent="0.3">
      <c r="A691" s="3">
        <v>44470</v>
      </c>
      <c r="B691" t="s">
        <v>34</v>
      </c>
      <c r="C691" t="s">
        <v>7</v>
      </c>
      <c r="D691">
        <v>104</v>
      </c>
      <c r="E691">
        <v>23184</v>
      </c>
      <c r="F691">
        <v>8840000</v>
      </c>
      <c r="G691">
        <v>2021</v>
      </c>
    </row>
    <row r="692" spans="1:7" x14ac:dyDescent="0.3">
      <c r="A692" s="3">
        <v>44470</v>
      </c>
      <c r="B692" t="s">
        <v>30</v>
      </c>
      <c r="C692" t="s">
        <v>7</v>
      </c>
      <c r="D692">
        <v>8</v>
      </c>
      <c r="E692">
        <v>11634</v>
      </c>
      <c r="F692">
        <v>680000</v>
      </c>
      <c r="G692">
        <v>2021</v>
      </c>
    </row>
    <row r="693" spans="1:7" x14ac:dyDescent="0.3">
      <c r="A693" s="3">
        <v>44470</v>
      </c>
      <c r="B693" t="s">
        <v>13</v>
      </c>
      <c r="C693" t="s">
        <v>7</v>
      </c>
      <c r="D693">
        <v>2</v>
      </c>
      <c r="E693">
        <v>4205</v>
      </c>
      <c r="F693">
        <v>170000</v>
      </c>
      <c r="G693">
        <v>2021</v>
      </c>
    </row>
    <row r="694" spans="1:7" x14ac:dyDescent="0.3">
      <c r="A694" s="3">
        <v>44470</v>
      </c>
      <c r="B694" t="s">
        <v>31</v>
      </c>
      <c r="C694" t="s">
        <v>7</v>
      </c>
      <c r="D694">
        <v>5</v>
      </c>
      <c r="E694">
        <v>4806</v>
      </c>
      <c r="F694">
        <v>425000</v>
      </c>
      <c r="G694">
        <v>2021</v>
      </c>
    </row>
    <row r="695" spans="1:7" x14ac:dyDescent="0.3">
      <c r="A695" s="3">
        <v>44470</v>
      </c>
      <c r="B695" t="s">
        <v>35</v>
      </c>
      <c r="C695" t="s">
        <v>7</v>
      </c>
      <c r="D695">
        <v>163</v>
      </c>
      <c r="E695">
        <v>18505</v>
      </c>
      <c r="F695">
        <v>13855000</v>
      </c>
      <c r="G695">
        <v>2021</v>
      </c>
    </row>
    <row r="696" spans="1:7" x14ac:dyDescent="0.3">
      <c r="A696" s="3">
        <v>44470</v>
      </c>
      <c r="B696" t="s">
        <v>36</v>
      </c>
      <c r="C696" t="s">
        <v>7</v>
      </c>
      <c r="D696">
        <v>158</v>
      </c>
      <c r="E696">
        <v>14562</v>
      </c>
      <c r="F696">
        <v>13430000</v>
      </c>
      <c r="G696">
        <v>2021</v>
      </c>
    </row>
    <row r="697" spans="1:7" x14ac:dyDescent="0.3">
      <c r="A697" s="3">
        <v>44470</v>
      </c>
      <c r="B697" t="s">
        <v>24</v>
      </c>
      <c r="C697" t="s">
        <v>7</v>
      </c>
      <c r="D697">
        <v>20</v>
      </c>
      <c r="E697">
        <v>9554</v>
      </c>
      <c r="F697">
        <v>1700000</v>
      </c>
      <c r="G697">
        <v>2021</v>
      </c>
    </row>
    <row r="698" spans="1:7" x14ac:dyDescent="0.3">
      <c r="A698" s="3">
        <v>44470</v>
      </c>
      <c r="B698" t="s">
        <v>37</v>
      </c>
      <c r="C698" t="s">
        <v>7</v>
      </c>
      <c r="D698">
        <v>298</v>
      </c>
      <c r="E698">
        <v>33771</v>
      </c>
      <c r="F698">
        <v>25330000</v>
      </c>
      <c r="G698">
        <v>2021</v>
      </c>
    </row>
    <row r="699" spans="1:7" x14ac:dyDescent="0.3">
      <c r="A699" s="3">
        <v>44470</v>
      </c>
      <c r="B699" t="s">
        <v>25</v>
      </c>
      <c r="C699" t="s">
        <v>7</v>
      </c>
      <c r="D699">
        <v>2</v>
      </c>
      <c r="E699">
        <v>5830</v>
      </c>
      <c r="F699">
        <v>170000</v>
      </c>
      <c r="G699">
        <v>2021</v>
      </c>
    </row>
    <row r="700" spans="1:7" x14ac:dyDescent="0.3">
      <c r="A700" s="3">
        <v>44470</v>
      </c>
      <c r="B700" t="s">
        <v>26</v>
      </c>
      <c r="C700" t="s">
        <v>7</v>
      </c>
      <c r="D700">
        <v>5</v>
      </c>
      <c r="E700">
        <v>8523</v>
      </c>
      <c r="F700">
        <v>425000</v>
      </c>
      <c r="G700">
        <v>2021</v>
      </c>
    </row>
    <row r="701" spans="1:7" x14ac:dyDescent="0.3">
      <c r="A701" s="3">
        <v>44470</v>
      </c>
      <c r="B701" t="s">
        <v>38</v>
      </c>
      <c r="C701" t="s">
        <v>7</v>
      </c>
      <c r="D701">
        <v>86</v>
      </c>
      <c r="E701">
        <v>12823</v>
      </c>
      <c r="F701">
        <v>7310000</v>
      </c>
      <c r="G701">
        <v>2021</v>
      </c>
    </row>
    <row r="702" spans="1:7" x14ac:dyDescent="0.3">
      <c r="A702" s="3">
        <v>44470</v>
      </c>
      <c r="B702" t="s">
        <v>39</v>
      </c>
      <c r="C702" t="s">
        <v>7</v>
      </c>
      <c r="D702">
        <v>119</v>
      </c>
      <c r="E702">
        <v>14796</v>
      </c>
      <c r="F702">
        <v>10115000</v>
      </c>
      <c r="G702">
        <v>2021</v>
      </c>
    </row>
    <row r="703" spans="1:7" x14ac:dyDescent="0.3">
      <c r="A703" s="3">
        <v>44470</v>
      </c>
      <c r="B703" t="s">
        <v>40</v>
      </c>
      <c r="C703" t="s">
        <v>7</v>
      </c>
      <c r="D703">
        <v>10</v>
      </c>
      <c r="E703">
        <v>23095</v>
      </c>
      <c r="F703">
        <v>850000</v>
      </c>
      <c r="G703">
        <v>2021</v>
      </c>
    </row>
    <row r="704" spans="1:7" x14ac:dyDescent="0.3">
      <c r="A704" s="3">
        <v>44470</v>
      </c>
      <c r="B704" t="s">
        <v>27</v>
      </c>
      <c r="C704" t="s">
        <v>7</v>
      </c>
      <c r="D704">
        <v>13</v>
      </c>
      <c r="E704">
        <v>3523</v>
      </c>
      <c r="F704">
        <v>1105000</v>
      </c>
      <c r="G704">
        <v>2021</v>
      </c>
    </row>
    <row r="705" spans="1:7" x14ac:dyDescent="0.3">
      <c r="A705" s="3">
        <v>44470</v>
      </c>
      <c r="B705" t="s">
        <v>41</v>
      </c>
      <c r="C705" t="s">
        <v>7</v>
      </c>
      <c r="D705">
        <v>33</v>
      </c>
      <c r="E705">
        <v>7120</v>
      </c>
      <c r="F705">
        <v>2805000</v>
      </c>
      <c r="G705">
        <v>2021</v>
      </c>
    </row>
    <row r="706" spans="1:7" x14ac:dyDescent="0.3">
      <c r="A706" s="3">
        <v>44501</v>
      </c>
      <c r="B706" t="s">
        <v>32</v>
      </c>
      <c r="C706" t="s">
        <v>7</v>
      </c>
      <c r="D706">
        <v>34</v>
      </c>
      <c r="E706">
        <v>7374</v>
      </c>
      <c r="F706">
        <v>2890000</v>
      </c>
      <c r="G706">
        <v>2021</v>
      </c>
    </row>
    <row r="707" spans="1:7" x14ac:dyDescent="0.3">
      <c r="A707" s="3">
        <v>44501</v>
      </c>
      <c r="B707" t="s">
        <v>21</v>
      </c>
      <c r="C707" t="s">
        <v>7</v>
      </c>
      <c r="D707">
        <v>11</v>
      </c>
      <c r="E707">
        <v>6992</v>
      </c>
      <c r="F707">
        <v>935000</v>
      </c>
      <c r="G707">
        <v>2021</v>
      </c>
    </row>
    <row r="708" spans="1:7" x14ac:dyDescent="0.3">
      <c r="A708" s="3">
        <v>44501</v>
      </c>
      <c r="B708" t="s">
        <v>22</v>
      </c>
      <c r="C708" t="s">
        <v>7</v>
      </c>
      <c r="D708">
        <v>16</v>
      </c>
      <c r="E708">
        <v>1919</v>
      </c>
      <c r="F708">
        <v>1360000</v>
      </c>
      <c r="G708">
        <v>2021</v>
      </c>
    </row>
    <row r="709" spans="1:7" x14ac:dyDescent="0.3">
      <c r="A709" s="3">
        <v>44501</v>
      </c>
      <c r="B709" t="s">
        <v>11</v>
      </c>
      <c r="C709" t="s">
        <v>7</v>
      </c>
      <c r="D709">
        <v>14</v>
      </c>
      <c r="E709">
        <v>4824</v>
      </c>
      <c r="F709">
        <v>1190000</v>
      </c>
      <c r="G709">
        <v>2021</v>
      </c>
    </row>
    <row r="710" spans="1:7" x14ac:dyDescent="0.3">
      <c r="A710" s="3">
        <v>44501</v>
      </c>
      <c r="B710" t="s">
        <v>23</v>
      </c>
      <c r="C710" t="s">
        <v>7</v>
      </c>
      <c r="D710">
        <v>185</v>
      </c>
      <c r="E710">
        <v>11782</v>
      </c>
      <c r="F710">
        <v>15725000</v>
      </c>
      <c r="G710">
        <v>2021</v>
      </c>
    </row>
    <row r="711" spans="1:7" x14ac:dyDescent="0.3">
      <c r="A711" s="3">
        <v>44501</v>
      </c>
      <c r="B711" t="s">
        <v>33</v>
      </c>
      <c r="C711" t="s">
        <v>7</v>
      </c>
      <c r="D711">
        <v>20</v>
      </c>
      <c r="E711">
        <v>1293</v>
      </c>
      <c r="F711">
        <v>1700000</v>
      </c>
      <c r="G711">
        <v>2021</v>
      </c>
    </row>
    <row r="712" spans="1:7" x14ac:dyDescent="0.3">
      <c r="A712" s="3">
        <v>44501</v>
      </c>
      <c r="B712" t="s">
        <v>34</v>
      </c>
      <c r="C712" t="s">
        <v>7</v>
      </c>
      <c r="D712">
        <v>121</v>
      </c>
      <c r="E712">
        <v>22396</v>
      </c>
      <c r="F712">
        <v>10285000</v>
      </c>
      <c r="G712">
        <v>2021</v>
      </c>
    </row>
    <row r="713" spans="1:7" x14ac:dyDescent="0.3">
      <c r="A713" s="3">
        <v>44501</v>
      </c>
      <c r="B713" t="s">
        <v>30</v>
      </c>
      <c r="C713" t="s">
        <v>7</v>
      </c>
      <c r="D713">
        <v>13</v>
      </c>
      <c r="E713">
        <v>16035</v>
      </c>
      <c r="F713">
        <v>1105000</v>
      </c>
      <c r="G713">
        <v>2021</v>
      </c>
    </row>
    <row r="714" spans="1:7" x14ac:dyDescent="0.3">
      <c r="A714" s="3">
        <v>44501</v>
      </c>
      <c r="B714" t="s">
        <v>31</v>
      </c>
      <c r="C714" t="s">
        <v>7</v>
      </c>
      <c r="D714">
        <v>8</v>
      </c>
      <c r="E714">
        <v>5320</v>
      </c>
      <c r="F714">
        <v>680000</v>
      </c>
      <c r="G714">
        <v>2021</v>
      </c>
    </row>
    <row r="715" spans="1:7" x14ac:dyDescent="0.3">
      <c r="A715" s="3">
        <v>44501</v>
      </c>
      <c r="B715" t="s">
        <v>35</v>
      </c>
      <c r="C715" t="s">
        <v>7</v>
      </c>
      <c r="D715">
        <v>153</v>
      </c>
      <c r="E715">
        <v>17247</v>
      </c>
      <c r="F715">
        <v>13005000</v>
      </c>
      <c r="G715">
        <v>2021</v>
      </c>
    </row>
    <row r="716" spans="1:7" x14ac:dyDescent="0.3">
      <c r="A716" s="3">
        <v>44501</v>
      </c>
      <c r="B716" t="s">
        <v>36</v>
      </c>
      <c r="C716" t="s">
        <v>7</v>
      </c>
      <c r="D716">
        <v>214</v>
      </c>
      <c r="E716">
        <v>15244</v>
      </c>
      <c r="F716">
        <v>18190000</v>
      </c>
      <c r="G716">
        <v>2021</v>
      </c>
    </row>
    <row r="717" spans="1:7" x14ac:dyDescent="0.3">
      <c r="A717" s="3">
        <v>44501</v>
      </c>
      <c r="B717" t="s">
        <v>24</v>
      </c>
      <c r="C717" t="s">
        <v>7</v>
      </c>
      <c r="D717">
        <v>31</v>
      </c>
      <c r="E717">
        <v>12871</v>
      </c>
      <c r="F717">
        <v>2635000</v>
      </c>
      <c r="G717">
        <v>2021</v>
      </c>
    </row>
    <row r="718" spans="1:7" x14ac:dyDescent="0.3">
      <c r="A718" s="3">
        <v>44501</v>
      </c>
      <c r="B718" t="s">
        <v>37</v>
      </c>
      <c r="C718" t="s">
        <v>7</v>
      </c>
      <c r="D718">
        <v>515</v>
      </c>
      <c r="E718">
        <v>28322</v>
      </c>
      <c r="F718">
        <v>43775000</v>
      </c>
      <c r="G718">
        <v>2021</v>
      </c>
    </row>
    <row r="719" spans="1:7" x14ac:dyDescent="0.3">
      <c r="A719" s="3">
        <v>44501</v>
      </c>
      <c r="B719" t="s">
        <v>25</v>
      </c>
      <c r="C719" t="s">
        <v>7</v>
      </c>
      <c r="D719">
        <v>18</v>
      </c>
      <c r="E719">
        <v>5095</v>
      </c>
      <c r="F719">
        <v>1530000</v>
      </c>
      <c r="G719">
        <v>2021</v>
      </c>
    </row>
    <row r="720" spans="1:7" x14ac:dyDescent="0.3">
      <c r="A720" s="3">
        <v>44501</v>
      </c>
      <c r="B720" t="s">
        <v>26</v>
      </c>
      <c r="C720" t="s">
        <v>7</v>
      </c>
      <c r="D720">
        <v>3</v>
      </c>
      <c r="E720">
        <v>9015</v>
      </c>
      <c r="F720">
        <v>255000</v>
      </c>
      <c r="G720">
        <v>2021</v>
      </c>
    </row>
    <row r="721" spans="1:7" x14ac:dyDescent="0.3">
      <c r="A721" s="3">
        <v>44501</v>
      </c>
      <c r="B721" t="s">
        <v>38</v>
      </c>
      <c r="C721" t="s">
        <v>7</v>
      </c>
      <c r="D721">
        <v>79</v>
      </c>
      <c r="E721">
        <v>16115</v>
      </c>
      <c r="F721">
        <v>6715000</v>
      </c>
      <c r="G721">
        <v>2021</v>
      </c>
    </row>
    <row r="722" spans="1:7" x14ac:dyDescent="0.3">
      <c r="A722" s="3">
        <v>44501</v>
      </c>
      <c r="B722" t="s">
        <v>39</v>
      </c>
      <c r="C722" t="s">
        <v>7</v>
      </c>
      <c r="D722">
        <v>108</v>
      </c>
      <c r="E722">
        <v>15533</v>
      </c>
      <c r="F722">
        <v>9180000</v>
      </c>
      <c r="G722">
        <v>2021</v>
      </c>
    </row>
    <row r="723" spans="1:7" x14ac:dyDescent="0.3">
      <c r="A723" s="3">
        <v>44501</v>
      </c>
      <c r="B723" t="s">
        <v>40</v>
      </c>
      <c r="C723" t="s">
        <v>7</v>
      </c>
      <c r="D723">
        <v>10</v>
      </c>
      <c r="E723">
        <v>29608</v>
      </c>
      <c r="F723">
        <v>850000</v>
      </c>
      <c r="G723">
        <v>2021</v>
      </c>
    </row>
    <row r="724" spans="1:7" x14ac:dyDescent="0.3">
      <c r="A724" s="3">
        <v>44501</v>
      </c>
      <c r="B724" t="s">
        <v>27</v>
      </c>
      <c r="C724" t="s">
        <v>7</v>
      </c>
      <c r="D724">
        <v>12</v>
      </c>
      <c r="E724">
        <v>3954</v>
      </c>
      <c r="F724">
        <v>1020000</v>
      </c>
      <c r="G724">
        <v>2021</v>
      </c>
    </row>
    <row r="725" spans="1:7" x14ac:dyDescent="0.3">
      <c r="A725" s="3">
        <v>44501</v>
      </c>
      <c r="B725" t="s">
        <v>41</v>
      </c>
      <c r="C725" t="s">
        <v>7</v>
      </c>
      <c r="D725">
        <v>59</v>
      </c>
      <c r="E725">
        <v>8836</v>
      </c>
      <c r="F725">
        <v>5015000</v>
      </c>
      <c r="G725">
        <v>2021</v>
      </c>
    </row>
    <row r="726" spans="1:7" x14ac:dyDescent="0.3">
      <c r="A726" s="3">
        <v>44531</v>
      </c>
      <c r="B726" t="s">
        <v>32</v>
      </c>
      <c r="C726" t="s">
        <v>7</v>
      </c>
      <c r="D726">
        <v>31</v>
      </c>
      <c r="E726">
        <v>6314</v>
      </c>
      <c r="F726">
        <v>2635000</v>
      </c>
      <c r="G726">
        <v>2021</v>
      </c>
    </row>
    <row r="727" spans="1:7" x14ac:dyDescent="0.3">
      <c r="A727" s="3">
        <v>44531</v>
      </c>
      <c r="B727" t="s">
        <v>10</v>
      </c>
      <c r="C727" t="s">
        <v>7</v>
      </c>
      <c r="D727">
        <v>3</v>
      </c>
      <c r="E727">
        <v>6737</v>
      </c>
      <c r="F727">
        <v>255000</v>
      </c>
      <c r="G727">
        <v>2021</v>
      </c>
    </row>
    <row r="728" spans="1:7" x14ac:dyDescent="0.3">
      <c r="A728" s="3">
        <v>44531</v>
      </c>
      <c r="B728" t="s">
        <v>21</v>
      </c>
      <c r="C728" t="s">
        <v>7</v>
      </c>
      <c r="D728">
        <v>7</v>
      </c>
      <c r="E728">
        <v>5031</v>
      </c>
      <c r="F728">
        <v>595000</v>
      </c>
      <c r="G728">
        <v>2021</v>
      </c>
    </row>
    <row r="729" spans="1:7" x14ac:dyDescent="0.3">
      <c r="A729" s="3">
        <v>44531</v>
      </c>
      <c r="B729" t="s">
        <v>22</v>
      </c>
      <c r="C729" t="s">
        <v>7</v>
      </c>
      <c r="D729">
        <v>12</v>
      </c>
      <c r="E729">
        <v>1985</v>
      </c>
      <c r="F729">
        <v>1020000</v>
      </c>
      <c r="G729">
        <v>2021</v>
      </c>
    </row>
    <row r="730" spans="1:7" x14ac:dyDescent="0.3">
      <c r="A730" s="3">
        <v>44531</v>
      </c>
      <c r="B730" t="s">
        <v>11</v>
      </c>
      <c r="C730" t="s">
        <v>7</v>
      </c>
      <c r="D730">
        <v>5</v>
      </c>
      <c r="E730">
        <v>3651</v>
      </c>
      <c r="F730">
        <v>425000</v>
      </c>
      <c r="G730">
        <v>2021</v>
      </c>
    </row>
    <row r="731" spans="1:7" x14ac:dyDescent="0.3">
      <c r="A731" s="3">
        <v>44531</v>
      </c>
      <c r="B731" t="s">
        <v>23</v>
      </c>
      <c r="C731" t="s">
        <v>7</v>
      </c>
      <c r="D731">
        <v>277</v>
      </c>
      <c r="E731">
        <v>12633</v>
      </c>
      <c r="F731">
        <v>23545000</v>
      </c>
      <c r="G731">
        <v>2021</v>
      </c>
    </row>
    <row r="732" spans="1:7" x14ac:dyDescent="0.3">
      <c r="A732" s="3">
        <v>44531</v>
      </c>
      <c r="B732" t="s">
        <v>33</v>
      </c>
      <c r="C732" t="s">
        <v>7</v>
      </c>
      <c r="D732">
        <v>19</v>
      </c>
      <c r="E732">
        <v>1306</v>
      </c>
      <c r="F732">
        <v>1615000</v>
      </c>
      <c r="G732">
        <v>2021</v>
      </c>
    </row>
    <row r="733" spans="1:7" x14ac:dyDescent="0.3">
      <c r="A733" s="3">
        <v>44531</v>
      </c>
      <c r="B733" t="s">
        <v>34</v>
      </c>
      <c r="C733" t="s">
        <v>7</v>
      </c>
      <c r="D733">
        <v>163</v>
      </c>
      <c r="E733">
        <v>24277</v>
      </c>
      <c r="F733">
        <v>13855000</v>
      </c>
      <c r="G733">
        <v>2021</v>
      </c>
    </row>
    <row r="734" spans="1:7" x14ac:dyDescent="0.3">
      <c r="A734" s="3">
        <v>44531</v>
      </c>
      <c r="B734" t="s">
        <v>30</v>
      </c>
      <c r="C734" t="s">
        <v>7</v>
      </c>
      <c r="D734">
        <v>11</v>
      </c>
      <c r="E734">
        <v>16015</v>
      </c>
      <c r="F734">
        <v>935000</v>
      </c>
      <c r="G734">
        <v>2021</v>
      </c>
    </row>
    <row r="735" spans="1:7" x14ac:dyDescent="0.3">
      <c r="A735" s="3">
        <v>44531</v>
      </c>
      <c r="B735" t="s">
        <v>31</v>
      </c>
      <c r="C735" t="s">
        <v>7</v>
      </c>
      <c r="D735">
        <v>3</v>
      </c>
      <c r="E735">
        <v>4258</v>
      </c>
      <c r="F735">
        <v>255000</v>
      </c>
      <c r="G735">
        <v>2021</v>
      </c>
    </row>
    <row r="736" spans="1:7" x14ac:dyDescent="0.3">
      <c r="A736" s="3">
        <v>44531</v>
      </c>
      <c r="B736" t="s">
        <v>35</v>
      </c>
      <c r="C736" t="s">
        <v>7</v>
      </c>
      <c r="D736">
        <v>153</v>
      </c>
      <c r="E736">
        <v>16243</v>
      </c>
      <c r="F736">
        <v>13005000</v>
      </c>
      <c r="G736">
        <v>2021</v>
      </c>
    </row>
    <row r="737" spans="1:7" x14ac:dyDescent="0.3">
      <c r="A737" s="3">
        <v>44531</v>
      </c>
      <c r="B737" t="s">
        <v>36</v>
      </c>
      <c r="C737" t="s">
        <v>7</v>
      </c>
      <c r="D737">
        <v>186</v>
      </c>
      <c r="E737">
        <v>16994</v>
      </c>
      <c r="F737">
        <v>15810000</v>
      </c>
      <c r="G737">
        <v>2021</v>
      </c>
    </row>
    <row r="738" spans="1:7" x14ac:dyDescent="0.3">
      <c r="A738" s="3">
        <v>44531</v>
      </c>
      <c r="B738" t="s">
        <v>24</v>
      </c>
      <c r="C738" t="s">
        <v>7</v>
      </c>
      <c r="D738">
        <v>30</v>
      </c>
      <c r="E738">
        <v>11820</v>
      </c>
      <c r="F738">
        <v>2550000</v>
      </c>
      <c r="G738">
        <v>2021</v>
      </c>
    </row>
    <row r="739" spans="1:7" x14ac:dyDescent="0.3">
      <c r="A739" s="3">
        <v>44531</v>
      </c>
      <c r="B739" t="s">
        <v>37</v>
      </c>
      <c r="C739" t="s">
        <v>7</v>
      </c>
      <c r="D739">
        <v>1392</v>
      </c>
      <c r="E739">
        <v>29346</v>
      </c>
      <c r="F739">
        <v>118320000</v>
      </c>
      <c r="G739">
        <v>2021</v>
      </c>
    </row>
    <row r="740" spans="1:7" x14ac:dyDescent="0.3">
      <c r="A740" s="3">
        <v>44531</v>
      </c>
      <c r="B740" t="s">
        <v>25</v>
      </c>
      <c r="C740" t="s">
        <v>7</v>
      </c>
      <c r="D740">
        <v>20</v>
      </c>
      <c r="E740">
        <v>4634</v>
      </c>
      <c r="F740">
        <v>1700000</v>
      </c>
      <c r="G740">
        <v>2021</v>
      </c>
    </row>
    <row r="741" spans="1:7" x14ac:dyDescent="0.3">
      <c r="A741" s="3">
        <v>44531</v>
      </c>
      <c r="B741" t="s">
        <v>19</v>
      </c>
      <c r="C741" t="s">
        <v>7</v>
      </c>
      <c r="D741">
        <v>2</v>
      </c>
      <c r="E741">
        <v>608</v>
      </c>
      <c r="F741">
        <v>170000</v>
      </c>
      <c r="G741">
        <v>2021</v>
      </c>
    </row>
    <row r="742" spans="1:7" x14ac:dyDescent="0.3">
      <c r="A742" s="3">
        <v>44531</v>
      </c>
      <c r="B742" t="s">
        <v>26</v>
      </c>
      <c r="C742" t="s">
        <v>7</v>
      </c>
      <c r="D742">
        <v>6</v>
      </c>
      <c r="E742">
        <v>10624</v>
      </c>
      <c r="F742">
        <v>510000</v>
      </c>
      <c r="G742">
        <v>2021</v>
      </c>
    </row>
    <row r="743" spans="1:7" x14ac:dyDescent="0.3">
      <c r="A743" s="3">
        <v>44531</v>
      </c>
      <c r="B743" t="s">
        <v>38</v>
      </c>
      <c r="C743" t="s">
        <v>7</v>
      </c>
      <c r="D743">
        <v>73</v>
      </c>
      <c r="E743">
        <v>12739</v>
      </c>
      <c r="F743">
        <v>6205000</v>
      </c>
      <c r="G743">
        <v>2021</v>
      </c>
    </row>
    <row r="744" spans="1:7" x14ac:dyDescent="0.3">
      <c r="A744" s="3">
        <v>44531</v>
      </c>
      <c r="B744" t="s">
        <v>39</v>
      </c>
      <c r="C744" t="s">
        <v>7</v>
      </c>
      <c r="D744">
        <v>121</v>
      </c>
      <c r="E744">
        <v>17001</v>
      </c>
      <c r="F744">
        <v>10285000</v>
      </c>
      <c r="G744">
        <v>2021</v>
      </c>
    </row>
    <row r="745" spans="1:7" x14ac:dyDescent="0.3">
      <c r="A745" s="3">
        <v>44531</v>
      </c>
      <c r="B745" t="s">
        <v>40</v>
      </c>
      <c r="C745" t="s">
        <v>7</v>
      </c>
      <c r="D745">
        <v>21</v>
      </c>
      <c r="E745">
        <v>33774</v>
      </c>
      <c r="F745">
        <v>1785000</v>
      </c>
      <c r="G745">
        <v>2021</v>
      </c>
    </row>
    <row r="746" spans="1:7" x14ac:dyDescent="0.3">
      <c r="A746" s="3">
        <v>44531</v>
      </c>
      <c r="B746" t="s">
        <v>27</v>
      </c>
      <c r="C746" t="s">
        <v>7</v>
      </c>
      <c r="D746">
        <v>38</v>
      </c>
      <c r="E746">
        <v>4270</v>
      </c>
      <c r="F746">
        <v>3230000</v>
      </c>
      <c r="G746">
        <v>2021</v>
      </c>
    </row>
    <row r="747" spans="1:7" x14ac:dyDescent="0.3">
      <c r="A747" s="3">
        <v>44531</v>
      </c>
      <c r="B747" t="s">
        <v>41</v>
      </c>
      <c r="C747" t="s">
        <v>7</v>
      </c>
      <c r="D747">
        <v>39</v>
      </c>
      <c r="E747">
        <v>8452</v>
      </c>
      <c r="F747">
        <v>3315000</v>
      </c>
      <c r="G747">
        <v>2021</v>
      </c>
    </row>
    <row r="748" spans="1:7" x14ac:dyDescent="0.3">
      <c r="A748" s="3">
        <v>44562</v>
      </c>
      <c r="B748" t="s">
        <v>32</v>
      </c>
      <c r="C748" t="s">
        <v>7</v>
      </c>
      <c r="D748">
        <v>29</v>
      </c>
      <c r="E748">
        <v>8418</v>
      </c>
      <c r="F748">
        <v>2465000</v>
      </c>
      <c r="G748">
        <v>2022</v>
      </c>
    </row>
    <row r="749" spans="1:7" x14ac:dyDescent="0.3">
      <c r="A749" s="3">
        <v>44562</v>
      </c>
      <c r="B749" t="s">
        <v>21</v>
      </c>
      <c r="C749" t="s">
        <v>7</v>
      </c>
      <c r="D749">
        <v>10</v>
      </c>
      <c r="E749">
        <v>5538</v>
      </c>
      <c r="F749">
        <v>850000</v>
      </c>
      <c r="G749">
        <v>2022</v>
      </c>
    </row>
    <row r="750" spans="1:7" x14ac:dyDescent="0.3">
      <c r="A750" s="3">
        <v>44562</v>
      </c>
      <c r="B750" t="s">
        <v>22</v>
      </c>
      <c r="C750" t="s">
        <v>7</v>
      </c>
      <c r="D750">
        <v>7</v>
      </c>
      <c r="E750">
        <v>1519</v>
      </c>
      <c r="F750">
        <v>595000</v>
      </c>
      <c r="G750">
        <v>2022</v>
      </c>
    </row>
    <row r="751" spans="1:7" x14ac:dyDescent="0.3">
      <c r="A751" s="3">
        <v>44562</v>
      </c>
      <c r="B751" t="s">
        <v>11</v>
      </c>
      <c r="C751" t="s">
        <v>7</v>
      </c>
      <c r="D751">
        <v>11</v>
      </c>
      <c r="E751">
        <v>4667</v>
      </c>
      <c r="F751">
        <v>935000</v>
      </c>
      <c r="G751">
        <v>2022</v>
      </c>
    </row>
    <row r="752" spans="1:7" x14ac:dyDescent="0.3">
      <c r="A752" s="3">
        <v>44562</v>
      </c>
      <c r="B752" t="s">
        <v>23</v>
      </c>
      <c r="C752" t="s">
        <v>7</v>
      </c>
      <c r="D752">
        <v>282</v>
      </c>
      <c r="E752">
        <v>13659</v>
      </c>
      <c r="F752">
        <v>23970000</v>
      </c>
      <c r="G752">
        <v>2022</v>
      </c>
    </row>
    <row r="753" spans="1:7" x14ac:dyDescent="0.3">
      <c r="A753" s="3">
        <v>44562</v>
      </c>
      <c r="B753" t="s">
        <v>33</v>
      </c>
      <c r="C753" t="s">
        <v>7</v>
      </c>
      <c r="D753">
        <v>26</v>
      </c>
      <c r="E753">
        <v>1185</v>
      </c>
      <c r="F753">
        <v>2210000</v>
      </c>
      <c r="G753">
        <v>2022</v>
      </c>
    </row>
    <row r="754" spans="1:7" x14ac:dyDescent="0.3">
      <c r="A754" s="3">
        <v>44562</v>
      </c>
      <c r="B754" t="s">
        <v>34</v>
      </c>
      <c r="C754" t="s">
        <v>7</v>
      </c>
      <c r="D754">
        <v>97</v>
      </c>
      <c r="E754">
        <v>21963</v>
      </c>
      <c r="F754">
        <v>8245000</v>
      </c>
      <c r="G754">
        <v>2022</v>
      </c>
    </row>
    <row r="755" spans="1:7" x14ac:dyDescent="0.3">
      <c r="A755" s="3">
        <v>44562</v>
      </c>
      <c r="B755" t="s">
        <v>30</v>
      </c>
      <c r="C755" t="s">
        <v>7</v>
      </c>
      <c r="D755">
        <v>26</v>
      </c>
      <c r="E755">
        <v>17633</v>
      </c>
      <c r="F755">
        <v>2210000</v>
      </c>
      <c r="G755">
        <v>2022</v>
      </c>
    </row>
    <row r="756" spans="1:7" x14ac:dyDescent="0.3">
      <c r="A756" s="3">
        <v>44562</v>
      </c>
      <c r="B756" t="s">
        <v>28</v>
      </c>
      <c r="C756" t="s">
        <v>7</v>
      </c>
      <c r="D756">
        <v>3</v>
      </c>
      <c r="E756">
        <v>3090</v>
      </c>
      <c r="F756">
        <v>255000</v>
      </c>
      <c r="G756">
        <v>2022</v>
      </c>
    </row>
    <row r="757" spans="1:7" x14ac:dyDescent="0.3">
      <c r="A757" s="3">
        <v>44562</v>
      </c>
      <c r="B757" t="s">
        <v>31</v>
      </c>
      <c r="C757" t="s">
        <v>7</v>
      </c>
      <c r="D757">
        <v>5</v>
      </c>
      <c r="E757">
        <v>4345</v>
      </c>
      <c r="F757">
        <v>425000</v>
      </c>
      <c r="G757">
        <v>2022</v>
      </c>
    </row>
    <row r="758" spans="1:7" x14ac:dyDescent="0.3">
      <c r="A758" s="3">
        <v>44562</v>
      </c>
      <c r="B758" t="s">
        <v>35</v>
      </c>
      <c r="C758" t="s">
        <v>7</v>
      </c>
      <c r="D758">
        <v>209</v>
      </c>
      <c r="E758">
        <v>21967</v>
      </c>
      <c r="F758">
        <v>17765000</v>
      </c>
      <c r="G758">
        <v>2022</v>
      </c>
    </row>
    <row r="759" spans="1:7" x14ac:dyDescent="0.3">
      <c r="A759" s="3">
        <v>44562</v>
      </c>
      <c r="B759" t="s">
        <v>36</v>
      </c>
      <c r="C759" t="s">
        <v>7</v>
      </c>
      <c r="D759">
        <v>212</v>
      </c>
      <c r="E759">
        <v>17441</v>
      </c>
      <c r="F759">
        <v>18020000</v>
      </c>
      <c r="G759">
        <v>2022</v>
      </c>
    </row>
    <row r="760" spans="1:7" x14ac:dyDescent="0.3">
      <c r="A760" s="3">
        <v>44562</v>
      </c>
      <c r="B760" t="s">
        <v>24</v>
      </c>
      <c r="C760" t="s">
        <v>7</v>
      </c>
      <c r="D760">
        <v>25</v>
      </c>
      <c r="E760">
        <v>11325</v>
      </c>
      <c r="F760">
        <v>2125000</v>
      </c>
      <c r="G760">
        <v>2022</v>
      </c>
    </row>
    <row r="761" spans="1:7" x14ac:dyDescent="0.3">
      <c r="A761" s="3">
        <v>44562</v>
      </c>
      <c r="B761" t="s">
        <v>37</v>
      </c>
      <c r="C761" t="s">
        <v>7</v>
      </c>
      <c r="D761">
        <v>263</v>
      </c>
      <c r="E761">
        <v>35772</v>
      </c>
      <c r="F761">
        <v>22355000</v>
      </c>
      <c r="G761">
        <v>2022</v>
      </c>
    </row>
    <row r="762" spans="1:7" x14ac:dyDescent="0.3">
      <c r="A762" s="3">
        <v>44562</v>
      </c>
      <c r="B762" t="s">
        <v>25</v>
      </c>
      <c r="C762" t="s">
        <v>7</v>
      </c>
      <c r="D762">
        <v>27</v>
      </c>
      <c r="E762">
        <v>5876</v>
      </c>
      <c r="F762">
        <v>2295000</v>
      </c>
      <c r="G762">
        <v>2022</v>
      </c>
    </row>
    <row r="763" spans="1:7" x14ac:dyDescent="0.3">
      <c r="A763" s="3">
        <v>44562</v>
      </c>
      <c r="B763" t="s">
        <v>26</v>
      </c>
      <c r="C763" t="s">
        <v>7</v>
      </c>
      <c r="D763">
        <v>7</v>
      </c>
      <c r="E763">
        <v>9792</v>
      </c>
      <c r="F763">
        <v>595000</v>
      </c>
      <c r="G763">
        <v>2022</v>
      </c>
    </row>
    <row r="764" spans="1:7" x14ac:dyDescent="0.3">
      <c r="A764" s="3">
        <v>44562</v>
      </c>
      <c r="B764" t="s">
        <v>38</v>
      </c>
      <c r="C764" t="s">
        <v>7</v>
      </c>
      <c r="D764">
        <v>92</v>
      </c>
      <c r="E764">
        <v>13658</v>
      </c>
      <c r="F764">
        <v>7820000</v>
      </c>
      <c r="G764">
        <v>2022</v>
      </c>
    </row>
    <row r="765" spans="1:7" x14ac:dyDescent="0.3">
      <c r="A765" s="3">
        <v>44562</v>
      </c>
      <c r="B765" t="s">
        <v>39</v>
      </c>
      <c r="C765" t="s">
        <v>7</v>
      </c>
      <c r="D765">
        <v>121</v>
      </c>
      <c r="E765">
        <v>20494</v>
      </c>
      <c r="F765">
        <v>10285000</v>
      </c>
      <c r="G765">
        <v>2022</v>
      </c>
    </row>
    <row r="766" spans="1:7" x14ac:dyDescent="0.3">
      <c r="A766" s="3">
        <v>44562</v>
      </c>
      <c r="B766" t="s">
        <v>40</v>
      </c>
      <c r="C766" t="s">
        <v>7</v>
      </c>
      <c r="D766">
        <v>14</v>
      </c>
      <c r="E766">
        <v>32561</v>
      </c>
      <c r="F766">
        <v>1190000</v>
      </c>
      <c r="G766">
        <v>2022</v>
      </c>
    </row>
    <row r="767" spans="1:7" x14ac:dyDescent="0.3">
      <c r="A767" s="3">
        <v>44562</v>
      </c>
      <c r="B767" t="s">
        <v>27</v>
      </c>
      <c r="C767" t="s">
        <v>7</v>
      </c>
      <c r="D767">
        <v>30</v>
      </c>
      <c r="E767">
        <v>4241</v>
      </c>
      <c r="F767">
        <v>2550000</v>
      </c>
      <c r="G767">
        <v>2022</v>
      </c>
    </row>
    <row r="768" spans="1:7" x14ac:dyDescent="0.3">
      <c r="A768" s="3">
        <v>44562</v>
      </c>
      <c r="B768" t="s">
        <v>41</v>
      </c>
      <c r="C768" t="s">
        <v>7</v>
      </c>
      <c r="D768">
        <v>54</v>
      </c>
      <c r="E768">
        <v>7968</v>
      </c>
      <c r="F768">
        <v>4590000</v>
      </c>
      <c r="G768">
        <v>2022</v>
      </c>
    </row>
    <row r="769" spans="1:7" x14ac:dyDescent="0.3">
      <c r="A769" s="3">
        <v>44593</v>
      </c>
      <c r="B769" t="s">
        <v>32</v>
      </c>
      <c r="C769" t="s">
        <v>7</v>
      </c>
      <c r="D769">
        <v>43</v>
      </c>
      <c r="E769">
        <v>6361</v>
      </c>
      <c r="F769">
        <v>3655000</v>
      </c>
      <c r="G769">
        <v>2022</v>
      </c>
    </row>
    <row r="770" spans="1:7" x14ac:dyDescent="0.3">
      <c r="A770" s="3">
        <v>44593</v>
      </c>
      <c r="B770" t="s">
        <v>10</v>
      </c>
      <c r="C770" t="s">
        <v>7</v>
      </c>
      <c r="D770">
        <v>3</v>
      </c>
      <c r="E770">
        <v>6152</v>
      </c>
      <c r="F770">
        <v>255000</v>
      </c>
      <c r="G770">
        <v>2022</v>
      </c>
    </row>
    <row r="771" spans="1:7" x14ac:dyDescent="0.3">
      <c r="A771" s="3">
        <v>44593</v>
      </c>
      <c r="B771" t="s">
        <v>21</v>
      </c>
      <c r="C771" t="s">
        <v>7</v>
      </c>
      <c r="D771">
        <v>8</v>
      </c>
      <c r="E771">
        <v>5658</v>
      </c>
      <c r="F771">
        <v>680000</v>
      </c>
      <c r="G771">
        <v>2022</v>
      </c>
    </row>
    <row r="772" spans="1:7" x14ac:dyDescent="0.3">
      <c r="A772" s="3">
        <v>44593</v>
      </c>
      <c r="B772" t="s">
        <v>22</v>
      </c>
      <c r="C772" t="s">
        <v>7</v>
      </c>
      <c r="D772">
        <v>11</v>
      </c>
      <c r="E772">
        <v>1941</v>
      </c>
      <c r="F772">
        <v>935000</v>
      </c>
      <c r="G772">
        <v>2022</v>
      </c>
    </row>
    <row r="773" spans="1:7" x14ac:dyDescent="0.3">
      <c r="A773" s="3">
        <v>44593</v>
      </c>
      <c r="B773" t="s">
        <v>11</v>
      </c>
      <c r="C773" t="s">
        <v>7</v>
      </c>
      <c r="D773">
        <v>20</v>
      </c>
      <c r="E773">
        <v>3922</v>
      </c>
      <c r="F773">
        <v>1700000</v>
      </c>
      <c r="G773">
        <v>2022</v>
      </c>
    </row>
    <row r="774" spans="1:7" x14ac:dyDescent="0.3">
      <c r="A774" s="3">
        <v>44593</v>
      </c>
      <c r="B774" t="s">
        <v>23</v>
      </c>
      <c r="C774" t="s">
        <v>7</v>
      </c>
      <c r="D774">
        <v>298</v>
      </c>
      <c r="E774">
        <v>12608</v>
      </c>
      <c r="F774">
        <v>25330000</v>
      </c>
      <c r="G774">
        <v>2022</v>
      </c>
    </row>
    <row r="775" spans="1:7" x14ac:dyDescent="0.3">
      <c r="A775" s="3">
        <v>44593</v>
      </c>
      <c r="B775" t="s">
        <v>33</v>
      </c>
      <c r="C775" t="s">
        <v>7</v>
      </c>
      <c r="D775">
        <v>62</v>
      </c>
      <c r="E775">
        <v>1160</v>
      </c>
      <c r="F775">
        <v>5270000</v>
      </c>
      <c r="G775">
        <v>2022</v>
      </c>
    </row>
    <row r="776" spans="1:7" x14ac:dyDescent="0.3">
      <c r="A776" s="3">
        <v>44593</v>
      </c>
      <c r="B776" t="s">
        <v>34</v>
      </c>
      <c r="C776" t="s">
        <v>7</v>
      </c>
      <c r="D776">
        <v>128</v>
      </c>
      <c r="E776">
        <v>24012</v>
      </c>
      <c r="F776">
        <v>10880000</v>
      </c>
      <c r="G776">
        <v>2022</v>
      </c>
    </row>
    <row r="777" spans="1:7" x14ac:dyDescent="0.3">
      <c r="A777" s="3">
        <v>44593</v>
      </c>
      <c r="B777" t="s">
        <v>30</v>
      </c>
      <c r="C777" t="s">
        <v>7</v>
      </c>
      <c r="D777">
        <v>28</v>
      </c>
      <c r="E777">
        <v>16353</v>
      </c>
      <c r="F777">
        <v>2380000</v>
      </c>
      <c r="G777">
        <v>2022</v>
      </c>
    </row>
    <row r="778" spans="1:7" x14ac:dyDescent="0.3">
      <c r="A778" s="3">
        <v>44593</v>
      </c>
      <c r="B778" t="s">
        <v>28</v>
      </c>
      <c r="C778" t="s">
        <v>7</v>
      </c>
      <c r="D778">
        <v>5</v>
      </c>
      <c r="E778">
        <v>3616</v>
      </c>
      <c r="F778">
        <v>425000</v>
      </c>
      <c r="G778">
        <v>2022</v>
      </c>
    </row>
    <row r="779" spans="1:7" x14ac:dyDescent="0.3">
      <c r="A779" s="3">
        <v>44593</v>
      </c>
      <c r="B779" t="s">
        <v>13</v>
      </c>
      <c r="C779" t="s">
        <v>7</v>
      </c>
      <c r="D779">
        <v>7</v>
      </c>
      <c r="E779">
        <v>4679</v>
      </c>
      <c r="F779">
        <v>595000</v>
      </c>
      <c r="G779">
        <v>2022</v>
      </c>
    </row>
    <row r="780" spans="1:7" x14ac:dyDescent="0.3">
      <c r="A780" s="3">
        <v>44593</v>
      </c>
      <c r="B780" t="s">
        <v>31</v>
      </c>
      <c r="C780" t="s">
        <v>7</v>
      </c>
      <c r="D780">
        <v>4</v>
      </c>
      <c r="E780">
        <v>4335</v>
      </c>
      <c r="F780">
        <v>340000</v>
      </c>
      <c r="G780">
        <v>2022</v>
      </c>
    </row>
    <row r="781" spans="1:7" x14ac:dyDescent="0.3">
      <c r="A781" s="3">
        <v>44593</v>
      </c>
      <c r="B781" t="s">
        <v>35</v>
      </c>
      <c r="C781" t="s">
        <v>7</v>
      </c>
      <c r="D781">
        <v>202</v>
      </c>
      <c r="E781">
        <v>17561</v>
      </c>
      <c r="F781">
        <v>17170000</v>
      </c>
      <c r="G781">
        <v>2022</v>
      </c>
    </row>
    <row r="782" spans="1:7" x14ac:dyDescent="0.3">
      <c r="A782" s="3">
        <v>44593</v>
      </c>
      <c r="B782" t="s">
        <v>36</v>
      </c>
      <c r="C782" t="s">
        <v>7</v>
      </c>
      <c r="D782">
        <v>327</v>
      </c>
      <c r="E782">
        <v>14575</v>
      </c>
      <c r="F782">
        <v>27795000</v>
      </c>
      <c r="G782">
        <v>2022</v>
      </c>
    </row>
    <row r="783" spans="1:7" x14ac:dyDescent="0.3">
      <c r="A783" s="3">
        <v>44593</v>
      </c>
      <c r="B783" t="s">
        <v>24</v>
      </c>
      <c r="C783" t="s">
        <v>7</v>
      </c>
      <c r="D783">
        <v>22</v>
      </c>
      <c r="E783">
        <v>11274</v>
      </c>
      <c r="F783">
        <v>1870000</v>
      </c>
      <c r="G783">
        <v>2022</v>
      </c>
    </row>
    <row r="784" spans="1:7" x14ac:dyDescent="0.3">
      <c r="A784" s="3">
        <v>44593</v>
      </c>
      <c r="B784" t="s">
        <v>37</v>
      </c>
      <c r="C784" t="s">
        <v>7</v>
      </c>
      <c r="D784">
        <v>905</v>
      </c>
      <c r="E784">
        <v>31805</v>
      </c>
      <c r="F784">
        <v>76925000</v>
      </c>
      <c r="G784">
        <v>2022</v>
      </c>
    </row>
    <row r="785" spans="1:7" x14ac:dyDescent="0.3">
      <c r="A785" s="3">
        <v>44593</v>
      </c>
      <c r="B785" t="s">
        <v>25</v>
      </c>
      <c r="C785" t="s">
        <v>7</v>
      </c>
      <c r="D785">
        <v>27</v>
      </c>
      <c r="E785">
        <v>5023</v>
      </c>
      <c r="F785">
        <v>2295000</v>
      </c>
      <c r="G785">
        <v>2022</v>
      </c>
    </row>
    <row r="786" spans="1:7" x14ac:dyDescent="0.3">
      <c r="A786" s="3">
        <v>44593</v>
      </c>
      <c r="B786" t="s">
        <v>26</v>
      </c>
      <c r="C786" t="s">
        <v>7</v>
      </c>
      <c r="D786">
        <v>5</v>
      </c>
      <c r="E786">
        <v>9464</v>
      </c>
      <c r="F786">
        <v>425000</v>
      </c>
      <c r="G786">
        <v>2022</v>
      </c>
    </row>
    <row r="787" spans="1:7" x14ac:dyDescent="0.3">
      <c r="A787" s="3">
        <v>44593</v>
      </c>
      <c r="B787" t="s">
        <v>38</v>
      </c>
      <c r="C787" t="s">
        <v>7</v>
      </c>
      <c r="D787">
        <v>116</v>
      </c>
      <c r="E787">
        <v>14811</v>
      </c>
      <c r="F787">
        <v>9860000</v>
      </c>
      <c r="G787">
        <v>2022</v>
      </c>
    </row>
    <row r="788" spans="1:7" x14ac:dyDescent="0.3">
      <c r="A788" s="3">
        <v>44593</v>
      </c>
      <c r="B788" t="s">
        <v>39</v>
      </c>
      <c r="C788" t="s">
        <v>7</v>
      </c>
      <c r="D788">
        <v>135</v>
      </c>
      <c r="E788">
        <v>16711</v>
      </c>
      <c r="F788">
        <v>11475000</v>
      </c>
      <c r="G788">
        <v>2022</v>
      </c>
    </row>
    <row r="789" spans="1:7" x14ac:dyDescent="0.3">
      <c r="A789" s="3">
        <v>44593</v>
      </c>
      <c r="B789" t="s">
        <v>40</v>
      </c>
      <c r="C789" t="s">
        <v>7</v>
      </c>
      <c r="D789">
        <v>22</v>
      </c>
      <c r="E789">
        <v>28479</v>
      </c>
      <c r="F789">
        <v>1870000</v>
      </c>
      <c r="G789">
        <v>2022</v>
      </c>
    </row>
    <row r="790" spans="1:7" x14ac:dyDescent="0.3">
      <c r="A790" s="3">
        <v>44593</v>
      </c>
      <c r="B790" t="s">
        <v>27</v>
      </c>
      <c r="C790" t="s">
        <v>7</v>
      </c>
      <c r="D790">
        <v>24</v>
      </c>
      <c r="E790">
        <v>3820</v>
      </c>
      <c r="F790">
        <v>2040000</v>
      </c>
      <c r="G790">
        <v>2022</v>
      </c>
    </row>
    <row r="791" spans="1:7" x14ac:dyDescent="0.3">
      <c r="A791" s="3">
        <v>44593</v>
      </c>
      <c r="B791" t="s">
        <v>41</v>
      </c>
      <c r="C791" t="s">
        <v>7</v>
      </c>
      <c r="D791">
        <v>45</v>
      </c>
      <c r="E791">
        <v>7395</v>
      </c>
      <c r="F791">
        <v>3825000</v>
      </c>
      <c r="G791">
        <v>2022</v>
      </c>
    </row>
    <row r="792" spans="1:7" x14ac:dyDescent="0.3">
      <c r="A792" s="3">
        <v>44621</v>
      </c>
      <c r="B792" t="s">
        <v>8</v>
      </c>
      <c r="C792" t="s">
        <v>7</v>
      </c>
      <c r="D792">
        <v>2</v>
      </c>
      <c r="E792">
        <v>108</v>
      </c>
      <c r="F792">
        <v>170000</v>
      </c>
      <c r="G792">
        <v>2022</v>
      </c>
    </row>
    <row r="793" spans="1:7" x14ac:dyDescent="0.3">
      <c r="A793" s="3">
        <v>44621</v>
      </c>
      <c r="B793" t="s">
        <v>32</v>
      </c>
      <c r="C793" t="s">
        <v>7</v>
      </c>
      <c r="D793">
        <v>55</v>
      </c>
      <c r="E793">
        <v>7288</v>
      </c>
      <c r="F793">
        <v>4675000</v>
      </c>
      <c r="G793">
        <v>2022</v>
      </c>
    </row>
    <row r="794" spans="1:7" x14ac:dyDescent="0.3">
      <c r="A794" s="3">
        <v>44621</v>
      </c>
      <c r="B794" t="s">
        <v>10</v>
      </c>
      <c r="C794" t="s">
        <v>7</v>
      </c>
      <c r="D794">
        <v>2</v>
      </c>
      <c r="E794">
        <v>7281</v>
      </c>
      <c r="F794">
        <v>170000</v>
      </c>
      <c r="G794">
        <v>2022</v>
      </c>
    </row>
    <row r="795" spans="1:7" x14ac:dyDescent="0.3">
      <c r="A795" s="3">
        <v>44621</v>
      </c>
      <c r="B795" t="s">
        <v>21</v>
      </c>
      <c r="C795" t="s">
        <v>7</v>
      </c>
      <c r="D795">
        <v>12</v>
      </c>
      <c r="E795">
        <v>6694</v>
      </c>
      <c r="F795">
        <v>1020000</v>
      </c>
      <c r="G795">
        <v>2022</v>
      </c>
    </row>
    <row r="796" spans="1:7" x14ac:dyDescent="0.3">
      <c r="A796" s="3">
        <v>44621</v>
      </c>
      <c r="B796" t="s">
        <v>22</v>
      </c>
      <c r="C796" t="s">
        <v>7</v>
      </c>
      <c r="D796">
        <v>14</v>
      </c>
      <c r="E796">
        <v>2279</v>
      </c>
      <c r="F796">
        <v>1190000</v>
      </c>
      <c r="G796">
        <v>2022</v>
      </c>
    </row>
    <row r="797" spans="1:7" x14ac:dyDescent="0.3">
      <c r="A797" s="3">
        <v>44621</v>
      </c>
      <c r="B797" t="s">
        <v>11</v>
      </c>
      <c r="C797" t="s">
        <v>7</v>
      </c>
      <c r="D797">
        <v>19</v>
      </c>
      <c r="E797">
        <v>4200</v>
      </c>
      <c r="F797">
        <v>1615000</v>
      </c>
      <c r="G797">
        <v>2022</v>
      </c>
    </row>
    <row r="798" spans="1:7" x14ac:dyDescent="0.3">
      <c r="A798" s="3">
        <v>44621</v>
      </c>
      <c r="B798" t="s">
        <v>23</v>
      </c>
      <c r="C798" t="s">
        <v>7</v>
      </c>
      <c r="D798">
        <v>220</v>
      </c>
      <c r="E798">
        <v>13385</v>
      </c>
      <c r="F798">
        <v>18700000</v>
      </c>
      <c r="G798">
        <v>2022</v>
      </c>
    </row>
    <row r="799" spans="1:7" x14ac:dyDescent="0.3">
      <c r="A799" s="3">
        <v>44621</v>
      </c>
      <c r="B799" t="s">
        <v>33</v>
      </c>
      <c r="C799" t="s">
        <v>7</v>
      </c>
      <c r="D799">
        <v>91</v>
      </c>
      <c r="E799">
        <v>1474</v>
      </c>
      <c r="F799">
        <v>7735000</v>
      </c>
      <c r="G799">
        <v>2022</v>
      </c>
    </row>
    <row r="800" spans="1:7" x14ac:dyDescent="0.3">
      <c r="A800" s="3">
        <v>44621</v>
      </c>
      <c r="B800" t="s">
        <v>34</v>
      </c>
      <c r="C800" t="s">
        <v>7</v>
      </c>
      <c r="D800">
        <v>249</v>
      </c>
      <c r="E800">
        <v>26077</v>
      </c>
      <c r="F800">
        <v>21165000</v>
      </c>
      <c r="G800">
        <v>2022</v>
      </c>
    </row>
    <row r="801" spans="1:7" x14ac:dyDescent="0.3">
      <c r="A801" s="3">
        <v>44621</v>
      </c>
      <c r="B801" t="s">
        <v>30</v>
      </c>
      <c r="C801" t="s">
        <v>7</v>
      </c>
      <c r="D801">
        <v>13</v>
      </c>
      <c r="E801">
        <v>18621</v>
      </c>
      <c r="F801">
        <v>1105000</v>
      </c>
      <c r="G801">
        <v>2022</v>
      </c>
    </row>
    <row r="802" spans="1:7" x14ac:dyDescent="0.3">
      <c r="A802" s="3">
        <v>44621</v>
      </c>
      <c r="B802" t="s">
        <v>28</v>
      </c>
      <c r="C802" t="s">
        <v>7</v>
      </c>
      <c r="D802">
        <v>3</v>
      </c>
      <c r="E802">
        <v>3371</v>
      </c>
      <c r="F802">
        <v>255000</v>
      </c>
      <c r="G802">
        <v>2022</v>
      </c>
    </row>
    <row r="803" spans="1:7" x14ac:dyDescent="0.3">
      <c r="A803" s="3">
        <v>44621</v>
      </c>
      <c r="B803" t="s">
        <v>13</v>
      </c>
      <c r="C803" t="s">
        <v>7</v>
      </c>
      <c r="D803">
        <v>4</v>
      </c>
      <c r="E803">
        <v>4854</v>
      </c>
      <c r="F803">
        <v>340000</v>
      </c>
      <c r="G803">
        <v>2022</v>
      </c>
    </row>
    <row r="804" spans="1:7" x14ac:dyDescent="0.3">
      <c r="A804" s="3">
        <v>44621</v>
      </c>
      <c r="B804" t="s">
        <v>31</v>
      </c>
      <c r="C804" t="s">
        <v>7</v>
      </c>
      <c r="D804">
        <v>5</v>
      </c>
      <c r="E804">
        <v>5062</v>
      </c>
      <c r="F804">
        <v>425000</v>
      </c>
      <c r="G804">
        <v>2022</v>
      </c>
    </row>
    <row r="805" spans="1:7" x14ac:dyDescent="0.3">
      <c r="A805" s="3">
        <v>44621</v>
      </c>
      <c r="B805" t="s">
        <v>35</v>
      </c>
      <c r="C805" t="s">
        <v>7</v>
      </c>
      <c r="D805">
        <v>230</v>
      </c>
      <c r="E805">
        <v>22167</v>
      </c>
      <c r="F805">
        <v>19550000</v>
      </c>
      <c r="G805">
        <v>2022</v>
      </c>
    </row>
    <row r="806" spans="1:7" x14ac:dyDescent="0.3">
      <c r="A806" s="3">
        <v>44621</v>
      </c>
      <c r="B806" t="s">
        <v>36</v>
      </c>
      <c r="C806" t="s">
        <v>7</v>
      </c>
      <c r="D806">
        <v>331</v>
      </c>
      <c r="E806">
        <v>16628</v>
      </c>
      <c r="F806">
        <v>28135000</v>
      </c>
      <c r="G806">
        <v>2022</v>
      </c>
    </row>
    <row r="807" spans="1:7" x14ac:dyDescent="0.3">
      <c r="A807" s="3">
        <v>44621</v>
      </c>
      <c r="B807" t="s">
        <v>24</v>
      </c>
      <c r="C807" t="s">
        <v>7</v>
      </c>
      <c r="D807">
        <v>35</v>
      </c>
      <c r="E807">
        <v>11616</v>
      </c>
      <c r="F807">
        <v>2975000</v>
      </c>
      <c r="G807">
        <v>2022</v>
      </c>
    </row>
    <row r="808" spans="1:7" x14ac:dyDescent="0.3">
      <c r="A808" s="3">
        <v>44621</v>
      </c>
      <c r="B808" t="s">
        <v>37</v>
      </c>
      <c r="C808" t="s">
        <v>7</v>
      </c>
      <c r="D808">
        <v>2060</v>
      </c>
      <c r="E808">
        <v>39762</v>
      </c>
      <c r="F808">
        <v>175100000</v>
      </c>
      <c r="G808">
        <v>2022</v>
      </c>
    </row>
    <row r="809" spans="1:7" x14ac:dyDescent="0.3">
      <c r="A809" s="3">
        <v>44621</v>
      </c>
      <c r="B809" t="s">
        <v>25</v>
      </c>
      <c r="C809" t="s">
        <v>7</v>
      </c>
      <c r="D809">
        <v>31</v>
      </c>
      <c r="E809">
        <v>6098</v>
      </c>
      <c r="F809">
        <v>2635000</v>
      </c>
      <c r="G809">
        <v>2022</v>
      </c>
    </row>
    <row r="810" spans="1:7" x14ac:dyDescent="0.3">
      <c r="A810" s="3">
        <v>44621</v>
      </c>
      <c r="B810" t="s">
        <v>19</v>
      </c>
      <c r="C810" t="s">
        <v>7</v>
      </c>
      <c r="D810">
        <v>3</v>
      </c>
      <c r="E810">
        <v>817</v>
      </c>
      <c r="F810">
        <v>255000</v>
      </c>
      <c r="G810">
        <v>2022</v>
      </c>
    </row>
    <row r="811" spans="1:7" x14ac:dyDescent="0.3">
      <c r="A811" s="3">
        <v>44621</v>
      </c>
      <c r="B811" t="s">
        <v>26</v>
      </c>
      <c r="C811" t="s">
        <v>7</v>
      </c>
      <c r="D811">
        <v>4</v>
      </c>
      <c r="E811">
        <v>10836</v>
      </c>
      <c r="F811">
        <v>340000</v>
      </c>
      <c r="G811">
        <v>2022</v>
      </c>
    </row>
    <row r="812" spans="1:7" x14ac:dyDescent="0.3">
      <c r="A812" s="3">
        <v>44621</v>
      </c>
      <c r="B812" t="s">
        <v>38</v>
      </c>
      <c r="C812" t="s">
        <v>7</v>
      </c>
      <c r="D812">
        <v>89</v>
      </c>
      <c r="E812">
        <v>13751</v>
      </c>
      <c r="F812">
        <v>7565000</v>
      </c>
      <c r="G812">
        <v>2022</v>
      </c>
    </row>
    <row r="813" spans="1:7" x14ac:dyDescent="0.3">
      <c r="A813" s="3">
        <v>44621</v>
      </c>
      <c r="B813" t="s">
        <v>39</v>
      </c>
      <c r="C813" t="s">
        <v>7</v>
      </c>
      <c r="D813">
        <v>168</v>
      </c>
      <c r="E813">
        <v>20604</v>
      </c>
      <c r="F813">
        <v>14280000</v>
      </c>
      <c r="G813">
        <v>2022</v>
      </c>
    </row>
    <row r="814" spans="1:7" x14ac:dyDescent="0.3">
      <c r="A814" s="3">
        <v>44621</v>
      </c>
      <c r="B814" t="s">
        <v>40</v>
      </c>
      <c r="C814" t="s">
        <v>7</v>
      </c>
      <c r="D814">
        <v>18</v>
      </c>
      <c r="E814">
        <v>29324</v>
      </c>
      <c r="F814">
        <v>1530000</v>
      </c>
      <c r="G814">
        <v>2022</v>
      </c>
    </row>
    <row r="815" spans="1:7" x14ac:dyDescent="0.3">
      <c r="A815" s="3">
        <v>44621</v>
      </c>
      <c r="B815" t="s">
        <v>27</v>
      </c>
      <c r="C815" t="s">
        <v>7</v>
      </c>
      <c r="D815">
        <v>20</v>
      </c>
      <c r="E815">
        <v>4026</v>
      </c>
      <c r="F815">
        <v>1700000</v>
      </c>
      <c r="G815">
        <v>2022</v>
      </c>
    </row>
    <row r="816" spans="1:7" x14ac:dyDescent="0.3">
      <c r="A816" s="3">
        <v>44621</v>
      </c>
      <c r="B816" t="s">
        <v>41</v>
      </c>
      <c r="C816" t="s">
        <v>7</v>
      </c>
      <c r="D816">
        <v>41</v>
      </c>
      <c r="E816">
        <v>8539</v>
      </c>
      <c r="F816">
        <v>3485000</v>
      </c>
      <c r="G816">
        <v>2022</v>
      </c>
    </row>
    <row r="817" spans="1:7" x14ac:dyDescent="0.3">
      <c r="A817" s="3">
        <v>44652</v>
      </c>
      <c r="B817" t="s">
        <v>32</v>
      </c>
      <c r="C817" t="s">
        <v>7</v>
      </c>
      <c r="D817">
        <v>54</v>
      </c>
      <c r="E817">
        <v>7195</v>
      </c>
      <c r="F817">
        <v>4590000</v>
      </c>
      <c r="G817">
        <v>2022</v>
      </c>
    </row>
    <row r="818" spans="1:7" x14ac:dyDescent="0.3">
      <c r="A818" s="3">
        <v>44652</v>
      </c>
      <c r="B818" t="s">
        <v>10</v>
      </c>
      <c r="C818" t="s">
        <v>7</v>
      </c>
      <c r="D818">
        <v>2</v>
      </c>
      <c r="E818">
        <v>6354</v>
      </c>
      <c r="F818">
        <v>170000</v>
      </c>
      <c r="G818">
        <v>2022</v>
      </c>
    </row>
    <row r="819" spans="1:7" x14ac:dyDescent="0.3">
      <c r="A819" s="3">
        <v>44652</v>
      </c>
      <c r="B819" t="s">
        <v>21</v>
      </c>
      <c r="C819" t="s">
        <v>7</v>
      </c>
      <c r="D819">
        <v>8</v>
      </c>
      <c r="E819">
        <v>5981</v>
      </c>
      <c r="F819">
        <v>680000</v>
      </c>
      <c r="G819">
        <v>2022</v>
      </c>
    </row>
    <row r="820" spans="1:7" x14ac:dyDescent="0.3">
      <c r="A820" s="3">
        <v>44652</v>
      </c>
      <c r="B820" t="s">
        <v>22</v>
      </c>
      <c r="C820" t="s">
        <v>7</v>
      </c>
      <c r="D820">
        <v>12</v>
      </c>
      <c r="E820">
        <v>2167</v>
      </c>
      <c r="F820">
        <v>1020000</v>
      </c>
      <c r="G820">
        <v>2022</v>
      </c>
    </row>
    <row r="821" spans="1:7" x14ac:dyDescent="0.3">
      <c r="A821" s="3">
        <v>44652</v>
      </c>
      <c r="B821" t="s">
        <v>11</v>
      </c>
      <c r="C821" t="s">
        <v>7</v>
      </c>
      <c r="D821">
        <v>20</v>
      </c>
      <c r="E821">
        <v>4861</v>
      </c>
      <c r="F821">
        <v>1700000</v>
      </c>
      <c r="G821">
        <v>2022</v>
      </c>
    </row>
    <row r="822" spans="1:7" x14ac:dyDescent="0.3">
      <c r="A822" s="3">
        <v>44652</v>
      </c>
      <c r="B822" t="s">
        <v>23</v>
      </c>
      <c r="C822" t="s">
        <v>7</v>
      </c>
      <c r="D822">
        <v>566</v>
      </c>
      <c r="E822">
        <v>15811</v>
      </c>
      <c r="F822">
        <v>48110000</v>
      </c>
      <c r="G822">
        <v>2022</v>
      </c>
    </row>
    <row r="823" spans="1:7" x14ac:dyDescent="0.3">
      <c r="A823" s="3">
        <v>44652</v>
      </c>
      <c r="B823" t="s">
        <v>33</v>
      </c>
      <c r="C823" t="s">
        <v>7</v>
      </c>
      <c r="D823">
        <v>31</v>
      </c>
      <c r="E823">
        <v>1390</v>
      </c>
      <c r="F823">
        <v>2635000</v>
      </c>
      <c r="G823">
        <v>2022</v>
      </c>
    </row>
    <row r="824" spans="1:7" x14ac:dyDescent="0.3">
      <c r="A824" s="3">
        <v>44652</v>
      </c>
      <c r="B824" t="s">
        <v>34</v>
      </c>
      <c r="C824" t="s">
        <v>7</v>
      </c>
      <c r="D824">
        <v>171</v>
      </c>
      <c r="E824">
        <v>26534</v>
      </c>
      <c r="F824">
        <v>14535000</v>
      </c>
      <c r="G824">
        <v>2022</v>
      </c>
    </row>
    <row r="825" spans="1:7" x14ac:dyDescent="0.3">
      <c r="A825" s="3">
        <v>44652</v>
      </c>
      <c r="B825" t="s">
        <v>30</v>
      </c>
      <c r="C825" t="s">
        <v>7</v>
      </c>
      <c r="D825">
        <v>11</v>
      </c>
      <c r="E825">
        <v>16721</v>
      </c>
      <c r="F825">
        <v>935000</v>
      </c>
      <c r="G825">
        <v>2022</v>
      </c>
    </row>
    <row r="826" spans="1:7" x14ac:dyDescent="0.3">
      <c r="A826" s="3">
        <v>44652</v>
      </c>
      <c r="B826" t="s">
        <v>28</v>
      </c>
      <c r="C826" t="s">
        <v>7</v>
      </c>
      <c r="D826">
        <v>4</v>
      </c>
      <c r="E826">
        <v>3140</v>
      </c>
      <c r="F826">
        <v>340000</v>
      </c>
      <c r="G826">
        <v>2022</v>
      </c>
    </row>
    <row r="827" spans="1:7" x14ac:dyDescent="0.3">
      <c r="A827" s="3">
        <v>44652</v>
      </c>
      <c r="B827" t="s">
        <v>13</v>
      </c>
      <c r="C827" t="s">
        <v>7</v>
      </c>
      <c r="D827">
        <v>3</v>
      </c>
      <c r="E827">
        <v>4468</v>
      </c>
      <c r="F827">
        <v>255000</v>
      </c>
      <c r="G827">
        <v>2022</v>
      </c>
    </row>
    <row r="828" spans="1:7" x14ac:dyDescent="0.3">
      <c r="A828" s="3">
        <v>44652</v>
      </c>
      <c r="B828" t="s">
        <v>31</v>
      </c>
      <c r="C828" t="s">
        <v>7</v>
      </c>
      <c r="D828">
        <v>9</v>
      </c>
      <c r="E828">
        <v>4564</v>
      </c>
      <c r="F828">
        <v>765000</v>
      </c>
      <c r="G828">
        <v>2022</v>
      </c>
    </row>
    <row r="829" spans="1:7" x14ac:dyDescent="0.3">
      <c r="A829" s="3">
        <v>44652</v>
      </c>
      <c r="B829" t="s">
        <v>35</v>
      </c>
      <c r="C829" t="s">
        <v>7</v>
      </c>
      <c r="D829">
        <v>311</v>
      </c>
      <c r="E829">
        <v>24129</v>
      </c>
      <c r="F829">
        <v>26435000</v>
      </c>
      <c r="G829">
        <v>2022</v>
      </c>
    </row>
    <row r="830" spans="1:7" x14ac:dyDescent="0.3">
      <c r="A830" s="3">
        <v>44652</v>
      </c>
      <c r="B830" t="s">
        <v>36</v>
      </c>
      <c r="C830" t="s">
        <v>7</v>
      </c>
      <c r="D830">
        <v>275</v>
      </c>
      <c r="E830">
        <v>16142</v>
      </c>
      <c r="F830">
        <v>23375000</v>
      </c>
      <c r="G830">
        <v>2022</v>
      </c>
    </row>
    <row r="831" spans="1:7" x14ac:dyDescent="0.3">
      <c r="A831" s="3">
        <v>44652</v>
      </c>
      <c r="B831" t="s">
        <v>24</v>
      </c>
      <c r="C831" t="s">
        <v>7</v>
      </c>
      <c r="D831">
        <v>37</v>
      </c>
      <c r="E831">
        <v>11896</v>
      </c>
      <c r="F831">
        <v>3145000</v>
      </c>
      <c r="G831">
        <v>2022</v>
      </c>
    </row>
    <row r="832" spans="1:7" x14ac:dyDescent="0.3">
      <c r="A832" s="3">
        <v>44652</v>
      </c>
      <c r="B832" t="s">
        <v>37</v>
      </c>
      <c r="C832" t="s">
        <v>7</v>
      </c>
      <c r="D832">
        <v>354</v>
      </c>
      <c r="E832">
        <v>32449</v>
      </c>
      <c r="F832">
        <v>30090000</v>
      </c>
      <c r="G832">
        <v>2022</v>
      </c>
    </row>
    <row r="833" spans="1:7" x14ac:dyDescent="0.3">
      <c r="A833" s="3">
        <v>44652</v>
      </c>
      <c r="B833" t="s">
        <v>25</v>
      </c>
      <c r="C833" t="s">
        <v>7</v>
      </c>
      <c r="D833">
        <v>31</v>
      </c>
      <c r="E833">
        <v>5448</v>
      </c>
      <c r="F833">
        <v>2635000</v>
      </c>
      <c r="G833">
        <v>2022</v>
      </c>
    </row>
    <row r="834" spans="1:7" x14ac:dyDescent="0.3">
      <c r="A834" s="3">
        <v>44652</v>
      </c>
      <c r="B834" t="s">
        <v>19</v>
      </c>
      <c r="C834" t="s">
        <v>7</v>
      </c>
      <c r="D834">
        <v>2</v>
      </c>
      <c r="E834">
        <v>702</v>
      </c>
      <c r="F834">
        <v>170000</v>
      </c>
      <c r="G834">
        <v>2022</v>
      </c>
    </row>
    <row r="835" spans="1:7" x14ac:dyDescent="0.3">
      <c r="A835" s="3">
        <v>44652</v>
      </c>
      <c r="B835" t="s">
        <v>26</v>
      </c>
      <c r="C835" t="s">
        <v>7</v>
      </c>
      <c r="D835">
        <v>3</v>
      </c>
      <c r="E835">
        <v>10147</v>
      </c>
      <c r="F835">
        <v>255000</v>
      </c>
      <c r="G835">
        <v>2022</v>
      </c>
    </row>
    <row r="836" spans="1:7" x14ac:dyDescent="0.3">
      <c r="A836" s="3">
        <v>44652</v>
      </c>
      <c r="B836" t="s">
        <v>38</v>
      </c>
      <c r="C836" t="s">
        <v>7</v>
      </c>
      <c r="D836">
        <v>87</v>
      </c>
      <c r="E836">
        <v>15176</v>
      </c>
      <c r="F836">
        <v>7395000</v>
      </c>
      <c r="G836">
        <v>2022</v>
      </c>
    </row>
    <row r="837" spans="1:7" x14ac:dyDescent="0.3">
      <c r="A837" s="3">
        <v>44652</v>
      </c>
      <c r="B837" t="s">
        <v>39</v>
      </c>
      <c r="C837" t="s">
        <v>7</v>
      </c>
      <c r="D837">
        <v>154</v>
      </c>
      <c r="E837">
        <v>17499</v>
      </c>
      <c r="F837">
        <v>13090000</v>
      </c>
      <c r="G837">
        <v>2022</v>
      </c>
    </row>
    <row r="838" spans="1:7" x14ac:dyDescent="0.3">
      <c r="A838" s="3">
        <v>44652</v>
      </c>
      <c r="B838" t="s">
        <v>40</v>
      </c>
      <c r="C838" t="s">
        <v>7</v>
      </c>
      <c r="D838">
        <v>11</v>
      </c>
      <c r="E838">
        <v>32173</v>
      </c>
      <c r="F838">
        <v>935000</v>
      </c>
      <c r="G838">
        <v>2022</v>
      </c>
    </row>
    <row r="839" spans="1:7" x14ac:dyDescent="0.3">
      <c r="A839" s="3">
        <v>44652</v>
      </c>
      <c r="B839" t="s">
        <v>27</v>
      </c>
      <c r="C839" t="s">
        <v>7</v>
      </c>
      <c r="D839">
        <v>49</v>
      </c>
      <c r="E839">
        <v>4116</v>
      </c>
      <c r="F839">
        <v>4165000</v>
      </c>
      <c r="G839">
        <v>2022</v>
      </c>
    </row>
    <row r="840" spans="1:7" x14ac:dyDescent="0.3">
      <c r="A840" s="3">
        <v>44652</v>
      </c>
      <c r="B840" t="s">
        <v>41</v>
      </c>
      <c r="C840" t="s">
        <v>7</v>
      </c>
      <c r="D840">
        <v>40</v>
      </c>
      <c r="E840">
        <v>8560</v>
      </c>
      <c r="F840">
        <v>3400000</v>
      </c>
      <c r="G840">
        <v>2022</v>
      </c>
    </row>
    <row r="841" spans="1:7" x14ac:dyDescent="0.3">
      <c r="A841" s="3">
        <v>44682</v>
      </c>
      <c r="B841" t="s">
        <v>32</v>
      </c>
      <c r="C841" t="s">
        <v>7</v>
      </c>
      <c r="D841">
        <v>59</v>
      </c>
      <c r="E841">
        <v>6927</v>
      </c>
      <c r="F841">
        <v>5015000</v>
      </c>
      <c r="G841">
        <v>2022</v>
      </c>
    </row>
    <row r="842" spans="1:7" x14ac:dyDescent="0.3">
      <c r="A842" s="3">
        <v>44682</v>
      </c>
      <c r="B842" t="s">
        <v>10</v>
      </c>
      <c r="C842" t="s">
        <v>7</v>
      </c>
      <c r="D842">
        <v>7</v>
      </c>
      <c r="E842">
        <v>6761</v>
      </c>
      <c r="F842">
        <v>595000</v>
      </c>
      <c r="G842">
        <v>2022</v>
      </c>
    </row>
    <row r="843" spans="1:7" x14ac:dyDescent="0.3">
      <c r="A843" s="3">
        <v>44682</v>
      </c>
      <c r="B843" t="s">
        <v>21</v>
      </c>
      <c r="C843" t="s">
        <v>7</v>
      </c>
      <c r="D843">
        <v>12</v>
      </c>
      <c r="E843">
        <v>6495</v>
      </c>
      <c r="F843">
        <v>1020000</v>
      </c>
      <c r="G843">
        <v>2022</v>
      </c>
    </row>
    <row r="844" spans="1:7" x14ac:dyDescent="0.3">
      <c r="A844" s="3">
        <v>44682</v>
      </c>
      <c r="B844" t="s">
        <v>22</v>
      </c>
      <c r="C844" t="s">
        <v>7</v>
      </c>
      <c r="D844">
        <v>20</v>
      </c>
      <c r="E844">
        <v>2248</v>
      </c>
      <c r="F844">
        <v>1700000</v>
      </c>
      <c r="G844">
        <v>2022</v>
      </c>
    </row>
    <row r="845" spans="1:7" x14ac:dyDescent="0.3">
      <c r="A845" s="3">
        <v>44682</v>
      </c>
      <c r="B845" t="s">
        <v>11</v>
      </c>
      <c r="C845" t="s">
        <v>7</v>
      </c>
      <c r="D845">
        <v>24</v>
      </c>
      <c r="E845">
        <v>4397</v>
      </c>
      <c r="F845">
        <v>2040000</v>
      </c>
      <c r="G845">
        <v>2022</v>
      </c>
    </row>
    <row r="846" spans="1:7" x14ac:dyDescent="0.3">
      <c r="A846" s="3">
        <v>44682</v>
      </c>
      <c r="B846" t="s">
        <v>23</v>
      </c>
      <c r="C846" t="s">
        <v>7</v>
      </c>
      <c r="D846">
        <v>750</v>
      </c>
      <c r="E846">
        <v>15194</v>
      </c>
      <c r="F846">
        <v>63750000</v>
      </c>
      <c r="G846">
        <v>2022</v>
      </c>
    </row>
    <row r="847" spans="1:7" x14ac:dyDescent="0.3">
      <c r="A847" s="3">
        <v>44682</v>
      </c>
      <c r="B847" t="s">
        <v>33</v>
      </c>
      <c r="C847" t="s">
        <v>7</v>
      </c>
      <c r="D847">
        <v>51</v>
      </c>
      <c r="E847">
        <v>1360</v>
      </c>
      <c r="F847">
        <v>4335000</v>
      </c>
      <c r="G847">
        <v>2022</v>
      </c>
    </row>
    <row r="848" spans="1:7" x14ac:dyDescent="0.3">
      <c r="A848" s="3">
        <v>44682</v>
      </c>
      <c r="B848" t="s">
        <v>34</v>
      </c>
      <c r="C848" t="s">
        <v>7</v>
      </c>
      <c r="D848">
        <v>163</v>
      </c>
      <c r="E848">
        <v>23174</v>
      </c>
      <c r="F848">
        <v>13855000</v>
      </c>
      <c r="G848">
        <v>2022</v>
      </c>
    </row>
    <row r="849" spans="1:7" x14ac:dyDescent="0.3">
      <c r="A849" s="3">
        <v>44682</v>
      </c>
      <c r="B849" t="s">
        <v>30</v>
      </c>
      <c r="C849" t="s">
        <v>7</v>
      </c>
      <c r="D849">
        <v>31</v>
      </c>
      <c r="E849">
        <v>18343</v>
      </c>
      <c r="F849">
        <v>2635000</v>
      </c>
      <c r="G849">
        <v>2022</v>
      </c>
    </row>
    <row r="850" spans="1:7" x14ac:dyDescent="0.3">
      <c r="A850" s="3">
        <v>44682</v>
      </c>
      <c r="B850" t="s">
        <v>28</v>
      </c>
      <c r="C850" t="s">
        <v>7</v>
      </c>
      <c r="D850">
        <v>3</v>
      </c>
      <c r="E850">
        <v>3778</v>
      </c>
      <c r="F850">
        <v>255000</v>
      </c>
      <c r="G850">
        <v>2022</v>
      </c>
    </row>
    <row r="851" spans="1:7" x14ac:dyDescent="0.3">
      <c r="A851" s="3">
        <v>44682</v>
      </c>
      <c r="B851" t="s">
        <v>13</v>
      </c>
      <c r="C851" t="s">
        <v>7</v>
      </c>
      <c r="D851">
        <v>2</v>
      </c>
      <c r="E851">
        <v>4775</v>
      </c>
      <c r="F851">
        <v>170000</v>
      </c>
      <c r="G851">
        <v>2022</v>
      </c>
    </row>
    <row r="852" spans="1:7" x14ac:dyDescent="0.3">
      <c r="A852" s="3">
        <v>44682</v>
      </c>
      <c r="B852" t="s">
        <v>31</v>
      </c>
      <c r="C852" t="s">
        <v>7</v>
      </c>
      <c r="D852">
        <v>3</v>
      </c>
      <c r="E852">
        <v>4306</v>
      </c>
      <c r="F852">
        <v>255000</v>
      </c>
      <c r="G852">
        <v>2022</v>
      </c>
    </row>
    <row r="853" spans="1:7" x14ac:dyDescent="0.3">
      <c r="A853" s="3">
        <v>44682</v>
      </c>
      <c r="B853" t="s">
        <v>35</v>
      </c>
      <c r="C853" t="s">
        <v>7</v>
      </c>
      <c r="D853">
        <v>241</v>
      </c>
      <c r="E853">
        <v>20924</v>
      </c>
      <c r="F853">
        <v>20485000</v>
      </c>
      <c r="G853">
        <v>2022</v>
      </c>
    </row>
    <row r="854" spans="1:7" x14ac:dyDescent="0.3">
      <c r="A854" s="3">
        <v>44682</v>
      </c>
      <c r="B854" t="s">
        <v>36</v>
      </c>
      <c r="C854" t="s">
        <v>7</v>
      </c>
      <c r="D854">
        <v>258</v>
      </c>
      <c r="E854">
        <v>15706</v>
      </c>
      <c r="F854">
        <v>21930000</v>
      </c>
      <c r="G854">
        <v>2022</v>
      </c>
    </row>
    <row r="855" spans="1:7" x14ac:dyDescent="0.3">
      <c r="A855" s="3">
        <v>44682</v>
      </c>
      <c r="B855" t="s">
        <v>24</v>
      </c>
      <c r="C855" t="s">
        <v>7</v>
      </c>
      <c r="D855">
        <v>43</v>
      </c>
      <c r="E855">
        <v>14017</v>
      </c>
      <c r="F855">
        <v>3655000</v>
      </c>
      <c r="G855">
        <v>2022</v>
      </c>
    </row>
    <row r="856" spans="1:7" x14ac:dyDescent="0.3">
      <c r="A856" s="3">
        <v>44682</v>
      </c>
      <c r="B856" t="s">
        <v>37</v>
      </c>
      <c r="C856" t="s">
        <v>7</v>
      </c>
      <c r="D856">
        <v>794</v>
      </c>
      <c r="E856">
        <v>34222</v>
      </c>
      <c r="F856">
        <v>67490000</v>
      </c>
      <c r="G856">
        <v>2022</v>
      </c>
    </row>
    <row r="857" spans="1:7" x14ac:dyDescent="0.3">
      <c r="A857" s="3">
        <v>44682</v>
      </c>
      <c r="B857" t="s">
        <v>16</v>
      </c>
      <c r="C857" t="s">
        <v>7</v>
      </c>
      <c r="D857">
        <v>3</v>
      </c>
      <c r="E857">
        <v>1051</v>
      </c>
      <c r="F857">
        <v>255000</v>
      </c>
      <c r="G857">
        <v>2022</v>
      </c>
    </row>
    <row r="858" spans="1:7" x14ac:dyDescent="0.3">
      <c r="A858" s="3">
        <v>44682</v>
      </c>
      <c r="B858" t="s">
        <v>25</v>
      </c>
      <c r="C858" t="s">
        <v>7</v>
      </c>
      <c r="D858">
        <v>40</v>
      </c>
      <c r="E858">
        <v>5583</v>
      </c>
      <c r="F858">
        <v>3400000</v>
      </c>
      <c r="G858">
        <v>2022</v>
      </c>
    </row>
    <row r="859" spans="1:7" x14ac:dyDescent="0.3">
      <c r="A859" s="3">
        <v>44682</v>
      </c>
      <c r="B859" t="s">
        <v>19</v>
      </c>
      <c r="C859" t="s">
        <v>7</v>
      </c>
      <c r="D859">
        <v>2</v>
      </c>
      <c r="E859">
        <v>726</v>
      </c>
      <c r="F859">
        <v>170000</v>
      </c>
      <c r="G859">
        <v>2022</v>
      </c>
    </row>
    <row r="860" spans="1:7" x14ac:dyDescent="0.3">
      <c r="A860" s="3">
        <v>44682</v>
      </c>
      <c r="B860" t="s">
        <v>26</v>
      </c>
      <c r="C860" t="s">
        <v>7</v>
      </c>
      <c r="D860">
        <v>2</v>
      </c>
      <c r="E860">
        <v>9843</v>
      </c>
      <c r="F860">
        <v>170000</v>
      </c>
      <c r="G860">
        <v>2022</v>
      </c>
    </row>
    <row r="861" spans="1:7" x14ac:dyDescent="0.3">
      <c r="A861" s="3">
        <v>44682</v>
      </c>
      <c r="B861" t="s">
        <v>38</v>
      </c>
      <c r="C861" t="s">
        <v>7</v>
      </c>
      <c r="D861">
        <v>124</v>
      </c>
      <c r="E861">
        <v>17047</v>
      </c>
      <c r="F861">
        <v>10540000</v>
      </c>
      <c r="G861">
        <v>2022</v>
      </c>
    </row>
    <row r="862" spans="1:7" x14ac:dyDescent="0.3">
      <c r="A862" s="3">
        <v>44682</v>
      </c>
      <c r="B862" t="s">
        <v>39</v>
      </c>
      <c r="C862" t="s">
        <v>7</v>
      </c>
      <c r="D862">
        <v>202</v>
      </c>
      <c r="E862">
        <v>19368</v>
      </c>
      <c r="F862">
        <v>17170000</v>
      </c>
      <c r="G862">
        <v>2022</v>
      </c>
    </row>
    <row r="863" spans="1:7" x14ac:dyDescent="0.3">
      <c r="A863" s="3">
        <v>44682</v>
      </c>
      <c r="B863" t="s">
        <v>40</v>
      </c>
      <c r="C863" t="s">
        <v>7</v>
      </c>
      <c r="D863">
        <v>26</v>
      </c>
      <c r="E863">
        <v>30695</v>
      </c>
      <c r="F863">
        <v>2210000</v>
      </c>
      <c r="G863">
        <v>2022</v>
      </c>
    </row>
    <row r="864" spans="1:7" x14ac:dyDescent="0.3">
      <c r="A864" s="3">
        <v>44682</v>
      </c>
      <c r="B864" t="s">
        <v>27</v>
      </c>
      <c r="C864" t="s">
        <v>7</v>
      </c>
      <c r="D864">
        <v>22</v>
      </c>
      <c r="E864">
        <v>3948</v>
      </c>
      <c r="F864">
        <v>1870000</v>
      </c>
      <c r="G864">
        <v>2022</v>
      </c>
    </row>
    <row r="865" spans="1:7" x14ac:dyDescent="0.3">
      <c r="A865" s="3">
        <v>44682</v>
      </c>
      <c r="B865" t="s">
        <v>41</v>
      </c>
      <c r="C865" t="s">
        <v>7</v>
      </c>
      <c r="D865">
        <v>76</v>
      </c>
      <c r="E865">
        <v>8341</v>
      </c>
      <c r="F865">
        <v>6460000</v>
      </c>
      <c r="G865">
        <v>2022</v>
      </c>
    </row>
    <row r="866" spans="1:7" x14ac:dyDescent="0.3">
      <c r="A866" s="3">
        <v>44713</v>
      </c>
      <c r="B866" t="s">
        <v>32</v>
      </c>
      <c r="C866" t="s">
        <v>7</v>
      </c>
      <c r="D866">
        <v>47</v>
      </c>
      <c r="E866">
        <v>6652</v>
      </c>
      <c r="F866">
        <v>3995000</v>
      </c>
      <c r="G866">
        <v>2022</v>
      </c>
    </row>
    <row r="867" spans="1:7" x14ac:dyDescent="0.3">
      <c r="A867" s="3">
        <v>44713</v>
      </c>
      <c r="B867" t="s">
        <v>10</v>
      </c>
      <c r="C867" t="s">
        <v>7</v>
      </c>
      <c r="D867">
        <v>9</v>
      </c>
      <c r="E867">
        <v>5825</v>
      </c>
      <c r="F867">
        <v>765000</v>
      </c>
      <c r="G867">
        <v>2022</v>
      </c>
    </row>
    <row r="868" spans="1:7" x14ac:dyDescent="0.3">
      <c r="A868" s="3">
        <v>44713</v>
      </c>
      <c r="B868" t="s">
        <v>21</v>
      </c>
      <c r="C868" t="s">
        <v>7</v>
      </c>
      <c r="D868">
        <v>16</v>
      </c>
      <c r="E868">
        <v>5543</v>
      </c>
      <c r="F868">
        <v>1360000</v>
      </c>
      <c r="G868">
        <v>2022</v>
      </c>
    </row>
    <row r="869" spans="1:7" x14ac:dyDescent="0.3">
      <c r="A869" s="3">
        <v>44713</v>
      </c>
      <c r="B869" t="s">
        <v>22</v>
      </c>
      <c r="C869" t="s">
        <v>7</v>
      </c>
      <c r="D869">
        <v>19</v>
      </c>
      <c r="E869">
        <v>1993</v>
      </c>
      <c r="F869">
        <v>1615000</v>
      </c>
      <c r="G869">
        <v>2022</v>
      </c>
    </row>
    <row r="870" spans="1:7" x14ac:dyDescent="0.3">
      <c r="A870" s="3">
        <v>44713</v>
      </c>
      <c r="B870" t="s">
        <v>11</v>
      </c>
      <c r="C870" t="s">
        <v>7</v>
      </c>
      <c r="D870">
        <v>32</v>
      </c>
      <c r="E870">
        <v>3933</v>
      </c>
      <c r="F870">
        <v>2720000</v>
      </c>
      <c r="G870">
        <v>2022</v>
      </c>
    </row>
    <row r="871" spans="1:7" x14ac:dyDescent="0.3">
      <c r="A871" s="3">
        <v>44713</v>
      </c>
      <c r="B871" t="s">
        <v>12</v>
      </c>
      <c r="C871" t="s">
        <v>7</v>
      </c>
      <c r="D871">
        <v>4</v>
      </c>
      <c r="E871">
        <v>369</v>
      </c>
      <c r="F871">
        <v>340000</v>
      </c>
      <c r="G871">
        <v>2022</v>
      </c>
    </row>
    <row r="872" spans="1:7" x14ac:dyDescent="0.3">
      <c r="A872" s="3">
        <v>44713</v>
      </c>
      <c r="B872" t="s">
        <v>23</v>
      </c>
      <c r="C872" t="s">
        <v>7</v>
      </c>
      <c r="D872">
        <v>267</v>
      </c>
      <c r="E872">
        <v>14908</v>
      </c>
      <c r="F872">
        <v>22695000</v>
      </c>
      <c r="G872">
        <v>2022</v>
      </c>
    </row>
    <row r="873" spans="1:7" x14ac:dyDescent="0.3">
      <c r="A873" s="3">
        <v>44713</v>
      </c>
      <c r="B873" t="s">
        <v>33</v>
      </c>
      <c r="C873" t="s">
        <v>7</v>
      </c>
      <c r="D873">
        <v>74</v>
      </c>
      <c r="E873">
        <v>1342</v>
      </c>
      <c r="F873">
        <v>6290000</v>
      </c>
      <c r="G873">
        <v>2022</v>
      </c>
    </row>
    <row r="874" spans="1:7" x14ac:dyDescent="0.3">
      <c r="A874" s="3">
        <v>44713</v>
      </c>
      <c r="B874" t="s">
        <v>34</v>
      </c>
      <c r="C874" t="s">
        <v>7</v>
      </c>
      <c r="D874">
        <v>337</v>
      </c>
      <c r="E874">
        <v>26192</v>
      </c>
      <c r="F874">
        <v>28645000</v>
      </c>
      <c r="G874">
        <v>2022</v>
      </c>
    </row>
    <row r="875" spans="1:7" x14ac:dyDescent="0.3">
      <c r="A875" s="3">
        <v>44713</v>
      </c>
      <c r="B875" t="s">
        <v>30</v>
      </c>
      <c r="C875" t="s">
        <v>7</v>
      </c>
      <c r="D875">
        <v>26</v>
      </c>
      <c r="E875">
        <v>17365</v>
      </c>
      <c r="F875">
        <v>2210000</v>
      </c>
      <c r="G875">
        <v>2022</v>
      </c>
    </row>
    <row r="876" spans="1:7" x14ac:dyDescent="0.3">
      <c r="A876" s="3">
        <v>44713</v>
      </c>
      <c r="B876" t="s">
        <v>28</v>
      </c>
      <c r="C876" t="s">
        <v>7</v>
      </c>
      <c r="D876">
        <v>2</v>
      </c>
      <c r="E876">
        <v>3457</v>
      </c>
      <c r="F876">
        <v>170000</v>
      </c>
      <c r="G876">
        <v>2022</v>
      </c>
    </row>
    <row r="877" spans="1:7" x14ac:dyDescent="0.3">
      <c r="A877" s="3">
        <v>44713</v>
      </c>
      <c r="B877" t="s">
        <v>13</v>
      </c>
      <c r="C877" t="s">
        <v>7</v>
      </c>
      <c r="D877">
        <v>4</v>
      </c>
      <c r="E877">
        <v>4239</v>
      </c>
      <c r="F877">
        <v>340000</v>
      </c>
      <c r="G877">
        <v>2022</v>
      </c>
    </row>
    <row r="878" spans="1:7" x14ac:dyDescent="0.3">
      <c r="A878" s="3">
        <v>44713</v>
      </c>
      <c r="B878" t="s">
        <v>31</v>
      </c>
      <c r="C878" t="s">
        <v>7</v>
      </c>
      <c r="D878">
        <v>19</v>
      </c>
      <c r="E878">
        <v>4097</v>
      </c>
      <c r="F878">
        <v>1615000</v>
      </c>
      <c r="G878">
        <v>2022</v>
      </c>
    </row>
    <row r="879" spans="1:7" x14ac:dyDescent="0.3">
      <c r="A879" s="3">
        <v>44713</v>
      </c>
      <c r="B879" t="s">
        <v>35</v>
      </c>
      <c r="C879" t="s">
        <v>7</v>
      </c>
      <c r="D879">
        <v>359</v>
      </c>
      <c r="E879">
        <v>22817</v>
      </c>
      <c r="F879">
        <v>30515000</v>
      </c>
      <c r="G879">
        <v>2022</v>
      </c>
    </row>
    <row r="880" spans="1:7" x14ac:dyDescent="0.3">
      <c r="A880" s="3">
        <v>44713</v>
      </c>
      <c r="B880" t="s">
        <v>36</v>
      </c>
      <c r="C880" t="s">
        <v>7</v>
      </c>
      <c r="D880">
        <v>345</v>
      </c>
      <c r="E880">
        <v>16486</v>
      </c>
      <c r="F880">
        <v>29325000</v>
      </c>
      <c r="G880">
        <v>2022</v>
      </c>
    </row>
    <row r="881" spans="1:7" x14ac:dyDescent="0.3">
      <c r="A881" s="3">
        <v>44713</v>
      </c>
      <c r="B881" t="s">
        <v>24</v>
      </c>
      <c r="C881" t="s">
        <v>7</v>
      </c>
      <c r="D881">
        <v>42</v>
      </c>
      <c r="E881">
        <v>12480</v>
      </c>
      <c r="F881">
        <v>3570000</v>
      </c>
      <c r="G881">
        <v>2022</v>
      </c>
    </row>
    <row r="882" spans="1:7" x14ac:dyDescent="0.3">
      <c r="A882" s="3">
        <v>44713</v>
      </c>
      <c r="B882" t="s">
        <v>37</v>
      </c>
      <c r="C882" t="s">
        <v>7</v>
      </c>
      <c r="D882">
        <v>1082</v>
      </c>
      <c r="E882">
        <v>35587</v>
      </c>
      <c r="F882">
        <v>91970000</v>
      </c>
      <c r="G882">
        <v>2022</v>
      </c>
    </row>
    <row r="883" spans="1:7" x14ac:dyDescent="0.3">
      <c r="A883" s="3">
        <v>44713</v>
      </c>
      <c r="B883" t="s">
        <v>25</v>
      </c>
      <c r="C883" t="s">
        <v>7</v>
      </c>
      <c r="D883">
        <v>32</v>
      </c>
      <c r="E883">
        <v>5778</v>
      </c>
      <c r="F883">
        <v>2720000</v>
      </c>
      <c r="G883">
        <v>2022</v>
      </c>
    </row>
    <row r="884" spans="1:7" x14ac:dyDescent="0.3">
      <c r="A884" s="3">
        <v>44713</v>
      </c>
      <c r="B884" t="s">
        <v>19</v>
      </c>
      <c r="C884" t="s">
        <v>7</v>
      </c>
      <c r="D884">
        <v>9</v>
      </c>
      <c r="E884">
        <v>808</v>
      </c>
      <c r="F884">
        <v>765000</v>
      </c>
      <c r="G884">
        <v>2022</v>
      </c>
    </row>
    <row r="885" spans="1:7" x14ac:dyDescent="0.3">
      <c r="A885" s="3">
        <v>44713</v>
      </c>
      <c r="B885" t="s">
        <v>26</v>
      </c>
      <c r="C885" t="s">
        <v>7</v>
      </c>
      <c r="D885">
        <v>3</v>
      </c>
      <c r="E885">
        <v>9388</v>
      </c>
      <c r="F885">
        <v>255000</v>
      </c>
      <c r="G885">
        <v>2022</v>
      </c>
    </row>
    <row r="886" spans="1:7" x14ac:dyDescent="0.3">
      <c r="A886" s="3">
        <v>44713</v>
      </c>
      <c r="B886" t="s">
        <v>38</v>
      </c>
      <c r="C886" t="s">
        <v>7</v>
      </c>
      <c r="D886">
        <v>136</v>
      </c>
      <c r="E886">
        <v>13559</v>
      </c>
      <c r="F886">
        <v>11560000</v>
      </c>
      <c r="G886">
        <v>2022</v>
      </c>
    </row>
    <row r="887" spans="1:7" x14ac:dyDescent="0.3">
      <c r="A887" s="3">
        <v>44713</v>
      </c>
      <c r="B887" t="s">
        <v>39</v>
      </c>
      <c r="C887" t="s">
        <v>7</v>
      </c>
      <c r="D887">
        <v>199</v>
      </c>
      <c r="E887">
        <v>20592</v>
      </c>
      <c r="F887">
        <v>16915000</v>
      </c>
      <c r="G887">
        <v>2022</v>
      </c>
    </row>
    <row r="888" spans="1:7" x14ac:dyDescent="0.3">
      <c r="A888" s="3">
        <v>44713</v>
      </c>
      <c r="B888" t="s">
        <v>40</v>
      </c>
      <c r="C888" t="s">
        <v>7</v>
      </c>
      <c r="D888">
        <v>17</v>
      </c>
      <c r="E888">
        <v>27820</v>
      </c>
      <c r="F888">
        <v>1445000</v>
      </c>
      <c r="G888">
        <v>2022</v>
      </c>
    </row>
    <row r="889" spans="1:7" x14ac:dyDescent="0.3">
      <c r="A889" s="3">
        <v>44713</v>
      </c>
      <c r="B889" t="s">
        <v>27</v>
      </c>
      <c r="C889" t="s">
        <v>7</v>
      </c>
      <c r="D889">
        <v>38</v>
      </c>
      <c r="E889">
        <v>3959</v>
      </c>
      <c r="F889">
        <v>3230000</v>
      </c>
      <c r="G889">
        <v>2022</v>
      </c>
    </row>
    <row r="890" spans="1:7" x14ac:dyDescent="0.3">
      <c r="A890" s="3">
        <v>44713</v>
      </c>
      <c r="B890" t="s">
        <v>41</v>
      </c>
      <c r="C890" t="s">
        <v>7</v>
      </c>
      <c r="D890">
        <v>91</v>
      </c>
      <c r="E890">
        <v>8407</v>
      </c>
      <c r="F890">
        <v>7735000</v>
      </c>
      <c r="G890">
        <v>2022</v>
      </c>
    </row>
    <row r="891" spans="1:7" x14ac:dyDescent="0.3">
      <c r="A891" s="3">
        <v>44743</v>
      </c>
      <c r="B891" t="s">
        <v>32</v>
      </c>
      <c r="C891" t="s">
        <v>7</v>
      </c>
      <c r="D891">
        <v>63</v>
      </c>
      <c r="E891">
        <v>6757</v>
      </c>
      <c r="F891">
        <v>5355000</v>
      </c>
      <c r="G891">
        <v>2022</v>
      </c>
    </row>
    <row r="892" spans="1:7" x14ac:dyDescent="0.3">
      <c r="A892" s="3">
        <v>44743</v>
      </c>
      <c r="B892" t="s">
        <v>10</v>
      </c>
      <c r="C892" t="s">
        <v>7</v>
      </c>
      <c r="D892">
        <v>11</v>
      </c>
      <c r="E892">
        <v>6769</v>
      </c>
      <c r="F892">
        <v>935000</v>
      </c>
      <c r="G892">
        <v>2022</v>
      </c>
    </row>
    <row r="893" spans="1:7" x14ac:dyDescent="0.3">
      <c r="A893" s="3">
        <v>44743</v>
      </c>
      <c r="B893" t="s">
        <v>21</v>
      </c>
      <c r="C893" t="s">
        <v>7</v>
      </c>
      <c r="D893">
        <v>10</v>
      </c>
      <c r="E893">
        <v>5215</v>
      </c>
      <c r="F893">
        <v>850000</v>
      </c>
      <c r="G893">
        <v>2022</v>
      </c>
    </row>
    <row r="894" spans="1:7" x14ac:dyDescent="0.3">
      <c r="A894" s="3">
        <v>44743</v>
      </c>
      <c r="B894" t="s">
        <v>22</v>
      </c>
      <c r="C894" t="s">
        <v>7</v>
      </c>
      <c r="D894">
        <v>21</v>
      </c>
      <c r="E894">
        <v>2709</v>
      </c>
      <c r="F894">
        <v>1785000</v>
      </c>
      <c r="G894">
        <v>2022</v>
      </c>
    </row>
    <row r="895" spans="1:7" x14ac:dyDescent="0.3">
      <c r="A895" s="3">
        <v>44743</v>
      </c>
      <c r="B895" t="s">
        <v>11</v>
      </c>
      <c r="C895" t="s">
        <v>7</v>
      </c>
      <c r="D895">
        <v>29</v>
      </c>
      <c r="E895">
        <v>4394</v>
      </c>
      <c r="F895">
        <v>2465000</v>
      </c>
      <c r="G895">
        <v>2022</v>
      </c>
    </row>
    <row r="896" spans="1:7" x14ac:dyDescent="0.3">
      <c r="A896" s="3">
        <v>44743</v>
      </c>
      <c r="B896" t="s">
        <v>23</v>
      </c>
      <c r="C896" t="s">
        <v>7</v>
      </c>
      <c r="D896">
        <v>438</v>
      </c>
      <c r="E896">
        <v>16056</v>
      </c>
      <c r="F896">
        <v>37230000</v>
      </c>
      <c r="G896">
        <v>2022</v>
      </c>
    </row>
    <row r="897" spans="1:7" x14ac:dyDescent="0.3">
      <c r="A897" s="3">
        <v>44743</v>
      </c>
      <c r="B897" t="s">
        <v>33</v>
      </c>
      <c r="C897" t="s">
        <v>7</v>
      </c>
      <c r="D897">
        <v>107</v>
      </c>
      <c r="E897">
        <v>1545</v>
      </c>
      <c r="F897">
        <v>9095000</v>
      </c>
      <c r="G897">
        <v>2022</v>
      </c>
    </row>
    <row r="898" spans="1:7" x14ac:dyDescent="0.3">
      <c r="A898" s="3">
        <v>44743</v>
      </c>
      <c r="B898" t="s">
        <v>34</v>
      </c>
      <c r="C898" t="s">
        <v>7</v>
      </c>
      <c r="D898">
        <v>308</v>
      </c>
      <c r="E898">
        <v>24735</v>
      </c>
      <c r="F898">
        <v>26180000</v>
      </c>
      <c r="G898">
        <v>2022</v>
      </c>
    </row>
    <row r="899" spans="1:7" x14ac:dyDescent="0.3">
      <c r="A899" s="3">
        <v>44743</v>
      </c>
      <c r="B899" t="s">
        <v>30</v>
      </c>
      <c r="C899" t="s">
        <v>7</v>
      </c>
      <c r="D899">
        <v>135</v>
      </c>
      <c r="E899">
        <v>17539</v>
      </c>
      <c r="F899">
        <v>11475000</v>
      </c>
      <c r="G899">
        <v>2022</v>
      </c>
    </row>
    <row r="900" spans="1:7" x14ac:dyDescent="0.3">
      <c r="A900" s="3">
        <v>44743</v>
      </c>
      <c r="B900" t="s">
        <v>28</v>
      </c>
      <c r="C900" t="s">
        <v>7</v>
      </c>
      <c r="D900">
        <v>6</v>
      </c>
      <c r="E900">
        <v>3618</v>
      </c>
      <c r="F900">
        <v>510000</v>
      </c>
      <c r="G900">
        <v>2022</v>
      </c>
    </row>
    <row r="901" spans="1:7" x14ac:dyDescent="0.3">
      <c r="A901" s="3">
        <v>44743</v>
      </c>
      <c r="B901" t="s">
        <v>13</v>
      </c>
      <c r="C901" t="s">
        <v>7</v>
      </c>
      <c r="D901">
        <v>9</v>
      </c>
      <c r="E901">
        <v>4577</v>
      </c>
      <c r="F901">
        <v>765000</v>
      </c>
      <c r="G901">
        <v>2022</v>
      </c>
    </row>
    <row r="902" spans="1:7" x14ac:dyDescent="0.3">
      <c r="A902" s="3">
        <v>44743</v>
      </c>
      <c r="B902" t="s">
        <v>31</v>
      </c>
      <c r="C902" t="s">
        <v>7</v>
      </c>
      <c r="D902">
        <v>7</v>
      </c>
      <c r="E902">
        <v>4187</v>
      </c>
      <c r="F902">
        <v>595000</v>
      </c>
      <c r="G902">
        <v>2022</v>
      </c>
    </row>
    <row r="903" spans="1:7" x14ac:dyDescent="0.3">
      <c r="A903" s="3">
        <v>44743</v>
      </c>
      <c r="B903" t="s">
        <v>35</v>
      </c>
      <c r="C903" t="s">
        <v>7</v>
      </c>
      <c r="D903">
        <v>358</v>
      </c>
      <c r="E903">
        <v>19322</v>
      </c>
      <c r="F903">
        <v>30430000</v>
      </c>
      <c r="G903">
        <v>2022</v>
      </c>
    </row>
    <row r="904" spans="1:7" x14ac:dyDescent="0.3">
      <c r="A904" s="3">
        <v>44743</v>
      </c>
      <c r="B904" t="s">
        <v>36</v>
      </c>
      <c r="C904" t="s">
        <v>7</v>
      </c>
      <c r="D904">
        <v>292</v>
      </c>
      <c r="E904">
        <v>14993</v>
      </c>
      <c r="F904">
        <v>24820000</v>
      </c>
      <c r="G904">
        <v>2022</v>
      </c>
    </row>
    <row r="905" spans="1:7" x14ac:dyDescent="0.3">
      <c r="A905" s="3">
        <v>44743</v>
      </c>
      <c r="B905" t="s">
        <v>24</v>
      </c>
      <c r="C905" t="s">
        <v>7</v>
      </c>
      <c r="D905">
        <v>45</v>
      </c>
      <c r="E905">
        <v>11437</v>
      </c>
      <c r="F905">
        <v>3825000</v>
      </c>
      <c r="G905">
        <v>2022</v>
      </c>
    </row>
    <row r="906" spans="1:7" x14ac:dyDescent="0.3">
      <c r="A906" s="3">
        <v>44743</v>
      </c>
      <c r="B906" t="s">
        <v>37</v>
      </c>
      <c r="C906" t="s">
        <v>7</v>
      </c>
      <c r="D906">
        <v>1098</v>
      </c>
      <c r="E906">
        <v>35100</v>
      </c>
      <c r="F906">
        <v>93330000</v>
      </c>
      <c r="G906">
        <v>2022</v>
      </c>
    </row>
    <row r="907" spans="1:7" x14ac:dyDescent="0.3">
      <c r="A907" s="3">
        <v>44743</v>
      </c>
      <c r="B907" t="s">
        <v>16</v>
      </c>
      <c r="C907" t="s">
        <v>7</v>
      </c>
      <c r="D907">
        <v>2</v>
      </c>
      <c r="E907">
        <v>1053</v>
      </c>
      <c r="F907">
        <v>170000</v>
      </c>
      <c r="G907">
        <v>2022</v>
      </c>
    </row>
    <row r="908" spans="1:7" x14ac:dyDescent="0.3">
      <c r="A908" s="3">
        <v>44743</v>
      </c>
      <c r="B908" t="s">
        <v>25</v>
      </c>
      <c r="C908" t="s">
        <v>7</v>
      </c>
      <c r="D908">
        <v>29</v>
      </c>
      <c r="E908">
        <v>5336</v>
      </c>
      <c r="F908">
        <v>2465000</v>
      </c>
      <c r="G908">
        <v>2022</v>
      </c>
    </row>
    <row r="909" spans="1:7" x14ac:dyDescent="0.3">
      <c r="A909" s="3">
        <v>44743</v>
      </c>
      <c r="B909" t="s">
        <v>19</v>
      </c>
      <c r="C909" t="s">
        <v>7</v>
      </c>
      <c r="D909">
        <v>5</v>
      </c>
      <c r="E909">
        <v>681</v>
      </c>
      <c r="F909">
        <v>425000</v>
      </c>
      <c r="G909">
        <v>2022</v>
      </c>
    </row>
    <row r="910" spans="1:7" x14ac:dyDescent="0.3">
      <c r="A910" s="3">
        <v>44743</v>
      </c>
      <c r="B910" t="s">
        <v>26</v>
      </c>
      <c r="C910" t="s">
        <v>7</v>
      </c>
      <c r="D910">
        <v>7</v>
      </c>
      <c r="E910">
        <v>9415</v>
      </c>
      <c r="F910">
        <v>595000</v>
      </c>
      <c r="G910">
        <v>2022</v>
      </c>
    </row>
    <row r="911" spans="1:7" x14ac:dyDescent="0.3">
      <c r="A911" s="3">
        <v>44743</v>
      </c>
      <c r="B911" t="s">
        <v>38</v>
      </c>
      <c r="C911" t="s">
        <v>7</v>
      </c>
      <c r="D911">
        <v>102</v>
      </c>
      <c r="E911">
        <v>12817</v>
      </c>
      <c r="F911">
        <v>8670000</v>
      </c>
      <c r="G911">
        <v>2022</v>
      </c>
    </row>
    <row r="912" spans="1:7" x14ac:dyDescent="0.3">
      <c r="A912" s="3">
        <v>44743</v>
      </c>
      <c r="B912" t="s">
        <v>39</v>
      </c>
      <c r="C912" t="s">
        <v>7</v>
      </c>
      <c r="D912">
        <v>176</v>
      </c>
      <c r="E912">
        <v>17830</v>
      </c>
      <c r="F912">
        <v>14960000</v>
      </c>
      <c r="G912">
        <v>2022</v>
      </c>
    </row>
    <row r="913" spans="1:7" x14ac:dyDescent="0.3">
      <c r="A913" s="3">
        <v>44743</v>
      </c>
      <c r="B913" t="s">
        <v>40</v>
      </c>
      <c r="C913" t="s">
        <v>7</v>
      </c>
      <c r="D913">
        <v>19</v>
      </c>
      <c r="E913">
        <v>27276</v>
      </c>
      <c r="F913">
        <v>1615000</v>
      </c>
      <c r="G913">
        <v>2022</v>
      </c>
    </row>
    <row r="914" spans="1:7" x14ac:dyDescent="0.3">
      <c r="A914" s="3">
        <v>44743</v>
      </c>
      <c r="B914" t="s">
        <v>27</v>
      </c>
      <c r="C914" t="s">
        <v>7</v>
      </c>
      <c r="D914">
        <v>34</v>
      </c>
      <c r="E914">
        <v>3820</v>
      </c>
      <c r="F914">
        <v>2890000</v>
      </c>
      <c r="G914">
        <v>2022</v>
      </c>
    </row>
    <row r="915" spans="1:7" x14ac:dyDescent="0.3">
      <c r="A915" s="3">
        <v>44743</v>
      </c>
      <c r="B915" t="s">
        <v>41</v>
      </c>
      <c r="C915" t="s">
        <v>7</v>
      </c>
      <c r="D915">
        <v>93</v>
      </c>
      <c r="E915">
        <v>8312</v>
      </c>
      <c r="F915">
        <v>7905000</v>
      </c>
      <c r="G915">
        <v>2022</v>
      </c>
    </row>
    <row r="916" spans="1:7" x14ac:dyDescent="0.3">
      <c r="A916" s="3">
        <v>44774</v>
      </c>
      <c r="B916" t="s">
        <v>32</v>
      </c>
      <c r="C916" t="s">
        <v>7</v>
      </c>
      <c r="D916">
        <v>64</v>
      </c>
      <c r="E916">
        <v>7491</v>
      </c>
      <c r="F916">
        <v>5440000</v>
      </c>
      <c r="G916">
        <v>2022</v>
      </c>
    </row>
    <row r="917" spans="1:7" x14ac:dyDescent="0.3">
      <c r="A917" s="3">
        <v>44774</v>
      </c>
      <c r="B917" t="s">
        <v>10</v>
      </c>
      <c r="C917" t="s">
        <v>7</v>
      </c>
      <c r="D917">
        <v>10</v>
      </c>
      <c r="E917">
        <v>6733</v>
      </c>
      <c r="F917">
        <v>850000</v>
      </c>
      <c r="G917">
        <v>2022</v>
      </c>
    </row>
    <row r="918" spans="1:7" x14ac:dyDescent="0.3">
      <c r="A918" s="3">
        <v>44774</v>
      </c>
      <c r="B918" t="s">
        <v>21</v>
      </c>
      <c r="C918" t="s">
        <v>7</v>
      </c>
      <c r="D918">
        <v>15</v>
      </c>
      <c r="E918">
        <v>5012</v>
      </c>
      <c r="F918">
        <v>1275000</v>
      </c>
      <c r="G918">
        <v>2022</v>
      </c>
    </row>
    <row r="919" spans="1:7" x14ac:dyDescent="0.3">
      <c r="A919" s="3">
        <v>44774</v>
      </c>
      <c r="B919" t="s">
        <v>22</v>
      </c>
      <c r="C919" t="s">
        <v>7</v>
      </c>
      <c r="D919">
        <v>19</v>
      </c>
      <c r="E919">
        <v>1903</v>
      </c>
      <c r="F919">
        <v>1615000</v>
      </c>
      <c r="G919">
        <v>2022</v>
      </c>
    </row>
    <row r="920" spans="1:7" x14ac:dyDescent="0.3">
      <c r="A920" s="3">
        <v>44774</v>
      </c>
      <c r="B920" t="s">
        <v>11</v>
      </c>
      <c r="C920" t="s">
        <v>7</v>
      </c>
      <c r="D920">
        <v>35</v>
      </c>
      <c r="E920">
        <v>3974</v>
      </c>
      <c r="F920">
        <v>2975000</v>
      </c>
      <c r="G920">
        <v>2022</v>
      </c>
    </row>
    <row r="921" spans="1:7" x14ac:dyDescent="0.3">
      <c r="A921" s="3">
        <v>44774</v>
      </c>
      <c r="B921" t="s">
        <v>23</v>
      </c>
      <c r="C921" t="s">
        <v>7</v>
      </c>
      <c r="D921">
        <v>443</v>
      </c>
      <c r="E921">
        <v>16315</v>
      </c>
      <c r="F921">
        <v>37655000</v>
      </c>
      <c r="G921">
        <v>2022</v>
      </c>
    </row>
    <row r="922" spans="1:7" x14ac:dyDescent="0.3">
      <c r="A922" s="3">
        <v>44774</v>
      </c>
      <c r="B922" t="s">
        <v>33</v>
      </c>
      <c r="C922" t="s">
        <v>7</v>
      </c>
      <c r="D922">
        <v>44</v>
      </c>
      <c r="E922">
        <v>2364</v>
      </c>
      <c r="F922">
        <v>3740000</v>
      </c>
      <c r="G922">
        <v>2022</v>
      </c>
    </row>
    <row r="923" spans="1:7" x14ac:dyDescent="0.3">
      <c r="A923" s="3">
        <v>44774</v>
      </c>
      <c r="B923" t="s">
        <v>34</v>
      </c>
      <c r="C923" t="s">
        <v>7</v>
      </c>
      <c r="D923">
        <v>230</v>
      </c>
      <c r="E923">
        <v>23571</v>
      </c>
      <c r="F923">
        <v>19550000</v>
      </c>
      <c r="G923">
        <v>2022</v>
      </c>
    </row>
    <row r="924" spans="1:7" x14ac:dyDescent="0.3">
      <c r="A924" s="3">
        <v>44774</v>
      </c>
      <c r="B924" t="s">
        <v>30</v>
      </c>
      <c r="C924" t="s">
        <v>7</v>
      </c>
      <c r="D924">
        <v>163</v>
      </c>
      <c r="E924">
        <v>18545</v>
      </c>
      <c r="F924">
        <v>13855000</v>
      </c>
      <c r="G924">
        <v>2022</v>
      </c>
    </row>
    <row r="925" spans="1:7" x14ac:dyDescent="0.3">
      <c r="A925" s="3">
        <v>44774</v>
      </c>
      <c r="B925" t="s">
        <v>28</v>
      </c>
      <c r="C925" t="s">
        <v>7</v>
      </c>
      <c r="D925">
        <v>2</v>
      </c>
      <c r="E925">
        <v>3517</v>
      </c>
      <c r="F925">
        <v>170000</v>
      </c>
      <c r="G925">
        <v>2022</v>
      </c>
    </row>
    <row r="926" spans="1:7" x14ac:dyDescent="0.3">
      <c r="A926" s="3">
        <v>44774</v>
      </c>
      <c r="B926" t="s">
        <v>13</v>
      </c>
      <c r="C926" t="s">
        <v>7</v>
      </c>
      <c r="D926">
        <v>3</v>
      </c>
      <c r="E926">
        <v>4299</v>
      </c>
      <c r="F926">
        <v>255000</v>
      </c>
      <c r="G926">
        <v>2022</v>
      </c>
    </row>
    <row r="927" spans="1:7" x14ac:dyDescent="0.3">
      <c r="A927" s="3">
        <v>44774</v>
      </c>
      <c r="B927" t="s">
        <v>31</v>
      </c>
      <c r="C927" t="s">
        <v>7</v>
      </c>
      <c r="D927">
        <v>15</v>
      </c>
      <c r="E927">
        <v>4040</v>
      </c>
      <c r="F927">
        <v>1275000</v>
      </c>
      <c r="G927">
        <v>2022</v>
      </c>
    </row>
    <row r="928" spans="1:7" x14ac:dyDescent="0.3">
      <c r="A928" s="3">
        <v>44774</v>
      </c>
      <c r="B928" t="s">
        <v>35</v>
      </c>
      <c r="C928" t="s">
        <v>7</v>
      </c>
      <c r="D928">
        <v>363</v>
      </c>
      <c r="E928">
        <v>23924</v>
      </c>
      <c r="F928">
        <v>30855000</v>
      </c>
      <c r="G928">
        <v>2022</v>
      </c>
    </row>
    <row r="929" spans="1:7" x14ac:dyDescent="0.3">
      <c r="A929" s="3">
        <v>44774</v>
      </c>
      <c r="B929" t="s">
        <v>36</v>
      </c>
      <c r="C929" t="s">
        <v>7</v>
      </c>
      <c r="D929">
        <v>342</v>
      </c>
      <c r="E929">
        <v>21051</v>
      </c>
      <c r="F929">
        <v>29070000</v>
      </c>
      <c r="G929">
        <v>2022</v>
      </c>
    </row>
    <row r="930" spans="1:7" x14ac:dyDescent="0.3">
      <c r="A930" s="3">
        <v>44774</v>
      </c>
      <c r="B930" t="s">
        <v>14</v>
      </c>
      <c r="C930" t="s">
        <v>7</v>
      </c>
      <c r="D930">
        <v>9</v>
      </c>
      <c r="E930">
        <v>269</v>
      </c>
      <c r="F930">
        <v>765000</v>
      </c>
      <c r="G930">
        <v>2022</v>
      </c>
    </row>
    <row r="931" spans="1:7" x14ac:dyDescent="0.3">
      <c r="A931" s="3">
        <v>44774</v>
      </c>
      <c r="B931" t="s">
        <v>24</v>
      </c>
      <c r="C931" t="s">
        <v>7</v>
      </c>
      <c r="D931">
        <v>72</v>
      </c>
      <c r="E931">
        <v>15953</v>
      </c>
      <c r="F931">
        <v>6120000</v>
      </c>
      <c r="G931">
        <v>2022</v>
      </c>
    </row>
    <row r="932" spans="1:7" x14ac:dyDescent="0.3">
      <c r="A932" s="3">
        <v>44774</v>
      </c>
      <c r="B932" t="s">
        <v>37</v>
      </c>
      <c r="C932" t="s">
        <v>7</v>
      </c>
      <c r="D932">
        <v>992</v>
      </c>
      <c r="E932">
        <v>40173</v>
      </c>
      <c r="F932">
        <v>84320000</v>
      </c>
      <c r="G932">
        <v>2022</v>
      </c>
    </row>
    <row r="933" spans="1:7" x14ac:dyDescent="0.3">
      <c r="A933" s="3">
        <v>44774</v>
      </c>
      <c r="B933" t="s">
        <v>25</v>
      </c>
      <c r="C933" t="s">
        <v>7</v>
      </c>
      <c r="D933">
        <v>43</v>
      </c>
      <c r="E933">
        <v>5716</v>
      </c>
      <c r="F933">
        <v>3655000</v>
      </c>
      <c r="G933">
        <v>2022</v>
      </c>
    </row>
    <row r="934" spans="1:7" x14ac:dyDescent="0.3">
      <c r="A934" s="3">
        <v>44774</v>
      </c>
      <c r="B934" t="s">
        <v>19</v>
      </c>
      <c r="C934" t="s">
        <v>7</v>
      </c>
      <c r="D934">
        <v>4</v>
      </c>
      <c r="E934">
        <v>758</v>
      </c>
      <c r="F934">
        <v>340000</v>
      </c>
      <c r="G934">
        <v>2022</v>
      </c>
    </row>
    <row r="935" spans="1:7" x14ac:dyDescent="0.3">
      <c r="A935" s="3">
        <v>44774</v>
      </c>
      <c r="B935" t="s">
        <v>26</v>
      </c>
      <c r="C935" t="s">
        <v>7</v>
      </c>
      <c r="D935">
        <v>3</v>
      </c>
      <c r="E935">
        <v>9913</v>
      </c>
      <c r="F935">
        <v>255000</v>
      </c>
      <c r="G935">
        <v>2022</v>
      </c>
    </row>
    <row r="936" spans="1:7" x14ac:dyDescent="0.3">
      <c r="A936" s="3">
        <v>44774</v>
      </c>
      <c r="B936" t="s">
        <v>38</v>
      </c>
      <c r="C936" t="s">
        <v>7</v>
      </c>
      <c r="D936">
        <v>145</v>
      </c>
      <c r="E936">
        <v>12578</v>
      </c>
      <c r="F936">
        <v>12325000</v>
      </c>
      <c r="G936">
        <v>2022</v>
      </c>
    </row>
    <row r="937" spans="1:7" x14ac:dyDescent="0.3">
      <c r="A937" s="3">
        <v>44774</v>
      </c>
      <c r="B937" t="s">
        <v>39</v>
      </c>
      <c r="C937" t="s">
        <v>7</v>
      </c>
      <c r="D937">
        <v>182</v>
      </c>
      <c r="E937">
        <v>20944</v>
      </c>
      <c r="F937">
        <v>15470000</v>
      </c>
      <c r="G937">
        <v>2022</v>
      </c>
    </row>
    <row r="938" spans="1:7" x14ac:dyDescent="0.3">
      <c r="A938" s="3">
        <v>44774</v>
      </c>
      <c r="B938" t="s">
        <v>40</v>
      </c>
      <c r="C938" t="s">
        <v>7</v>
      </c>
      <c r="D938">
        <v>15</v>
      </c>
      <c r="E938">
        <v>25778</v>
      </c>
      <c r="F938">
        <v>1275000</v>
      </c>
      <c r="G938">
        <v>2022</v>
      </c>
    </row>
    <row r="939" spans="1:7" x14ac:dyDescent="0.3">
      <c r="A939" s="3">
        <v>44774</v>
      </c>
      <c r="B939" t="s">
        <v>27</v>
      </c>
      <c r="C939" t="s">
        <v>7</v>
      </c>
      <c r="D939">
        <v>34</v>
      </c>
      <c r="E939">
        <v>3599</v>
      </c>
      <c r="F939">
        <v>2890000</v>
      </c>
      <c r="G939">
        <v>2022</v>
      </c>
    </row>
    <row r="940" spans="1:7" x14ac:dyDescent="0.3">
      <c r="A940" s="3">
        <v>44774</v>
      </c>
      <c r="B940" t="s">
        <v>41</v>
      </c>
      <c r="C940" t="s">
        <v>7</v>
      </c>
      <c r="D940">
        <v>110</v>
      </c>
      <c r="E940">
        <v>9228</v>
      </c>
      <c r="F940">
        <v>9350000</v>
      </c>
      <c r="G940">
        <v>2022</v>
      </c>
    </row>
    <row r="941" spans="1:7" x14ac:dyDescent="0.3">
      <c r="A941" s="3">
        <v>44805</v>
      </c>
      <c r="B941" t="s">
        <v>32</v>
      </c>
      <c r="C941" t="s">
        <v>7</v>
      </c>
      <c r="D941">
        <v>61</v>
      </c>
      <c r="E941">
        <v>8003</v>
      </c>
      <c r="F941">
        <v>5185000</v>
      </c>
      <c r="G941">
        <v>2022</v>
      </c>
    </row>
    <row r="942" spans="1:7" x14ac:dyDescent="0.3">
      <c r="A942" s="3">
        <v>44805</v>
      </c>
      <c r="B942" t="s">
        <v>10</v>
      </c>
      <c r="C942" t="s">
        <v>7</v>
      </c>
      <c r="D942">
        <v>13</v>
      </c>
      <c r="E942">
        <v>8690</v>
      </c>
      <c r="F942">
        <v>1105000</v>
      </c>
      <c r="G942">
        <v>2022</v>
      </c>
    </row>
    <row r="943" spans="1:7" x14ac:dyDescent="0.3">
      <c r="A943" s="3">
        <v>44805</v>
      </c>
      <c r="B943" t="s">
        <v>21</v>
      </c>
      <c r="C943" t="s">
        <v>7</v>
      </c>
      <c r="D943">
        <v>14</v>
      </c>
      <c r="E943">
        <v>5315</v>
      </c>
      <c r="F943">
        <v>1190000</v>
      </c>
      <c r="G943">
        <v>2022</v>
      </c>
    </row>
    <row r="944" spans="1:7" x14ac:dyDescent="0.3">
      <c r="A944" s="3">
        <v>44805</v>
      </c>
      <c r="B944" t="s">
        <v>22</v>
      </c>
      <c r="C944" t="s">
        <v>7</v>
      </c>
      <c r="D944">
        <v>26</v>
      </c>
      <c r="E944">
        <v>2119</v>
      </c>
      <c r="F944">
        <v>2210000</v>
      </c>
      <c r="G944">
        <v>2022</v>
      </c>
    </row>
    <row r="945" spans="1:7" x14ac:dyDescent="0.3">
      <c r="A945" s="3">
        <v>44805</v>
      </c>
      <c r="B945" t="s">
        <v>11</v>
      </c>
      <c r="C945" t="s">
        <v>7</v>
      </c>
      <c r="D945">
        <v>50</v>
      </c>
      <c r="E945">
        <v>3978</v>
      </c>
      <c r="F945">
        <v>4250000</v>
      </c>
      <c r="G945">
        <v>2022</v>
      </c>
    </row>
    <row r="946" spans="1:7" x14ac:dyDescent="0.3">
      <c r="A946" s="3">
        <v>44805</v>
      </c>
      <c r="B946" t="s">
        <v>23</v>
      </c>
      <c r="C946" t="s">
        <v>7</v>
      </c>
      <c r="D946">
        <v>471</v>
      </c>
      <c r="E946">
        <v>14076</v>
      </c>
      <c r="F946">
        <v>40035000</v>
      </c>
      <c r="G946">
        <v>2022</v>
      </c>
    </row>
    <row r="947" spans="1:7" x14ac:dyDescent="0.3">
      <c r="A947" s="3">
        <v>44805</v>
      </c>
      <c r="B947" t="s">
        <v>33</v>
      </c>
      <c r="C947" t="s">
        <v>7</v>
      </c>
      <c r="D947">
        <v>42</v>
      </c>
      <c r="E947">
        <v>1687</v>
      </c>
      <c r="F947">
        <v>3570000</v>
      </c>
      <c r="G947">
        <v>2022</v>
      </c>
    </row>
    <row r="948" spans="1:7" x14ac:dyDescent="0.3">
      <c r="A948" s="3">
        <v>44805</v>
      </c>
      <c r="B948" t="s">
        <v>34</v>
      </c>
      <c r="C948" t="s">
        <v>7</v>
      </c>
      <c r="D948">
        <v>299</v>
      </c>
      <c r="E948">
        <v>25102</v>
      </c>
      <c r="F948">
        <v>25415000</v>
      </c>
      <c r="G948">
        <v>2022</v>
      </c>
    </row>
    <row r="949" spans="1:7" x14ac:dyDescent="0.3">
      <c r="A949" s="3">
        <v>44805</v>
      </c>
      <c r="B949" t="s">
        <v>30</v>
      </c>
      <c r="C949" t="s">
        <v>7</v>
      </c>
      <c r="D949">
        <v>49</v>
      </c>
      <c r="E949">
        <v>14140</v>
      </c>
      <c r="F949">
        <v>4165000</v>
      </c>
      <c r="G949">
        <v>2022</v>
      </c>
    </row>
    <row r="950" spans="1:7" x14ac:dyDescent="0.3">
      <c r="A950" s="3">
        <v>44805</v>
      </c>
      <c r="B950" t="s">
        <v>28</v>
      </c>
      <c r="C950" t="s">
        <v>7</v>
      </c>
      <c r="D950">
        <v>4</v>
      </c>
      <c r="E950">
        <v>2815</v>
      </c>
      <c r="F950">
        <v>340000</v>
      </c>
      <c r="G950">
        <v>2022</v>
      </c>
    </row>
    <row r="951" spans="1:7" x14ac:dyDescent="0.3">
      <c r="A951" s="3">
        <v>44805</v>
      </c>
      <c r="B951" t="s">
        <v>13</v>
      </c>
      <c r="C951" t="s">
        <v>7</v>
      </c>
      <c r="D951">
        <v>4</v>
      </c>
      <c r="E951">
        <v>4432</v>
      </c>
      <c r="F951">
        <v>340000</v>
      </c>
      <c r="G951">
        <v>2022</v>
      </c>
    </row>
    <row r="952" spans="1:7" x14ac:dyDescent="0.3">
      <c r="A952" s="3">
        <v>44805</v>
      </c>
      <c r="B952" t="s">
        <v>31</v>
      </c>
      <c r="C952" t="s">
        <v>7</v>
      </c>
      <c r="D952">
        <v>31</v>
      </c>
      <c r="E952">
        <v>4183</v>
      </c>
      <c r="F952">
        <v>2635000</v>
      </c>
      <c r="G952">
        <v>2022</v>
      </c>
    </row>
    <row r="953" spans="1:7" x14ac:dyDescent="0.3">
      <c r="A953" s="3">
        <v>44805</v>
      </c>
      <c r="B953" t="s">
        <v>35</v>
      </c>
      <c r="C953" t="s">
        <v>7</v>
      </c>
      <c r="D953">
        <v>493</v>
      </c>
      <c r="E953">
        <v>25136</v>
      </c>
      <c r="F953">
        <v>41905000</v>
      </c>
      <c r="G953">
        <v>2022</v>
      </c>
    </row>
    <row r="954" spans="1:7" x14ac:dyDescent="0.3">
      <c r="A954" s="3">
        <v>44805</v>
      </c>
      <c r="B954" t="s">
        <v>36</v>
      </c>
      <c r="C954" t="s">
        <v>7</v>
      </c>
      <c r="D954">
        <v>397</v>
      </c>
      <c r="E954">
        <v>19551</v>
      </c>
      <c r="F954">
        <v>33745000</v>
      </c>
      <c r="G954">
        <v>2022</v>
      </c>
    </row>
    <row r="955" spans="1:7" x14ac:dyDescent="0.3">
      <c r="A955" s="3">
        <v>44805</v>
      </c>
      <c r="B955" t="s">
        <v>24</v>
      </c>
      <c r="C955" t="s">
        <v>7</v>
      </c>
      <c r="D955">
        <v>61</v>
      </c>
      <c r="E955">
        <v>11080</v>
      </c>
      <c r="F955">
        <v>5185000</v>
      </c>
      <c r="G955">
        <v>2022</v>
      </c>
    </row>
    <row r="956" spans="1:7" x14ac:dyDescent="0.3">
      <c r="A956" s="3">
        <v>44805</v>
      </c>
      <c r="B956" t="s">
        <v>37</v>
      </c>
      <c r="C956" t="s">
        <v>7</v>
      </c>
      <c r="D956">
        <v>939</v>
      </c>
      <c r="E956">
        <v>33643</v>
      </c>
      <c r="F956">
        <v>79815000</v>
      </c>
      <c r="G956">
        <v>2022</v>
      </c>
    </row>
    <row r="957" spans="1:7" x14ac:dyDescent="0.3">
      <c r="A957" s="3">
        <v>44805</v>
      </c>
      <c r="B957" t="s">
        <v>16</v>
      </c>
      <c r="C957" t="s">
        <v>7</v>
      </c>
      <c r="D957">
        <v>2</v>
      </c>
      <c r="E957">
        <v>1047</v>
      </c>
      <c r="F957">
        <v>170000</v>
      </c>
      <c r="G957">
        <v>2022</v>
      </c>
    </row>
    <row r="958" spans="1:7" x14ac:dyDescent="0.3">
      <c r="A958" s="3">
        <v>44805</v>
      </c>
      <c r="B958" t="s">
        <v>25</v>
      </c>
      <c r="C958" t="s">
        <v>7</v>
      </c>
      <c r="D958">
        <v>40</v>
      </c>
      <c r="E958">
        <v>5941</v>
      </c>
      <c r="F958">
        <v>3400000</v>
      </c>
      <c r="G958">
        <v>2022</v>
      </c>
    </row>
    <row r="959" spans="1:7" x14ac:dyDescent="0.3">
      <c r="A959" s="3">
        <v>44805</v>
      </c>
      <c r="B959" t="s">
        <v>19</v>
      </c>
      <c r="C959" t="s">
        <v>7</v>
      </c>
      <c r="D959">
        <v>2</v>
      </c>
      <c r="E959">
        <v>858</v>
      </c>
      <c r="F959">
        <v>170000</v>
      </c>
      <c r="G959">
        <v>2022</v>
      </c>
    </row>
    <row r="960" spans="1:7" x14ac:dyDescent="0.3">
      <c r="A960" s="3">
        <v>44805</v>
      </c>
      <c r="B960" t="s">
        <v>26</v>
      </c>
      <c r="C960" t="s">
        <v>7</v>
      </c>
      <c r="D960">
        <v>4</v>
      </c>
      <c r="E960">
        <v>8968</v>
      </c>
      <c r="F960">
        <v>340000</v>
      </c>
      <c r="G960">
        <v>2022</v>
      </c>
    </row>
    <row r="961" spans="1:7" x14ac:dyDescent="0.3">
      <c r="A961" s="3">
        <v>44805</v>
      </c>
      <c r="B961" t="s">
        <v>38</v>
      </c>
      <c r="C961" t="s">
        <v>7</v>
      </c>
      <c r="D961">
        <v>150</v>
      </c>
      <c r="E961">
        <v>12513</v>
      </c>
      <c r="F961">
        <v>12750000</v>
      </c>
      <c r="G961">
        <v>2022</v>
      </c>
    </row>
    <row r="962" spans="1:7" x14ac:dyDescent="0.3">
      <c r="A962" s="3">
        <v>44805</v>
      </c>
      <c r="B962" t="s">
        <v>39</v>
      </c>
      <c r="C962" t="s">
        <v>7</v>
      </c>
      <c r="D962">
        <v>218</v>
      </c>
      <c r="E962">
        <v>21233</v>
      </c>
      <c r="F962">
        <v>18530000</v>
      </c>
      <c r="G962">
        <v>2022</v>
      </c>
    </row>
    <row r="963" spans="1:7" x14ac:dyDescent="0.3">
      <c r="A963" s="3">
        <v>44805</v>
      </c>
      <c r="B963" t="s">
        <v>40</v>
      </c>
      <c r="C963" t="s">
        <v>7</v>
      </c>
      <c r="D963">
        <v>23</v>
      </c>
      <c r="E963">
        <v>22777</v>
      </c>
      <c r="F963">
        <v>1955000</v>
      </c>
      <c r="G963">
        <v>2022</v>
      </c>
    </row>
    <row r="964" spans="1:7" x14ac:dyDescent="0.3">
      <c r="A964" s="3">
        <v>44805</v>
      </c>
      <c r="B964" t="s">
        <v>27</v>
      </c>
      <c r="C964" t="s">
        <v>7</v>
      </c>
      <c r="D964">
        <v>29</v>
      </c>
      <c r="E964">
        <v>3066</v>
      </c>
      <c r="F964">
        <v>2465000</v>
      </c>
      <c r="G964">
        <v>2022</v>
      </c>
    </row>
    <row r="965" spans="1:7" x14ac:dyDescent="0.3">
      <c r="A965" s="3">
        <v>44805</v>
      </c>
      <c r="B965" t="s">
        <v>41</v>
      </c>
      <c r="C965" t="s">
        <v>7</v>
      </c>
      <c r="D965">
        <v>123</v>
      </c>
      <c r="E965">
        <v>11473</v>
      </c>
      <c r="F965">
        <v>10455000</v>
      </c>
      <c r="G965">
        <v>2022</v>
      </c>
    </row>
    <row r="966" spans="1:7" x14ac:dyDescent="0.3">
      <c r="A966" s="3">
        <v>44835</v>
      </c>
      <c r="B966" t="s">
        <v>32</v>
      </c>
      <c r="C966" t="s">
        <v>7</v>
      </c>
      <c r="D966">
        <v>57</v>
      </c>
      <c r="E966">
        <v>8075</v>
      </c>
      <c r="F966">
        <v>4845000</v>
      </c>
      <c r="G966">
        <v>2022</v>
      </c>
    </row>
    <row r="967" spans="1:7" x14ac:dyDescent="0.3">
      <c r="A967" s="3">
        <v>44835</v>
      </c>
      <c r="B967" t="s">
        <v>10</v>
      </c>
      <c r="C967" t="s">
        <v>7</v>
      </c>
      <c r="D967">
        <v>11</v>
      </c>
      <c r="E967">
        <v>7529</v>
      </c>
      <c r="F967">
        <v>935000</v>
      </c>
      <c r="G967">
        <v>2022</v>
      </c>
    </row>
    <row r="968" spans="1:7" x14ac:dyDescent="0.3">
      <c r="A968" s="3">
        <v>44835</v>
      </c>
      <c r="B968" t="s">
        <v>21</v>
      </c>
      <c r="C968" t="s">
        <v>7</v>
      </c>
      <c r="D968">
        <v>19</v>
      </c>
      <c r="E968">
        <v>7888</v>
      </c>
      <c r="F968">
        <v>1615000</v>
      </c>
      <c r="G968">
        <v>2022</v>
      </c>
    </row>
    <row r="969" spans="1:7" x14ac:dyDescent="0.3">
      <c r="A969" s="3">
        <v>44835</v>
      </c>
      <c r="B969" t="s">
        <v>22</v>
      </c>
      <c r="C969" t="s">
        <v>7</v>
      </c>
      <c r="D969">
        <v>16</v>
      </c>
      <c r="E969">
        <v>2422</v>
      </c>
      <c r="F969">
        <v>1360000</v>
      </c>
      <c r="G969">
        <v>2022</v>
      </c>
    </row>
    <row r="970" spans="1:7" x14ac:dyDescent="0.3">
      <c r="A970" s="3">
        <v>44835</v>
      </c>
      <c r="B970" t="s">
        <v>11</v>
      </c>
      <c r="C970" t="s">
        <v>7</v>
      </c>
      <c r="D970">
        <v>51</v>
      </c>
      <c r="E970">
        <v>7365</v>
      </c>
      <c r="F970">
        <v>4335000</v>
      </c>
      <c r="G970">
        <v>2022</v>
      </c>
    </row>
    <row r="971" spans="1:7" x14ac:dyDescent="0.3">
      <c r="A971" s="3">
        <v>44835</v>
      </c>
      <c r="B971" t="s">
        <v>12</v>
      </c>
      <c r="C971" t="s">
        <v>7</v>
      </c>
      <c r="D971">
        <v>2</v>
      </c>
      <c r="E971">
        <v>432</v>
      </c>
      <c r="F971">
        <v>170000</v>
      </c>
      <c r="G971">
        <v>2022</v>
      </c>
    </row>
    <row r="972" spans="1:7" x14ac:dyDescent="0.3">
      <c r="A972" s="3">
        <v>44835</v>
      </c>
      <c r="B972" t="s">
        <v>23</v>
      </c>
      <c r="C972" t="s">
        <v>7</v>
      </c>
      <c r="D972">
        <v>633</v>
      </c>
      <c r="E972">
        <v>18613</v>
      </c>
      <c r="F972">
        <v>53805000</v>
      </c>
      <c r="G972">
        <v>2022</v>
      </c>
    </row>
    <row r="973" spans="1:7" x14ac:dyDescent="0.3">
      <c r="A973" s="3">
        <v>44835</v>
      </c>
      <c r="B973" t="s">
        <v>33</v>
      </c>
      <c r="C973" t="s">
        <v>7</v>
      </c>
      <c r="D973">
        <v>40</v>
      </c>
      <c r="E973">
        <v>2230</v>
      </c>
      <c r="F973">
        <v>3400000</v>
      </c>
      <c r="G973">
        <v>2022</v>
      </c>
    </row>
    <row r="974" spans="1:7" x14ac:dyDescent="0.3">
      <c r="A974" s="3">
        <v>44835</v>
      </c>
      <c r="B974" t="s">
        <v>34</v>
      </c>
      <c r="C974" t="s">
        <v>7</v>
      </c>
      <c r="D974">
        <v>189</v>
      </c>
      <c r="E974">
        <v>31456</v>
      </c>
      <c r="F974">
        <v>16065000</v>
      </c>
      <c r="G974">
        <v>2022</v>
      </c>
    </row>
    <row r="975" spans="1:7" x14ac:dyDescent="0.3">
      <c r="A975" s="3">
        <v>44835</v>
      </c>
      <c r="B975" t="s">
        <v>30</v>
      </c>
      <c r="C975" t="s">
        <v>7</v>
      </c>
      <c r="D975">
        <v>39</v>
      </c>
      <c r="E975">
        <v>21475</v>
      </c>
      <c r="F975">
        <v>3315000</v>
      </c>
      <c r="G975">
        <v>2022</v>
      </c>
    </row>
    <row r="976" spans="1:7" x14ac:dyDescent="0.3">
      <c r="A976" s="3">
        <v>44835</v>
      </c>
      <c r="B976" t="s">
        <v>28</v>
      </c>
      <c r="C976" t="s">
        <v>7</v>
      </c>
      <c r="D976">
        <v>2</v>
      </c>
      <c r="E976">
        <v>3447</v>
      </c>
      <c r="F976">
        <v>170000</v>
      </c>
      <c r="G976">
        <v>2022</v>
      </c>
    </row>
    <row r="977" spans="1:7" x14ac:dyDescent="0.3">
      <c r="A977" s="3">
        <v>44835</v>
      </c>
      <c r="B977" t="s">
        <v>13</v>
      </c>
      <c r="C977" t="s">
        <v>7</v>
      </c>
      <c r="D977">
        <v>8</v>
      </c>
      <c r="E977">
        <v>4556</v>
      </c>
      <c r="F977">
        <v>680000</v>
      </c>
      <c r="G977">
        <v>2022</v>
      </c>
    </row>
    <row r="978" spans="1:7" x14ac:dyDescent="0.3">
      <c r="A978" s="3">
        <v>44835</v>
      </c>
      <c r="B978" t="s">
        <v>31</v>
      </c>
      <c r="C978" t="s">
        <v>7</v>
      </c>
      <c r="D978">
        <v>22</v>
      </c>
      <c r="E978">
        <v>6208</v>
      </c>
      <c r="F978">
        <v>1870000</v>
      </c>
      <c r="G978">
        <v>2022</v>
      </c>
    </row>
    <row r="979" spans="1:7" x14ac:dyDescent="0.3">
      <c r="A979" s="3">
        <v>44835</v>
      </c>
      <c r="B979" t="s">
        <v>35</v>
      </c>
      <c r="C979" t="s">
        <v>7</v>
      </c>
      <c r="D979">
        <v>563</v>
      </c>
      <c r="E979">
        <v>26091</v>
      </c>
      <c r="F979">
        <v>47855000</v>
      </c>
      <c r="G979">
        <v>2022</v>
      </c>
    </row>
    <row r="980" spans="1:7" x14ac:dyDescent="0.3">
      <c r="A980" s="3">
        <v>44835</v>
      </c>
      <c r="B980" t="s">
        <v>36</v>
      </c>
      <c r="C980" t="s">
        <v>7</v>
      </c>
      <c r="D980">
        <v>419</v>
      </c>
      <c r="E980">
        <v>16857</v>
      </c>
      <c r="F980">
        <v>35615000</v>
      </c>
      <c r="G980">
        <v>2022</v>
      </c>
    </row>
    <row r="981" spans="1:7" x14ac:dyDescent="0.3">
      <c r="A981" s="3">
        <v>44835</v>
      </c>
      <c r="B981" t="s">
        <v>24</v>
      </c>
      <c r="C981" t="s">
        <v>7</v>
      </c>
      <c r="D981">
        <v>63</v>
      </c>
      <c r="E981">
        <v>22052</v>
      </c>
      <c r="F981">
        <v>5355000</v>
      </c>
      <c r="G981">
        <v>2022</v>
      </c>
    </row>
    <row r="982" spans="1:7" x14ac:dyDescent="0.3">
      <c r="A982" s="3">
        <v>44835</v>
      </c>
      <c r="B982" t="s">
        <v>37</v>
      </c>
      <c r="C982" t="s">
        <v>7</v>
      </c>
      <c r="D982">
        <v>1174</v>
      </c>
      <c r="E982">
        <v>51561</v>
      </c>
      <c r="F982">
        <v>99790000</v>
      </c>
      <c r="G982">
        <v>2022</v>
      </c>
    </row>
    <row r="983" spans="1:7" x14ac:dyDescent="0.3">
      <c r="A983" s="3">
        <v>44835</v>
      </c>
      <c r="B983" t="s">
        <v>25</v>
      </c>
      <c r="C983" t="s">
        <v>7</v>
      </c>
      <c r="D983">
        <v>43</v>
      </c>
      <c r="E983">
        <v>6848</v>
      </c>
      <c r="F983">
        <v>3655000</v>
      </c>
      <c r="G983">
        <v>2022</v>
      </c>
    </row>
    <row r="984" spans="1:7" x14ac:dyDescent="0.3">
      <c r="A984" s="3">
        <v>44835</v>
      </c>
      <c r="B984" t="s">
        <v>19</v>
      </c>
      <c r="C984" t="s">
        <v>7</v>
      </c>
      <c r="D984">
        <v>4</v>
      </c>
      <c r="E984">
        <v>754</v>
      </c>
      <c r="F984">
        <v>340000</v>
      </c>
      <c r="G984">
        <v>2022</v>
      </c>
    </row>
    <row r="985" spans="1:7" x14ac:dyDescent="0.3">
      <c r="A985" s="3">
        <v>44835</v>
      </c>
      <c r="B985" t="s">
        <v>26</v>
      </c>
      <c r="C985" t="s">
        <v>7</v>
      </c>
      <c r="D985">
        <v>3</v>
      </c>
      <c r="E985">
        <v>10552</v>
      </c>
      <c r="F985">
        <v>255000</v>
      </c>
      <c r="G985">
        <v>2022</v>
      </c>
    </row>
    <row r="986" spans="1:7" x14ac:dyDescent="0.3">
      <c r="A986" s="3">
        <v>44835</v>
      </c>
      <c r="B986" t="s">
        <v>38</v>
      </c>
      <c r="C986" t="s">
        <v>7</v>
      </c>
      <c r="D986">
        <v>204</v>
      </c>
      <c r="E986">
        <v>22678</v>
      </c>
      <c r="F986">
        <v>17340000</v>
      </c>
      <c r="G986">
        <v>2022</v>
      </c>
    </row>
    <row r="987" spans="1:7" x14ac:dyDescent="0.3">
      <c r="A987" s="3">
        <v>44835</v>
      </c>
      <c r="B987" t="s">
        <v>39</v>
      </c>
      <c r="C987" t="s">
        <v>7</v>
      </c>
      <c r="D987">
        <v>184</v>
      </c>
      <c r="E987">
        <v>18425</v>
      </c>
      <c r="F987">
        <v>15640000</v>
      </c>
      <c r="G987">
        <v>2022</v>
      </c>
    </row>
    <row r="988" spans="1:7" x14ac:dyDescent="0.3">
      <c r="A988" s="3">
        <v>44835</v>
      </c>
      <c r="B988" t="s">
        <v>40</v>
      </c>
      <c r="C988" t="s">
        <v>7</v>
      </c>
      <c r="D988">
        <v>21</v>
      </c>
      <c r="E988">
        <v>42577</v>
      </c>
      <c r="F988">
        <v>1785000</v>
      </c>
      <c r="G988">
        <v>2022</v>
      </c>
    </row>
    <row r="989" spans="1:7" x14ac:dyDescent="0.3">
      <c r="A989" s="3">
        <v>44835</v>
      </c>
      <c r="B989" t="s">
        <v>27</v>
      </c>
      <c r="C989" t="s">
        <v>7</v>
      </c>
      <c r="D989">
        <v>50</v>
      </c>
      <c r="E989">
        <v>5163</v>
      </c>
      <c r="F989">
        <v>4250000</v>
      </c>
      <c r="G989">
        <v>2022</v>
      </c>
    </row>
    <row r="990" spans="1:7" x14ac:dyDescent="0.3">
      <c r="A990" s="3">
        <v>44835</v>
      </c>
      <c r="B990" t="s">
        <v>41</v>
      </c>
      <c r="C990" t="s">
        <v>7</v>
      </c>
      <c r="D990">
        <v>94</v>
      </c>
      <c r="E990">
        <v>6483</v>
      </c>
      <c r="F990">
        <v>7990000</v>
      </c>
      <c r="G990">
        <v>2022</v>
      </c>
    </row>
    <row r="991" spans="1:7" x14ac:dyDescent="0.3">
      <c r="A991" s="3">
        <v>44866</v>
      </c>
      <c r="B991" t="s">
        <v>32</v>
      </c>
      <c r="C991" t="s">
        <v>7</v>
      </c>
      <c r="D991">
        <v>95</v>
      </c>
      <c r="E991">
        <v>6272</v>
      </c>
      <c r="F991">
        <v>8075000</v>
      </c>
      <c r="G991">
        <v>2022</v>
      </c>
    </row>
    <row r="992" spans="1:7" x14ac:dyDescent="0.3">
      <c r="A992" s="3">
        <v>44866</v>
      </c>
      <c r="B992" t="s">
        <v>10</v>
      </c>
      <c r="C992" t="s">
        <v>7</v>
      </c>
      <c r="D992">
        <v>10</v>
      </c>
      <c r="E992">
        <v>7676</v>
      </c>
      <c r="F992">
        <v>850000</v>
      </c>
      <c r="G992">
        <v>2022</v>
      </c>
    </row>
    <row r="993" spans="1:7" x14ac:dyDescent="0.3">
      <c r="A993" s="3">
        <v>44866</v>
      </c>
      <c r="B993" t="s">
        <v>21</v>
      </c>
      <c r="C993" t="s">
        <v>7</v>
      </c>
      <c r="D993">
        <v>6</v>
      </c>
      <c r="E993">
        <v>6295</v>
      </c>
      <c r="F993">
        <v>510000</v>
      </c>
      <c r="G993">
        <v>2022</v>
      </c>
    </row>
    <row r="994" spans="1:7" x14ac:dyDescent="0.3">
      <c r="A994" s="3">
        <v>44866</v>
      </c>
      <c r="B994" t="s">
        <v>22</v>
      </c>
      <c r="C994" t="s">
        <v>7</v>
      </c>
      <c r="D994">
        <v>61</v>
      </c>
      <c r="E994">
        <v>2279</v>
      </c>
      <c r="F994">
        <v>5185000</v>
      </c>
      <c r="G994">
        <v>2022</v>
      </c>
    </row>
    <row r="995" spans="1:7" x14ac:dyDescent="0.3">
      <c r="A995" s="3">
        <v>44866</v>
      </c>
      <c r="B995" t="s">
        <v>11</v>
      </c>
      <c r="C995" t="s">
        <v>7</v>
      </c>
      <c r="D995">
        <v>33</v>
      </c>
      <c r="E995">
        <v>3846</v>
      </c>
      <c r="F995">
        <v>2805000</v>
      </c>
      <c r="G995">
        <v>2022</v>
      </c>
    </row>
    <row r="996" spans="1:7" x14ac:dyDescent="0.3">
      <c r="A996" s="3">
        <v>44866</v>
      </c>
      <c r="B996" t="s">
        <v>12</v>
      </c>
      <c r="C996" t="s">
        <v>7</v>
      </c>
      <c r="D996">
        <v>2</v>
      </c>
      <c r="E996">
        <v>455</v>
      </c>
      <c r="F996">
        <v>170000</v>
      </c>
      <c r="G996">
        <v>2022</v>
      </c>
    </row>
    <row r="997" spans="1:7" x14ac:dyDescent="0.3">
      <c r="A997" s="3">
        <v>44866</v>
      </c>
      <c r="B997" t="s">
        <v>23</v>
      </c>
      <c r="C997" t="s">
        <v>7</v>
      </c>
      <c r="D997">
        <v>483</v>
      </c>
      <c r="E997">
        <v>15949</v>
      </c>
      <c r="F997">
        <v>41055000</v>
      </c>
      <c r="G997">
        <v>2022</v>
      </c>
    </row>
    <row r="998" spans="1:7" x14ac:dyDescent="0.3">
      <c r="A998" s="3">
        <v>44866</v>
      </c>
      <c r="B998" t="s">
        <v>33</v>
      </c>
      <c r="C998" t="s">
        <v>7</v>
      </c>
      <c r="D998">
        <v>26</v>
      </c>
      <c r="E998">
        <v>1797</v>
      </c>
      <c r="F998">
        <v>2210000</v>
      </c>
      <c r="G998">
        <v>2022</v>
      </c>
    </row>
    <row r="999" spans="1:7" x14ac:dyDescent="0.3">
      <c r="A999" s="3">
        <v>44866</v>
      </c>
      <c r="B999" t="s">
        <v>34</v>
      </c>
      <c r="C999" t="s">
        <v>7</v>
      </c>
      <c r="D999">
        <v>374</v>
      </c>
      <c r="E999">
        <v>36212</v>
      </c>
      <c r="F999">
        <v>31790000</v>
      </c>
      <c r="G999">
        <v>2022</v>
      </c>
    </row>
    <row r="1000" spans="1:7" x14ac:dyDescent="0.3">
      <c r="A1000" s="3">
        <v>44866</v>
      </c>
      <c r="B1000" t="s">
        <v>30</v>
      </c>
      <c r="C1000" t="s">
        <v>7</v>
      </c>
      <c r="D1000">
        <v>133</v>
      </c>
      <c r="E1000">
        <v>21202</v>
      </c>
      <c r="F1000">
        <v>11305000</v>
      </c>
      <c r="G1000">
        <v>2022</v>
      </c>
    </row>
    <row r="1001" spans="1:7" x14ac:dyDescent="0.3">
      <c r="A1001" s="3">
        <v>44866</v>
      </c>
      <c r="B1001" t="s">
        <v>28</v>
      </c>
      <c r="C1001" t="s">
        <v>7</v>
      </c>
      <c r="D1001">
        <v>2</v>
      </c>
      <c r="E1001">
        <v>5135</v>
      </c>
      <c r="F1001">
        <v>170000</v>
      </c>
      <c r="G1001">
        <v>2022</v>
      </c>
    </row>
    <row r="1002" spans="1:7" x14ac:dyDescent="0.3">
      <c r="A1002" s="3">
        <v>44866</v>
      </c>
      <c r="B1002" t="s">
        <v>31</v>
      </c>
      <c r="C1002" t="s">
        <v>7</v>
      </c>
      <c r="D1002">
        <v>15</v>
      </c>
      <c r="E1002">
        <v>4657</v>
      </c>
      <c r="F1002">
        <v>1275000</v>
      </c>
      <c r="G1002">
        <v>2022</v>
      </c>
    </row>
    <row r="1003" spans="1:7" x14ac:dyDescent="0.3">
      <c r="A1003" s="3">
        <v>44866</v>
      </c>
      <c r="B1003" t="s">
        <v>35</v>
      </c>
      <c r="C1003" t="s">
        <v>7</v>
      </c>
      <c r="D1003">
        <v>564</v>
      </c>
      <c r="E1003">
        <v>23618</v>
      </c>
      <c r="F1003">
        <v>47940000</v>
      </c>
      <c r="G1003">
        <v>2022</v>
      </c>
    </row>
    <row r="1004" spans="1:7" x14ac:dyDescent="0.3">
      <c r="A1004" s="3">
        <v>44866</v>
      </c>
      <c r="B1004" t="s">
        <v>36</v>
      </c>
      <c r="C1004" t="s">
        <v>7</v>
      </c>
      <c r="D1004">
        <v>325</v>
      </c>
      <c r="E1004">
        <v>15267</v>
      </c>
      <c r="F1004">
        <v>27625000</v>
      </c>
      <c r="G1004">
        <v>2022</v>
      </c>
    </row>
    <row r="1005" spans="1:7" x14ac:dyDescent="0.3">
      <c r="A1005" s="3">
        <v>44866</v>
      </c>
      <c r="B1005" t="s">
        <v>24</v>
      </c>
      <c r="C1005" t="s">
        <v>7</v>
      </c>
      <c r="D1005">
        <v>54</v>
      </c>
      <c r="E1005">
        <v>10575</v>
      </c>
      <c r="F1005">
        <v>4590000</v>
      </c>
      <c r="G1005">
        <v>2022</v>
      </c>
    </row>
    <row r="1006" spans="1:7" x14ac:dyDescent="0.3">
      <c r="A1006" s="3">
        <v>44866</v>
      </c>
      <c r="B1006" t="s">
        <v>37</v>
      </c>
      <c r="C1006" t="s">
        <v>7</v>
      </c>
      <c r="D1006">
        <v>1144</v>
      </c>
      <c r="E1006">
        <v>35215</v>
      </c>
      <c r="F1006">
        <v>97240000</v>
      </c>
      <c r="G1006">
        <v>2022</v>
      </c>
    </row>
    <row r="1007" spans="1:7" x14ac:dyDescent="0.3">
      <c r="A1007" s="3">
        <v>44866</v>
      </c>
      <c r="B1007" t="s">
        <v>25</v>
      </c>
      <c r="C1007" t="s">
        <v>7</v>
      </c>
      <c r="D1007">
        <v>53</v>
      </c>
      <c r="E1007">
        <v>5833</v>
      </c>
      <c r="F1007">
        <v>4505000</v>
      </c>
      <c r="G1007">
        <v>2022</v>
      </c>
    </row>
    <row r="1008" spans="1:7" x14ac:dyDescent="0.3">
      <c r="A1008" s="3">
        <v>44866</v>
      </c>
      <c r="B1008" t="s">
        <v>19</v>
      </c>
      <c r="C1008" t="s">
        <v>7</v>
      </c>
      <c r="D1008">
        <v>9</v>
      </c>
      <c r="E1008">
        <v>782</v>
      </c>
      <c r="F1008">
        <v>765000</v>
      </c>
      <c r="G1008">
        <v>2022</v>
      </c>
    </row>
    <row r="1009" spans="1:7" x14ac:dyDescent="0.3">
      <c r="A1009" s="3">
        <v>44866</v>
      </c>
      <c r="B1009" t="s">
        <v>38</v>
      </c>
      <c r="C1009" t="s">
        <v>7</v>
      </c>
      <c r="D1009">
        <v>113</v>
      </c>
      <c r="E1009">
        <v>15252</v>
      </c>
      <c r="F1009">
        <v>9605000</v>
      </c>
      <c r="G1009">
        <v>2022</v>
      </c>
    </row>
    <row r="1010" spans="1:7" x14ac:dyDescent="0.3">
      <c r="A1010" s="3">
        <v>44866</v>
      </c>
      <c r="B1010" t="s">
        <v>39</v>
      </c>
      <c r="C1010" t="s">
        <v>7</v>
      </c>
      <c r="D1010">
        <v>311</v>
      </c>
      <c r="E1010">
        <v>20180</v>
      </c>
      <c r="F1010">
        <v>26435000</v>
      </c>
      <c r="G1010">
        <v>2022</v>
      </c>
    </row>
    <row r="1011" spans="1:7" x14ac:dyDescent="0.3">
      <c r="A1011" s="3">
        <v>44866</v>
      </c>
      <c r="B1011" t="s">
        <v>40</v>
      </c>
      <c r="C1011" t="s">
        <v>7</v>
      </c>
      <c r="D1011">
        <v>11</v>
      </c>
      <c r="E1011">
        <v>31886</v>
      </c>
      <c r="F1011">
        <v>935000</v>
      </c>
      <c r="G1011">
        <v>2022</v>
      </c>
    </row>
    <row r="1012" spans="1:7" x14ac:dyDescent="0.3">
      <c r="A1012" s="3">
        <v>44866</v>
      </c>
      <c r="B1012" t="s">
        <v>27</v>
      </c>
      <c r="C1012" t="s">
        <v>7</v>
      </c>
      <c r="D1012">
        <v>31</v>
      </c>
      <c r="E1012">
        <v>5199</v>
      </c>
      <c r="F1012">
        <v>2635000</v>
      </c>
      <c r="G1012">
        <v>2022</v>
      </c>
    </row>
    <row r="1013" spans="1:7" x14ac:dyDescent="0.3">
      <c r="A1013" s="3">
        <v>44866</v>
      </c>
      <c r="B1013" t="s">
        <v>41</v>
      </c>
      <c r="C1013" t="s">
        <v>7</v>
      </c>
      <c r="D1013">
        <v>121</v>
      </c>
      <c r="E1013">
        <v>10465</v>
      </c>
      <c r="F1013">
        <v>10285000</v>
      </c>
      <c r="G1013">
        <v>2022</v>
      </c>
    </row>
    <row r="1014" spans="1:7" x14ac:dyDescent="0.3">
      <c r="A1014" s="3">
        <v>44896</v>
      </c>
      <c r="B1014" t="s">
        <v>8</v>
      </c>
      <c r="C1014" t="s">
        <v>7</v>
      </c>
      <c r="D1014">
        <v>3</v>
      </c>
      <c r="E1014">
        <v>229</v>
      </c>
      <c r="F1014">
        <v>255000</v>
      </c>
      <c r="G1014">
        <v>2022</v>
      </c>
    </row>
    <row r="1015" spans="1:7" x14ac:dyDescent="0.3">
      <c r="A1015" s="3">
        <v>44896</v>
      </c>
      <c r="B1015" t="s">
        <v>32</v>
      </c>
      <c r="C1015" t="s">
        <v>7</v>
      </c>
      <c r="D1015">
        <v>120</v>
      </c>
      <c r="E1015">
        <v>6769</v>
      </c>
      <c r="F1015">
        <v>10200000</v>
      </c>
      <c r="G1015">
        <v>2022</v>
      </c>
    </row>
    <row r="1016" spans="1:7" x14ac:dyDescent="0.3">
      <c r="A1016" s="3">
        <v>44896</v>
      </c>
      <c r="B1016" t="s">
        <v>10</v>
      </c>
      <c r="C1016" t="s">
        <v>7</v>
      </c>
      <c r="D1016">
        <v>4</v>
      </c>
      <c r="E1016">
        <v>8441</v>
      </c>
      <c r="F1016">
        <v>340000</v>
      </c>
      <c r="G1016">
        <v>2022</v>
      </c>
    </row>
    <row r="1017" spans="1:7" x14ac:dyDescent="0.3">
      <c r="A1017" s="3">
        <v>44896</v>
      </c>
      <c r="B1017" t="s">
        <v>21</v>
      </c>
      <c r="C1017" t="s">
        <v>7</v>
      </c>
      <c r="D1017">
        <v>5</v>
      </c>
      <c r="E1017">
        <v>4752</v>
      </c>
      <c r="F1017">
        <v>425000</v>
      </c>
      <c r="G1017">
        <v>2022</v>
      </c>
    </row>
    <row r="1018" spans="1:7" x14ac:dyDescent="0.3">
      <c r="A1018" s="3">
        <v>44896</v>
      </c>
      <c r="B1018" t="s">
        <v>22</v>
      </c>
      <c r="C1018" t="s">
        <v>7</v>
      </c>
      <c r="D1018">
        <v>46</v>
      </c>
      <c r="E1018">
        <v>2261</v>
      </c>
      <c r="F1018">
        <v>3910000</v>
      </c>
      <c r="G1018">
        <v>2022</v>
      </c>
    </row>
    <row r="1019" spans="1:7" x14ac:dyDescent="0.3">
      <c r="A1019" s="3">
        <v>44896</v>
      </c>
      <c r="B1019" t="s">
        <v>11</v>
      </c>
      <c r="C1019" t="s">
        <v>7</v>
      </c>
      <c r="D1019">
        <v>40</v>
      </c>
      <c r="E1019">
        <v>3887</v>
      </c>
      <c r="F1019">
        <v>3400000</v>
      </c>
      <c r="G1019">
        <v>2022</v>
      </c>
    </row>
    <row r="1020" spans="1:7" x14ac:dyDescent="0.3">
      <c r="A1020" s="3">
        <v>44896</v>
      </c>
      <c r="B1020" t="s">
        <v>12</v>
      </c>
      <c r="C1020" t="s">
        <v>7</v>
      </c>
      <c r="D1020">
        <v>2</v>
      </c>
      <c r="E1020">
        <v>365</v>
      </c>
      <c r="F1020">
        <v>170000</v>
      </c>
      <c r="G1020">
        <v>2022</v>
      </c>
    </row>
    <row r="1021" spans="1:7" x14ac:dyDescent="0.3">
      <c r="A1021" s="3">
        <v>44896</v>
      </c>
      <c r="B1021" t="s">
        <v>23</v>
      </c>
      <c r="C1021" t="s">
        <v>7</v>
      </c>
      <c r="D1021">
        <v>791</v>
      </c>
      <c r="E1021">
        <v>15492</v>
      </c>
      <c r="F1021">
        <v>67235000</v>
      </c>
      <c r="G1021">
        <v>2022</v>
      </c>
    </row>
    <row r="1022" spans="1:7" x14ac:dyDescent="0.3">
      <c r="A1022" s="3">
        <v>44896</v>
      </c>
      <c r="B1022" t="s">
        <v>33</v>
      </c>
      <c r="C1022" t="s">
        <v>7</v>
      </c>
      <c r="D1022">
        <v>30</v>
      </c>
      <c r="E1022">
        <v>1744</v>
      </c>
      <c r="F1022">
        <v>2550000</v>
      </c>
      <c r="G1022">
        <v>2022</v>
      </c>
    </row>
    <row r="1023" spans="1:7" x14ac:dyDescent="0.3">
      <c r="A1023" s="3">
        <v>44896</v>
      </c>
      <c r="B1023" t="s">
        <v>34</v>
      </c>
      <c r="C1023" t="s">
        <v>7</v>
      </c>
      <c r="D1023">
        <v>260</v>
      </c>
      <c r="E1023">
        <v>27614</v>
      </c>
      <c r="F1023">
        <v>22100000</v>
      </c>
      <c r="G1023">
        <v>2022</v>
      </c>
    </row>
    <row r="1024" spans="1:7" x14ac:dyDescent="0.3">
      <c r="A1024" s="3">
        <v>44896</v>
      </c>
      <c r="B1024" t="s">
        <v>30</v>
      </c>
      <c r="C1024" t="s">
        <v>7</v>
      </c>
      <c r="D1024">
        <v>177</v>
      </c>
      <c r="E1024">
        <v>18223</v>
      </c>
      <c r="F1024">
        <v>15045000</v>
      </c>
      <c r="G1024">
        <v>2022</v>
      </c>
    </row>
    <row r="1025" spans="1:7" x14ac:dyDescent="0.3">
      <c r="A1025" s="3">
        <v>44896</v>
      </c>
      <c r="B1025" t="s">
        <v>28</v>
      </c>
      <c r="C1025" t="s">
        <v>7</v>
      </c>
      <c r="D1025">
        <v>7</v>
      </c>
      <c r="E1025">
        <v>4026</v>
      </c>
      <c r="F1025">
        <v>595000</v>
      </c>
      <c r="G1025">
        <v>2022</v>
      </c>
    </row>
    <row r="1026" spans="1:7" x14ac:dyDescent="0.3">
      <c r="A1026" s="3">
        <v>44896</v>
      </c>
      <c r="B1026" t="s">
        <v>13</v>
      </c>
      <c r="C1026" t="s">
        <v>7</v>
      </c>
      <c r="D1026">
        <v>4</v>
      </c>
      <c r="E1026">
        <v>5304</v>
      </c>
      <c r="F1026">
        <v>340000</v>
      </c>
      <c r="G1026">
        <v>2022</v>
      </c>
    </row>
    <row r="1027" spans="1:7" x14ac:dyDescent="0.3">
      <c r="A1027" s="3">
        <v>44896</v>
      </c>
      <c r="B1027" t="s">
        <v>31</v>
      </c>
      <c r="C1027" t="s">
        <v>7</v>
      </c>
      <c r="D1027">
        <v>22</v>
      </c>
      <c r="E1027">
        <v>3979</v>
      </c>
      <c r="F1027">
        <v>1870000</v>
      </c>
      <c r="G1027">
        <v>2022</v>
      </c>
    </row>
    <row r="1028" spans="1:7" x14ac:dyDescent="0.3">
      <c r="A1028" s="3">
        <v>44896</v>
      </c>
      <c r="B1028" t="s">
        <v>35</v>
      </c>
      <c r="C1028" t="s">
        <v>7</v>
      </c>
      <c r="D1028">
        <v>438</v>
      </c>
      <c r="E1028">
        <v>22142</v>
      </c>
      <c r="F1028">
        <v>37230000</v>
      </c>
      <c r="G1028">
        <v>2022</v>
      </c>
    </row>
    <row r="1029" spans="1:7" x14ac:dyDescent="0.3">
      <c r="A1029" s="3">
        <v>44896</v>
      </c>
      <c r="B1029" t="s">
        <v>36</v>
      </c>
      <c r="C1029" t="s">
        <v>7</v>
      </c>
      <c r="D1029">
        <v>298</v>
      </c>
      <c r="E1029">
        <v>16601</v>
      </c>
      <c r="F1029">
        <v>25330000</v>
      </c>
      <c r="G1029">
        <v>2022</v>
      </c>
    </row>
    <row r="1030" spans="1:7" x14ac:dyDescent="0.3">
      <c r="A1030" s="3">
        <v>44896</v>
      </c>
      <c r="B1030" t="s">
        <v>24</v>
      </c>
      <c r="C1030" t="s">
        <v>7</v>
      </c>
      <c r="D1030">
        <v>35</v>
      </c>
      <c r="E1030">
        <v>11124</v>
      </c>
      <c r="F1030">
        <v>2975000</v>
      </c>
      <c r="G1030">
        <v>2022</v>
      </c>
    </row>
    <row r="1031" spans="1:7" x14ac:dyDescent="0.3">
      <c r="A1031" s="3">
        <v>44896</v>
      </c>
      <c r="B1031" t="s">
        <v>37</v>
      </c>
      <c r="C1031" t="s">
        <v>7</v>
      </c>
      <c r="D1031">
        <v>887</v>
      </c>
      <c r="E1031">
        <v>32422</v>
      </c>
      <c r="F1031">
        <v>75395000</v>
      </c>
      <c r="G1031">
        <v>2022</v>
      </c>
    </row>
    <row r="1032" spans="1:7" x14ac:dyDescent="0.3">
      <c r="A1032" s="3">
        <v>44896</v>
      </c>
      <c r="B1032" t="s">
        <v>25</v>
      </c>
      <c r="C1032" t="s">
        <v>7</v>
      </c>
      <c r="D1032">
        <v>42</v>
      </c>
      <c r="E1032">
        <v>6616</v>
      </c>
      <c r="F1032">
        <v>3570000</v>
      </c>
      <c r="G1032">
        <v>2022</v>
      </c>
    </row>
    <row r="1033" spans="1:7" x14ac:dyDescent="0.3">
      <c r="A1033" s="3">
        <v>44896</v>
      </c>
      <c r="B1033" t="s">
        <v>19</v>
      </c>
      <c r="C1033" t="s">
        <v>7</v>
      </c>
      <c r="D1033">
        <v>4</v>
      </c>
      <c r="E1033">
        <v>690</v>
      </c>
      <c r="F1033">
        <v>340000</v>
      </c>
      <c r="G1033">
        <v>2022</v>
      </c>
    </row>
    <row r="1034" spans="1:7" x14ac:dyDescent="0.3">
      <c r="A1034" s="3">
        <v>44896</v>
      </c>
      <c r="B1034" t="s">
        <v>38</v>
      </c>
      <c r="C1034" t="s">
        <v>7</v>
      </c>
      <c r="D1034">
        <v>110</v>
      </c>
      <c r="E1034">
        <v>12634</v>
      </c>
      <c r="F1034">
        <v>9350000</v>
      </c>
      <c r="G1034">
        <v>2022</v>
      </c>
    </row>
    <row r="1035" spans="1:7" x14ac:dyDescent="0.3">
      <c r="A1035" s="3">
        <v>44896</v>
      </c>
      <c r="B1035" t="s">
        <v>39</v>
      </c>
      <c r="C1035" t="s">
        <v>7</v>
      </c>
      <c r="D1035">
        <v>406</v>
      </c>
      <c r="E1035">
        <v>20201</v>
      </c>
      <c r="F1035">
        <v>34510000</v>
      </c>
      <c r="G1035">
        <v>2022</v>
      </c>
    </row>
    <row r="1036" spans="1:7" x14ac:dyDescent="0.3">
      <c r="A1036" s="3">
        <v>44896</v>
      </c>
      <c r="B1036" t="s">
        <v>40</v>
      </c>
      <c r="C1036" t="s">
        <v>7</v>
      </c>
      <c r="D1036">
        <v>13</v>
      </c>
      <c r="E1036">
        <v>27230</v>
      </c>
      <c r="F1036">
        <v>1105000</v>
      </c>
      <c r="G1036">
        <v>2022</v>
      </c>
    </row>
    <row r="1037" spans="1:7" x14ac:dyDescent="0.3">
      <c r="A1037" s="3">
        <v>44896</v>
      </c>
      <c r="B1037" t="s">
        <v>27</v>
      </c>
      <c r="C1037" t="s">
        <v>7</v>
      </c>
      <c r="D1037">
        <v>24</v>
      </c>
      <c r="E1037">
        <v>3881</v>
      </c>
      <c r="F1037">
        <v>2040000</v>
      </c>
      <c r="G1037">
        <v>2022</v>
      </c>
    </row>
    <row r="1038" spans="1:7" x14ac:dyDescent="0.3">
      <c r="A1038" s="3">
        <v>44896</v>
      </c>
      <c r="B1038" t="s">
        <v>41</v>
      </c>
      <c r="C1038" t="s">
        <v>7</v>
      </c>
      <c r="D1038">
        <v>65</v>
      </c>
      <c r="E1038">
        <v>8047</v>
      </c>
      <c r="F1038">
        <v>5525000</v>
      </c>
      <c r="G1038">
        <v>2022</v>
      </c>
    </row>
    <row r="1039" spans="1:7" x14ac:dyDescent="0.3">
      <c r="A1039" s="3">
        <v>44927</v>
      </c>
      <c r="B1039" t="s">
        <v>32</v>
      </c>
      <c r="C1039" t="s">
        <v>7</v>
      </c>
      <c r="D1039">
        <v>121</v>
      </c>
      <c r="E1039">
        <v>10775</v>
      </c>
      <c r="F1039">
        <v>10285000</v>
      </c>
      <c r="G1039">
        <v>2023</v>
      </c>
    </row>
    <row r="1040" spans="1:7" x14ac:dyDescent="0.3">
      <c r="A1040" s="3">
        <v>44927</v>
      </c>
      <c r="B1040" t="s">
        <v>10</v>
      </c>
      <c r="C1040" t="s">
        <v>7</v>
      </c>
      <c r="D1040">
        <v>5</v>
      </c>
      <c r="E1040">
        <v>7240</v>
      </c>
      <c r="F1040">
        <v>425000</v>
      </c>
      <c r="G1040">
        <v>2023</v>
      </c>
    </row>
    <row r="1041" spans="1:7" x14ac:dyDescent="0.3">
      <c r="A1041" s="3">
        <v>44927</v>
      </c>
      <c r="B1041" t="s">
        <v>21</v>
      </c>
      <c r="C1041" t="s">
        <v>7</v>
      </c>
      <c r="D1041">
        <v>19</v>
      </c>
      <c r="E1041">
        <v>6600</v>
      </c>
      <c r="F1041">
        <v>1615000</v>
      </c>
      <c r="G1041">
        <v>2023</v>
      </c>
    </row>
    <row r="1042" spans="1:7" x14ac:dyDescent="0.3">
      <c r="A1042" s="3">
        <v>44927</v>
      </c>
      <c r="B1042" t="s">
        <v>22</v>
      </c>
      <c r="C1042" t="s">
        <v>7</v>
      </c>
      <c r="D1042">
        <v>50</v>
      </c>
      <c r="E1042">
        <v>2500</v>
      </c>
      <c r="F1042">
        <v>4250000</v>
      </c>
      <c r="G1042">
        <v>2023</v>
      </c>
    </row>
    <row r="1043" spans="1:7" x14ac:dyDescent="0.3">
      <c r="A1043" s="3">
        <v>44927</v>
      </c>
      <c r="B1043" t="s">
        <v>11</v>
      </c>
      <c r="C1043" t="s">
        <v>7</v>
      </c>
      <c r="D1043">
        <v>56</v>
      </c>
      <c r="E1043">
        <v>4880</v>
      </c>
      <c r="F1043">
        <v>4760000</v>
      </c>
      <c r="G1043">
        <v>2023</v>
      </c>
    </row>
    <row r="1044" spans="1:7" x14ac:dyDescent="0.3">
      <c r="A1044" s="3">
        <v>44927</v>
      </c>
      <c r="B1044" t="s">
        <v>23</v>
      </c>
      <c r="C1044" t="s">
        <v>7</v>
      </c>
      <c r="D1044">
        <v>331</v>
      </c>
      <c r="E1044">
        <v>17993</v>
      </c>
      <c r="F1044">
        <v>28135000</v>
      </c>
      <c r="G1044">
        <v>2023</v>
      </c>
    </row>
    <row r="1045" spans="1:7" x14ac:dyDescent="0.3">
      <c r="A1045" s="3">
        <v>44927</v>
      </c>
      <c r="B1045" t="s">
        <v>33</v>
      </c>
      <c r="C1045" t="s">
        <v>7</v>
      </c>
      <c r="D1045">
        <v>44</v>
      </c>
      <c r="E1045">
        <v>1888</v>
      </c>
      <c r="F1045">
        <v>3740000</v>
      </c>
      <c r="G1045">
        <v>2023</v>
      </c>
    </row>
    <row r="1046" spans="1:7" x14ac:dyDescent="0.3">
      <c r="A1046" s="3">
        <v>44927</v>
      </c>
      <c r="B1046" t="s">
        <v>34</v>
      </c>
      <c r="C1046" t="s">
        <v>7</v>
      </c>
      <c r="D1046">
        <v>212</v>
      </c>
      <c r="E1046">
        <v>25859</v>
      </c>
      <c r="F1046">
        <v>18020000</v>
      </c>
      <c r="G1046">
        <v>2023</v>
      </c>
    </row>
    <row r="1047" spans="1:7" x14ac:dyDescent="0.3">
      <c r="A1047" s="3">
        <v>44927</v>
      </c>
      <c r="B1047" t="s">
        <v>30</v>
      </c>
      <c r="C1047" t="s">
        <v>7</v>
      </c>
      <c r="D1047">
        <v>141</v>
      </c>
      <c r="E1047">
        <v>25164</v>
      </c>
      <c r="F1047">
        <v>11985000</v>
      </c>
      <c r="G1047">
        <v>2023</v>
      </c>
    </row>
    <row r="1048" spans="1:7" x14ac:dyDescent="0.3">
      <c r="A1048" s="3">
        <v>44927</v>
      </c>
      <c r="B1048" t="s">
        <v>28</v>
      </c>
      <c r="C1048" t="s">
        <v>7</v>
      </c>
      <c r="D1048">
        <v>5</v>
      </c>
      <c r="E1048">
        <v>4192</v>
      </c>
      <c r="F1048">
        <v>425000</v>
      </c>
      <c r="G1048">
        <v>2023</v>
      </c>
    </row>
    <row r="1049" spans="1:7" x14ac:dyDescent="0.3">
      <c r="A1049" s="3">
        <v>44927</v>
      </c>
      <c r="B1049" t="s">
        <v>13</v>
      </c>
      <c r="C1049" t="s">
        <v>7</v>
      </c>
      <c r="D1049">
        <v>4</v>
      </c>
      <c r="E1049">
        <v>4245</v>
      </c>
      <c r="F1049">
        <v>340000</v>
      </c>
      <c r="G1049">
        <v>2023</v>
      </c>
    </row>
    <row r="1050" spans="1:7" x14ac:dyDescent="0.3">
      <c r="A1050" s="3">
        <v>44927</v>
      </c>
      <c r="B1050" t="s">
        <v>31</v>
      </c>
      <c r="C1050" t="s">
        <v>7</v>
      </c>
      <c r="D1050">
        <v>41</v>
      </c>
      <c r="E1050">
        <v>5016</v>
      </c>
      <c r="F1050">
        <v>3485000</v>
      </c>
      <c r="G1050">
        <v>2023</v>
      </c>
    </row>
    <row r="1051" spans="1:7" x14ac:dyDescent="0.3">
      <c r="A1051" s="3">
        <v>44927</v>
      </c>
      <c r="B1051" t="s">
        <v>35</v>
      </c>
      <c r="C1051" t="s">
        <v>7</v>
      </c>
      <c r="D1051">
        <v>587</v>
      </c>
      <c r="E1051">
        <v>26011</v>
      </c>
      <c r="F1051">
        <v>49895000</v>
      </c>
      <c r="G1051">
        <v>2023</v>
      </c>
    </row>
    <row r="1052" spans="1:7" x14ac:dyDescent="0.3">
      <c r="A1052" s="3">
        <v>44927</v>
      </c>
      <c r="B1052" t="s">
        <v>36</v>
      </c>
      <c r="C1052" t="s">
        <v>7</v>
      </c>
      <c r="D1052">
        <v>344</v>
      </c>
      <c r="E1052">
        <v>17267</v>
      </c>
      <c r="F1052">
        <v>29240000</v>
      </c>
      <c r="G1052">
        <v>2023</v>
      </c>
    </row>
    <row r="1053" spans="1:7" x14ac:dyDescent="0.3">
      <c r="A1053" s="3">
        <v>44927</v>
      </c>
      <c r="B1053" t="s">
        <v>24</v>
      </c>
      <c r="C1053" t="s">
        <v>7</v>
      </c>
      <c r="D1053">
        <v>69</v>
      </c>
      <c r="E1053">
        <v>17945</v>
      </c>
      <c r="F1053">
        <v>5865000</v>
      </c>
      <c r="G1053">
        <v>2023</v>
      </c>
    </row>
    <row r="1054" spans="1:7" x14ac:dyDescent="0.3">
      <c r="A1054" s="3">
        <v>44927</v>
      </c>
      <c r="B1054" t="s">
        <v>37</v>
      </c>
      <c r="C1054" t="s">
        <v>7</v>
      </c>
      <c r="D1054">
        <v>827</v>
      </c>
      <c r="E1054">
        <v>44349</v>
      </c>
      <c r="F1054">
        <v>70295000</v>
      </c>
      <c r="G1054">
        <v>2023</v>
      </c>
    </row>
    <row r="1055" spans="1:7" x14ac:dyDescent="0.3">
      <c r="A1055" s="3">
        <v>44927</v>
      </c>
      <c r="B1055" t="s">
        <v>15</v>
      </c>
      <c r="C1055" t="s">
        <v>7</v>
      </c>
      <c r="D1055">
        <v>3</v>
      </c>
      <c r="E1055">
        <v>892</v>
      </c>
      <c r="F1055">
        <v>255000</v>
      </c>
      <c r="G1055">
        <v>2023</v>
      </c>
    </row>
    <row r="1056" spans="1:7" x14ac:dyDescent="0.3">
      <c r="A1056" s="3">
        <v>44927</v>
      </c>
      <c r="B1056" t="s">
        <v>25</v>
      </c>
      <c r="C1056" t="s">
        <v>7</v>
      </c>
      <c r="D1056">
        <v>51</v>
      </c>
      <c r="E1056">
        <v>6278</v>
      </c>
      <c r="F1056">
        <v>4335000</v>
      </c>
      <c r="G1056">
        <v>2023</v>
      </c>
    </row>
    <row r="1057" spans="1:7" x14ac:dyDescent="0.3">
      <c r="A1057" s="3">
        <v>44927</v>
      </c>
      <c r="B1057" t="s">
        <v>19</v>
      </c>
      <c r="C1057" t="s">
        <v>7</v>
      </c>
      <c r="D1057">
        <v>3</v>
      </c>
      <c r="E1057">
        <v>1004</v>
      </c>
      <c r="F1057">
        <v>255000</v>
      </c>
      <c r="G1057">
        <v>2023</v>
      </c>
    </row>
    <row r="1058" spans="1:7" x14ac:dyDescent="0.3">
      <c r="A1058" s="3">
        <v>44927</v>
      </c>
      <c r="B1058" t="s">
        <v>38</v>
      </c>
      <c r="C1058" t="s">
        <v>7</v>
      </c>
      <c r="D1058">
        <v>155</v>
      </c>
      <c r="E1058">
        <v>18017</v>
      </c>
      <c r="F1058">
        <v>13175000</v>
      </c>
      <c r="G1058">
        <v>2023</v>
      </c>
    </row>
    <row r="1059" spans="1:7" x14ac:dyDescent="0.3">
      <c r="A1059" s="3">
        <v>44927</v>
      </c>
      <c r="B1059" t="s">
        <v>39</v>
      </c>
      <c r="C1059" t="s">
        <v>7</v>
      </c>
      <c r="D1059">
        <v>202</v>
      </c>
      <c r="E1059">
        <v>24430</v>
      </c>
      <c r="F1059">
        <v>17170000</v>
      </c>
      <c r="G1059">
        <v>2023</v>
      </c>
    </row>
    <row r="1060" spans="1:7" x14ac:dyDescent="0.3">
      <c r="A1060" s="3">
        <v>44927</v>
      </c>
      <c r="B1060" t="s">
        <v>40</v>
      </c>
      <c r="C1060" t="s">
        <v>7</v>
      </c>
      <c r="D1060">
        <v>26</v>
      </c>
      <c r="E1060">
        <v>41439</v>
      </c>
      <c r="F1060">
        <v>2210000</v>
      </c>
      <c r="G1060">
        <v>2023</v>
      </c>
    </row>
    <row r="1061" spans="1:7" x14ac:dyDescent="0.3">
      <c r="A1061" s="3">
        <v>44927</v>
      </c>
      <c r="B1061" t="s">
        <v>27</v>
      </c>
      <c r="C1061" t="s">
        <v>7</v>
      </c>
      <c r="D1061">
        <v>16</v>
      </c>
      <c r="E1061">
        <v>5040</v>
      </c>
      <c r="F1061">
        <v>1360000</v>
      </c>
      <c r="G1061">
        <v>2023</v>
      </c>
    </row>
    <row r="1062" spans="1:7" x14ac:dyDescent="0.3">
      <c r="A1062" s="3">
        <v>44927</v>
      </c>
      <c r="B1062" t="s">
        <v>41</v>
      </c>
      <c r="C1062" t="s">
        <v>7</v>
      </c>
      <c r="D1062">
        <v>124</v>
      </c>
      <c r="E1062">
        <v>9141</v>
      </c>
      <c r="F1062">
        <v>10540000</v>
      </c>
      <c r="G1062">
        <v>2023</v>
      </c>
    </row>
    <row r="1063" spans="1:7" x14ac:dyDescent="0.3">
      <c r="A1063" s="3">
        <v>44958</v>
      </c>
      <c r="B1063" t="s">
        <v>32</v>
      </c>
      <c r="C1063" t="s">
        <v>7</v>
      </c>
      <c r="D1063">
        <v>116</v>
      </c>
      <c r="E1063">
        <v>6628</v>
      </c>
      <c r="F1063">
        <v>9860000</v>
      </c>
      <c r="G1063">
        <v>2023</v>
      </c>
    </row>
    <row r="1064" spans="1:7" x14ac:dyDescent="0.3">
      <c r="A1064" s="3">
        <v>44958</v>
      </c>
      <c r="B1064" t="s">
        <v>10</v>
      </c>
      <c r="C1064" t="s">
        <v>7</v>
      </c>
      <c r="D1064">
        <v>13</v>
      </c>
      <c r="E1064">
        <v>7029</v>
      </c>
      <c r="F1064">
        <v>1105000</v>
      </c>
      <c r="G1064">
        <v>2023</v>
      </c>
    </row>
    <row r="1065" spans="1:7" x14ac:dyDescent="0.3">
      <c r="A1065" s="3">
        <v>44958</v>
      </c>
      <c r="B1065" t="s">
        <v>21</v>
      </c>
      <c r="C1065" t="s">
        <v>7</v>
      </c>
      <c r="D1065">
        <v>46</v>
      </c>
      <c r="E1065">
        <v>6117</v>
      </c>
      <c r="F1065">
        <v>3910000</v>
      </c>
      <c r="G1065">
        <v>2023</v>
      </c>
    </row>
    <row r="1066" spans="1:7" x14ac:dyDescent="0.3">
      <c r="A1066" s="3">
        <v>44958</v>
      </c>
      <c r="B1066" t="s">
        <v>22</v>
      </c>
      <c r="C1066" t="s">
        <v>7</v>
      </c>
      <c r="D1066">
        <v>59</v>
      </c>
      <c r="E1066">
        <v>2061</v>
      </c>
      <c r="F1066">
        <v>5015000</v>
      </c>
      <c r="G1066">
        <v>2023</v>
      </c>
    </row>
    <row r="1067" spans="1:7" x14ac:dyDescent="0.3">
      <c r="A1067" s="3">
        <v>44958</v>
      </c>
      <c r="B1067" t="s">
        <v>11</v>
      </c>
      <c r="C1067" t="s">
        <v>7</v>
      </c>
      <c r="D1067">
        <v>73</v>
      </c>
      <c r="E1067">
        <v>4196</v>
      </c>
      <c r="F1067">
        <v>6205000</v>
      </c>
      <c r="G1067">
        <v>2023</v>
      </c>
    </row>
    <row r="1068" spans="1:7" x14ac:dyDescent="0.3">
      <c r="A1068" s="3">
        <v>44958</v>
      </c>
      <c r="B1068" t="s">
        <v>12</v>
      </c>
      <c r="C1068" t="s">
        <v>7</v>
      </c>
      <c r="D1068">
        <v>3</v>
      </c>
      <c r="E1068">
        <v>411</v>
      </c>
      <c r="F1068">
        <v>255000</v>
      </c>
      <c r="G1068">
        <v>2023</v>
      </c>
    </row>
    <row r="1069" spans="1:7" x14ac:dyDescent="0.3">
      <c r="A1069" s="3">
        <v>44958</v>
      </c>
      <c r="B1069" t="s">
        <v>23</v>
      </c>
      <c r="C1069" t="s">
        <v>7</v>
      </c>
      <c r="D1069">
        <v>510</v>
      </c>
      <c r="E1069">
        <v>14823</v>
      </c>
      <c r="F1069">
        <v>43350000</v>
      </c>
      <c r="G1069">
        <v>2023</v>
      </c>
    </row>
    <row r="1070" spans="1:7" x14ac:dyDescent="0.3">
      <c r="A1070" s="3">
        <v>44958</v>
      </c>
      <c r="B1070" t="s">
        <v>33</v>
      </c>
      <c r="C1070" t="s">
        <v>7</v>
      </c>
      <c r="D1070">
        <v>83</v>
      </c>
      <c r="E1070">
        <v>1760</v>
      </c>
      <c r="F1070">
        <v>7055000</v>
      </c>
      <c r="G1070">
        <v>2023</v>
      </c>
    </row>
    <row r="1071" spans="1:7" x14ac:dyDescent="0.3">
      <c r="A1071" s="3">
        <v>44958</v>
      </c>
      <c r="B1071" t="s">
        <v>34</v>
      </c>
      <c r="C1071" t="s">
        <v>7</v>
      </c>
      <c r="D1071">
        <v>271</v>
      </c>
      <c r="E1071">
        <v>28856</v>
      </c>
      <c r="F1071">
        <v>23035000</v>
      </c>
      <c r="G1071">
        <v>2023</v>
      </c>
    </row>
    <row r="1072" spans="1:7" x14ac:dyDescent="0.3">
      <c r="A1072" s="3">
        <v>44958</v>
      </c>
      <c r="B1072" t="s">
        <v>30</v>
      </c>
      <c r="C1072" t="s">
        <v>7</v>
      </c>
      <c r="D1072">
        <v>175</v>
      </c>
      <c r="E1072">
        <v>19656</v>
      </c>
      <c r="F1072">
        <v>14875000</v>
      </c>
      <c r="G1072">
        <v>2023</v>
      </c>
    </row>
    <row r="1073" spans="1:7" x14ac:dyDescent="0.3">
      <c r="A1073" s="3">
        <v>44958</v>
      </c>
      <c r="B1073" t="s">
        <v>28</v>
      </c>
      <c r="C1073" t="s">
        <v>7</v>
      </c>
      <c r="D1073">
        <v>21</v>
      </c>
      <c r="E1073">
        <v>3952</v>
      </c>
      <c r="F1073">
        <v>1785000</v>
      </c>
      <c r="G1073">
        <v>2023</v>
      </c>
    </row>
    <row r="1074" spans="1:7" x14ac:dyDescent="0.3">
      <c r="A1074" s="3">
        <v>44958</v>
      </c>
      <c r="B1074" t="s">
        <v>13</v>
      </c>
      <c r="C1074" t="s">
        <v>7</v>
      </c>
      <c r="D1074">
        <v>8</v>
      </c>
      <c r="E1074">
        <v>4449</v>
      </c>
      <c r="F1074">
        <v>680000</v>
      </c>
      <c r="G1074">
        <v>2023</v>
      </c>
    </row>
    <row r="1075" spans="1:7" x14ac:dyDescent="0.3">
      <c r="A1075" s="3">
        <v>44958</v>
      </c>
      <c r="B1075" t="s">
        <v>31</v>
      </c>
      <c r="C1075" t="s">
        <v>7</v>
      </c>
      <c r="D1075">
        <v>33</v>
      </c>
      <c r="E1075">
        <v>4234</v>
      </c>
      <c r="F1075">
        <v>2805000</v>
      </c>
      <c r="G1075">
        <v>2023</v>
      </c>
    </row>
    <row r="1076" spans="1:7" x14ac:dyDescent="0.3">
      <c r="A1076" s="3">
        <v>44958</v>
      </c>
      <c r="B1076" t="s">
        <v>35</v>
      </c>
      <c r="C1076" t="s">
        <v>7</v>
      </c>
      <c r="D1076">
        <v>616</v>
      </c>
      <c r="E1076">
        <v>21837</v>
      </c>
      <c r="F1076">
        <v>52360000</v>
      </c>
      <c r="G1076">
        <v>2023</v>
      </c>
    </row>
    <row r="1077" spans="1:7" x14ac:dyDescent="0.3">
      <c r="A1077" s="3">
        <v>44958</v>
      </c>
      <c r="B1077" t="s">
        <v>36</v>
      </c>
      <c r="C1077" t="s">
        <v>7</v>
      </c>
      <c r="D1077">
        <v>662</v>
      </c>
      <c r="E1077">
        <v>14603</v>
      </c>
      <c r="F1077">
        <v>56270000</v>
      </c>
      <c r="G1077">
        <v>2023</v>
      </c>
    </row>
    <row r="1078" spans="1:7" x14ac:dyDescent="0.3">
      <c r="A1078" s="3">
        <v>44958</v>
      </c>
      <c r="B1078" t="s">
        <v>24</v>
      </c>
      <c r="C1078" t="s">
        <v>7</v>
      </c>
      <c r="D1078">
        <v>144</v>
      </c>
      <c r="E1078">
        <v>17295</v>
      </c>
      <c r="F1078">
        <v>12240000</v>
      </c>
      <c r="G1078">
        <v>2023</v>
      </c>
    </row>
    <row r="1079" spans="1:7" x14ac:dyDescent="0.3">
      <c r="A1079" s="3">
        <v>44958</v>
      </c>
      <c r="B1079" t="s">
        <v>37</v>
      </c>
      <c r="C1079" t="s">
        <v>7</v>
      </c>
      <c r="D1079">
        <v>1012</v>
      </c>
      <c r="E1079">
        <v>30727</v>
      </c>
      <c r="F1079">
        <v>86020000</v>
      </c>
      <c r="G1079">
        <v>2023</v>
      </c>
    </row>
    <row r="1080" spans="1:7" x14ac:dyDescent="0.3">
      <c r="A1080" s="3">
        <v>44958</v>
      </c>
      <c r="B1080" t="s">
        <v>15</v>
      </c>
      <c r="C1080" t="s">
        <v>7</v>
      </c>
      <c r="D1080">
        <v>5</v>
      </c>
      <c r="E1080">
        <v>756</v>
      </c>
      <c r="F1080">
        <v>425000</v>
      </c>
      <c r="G1080">
        <v>2023</v>
      </c>
    </row>
    <row r="1081" spans="1:7" x14ac:dyDescent="0.3">
      <c r="A1081" s="3">
        <v>44958</v>
      </c>
      <c r="B1081" t="s">
        <v>25</v>
      </c>
      <c r="C1081" t="s">
        <v>7</v>
      </c>
      <c r="D1081">
        <v>60</v>
      </c>
      <c r="E1081">
        <v>5397</v>
      </c>
      <c r="F1081">
        <v>5100000</v>
      </c>
      <c r="G1081">
        <v>2023</v>
      </c>
    </row>
    <row r="1082" spans="1:7" x14ac:dyDescent="0.3">
      <c r="A1082" s="3">
        <v>44958</v>
      </c>
      <c r="B1082" t="s">
        <v>19</v>
      </c>
      <c r="C1082" t="s">
        <v>7</v>
      </c>
      <c r="D1082">
        <v>3</v>
      </c>
      <c r="E1082">
        <v>703</v>
      </c>
      <c r="F1082">
        <v>255000</v>
      </c>
      <c r="G1082">
        <v>2023</v>
      </c>
    </row>
    <row r="1083" spans="1:7" x14ac:dyDescent="0.3">
      <c r="A1083" s="3">
        <v>44958</v>
      </c>
      <c r="B1083" t="s">
        <v>26</v>
      </c>
      <c r="C1083" t="s">
        <v>7</v>
      </c>
      <c r="D1083">
        <v>18</v>
      </c>
      <c r="E1083">
        <v>11765</v>
      </c>
      <c r="F1083">
        <v>1530000</v>
      </c>
      <c r="G1083">
        <v>2023</v>
      </c>
    </row>
    <row r="1084" spans="1:7" x14ac:dyDescent="0.3">
      <c r="A1084" s="3">
        <v>44958</v>
      </c>
      <c r="B1084" t="s">
        <v>38</v>
      </c>
      <c r="C1084" t="s">
        <v>7</v>
      </c>
      <c r="D1084">
        <v>293</v>
      </c>
      <c r="E1084">
        <v>15819</v>
      </c>
      <c r="F1084">
        <v>24905000</v>
      </c>
      <c r="G1084">
        <v>2023</v>
      </c>
    </row>
    <row r="1085" spans="1:7" x14ac:dyDescent="0.3">
      <c r="A1085" s="3">
        <v>44958</v>
      </c>
      <c r="B1085" t="s">
        <v>39</v>
      </c>
      <c r="C1085" t="s">
        <v>7</v>
      </c>
      <c r="D1085">
        <v>307</v>
      </c>
      <c r="E1085">
        <v>18758</v>
      </c>
      <c r="F1085">
        <v>26095000</v>
      </c>
      <c r="G1085">
        <v>2023</v>
      </c>
    </row>
    <row r="1086" spans="1:7" x14ac:dyDescent="0.3">
      <c r="A1086" s="3">
        <v>44958</v>
      </c>
      <c r="B1086" t="s">
        <v>40</v>
      </c>
      <c r="C1086" t="s">
        <v>7</v>
      </c>
      <c r="D1086">
        <v>60</v>
      </c>
      <c r="E1086">
        <v>32464</v>
      </c>
      <c r="F1086">
        <v>5100000</v>
      </c>
      <c r="G1086">
        <v>2023</v>
      </c>
    </row>
    <row r="1087" spans="1:7" x14ac:dyDescent="0.3">
      <c r="A1087" s="3">
        <v>44958</v>
      </c>
      <c r="B1087" t="s">
        <v>27</v>
      </c>
      <c r="C1087" t="s">
        <v>7</v>
      </c>
      <c r="D1087">
        <v>23</v>
      </c>
      <c r="E1087">
        <v>3985</v>
      </c>
      <c r="F1087">
        <v>1955000</v>
      </c>
      <c r="G1087">
        <v>2023</v>
      </c>
    </row>
    <row r="1088" spans="1:7" x14ac:dyDescent="0.3">
      <c r="A1088" s="3">
        <v>44958</v>
      </c>
      <c r="B1088" t="s">
        <v>41</v>
      </c>
      <c r="C1088" t="s">
        <v>7</v>
      </c>
      <c r="D1088">
        <v>142</v>
      </c>
      <c r="E1088">
        <v>8054</v>
      </c>
      <c r="F1088">
        <v>12070000</v>
      </c>
      <c r="G1088">
        <v>2023</v>
      </c>
    </row>
    <row r="1089" spans="1:7" x14ac:dyDescent="0.3">
      <c r="A1089" s="3">
        <v>44986</v>
      </c>
      <c r="B1089" t="s">
        <v>32</v>
      </c>
      <c r="C1089" t="s">
        <v>7</v>
      </c>
      <c r="D1089">
        <v>173</v>
      </c>
      <c r="E1089">
        <v>7764</v>
      </c>
      <c r="F1089">
        <v>14705000</v>
      </c>
      <c r="G1089">
        <v>2023</v>
      </c>
    </row>
    <row r="1090" spans="1:7" x14ac:dyDescent="0.3">
      <c r="A1090" s="3">
        <v>44986</v>
      </c>
      <c r="B1090" t="s">
        <v>10</v>
      </c>
      <c r="C1090" t="s">
        <v>7</v>
      </c>
      <c r="D1090">
        <v>20</v>
      </c>
      <c r="E1090">
        <v>8324</v>
      </c>
      <c r="F1090">
        <v>1700000</v>
      </c>
      <c r="G1090">
        <v>2023</v>
      </c>
    </row>
    <row r="1091" spans="1:7" x14ac:dyDescent="0.3">
      <c r="A1091" s="3">
        <v>44986</v>
      </c>
      <c r="B1091" t="s">
        <v>21</v>
      </c>
      <c r="C1091" t="s">
        <v>7</v>
      </c>
      <c r="D1091">
        <v>47</v>
      </c>
      <c r="E1091">
        <v>6322</v>
      </c>
      <c r="F1091">
        <v>3995000</v>
      </c>
      <c r="G1091">
        <v>2023</v>
      </c>
    </row>
    <row r="1092" spans="1:7" x14ac:dyDescent="0.3">
      <c r="A1092" s="3">
        <v>44986</v>
      </c>
      <c r="B1092" t="s">
        <v>22</v>
      </c>
      <c r="C1092" t="s">
        <v>7</v>
      </c>
      <c r="D1092">
        <v>131</v>
      </c>
      <c r="E1092">
        <v>2589</v>
      </c>
      <c r="F1092">
        <v>11135000</v>
      </c>
      <c r="G1092">
        <v>2023</v>
      </c>
    </row>
    <row r="1093" spans="1:7" x14ac:dyDescent="0.3">
      <c r="A1093" s="3">
        <v>44986</v>
      </c>
      <c r="B1093" t="s">
        <v>11</v>
      </c>
      <c r="C1093" t="s">
        <v>7</v>
      </c>
      <c r="D1093">
        <v>95</v>
      </c>
      <c r="E1093">
        <v>5119</v>
      </c>
      <c r="F1093">
        <v>8075000</v>
      </c>
      <c r="G1093">
        <v>2023</v>
      </c>
    </row>
    <row r="1094" spans="1:7" x14ac:dyDescent="0.3">
      <c r="A1094" s="3">
        <v>44986</v>
      </c>
      <c r="B1094" t="s">
        <v>12</v>
      </c>
      <c r="C1094" t="s">
        <v>7</v>
      </c>
      <c r="D1094">
        <v>2</v>
      </c>
      <c r="E1094">
        <v>485</v>
      </c>
      <c r="F1094">
        <v>170000</v>
      </c>
      <c r="G1094">
        <v>2023</v>
      </c>
    </row>
    <row r="1095" spans="1:7" x14ac:dyDescent="0.3">
      <c r="A1095" s="3">
        <v>44986</v>
      </c>
      <c r="B1095" t="s">
        <v>23</v>
      </c>
      <c r="C1095" t="s">
        <v>7</v>
      </c>
      <c r="D1095">
        <v>1544</v>
      </c>
      <c r="E1095">
        <v>18638</v>
      </c>
      <c r="F1095">
        <v>131240000</v>
      </c>
      <c r="G1095">
        <v>2023</v>
      </c>
    </row>
    <row r="1096" spans="1:7" x14ac:dyDescent="0.3">
      <c r="A1096" s="3">
        <v>44986</v>
      </c>
      <c r="B1096" t="s">
        <v>33</v>
      </c>
      <c r="C1096" t="s">
        <v>7</v>
      </c>
      <c r="D1096">
        <v>112</v>
      </c>
      <c r="E1096">
        <v>2439</v>
      </c>
      <c r="F1096">
        <v>9520000</v>
      </c>
      <c r="G1096">
        <v>2023</v>
      </c>
    </row>
    <row r="1097" spans="1:7" x14ac:dyDescent="0.3">
      <c r="A1097" s="3">
        <v>44986</v>
      </c>
      <c r="B1097" t="s">
        <v>34</v>
      </c>
      <c r="C1097" t="s">
        <v>7</v>
      </c>
      <c r="D1097">
        <v>498</v>
      </c>
      <c r="E1097">
        <v>26082</v>
      </c>
      <c r="F1097">
        <v>42330000</v>
      </c>
      <c r="G1097">
        <v>2023</v>
      </c>
    </row>
    <row r="1098" spans="1:7" x14ac:dyDescent="0.3">
      <c r="A1098" s="3">
        <v>44986</v>
      </c>
      <c r="B1098" t="s">
        <v>30</v>
      </c>
      <c r="C1098" t="s">
        <v>7</v>
      </c>
      <c r="D1098">
        <v>477</v>
      </c>
      <c r="E1098">
        <v>21547</v>
      </c>
      <c r="F1098">
        <v>40545000</v>
      </c>
      <c r="G1098">
        <v>2023</v>
      </c>
    </row>
    <row r="1099" spans="1:7" x14ac:dyDescent="0.3">
      <c r="A1099" s="3">
        <v>44986</v>
      </c>
      <c r="B1099" t="s">
        <v>28</v>
      </c>
      <c r="C1099" t="s">
        <v>7</v>
      </c>
      <c r="D1099">
        <v>7</v>
      </c>
      <c r="E1099">
        <v>3574</v>
      </c>
      <c r="F1099">
        <v>595000</v>
      </c>
      <c r="G1099">
        <v>2023</v>
      </c>
    </row>
    <row r="1100" spans="1:7" x14ac:dyDescent="0.3">
      <c r="A1100" s="3">
        <v>44986</v>
      </c>
      <c r="B1100" t="s">
        <v>13</v>
      </c>
      <c r="C1100" t="s">
        <v>7</v>
      </c>
      <c r="D1100">
        <v>17</v>
      </c>
      <c r="E1100">
        <v>5388</v>
      </c>
      <c r="F1100">
        <v>1445000</v>
      </c>
      <c r="G1100">
        <v>2023</v>
      </c>
    </row>
    <row r="1101" spans="1:7" x14ac:dyDescent="0.3">
      <c r="A1101" s="3">
        <v>44986</v>
      </c>
      <c r="B1101" t="s">
        <v>31</v>
      </c>
      <c r="C1101" t="s">
        <v>7</v>
      </c>
      <c r="D1101">
        <v>52</v>
      </c>
      <c r="E1101">
        <v>4670</v>
      </c>
      <c r="F1101">
        <v>4420000</v>
      </c>
      <c r="G1101">
        <v>2023</v>
      </c>
    </row>
    <row r="1102" spans="1:7" x14ac:dyDescent="0.3">
      <c r="A1102" s="3">
        <v>44986</v>
      </c>
      <c r="B1102" t="s">
        <v>35</v>
      </c>
      <c r="C1102" t="s">
        <v>7</v>
      </c>
      <c r="D1102">
        <v>1062</v>
      </c>
      <c r="E1102">
        <v>28169</v>
      </c>
      <c r="F1102">
        <v>90270000</v>
      </c>
      <c r="G1102">
        <v>2023</v>
      </c>
    </row>
    <row r="1103" spans="1:7" x14ac:dyDescent="0.3">
      <c r="A1103" s="3">
        <v>44986</v>
      </c>
      <c r="B1103" t="s">
        <v>36</v>
      </c>
      <c r="C1103" t="s">
        <v>7</v>
      </c>
      <c r="D1103">
        <v>1107</v>
      </c>
      <c r="E1103">
        <v>24727</v>
      </c>
      <c r="F1103">
        <v>94095000</v>
      </c>
      <c r="G1103">
        <v>2023</v>
      </c>
    </row>
    <row r="1104" spans="1:7" x14ac:dyDescent="0.3">
      <c r="A1104" s="3">
        <v>44986</v>
      </c>
      <c r="B1104" t="s">
        <v>24</v>
      </c>
      <c r="C1104" t="s">
        <v>7</v>
      </c>
      <c r="D1104">
        <v>159</v>
      </c>
      <c r="E1104">
        <v>14745</v>
      </c>
      <c r="F1104">
        <v>13515000</v>
      </c>
      <c r="G1104">
        <v>2023</v>
      </c>
    </row>
    <row r="1105" spans="1:7" x14ac:dyDescent="0.3">
      <c r="A1105" s="3">
        <v>44986</v>
      </c>
      <c r="B1105" t="s">
        <v>37</v>
      </c>
      <c r="C1105" t="s">
        <v>7</v>
      </c>
      <c r="D1105">
        <v>1389</v>
      </c>
      <c r="E1105">
        <v>42854</v>
      </c>
      <c r="F1105">
        <v>118065000</v>
      </c>
      <c r="G1105">
        <v>2023</v>
      </c>
    </row>
    <row r="1106" spans="1:7" x14ac:dyDescent="0.3">
      <c r="A1106" s="3">
        <v>44986</v>
      </c>
      <c r="B1106" t="s">
        <v>25</v>
      </c>
      <c r="C1106" t="s">
        <v>7</v>
      </c>
      <c r="D1106">
        <v>74</v>
      </c>
      <c r="E1106">
        <v>6358</v>
      </c>
      <c r="F1106">
        <v>6290000</v>
      </c>
      <c r="G1106">
        <v>2023</v>
      </c>
    </row>
    <row r="1107" spans="1:7" x14ac:dyDescent="0.3">
      <c r="A1107" s="3">
        <v>44986</v>
      </c>
      <c r="B1107" t="s">
        <v>19</v>
      </c>
      <c r="C1107" t="s">
        <v>7</v>
      </c>
      <c r="D1107">
        <v>4</v>
      </c>
      <c r="E1107">
        <v>999</v>
      </c>
      <c r="F1107">
        <v>340000</v>
      </c>
      <c r="G1107">
        <v>2023</v>
      </c>
    </row>
    <row r="1108" spans="1:7" x14ac:dyDescent="0.3">
      <c r="A1108" s="3">
        <v>44986</v>
      </c>
      <c r="B1108" t="s">
        <v>26</v>
      </c>
      <c r="C1108" t="s">
        <v>7</v>
      </c>
      <c r="D1108">
        <v>13</v>
      </c>
      <c r="E1108">
        <v>12430</v>
      </c>
      <c r="F1108">
        <v>1105000</v>
      </c>
      <c r="G1108">
        <v>2023</v>
      </c>
    </row>
    <row r="1109" spans="1:7" x14ac:dyDescent="0.3">
      <c r="A1109" s="3">
        <v>44986</v>
      </c>
      <c r="B1109" t="s">
        <v>38</v>
      </c>
      <c r="C1109" t="s">
        <v>7</v>
      </c>
      <c r="D1109">
        <v>425</v>
      </c>
      <c r="E1109">
        <v>18370</v>
      </c>
      <c r="F1109">
        <v>36125000</v>
      </c>
      <c r="G1109">
        <v>2023</v>
      </c>
    </row>
    <row r="1110" spans="1:7" x14ac:dyDescent="0.3">
      <c r="A1110" s="3">
        <v>44986</v>
      </c>
      <c r="B1110" t="s">
        <v>39</v>
      </c>
      <c r="C1110" t="s">
        <v>7</v>
      </c>
      <c r="D1110">
        <v>571</v>
      </c>
      <c r="E1110">
        <v>22131</v>
      </c>
      <c r="F1110">
        <v>48535000</v>
      </c>
      <c r="G1110">
        <v>2023</v>
      </c>
    </row>
    <row r="1111" spans="1:7" x14ac:dyDescent="0.3">
      <c r="A1111" s="3">
        <v>44986</v>
      </c>
      <c r="B1111" t="s">
        <v>20</v>
      </c>
      <c r="C1111" t="s">
        <v>7</v>
      </c>
      <c r="D1111">
        <v>9</v>
      </c>
      <c r="E1111">
        <v>329</v>
      </c>
      <c r="F1111">
        <v>765000</v>
      </c>
      <c r="G1111">
        <v>2023</v>
      </c>
    </row>
    <row r="1112" spans="1:7" x14ac:dyDescent="0.3">
      <c r="A1112" s="3">
        <v>44986</v>
      </c>
      <c r="B1112" t="s">
        <v>40</v>
      </c>
      <c r="C1112" t="s">
        <v>7</v>
      </c>
      <c r="D1112">
        <v>431</v>
      </c>
      <c r="E1112">
        <v>34186</v>
      </c>
      <c r="F1112">
        <v>36635000</v>
      </c>
      <c r="G1112">
        <v>2023</v>
      </c>
    </row>
    <row r="1113" spans="1:7" x14ac:dyDescent="0.3">
      <c r="A1113" s="3">
        <v>44986</v>
      </c>
      <c r="B1113" t="s">
        <v>27</v>
      </c>
      <c r="C1113" t="s">
        <v>7</v>
      </c>
      <c r="D1113">
        <v>48</v>
      </c>
      <c r="E1113">
        <v>4596</v>
      </c>
      <c r="F1113">
        <v>4080000</v>
      </c>
      <c r="G1113">
        <v>2023</v>
      </c>
    </row>
    <row r="1114" spans="1:7" x14ac:dyDescent="0.3">
      <c r="A1114" s="3">
        <v>44986</v>
      </c>
      <c r="B1114" t="s">
        <v>41</v>
      </c>
      <c r="C1114" t="s">
        <v>7</v>
      </c>
      <c r="D1114">
        <v>352</v>
      </c>
      <c r="E1114">
        <v>8955</v>
      </c>
      <c r="F1114">
        <v>29920000</v>
      </c>
      <c r="G1114">
        <v>2023</v>
      </c>
    </row>
    <row r="1115" spans="1:7" x14ac:dyDescent="0.3">
      <c r="A1115" s="3">
        <v>45017</v>
      </c>
      <c r="B1115" t="s">
        <v>32</v>
      </c>
      <c r="C1115" t="s">
        <v>7</v>
      </c>
      <c r="D1115">
        <v>225</v>
      </c>
      <c r="E1115">
        <v>7229</v>
      </c>
      <c r="F1115">
        <v>19125000</v>
      </c>
      <c r="G1115">
        <v>2023</v>
      </c>
    </row>
    <row r="1116" spans="1:7" x14ac:dyDescent="0.3">
      <c r="A1116" s="3">
        <v>45017</v>
      </c>
      <c r="B1116" t="s">
        <v>10</v>
      </c>
      <c r="C1116" t="s">
        <v>7</v>
      </c>
      <c r="D1116">
        <v>20</v>
      </c>
      <c r="E1116">
        <v>7022</v>
      </c>
      <c r="F1116">
        <v>1700000</v>
      </c>
      <c r="G1116">
        <v>2023</v>
      </c>
    </row>
    <row r="1117" spans="1:7" x14ac:dyDescent="0.3">
      <c r="A1117" s="3">
        <v>45017</v>
      </c>
      <c r="B1117" t="s">
        <v>21</v>
      </c>
      <c r="C1117" t="s">
        <v>7</v>
      </c>
      <c r="D1117">
        <v>40</v>
      </c>
      <c r="E1117">
        <v>5840</v>
      </c>
      <c r="F1117">
        <v>3400000</v>
      </c>
      <c r="G1117">
        <v>2023</v>
      </c>
    </row>
    <row r="1118" spans="1:7" x14ac:dyDescent="0.3">
      <c r="A1118" s="3">
        <v>45017</v>
      </c>
      <c r="B1118" t="s">
        <v>22</v>
      </c>
      <c r="C1118" t="s">
        <v>7</v>
      </c>
      <c r="D1118">
        <v>62</v>
      </c>
      <c r="E1118">
        <v>2482</v>
      </c>
      <c r="F1118">
        <v>5270000</v>
      </c>
      <c r="G1118">
        <v>2023</v>
      </c>
    </row>
    <row r="1119" spans="1:7" x14ac:dyDescent="0.3">
      <c r="A1119" s="3">
        <v>45017</v>
      </c>
      <c r="B1119" t="s">
        <v>11</v>
      </c>
      <c r="C1119" t="s">
        <v>7</v>
      </c>
      <c r="D1119">
        <v>93</v>
      </c>
      <c r="E1119">
        <v>5558</v>
      </c>
      <c r="F1119">
        <v>7905000</v>
      </c>
      <c r="G1119">
        <v>2023</v>
      </c>
    </row>
    <row r="1120" spans="1:7" x14ac:dyDescent="0.3">
      <c r="A1120" s="3">
        <v>45017</v>
      </c>
      <c r="B1120" t="s">
        <v>23</v>
      </c>
      <c r="C1120" t="s">
        <v>7</v>
      </c>
      <c r="D1120">
        <v>551</v>
      </c>
      <c r="E1120">
        <v>14861</v>
      </c>
      <c r="F1120">
        <v>46835000</v>
      </c>
      <c r="G1120">
        <v>2023</v>
      </c>
    </row>
    <row r="1121" spans="1:7" x14ac:dyDescent="0.3">
      <c r="A1121" s="3">
        <v>45017</v>
      </c>
      <c r="B1121" t="s">
        <v>33</v>
      </c>
      <c r="C1121" t="s">
        <v>7</v>
      </c>
      <c r="D1121">
        <v>57</v>
      </c>
      <c r="E1121">
        <v>1633</v>
      </c>
      <c r="F1121">
        <v>4845000</v>
      </c>
      <c r="G1121">
        <v>2023</v>
      </c>
    </row>
    <row r="1122" spans="1:7" x14ac:dyDescent="0.3">
      <c r="A1122" s="3">
        <v>45017</v>
      </c>
      <c r="B1122" t="s">
        <v>34</v>
      </c>
      <c r="C1122" t="s">
        <v>7</v>
      </c>
      <c r="D1122">
        <v>537</v>
      </c>
      <c r="E1122">
        <v>28451</v>
      </c>
      <c r="F1122">
        <v>45645000</v>
      </c>
      <c r="G1122">
        <v>2023</v>
      </c>
    </row>
    <row r="1123" spans="1:7" x14ac:dyDescent="0.3">
      <c r="A1123" s="3">
        <v>45017</v>
      </c>
      <c r="B1123" t="s">
        <v>30</v>
      </c>
      <c r="C1123" t="s">
        <v>7</v>
      </c>
      <c r="D1123">
        <v>363</v>
      </c>
      <c r="E1123">
        <v>21914</v>
      </c>
      <c r="F1123">
        <v>30855000</v>
      </c>
      <c r="G1123">
        <v>2023</v>
      </c>
    </row>
    <row r="1124" spans="1:7" x14ac:dyDescent="0.3">
      <c r="A1124" s="3">
        <v>45017</v>
      </c>
      <c r="B1124" t="s">
        <v>28</v>
      </c>
      <c r="C1124" t="s">
        <v>7</v>
      </c>
      <c r="D1124">
        <v>9</v>
      </c>
      <c r="E1124">
        <v>3880</v>
      </c>
      <c r="F1124">
        <v>765000</v>
      </c>
      <c r="G1124">
        <v>2023</v>
      </c>
    </row>
    <row r="1125" spans="1:7" x14ac:dyDescent="0.3">
      <c r="A1125" s="3">
        <v>45017</v>
      </c>
      <c r="B1125" t="s">
        <v>13</v>
      </c>
      <c r="C1125" t="s">
        <v>7</v>
      </c>
      <c r="D1125">
        <v>4</v>
      </c>
      <c r="E1125">
        <v>3728</v>
      </c>
      <c r="F1125">
        <v>340000</v>
      </c>
      <c r="G1125">
        <v>2023</v>
      </c>
    </row>
    <row r="1126" spans="1:7" x14ac:dyDescent="0.3">
      <c r="A1126" s="3">
        <v>45017</v>
      </c>
      <c r="B1126" t="s">
        <v>31</v>
      </c>
      <c r="C1126" t="s">
        <v>7</v>
      </c>
      <c r="D1126">
        <v>39</v>
      </c>
      <c r="E1126">
        <v>4281</v>
      </c>
      <c r="F1126">
        <v>3315000</v>
      </c>
      <c r="G1126">
        <v>2023</v>
      </c>
    </row>
    <row r="1127" spans="1:7" x14ac:dyDescent="0.3">
      <c r="A1127" s="3">
        <v>45017</v>
      </c>
      <c r="B1127" t="s">
        <v>35</v>
      </c>
      <c r="C1127" t="s">
        <v>7</v>
      </c>
      <c r="D1127">
        <v>762</v>
      </c>
      <c r="E1127">
        <v>22368</v>
      </c>
      <c r="F1127">
        <v>64770000</v>
      </c>
      <c r="G1127">
        <v>2023</v>
      </c>
    </row>
    <row r="1128" spans="1:7" x14ac:dyDescent="0.3">
      <c r="A1128" s="3">
        <v>45017</v>
      </c>
      <c r="B1128" t="s">
        <v>36</v>
      </c>
      <c r="C1128" t="s">
        <v>7</v>
      </c>
      <c r="D1128">
        <v>637</v>
      </c>
      <c r="E1128">
        <v>9171</v>
      </c>
      <c r="F1128">
        <v>54145000</v>
      </c>
      <c r="G1128">
        <v>2023</v>
      </c>
    </row>
    <row r="1129" spans="1:7" x14ac:dyDescent="0.3">
      <c r="A1129" s="3">
        <v>45017</v>
      </c>
      <c r="B1129" t="s">
        <v>24</v>
      </c>
      <c r="C1129" t="s">
        <v>7</v>
      </c>
      <c r="D1129">
        <v>95</v>
      </c>
      <c r="E1129">
        <v>10894</v>
      </c>
      <c r="F1129">
        <v>8075000</v>
      </c>
      <c r="G1129">
        <v>2023</v>
      </c>
    </row>
    <row r="1130" spans="1:7" x14ac:dyDescent="0.3">
      <c r="A1130" s="3">
        <v>45017</v>
      </c>
      <c r="B1130" t="s">
        <v>37</v>
      </c>
      <c r="C1130" t="s">
        <v>7</v>
      </c>
      <c r="D1130">
        <v>1139</v>
      </c>
      <c r="E1130">
        <v>35336</v>
      </c>
      <c r="F1130">
        <v>96815000</v>
      </c>
      <c r="G1130">
        <v>2023</v>
      </c>
    </row>
    <row r="1131" spans="1:7" x14ac:dyDescent="0.3">
      <c r="A1131" s="3">
        <v>45017</v>
      </c>
      <c r="B1131" t="s">
        <v>16</v>
      </c>
      <c r="C1131" t="s">
        <v>7</v>
      </c>
      <c r="D1131">
        <v>2</v>
      </c>
      <c r="E1131">
        <v>1094</v>
      </c>
      <c r="F1131">
        <v>170000</v>
      </c>
      <c r="G1131">
        <v>2023</v>
      </c>
    </row>
    <row r="1132" spans="1:7" x14ac:dyDescent="0.3">
      <c r="A1132" s="3">
        <v>45017</v>
      </c>
      <c r="B1132" t="s">
        <v>25</v>
      </c>
      <c r="C1132" t="s">
        <v>7</v>
      </c>
      <c r="D1132">
        <v>84</v>
      </c>
      <c r="E1132">
        <v>5315</v>
      </c>
      <c r="F1132">
        <v>7140000</v>
      </c>
      <c r="G1132">
        <v>2023</v>
      </c>
    </row>
    <row r="1133" spans="1:7" x14ac:dyDescent="0.3">
      <c r="A1133" s="3">
        <v>45017</v>
      </c>
      <c r="B1133" t="s">
        <v>19</v>
      </c>
      <c r="C1133" t="s">
        <v>7</v>
      </c>
      <c r="D1133">
        <v>5</v>
      </c>
      <c r="E1133">
        <v>735</v>
      </c>
      <c r="F1133">
        <v>425000</v>
      </c>
      <c r="G1133">
        <v>2023</v>
      </c>
    </row>
    <row r="1134" spans="1:7" x14ac:dyDescent="0.3">
      <c r="A1134" s="3">
        <v>45017</v>
      </c>
      <c r="B1134" t="s">
        <v>26</v>
      </c>
      <c r="C1134" t="s">
        <v>7</v>
      </c>
      <c r="D1134">
        <v>22</v>
      </c>
      <c r="E1134">
        <v>9734</v>
      </c>
      <c r="F1134">
        <v>1870000</v>
      </c>
      <c r="G1134">
        <v>2023</v>
      </c>
    </row>
    <row r="1135" spans="1:7" x14ac:dyDescent="0.3">
      <c r="A1135" s="3">
        <v>45017</v>
      </c>
      <c r="B1135" t="s">
        <v>38</v>
      </c>
      <c r="C1135" t="s">
        <v>7</v>
      </c>
      <c r="D1135">
        <v>291</v>
      </c>
      <c r="E1135">
        <v>14377</v>
      </c>
      <c r="F1135">
        <v>24735000</v>
      </c>
      <c r="G1135">
        <v>2023</v>
      </c>
    </row>
    <row r="1136" spans="1:7" x14ac:dyDescent="0.3">
      <c r="A1136" s="3">
        <v>45017</v>
      </c>
      <c r="B1136" t="s">
        <v>39</v>
      </c>
      <c r="C1136" t="s">
        <v>7</v>
      </c>
      <c r="D1136">
        <v>399</v>
      </c>
      <c r="E1136">
        <v>18659</v>
      </c>
      <c r="F1136">
        <v>33915000</v>
      </c>
      <c r="G1136">
        <v>2023</v>
      </c>
    </row>
    <row r="1137" spans="1:7" x14ac:dyDescent="0.3">
      <c r="A1137" s="3">
        <v>45017</v>
      </c>
      <c r="B1137" t="s">
        <v>40</v>
      </c>
      <c r="C1137" t="s">
        <v>7</v>
      </c>
      <c r="D1137">
        <v>364</v>
      </c>
      <c r="E1137">
        <v>32143</v>
      </c>
      <c r="F1137">
        <v>30940000</v>
      </c>
      <c r="G1137">
        <v>2023</v>
      </c>
    </row>
    <row r="1138" spans="1:7" x14ac:dyDescent="0.3">
      <c r="A1138" s="3">
        <v>45017</v>
      </c>
      <c r="B1138" t="s">
        <v>27</v>
      </c>
      <c r="C1138" t="s">
        <v>7</v>
      </c>
      <c r="D1138">
        <v>47</v>
      </c>
      <c r="E1138">
        <v>4887</v>
      </c>
      <c r="F1138">
        <v>3995000</v>
      </c>
      <c r="G1138">
        <v>2023</v>
      </c>
    </row>
    <row r="1139" spans="1:7" x14ac:dyDescent="0.3">
      <c r="A1139" s="3">
        <v>45017</v>
      </c>
      <c r="B1139" t="s">
        <v>41</v>
      </c>
      <c r="C1139" t="s">
        <v>7</v>
      </c>
      <c r="D1139">
        <v>152</v>
      </c>
      <c r="E1139">
        <v>7999</v>
      </c>
      <c r="F1139">
        <v>12920000</v>
      </c>
      <c r="G1139">
        <v>2023</v>
      </c>
    </row>
    <row r="1140" spans="1:7" x14ac:dyDescent="0.3">
      <c r="A1140" s="3">
        <v>45047</v>
      </c>
      <c r="B1140" t="s">
        <v>32</v>
      </c>
      <c r="C1140" t="s">
        <v>7</v>
      </c>
      <c r="D1140">
        <v>216</v>
      </c>
      <c r="E1140">
        <v>8095</v>
      </c>
      <c r="F1140">
        <v>18360000</v>
      </c>
      <c r="G1140">
        <v>2023</v>
      </c>
    </row>
    <row r="1141" spans="1:7" x14ac:dyDescent="0.3">
      <c r="A1141" s="3">
        <v>45047</v>
      </c>
      <c r="B1141" t="s">
        <v>10</v>
      </c>
      <c r="C1141" t="s">
        <v>7</v>
      </c>
      <c r="D1141">
        <v>30</v>
      </c>
      <c r="E1141">
        <v>6994</v>
      </c>
      <c r="F1141">
        <v>2550000</v>
      </c>
      <c r="G1141">
        <v>2023</v>
      </c>
    </row>
    <row r="1142" spans="1:7" x14ac:dyDescent="0.3">
      <c r="A1142" s="3">
        <v>45047</v>
      </c>
      <c r="B1142" t="s">
        <v>21</v>
      </c>
      <c r="C1142" t="s">
        <v>7</v>
      </c>
      <c r="D1142">
        <v>46</v>
      </c>
      <c r="E1142">
        <v>6865</v>
      </c>
      <c r="F1142">
        <v>3910000</v>
      </c>
      <c r="G1142">
        <v>2023</v>
      </c>
    </row>
    <row r="1143" spans="1:7" x14ac:dyDescent="0.3">
      <c r="A1143" s="3">
        <v>45047</v>
      </c>
      <c r="B1143" t="s">
        <v>22</v>
      </c>
      <c r="C1143" t="s">
        <v>7</v>
      </c>
      <c r="D1143">
        <v>83</v>
      </c>
      <c r="E1143">
        <v>2556</v>
      </c>
      <c r="F1143">
        <v>7055000</v>
      </c>
      <c r="G1143">
        <v>2023</v>
      </c>
    </row>
    <row r="1144" spans="1:7" x14ac:dyDescent="0.3">
      <c r="A1144" s="3">
        <v>45047</v>
      </c>
      <c r="B1144" t="s">
        <v>11</v>
      </c>
      <c r="C1144" t="s">
        <v>7</v>
      </c>
      <c r="D1144">
        <v>185</v>
      </c>
      <c r="E1144">
        <v>3785</v>
      </c>
      <c r="F1144">
        <v>15725000</v>
      </c>
      <c r="G1144">
        <v>2023</v>
      </c>
    </row>
    <row r="1145" spans="1:7" x14ac:dyDescent="0.3">
      <c r="A1145" s="3">
        <v>45047</v>
      </c>
      <c r="B1145" t="s">
        <v>12</v>
      </c>
      <c r="C1145" t="s">
        <v>7</v>
      </c>
      <c r="D1145">
        <v>4</v>
      </c>
      <c r="E1145">
        <v>416</v>
      </c>
      <c r="F1145">
        <v>340000</v>
      </c>
      <c r="G1145">
        <v>2023</v>
      </c>
    </row>
    <row r="1146" spans="1:7" x14ac:dyDescent="0.3">
      <c r="A1146" s="3">
        <v>45047</v>
      </c>
      <c r="B1146" t="s">
        <v>23</v>
      </c>
      <c r="C1146" t="s">
        <v>7</v>
      </c>
      <c r="D1146">
        <v>787</v>
      </c>
      <c r="E1146">
        <v>16609</v>
      </c>
      <c r="F1146">
        <v>66895000</v>
      </c>
      <c r="G1146">
        <v>2023</v>
      </c>
    </row>
    <row r="1147" spans="1:7" x14ac:dyDescent="0.3">
      <c r="A1147" s="3">
        <v>45047</v>
      </c>
      <c r="B1147" t="s">
        <v>33</v>
      </c>
      <c r="C1147" t="s">
        <v>7</v>
      </c>
      <c r="D1147">
        <v>85</v>
      </c>
      <c r="E1147">
        <v>1878</v>
      </c>
      <c r="F1147">
        <v>7225000</v>
      </c>
      <c r="G1147">
        <v>2023</v>
      </c>
    </row>
    <row r="1148" spans="1:7" x14ac:dyDescent="0.3">
      <c r="A1148" s="3">
        <v>45047</v>
      </c>
      <c r="B1148" t="s">
        <v>34</v>
      </c>
      <c r="C1148" t="s">
        <v>7</v>
      </c>
      <c r="D1148">
        <v>710</v>
      </c>
      <c r="E1148">
        <v>25770</v>
      </c>
      <c r="F1148">
        <v>60350000</v>
      </c>
      <c r="G1148">
        <v>2023</v>
      </c>
    </row>
    <row r="1149" spans="1:7" x14ac:dyDescent="0.3">
      <c r="A1149" s="3">
        <v>45047</v>
      </c>
      <c r="B1149" t="s">
        <v>30</v>
      </c>
      <c r="C1149" t="s">
        <v>7</v>
      </c>
      <c r="D1149">
        <v>211</v>
      </c>
      <c r="E1149">
        <v>21218</v>
      </c>
      <c r="F1149">
        <v>17935000</v>
      </c>
      <c r="G1149">
        <v>2023</v>
      </c>
    </row>
    <row r="1150" spans="1:7" x14ac:dyDescent="0.3">
      <c r="A1150" s="3">
        <v>45047</v>
      </c>
      <c r="B1150" t="s">
        <v>28</v>
      </c>
      <c r="C1150" t="s">
        <v>7</v>
      </c>
      <c r="D1150">
        <v>21</v>
      </c>
      <c r="E1150">
        <v>3565</v>
      </c>
      <c r="F1150">
        <v>1785000</v>
      </c>
      <c r="G1150">
        <v>2023</v>
      </c>
    </row>
    <row r="1151" spans="1:7" x14ac:dyDescent="0.3">
      <c r="A1151" s="3">
        <v>45047</v>
      </c>
      <c r="B1151" t="s">
        <v>13</v>
      </c>
      <c r="C1151" t="s">
        <v>7</v>
      </c>
      <c r="D1151">
        <v>14</v>
      </c>
      <c r="E1151">
        <v>5095</v>
      </c>
      <c r="F1151">
        <v>1190000</v>
      </c>
      <c r="G1151">
        <v>2023</v>
      </c>
    </row>
    <row r="1152" spans="1:7" x14ac:dyDescent="0.3">
      <c r="A1152" s="3">
        <v>45047</v>
      </c>
      <c r="B1152" t="s">
        <v>31</v>
      </c>
      <c r="C1152" t="s">
        <v>7</v>
      </c>
      <c r="D1152">
        <v>37</v>
      </c>
      <c r="E1152">
        <v>4755</v>
      </c>
      <c r="F1152">
        <v>3145000</v>
      </c>
      <c r="G1152">
        <v>2023</v>
      </c>
    </row>
    <row r="1153" spans="1:7" x14ac:dyDescent="0.3">
      <c r="A1153" s="3">
        <v>45047</v>
      </c>
      <c r="B1153" t="s">
        <v>35</v>
      </c>
      <c r="C1153" t="s">
        <v>7</v>
      </c>
      <c r="D1153">
        <v>999</v>
      </c>
      <c r="E1153">
        <v>22601</v>
      </c>
      <c r="F1153">
        <v>84915000</v>
      </c>
      <c r="G1153">
        <v>2023</v>
      </c>
    </row>
    <row r="1154" spans="1:7" x14ac:dyDescent="0.3">
      <c r="A1154" s="3">
        <v>45047</v>
      </c>
      <c r="B1154" t="s">
        <v>36</v>
      </c>
      <c r="C1154" t="s">
        <v>7</v>
      </c>
      <c r="D1154">
        <v>954</v>
      </c>
      <c r="E1154">
        <v>14819</v>
      </c>
      <c r="F1154">
        <v>81090000</v>
      </c>
      <c r="G1154">
        <v>2023</v>
      </c>
    </row>
    <row r="1155" spans="1:7" x14ac:dyDescent="0.3">
      <c r="A1155" s="3">
        <v>45047</v>
      </c>
      <c r="B1155" t="s">
        <v>24</v>
      </c>
      <c r="C1155" t="s">
        <v>7</v>
      </c>
      <c r="D1155">
        <v>136</v>
      </c>
      <c r="E1155">
        <v>12488</v>
      </c>
      <c r="F1155">
        <v>11560000</v>
      </c>
      <c r="G1155">
        <v>2023</v>
      </c>
    </row>
    <row r="1156" spans="1:7" x14ac:dyDescent="0.3">
      <c r="A1156" s="3">
        <v>45047</v>
      </c>
      <c r="B1156" t="s">
        <v>37</v>
      </c>
      <c r="C1156" t="s">
        <v>7</v>
      </c>
      <c r="D1156">
        <v>1137</v>
      </c>
      <c r="E1156">
        <v>35179</v>
      </c>
      <c r="F1156">
        <v>96645000</v>
      </c>
      <c r="G1156">
        <v>2023</v>
      </c>
    </row>
    <row r="1157" spans="1:7" x14ac:dyDescent="0.3">
      <c r="A1157" s="3">
        <v>45047</v>
      </c>
      <c r="B1157" t="s">
        <v>15</v>
      </c>
      <c r="C1157" t="s">
        <v>7</v>
      </c>
      <c r="D1157">
        <v>4</v>
      </c>
      <c r="E1157">
        <v>119</v>
      </c>
      <c r="F1157">
        <v>340000</v>
      </c>
      <c r="G1157">
        <v>2023</v>
      </c>
    </row>
    <row r="1158" spans="1:7" x14ac:dyDescent="0.3">
      <c r="A1158" s="3">
        <v>45047</v>
      </c>
      <c r="B1158" t="s">
        <v>16</v>
      </c>
      <c r="C1158" t="s">
        <v>7</v>
      </c>
      <c r="D1158">
        <v>2</v>
      </c>
      <c r="E1158">
        <v>1027</v>
      </c>
      <c r="F1158">
        <v>170000</v>
      </c>
      <c r="G1158">
        <v>2023</v>
      </c>
    </row>
    <row r="1159" spans="1:7" x14ac:dyDescent="0.3">
      <c r="A1159" s="3">
        <v>45047</v>
      </c>
      <c r="B1159" t="s">
        <v>25</v>
      </c>
      <c r="C1159" t="s">
        <v>7</v>
      </c>
      <c r="D1159">
        <v>105</v>
      </c>
      <c r="E1159">
        <v>5951</v>
      </c>
      <c r="F1159">
        <v>8925000</v>
      </c>
      <c r="G1159">
        <v>2023</v>
      </c>
    </row>
    <row r="1160" spans="1:7" x14ac:dyDescent="0.3">
      <c r="A1160" s="3">
        <v>45047</v>
      </c>
      <c r="B1160" t="s">
        <v>19</v>
      </c>
      <c r="C1160" t="s">
        <v>7</v>
      </c>
      <c r="D1160">
        <v>6</v>
      </c>
      <c r="E1160">
        <v>943</v>
      </c>
      <c r="F1160">
        <v>510000</v>
      </c>
      <c r="G1160">
        <v>2023</v>
      </c>
    </row>
    <row r="1161" spans="1:7" x14ac:dyDescent="0.3">
      <c r="A1161" s="3">
        <v>45047</v>
      </c>
      <c r="B1161" t="s">
        <v>26</v>
      </c>
      <c r="C1161" t="s">
        <v>7</v>
      </c>
      <c r="D1161">
        <v>63</v>
      </c>
      <c r="E1161">
        <v>11047</v>
      </c>
      <c r="F1161">
        <v>5355000</v>
      </c>
      <c r="G1161">
        <v>2023</v>
      </c>
    </row>
    <row r="1162" spans="1:7" x14ac:dyDescent="0.3">
      <c r="A1162" s="3">
        <v>45047</v>
      </c>
      <c r="B1162" t="s">
        <v>38</v>
      </c>
      <c r="C1162" t="s">
        <v>7</v>
      </c>
      <c r="D1162">
        <v>419</v>
      </c>
      <c r="E1162">
        <v>16157</v>
      </c>
      <c r="F1162">
        <v>35615000</v>
      </c>
      <c r="G1162">
        <v>2023</v>
      </c>
    </row>
    <row r="1163" spans="1:7" x14ac:dyDescent="0.3">
      <c r="A1163" s="3">
        <v>45047</v>
      </c>
      <c r="B1163" t="s">
        <v>39</v>
      </c>
      <c r="C1163" t="s">
        <v>7</v>
      </c>
      <c r="D1163">
        <v>529</v>
      </c>
      <c r="E1163">
        <v>20789</v>
      </c>
      <c r="F1163">
        <v>44965000</v>
      </c>
      <c r="G1163">
        <v>2023</v>
      </c>
    </row>
    <row r="1164" spans="1:7" x14ac:dyDescent="0.3">
      <c r="A1164" s="3">
        <v>45047</v>
      </c>
      <c r="B1164" t="s">
        <v>20</v>
      </c>
      <c r="C1164" t="s">
        <v>7</v>
      </c>
      <c r="D1164">
        <v>2</v>
      </c>
      <c r="E1164">
        <v>436</v>
      </c>
      <c r="F1164">
        <v>170000</v>
      </c>
      <c r="G1164">
        <v>2023</v>
      </c>
    </row>
    <row r="1165" spans="1:7" x14ac:dyDescent="0.3">
      <c r="A1165" s="3">
        <v>45047</v>
      </c>
      <c r="B1165" t="s">
        <v>40</v>
      </c>
      <c r="C1165" t="s">
        <v>7</v>
      </c>
      <c r="D1165">
        <v>472</v>
      </c>
      <c r="E1165">
        <v>34515</v>
      </c>
      <c r="F1165">
        <v>40120000</v>
      </c>
      <c r="G1165">
        <v>2023</v>
      </c>
    </row>
    <row r="1166" spans="1:7" x14ac:dyDescent="0.3">
      <c r="A1166" s="3">
        <v>45047</v>
      </c>
      <c r="B1166" t="s">
        <v>27</v>
      </c>
      <c r="C1166" t="s">
        <v>7</v>
      </c>
      <c r="D1166">
        <v>61</v>
      </c>
      <c r="E1166">
        <v>4675</v>
      </c>
      <c r="F1166">
        <v>5185000</v>
      </c>
      <c r="G1166">
        <v>2023</v>
      </c>
    </row>
    <row r="1167" spans="1:7" x14ac:dyDescent="0.3">
      <c r="A1167" s="3">
        <v>45047</v>
      </c>
      <c r="B1167" t="s">
        <v>41</v>
      </c>
      <c r="C1167" t="s">
        <v>7</v>
      </c>
      <c r="D1167">
        <v>322</v>
      </c>
      <c r="E1167">
        <v>8672</v>
      </c>
      <c r="F1167">
        <v>27370000</v>
      </c>
      <c r="G1167">
        <v>2023</v>
      </c>
    </row>
    <row r="1168" spans="1:7" x14ac:dyDescent="0.3">
      <c r="A1168" s="3">
        <v>45078</v>
      </c>
      <c r="B1168" t="s">
        <v>32</v>
      </c>
      <c r="C1168" t="s">
        <v>7</v>
      </c>
      <c r="D1168">
        <v>156</v>
      </c>
      <c r="E1168">
        <v>6611</v>
      </c>
      <c r="F1168">
        <v>13260000</v>
      </c>
      <c r="G1168">
        <v>2023</v>
      </c>
    </row>
    <row r="1169" spans="1:7" x14ac:dyDescent="0.3">
      <c r="A1169" s="3">
        <v>45078</v>
      </c>
      <c r="B1169" t="s">
        <v>10</v>
      </c>
      <c r="C1169" t="s">
        <v>7</v>
      </c>
      <c r="D1169">
        <v>28</v>
      </c>
      <c r="E1169">
        <v>6751</v>
      </c>
      <c r="F1169">
        <v>2380000</v>
      </c>
      <c r="G1169">
        <v>2023</v>
      </c>
    </row>
    <row r="1170" spans="1:7" x14ac:dyDescent="0.3">
      <c r="A1170" s="3">
        <v>45078</v>
      </c>
      <c r="B1170" t="s">
        <v>21</v>
      </c>
      <c r="C1170" t="s">
        <v>7</v>
      </c>
      <c r="D1170">
        <v>52</v>
      </c>
      <c r="E1170">
        <v>6134</v>
      </c>
      <c r="F1170">
        <v>4420000</v>
      </c>
      <c r="G1170">
        <v>2023</v>
      </c>
    </row>
    <row r="1171" spans="1:7" x14ac:dyDescent="0.3">
      <c r="A1171" s="3">
        <v>45078</v>
      </c>
      <c r="B1171" t="s">
        <v>22</v>
      </c>
      <c r="C1171" t="s">
        <v>7</v>
      </c>
      <c r="D1171">
        <v>77</v>
      </c>
      <c r="E1171">
        <v>2597</v>
      </c>
      <c r="F1171">
        <v>6545000</v>
      </c>
      <c r="G1171">
        <v>2023</v>
      </c>
    </row>
    <row r="1172" spans="1:7" x14ac:dyDescent="0.3">
      <c r="A1172" s="3">
        <v>45078</v>
      </c>
      <c r="B1172" t="s">
        <v>11</v>
      </c>
      <c r="C1172" t="s">
        <v>7</v>
      </c>
      <c r="D1172">
        <v>114</v>
      </c>
      <c r="E1172">
        <v>3650</v>
      </c>
      <c r="F1172">
        <v>9690000</v>
      </c>
      <c r="G1172">
        <v>2023</v>
      </c>
    </row>
    <row r="1173" spans="1:7" x14ac:dyDescent="0.3">
      <c r="A1173" s="3">
        <v>45078</v>
      </c>
      <c r="B1173" t="s">
        <v>23</v>
      </c>
      <c r="C1173" t="s">
        <v>7</v>
      </c>
      <c r="D1173">
        <v>935</v>
      </c>
      <c r="E1173">
        <v>15723</v>
      </c>
      <c r="F1173">
        <v>79475000</v>
      </c>
      <c r="G1173">
        <v>2023</v>
      </c>
    </row>
    <row r="1174" spans="1:7" x14ac:dyDescent="0.3">
      <c r="A1174" s="3">
        <v>45078</v>
      </c>
      <c r="B1174" t="s">
        <v>33</v>
      </c>
      <c r="C1174" t="s">
        <v>7</v>
      </c>
      <c r="D1174">
        <v>75</v>
      </c>
      <c r="E1174">
        <v>1699</v>
      </c>
      <c r="F1174">
        <v>6375000</v>
      </c>
      <c r="G1174">
        <v>2023</v>
      </c>
    </row>
    <row r="1175" spans="1:7" x14ac:dyDescent="0.3">
      <c r="A1175" s="3">
        <v>45078</v>
      </c>
      <c r="B1175" t="s">
        <v>34</v>
      </c>
      <c r="C1175" t="s">
        <v>7</v>
      </c>
      <c r="D1175">
        <v>698</v>
      </c>
      <c r="E1175">
        <v>24829</v>
      </c>
      <c r="F1175">
        <v>59330000</v>
      </c>
      <c r="G1175">
        <v>2023</v>
      </c>
    </row>
    <row r="1176" spans="1:7" x14ac:dyDescent="0.3">
      <c r="A1176" s="3">
        <v>45078</v>
      </c>
      <c r="B1176" t="s">
        <v>30</v>
      </c>
      <c r="C1176" t="s">
        <v>7</v>
      </c>
      <c r="D1176">
        <v>263</v>
      </c>
      <c r="E1176">
        <v>21135</v>
      </c>
      <c r="F1176">
        <v>22355000</v>
      </c>
      <c r="G1176">
        <v>2023</v>
      </c>
    </row>
    <row r="1177" spans="1:7" x14ac:dyDescent="0.3">
      <c r="A1177" s="3">
        <v>45078</v>
      </c>
      <c r="B1177" t="s">
        <v>28</v>
      </c>
      <c r="C1177" t="s">
        <v>7</v>
      </c>
      <c r="D1177">
        <v>19</v>
      </c>
      <c r="E1177">
        <v>3448</v>
      </c>
      <c r="F1177">
        <v>1615000</v>
      </c>
      <c r="G1177">
        <v>2023</v>
      </c>
    </row>
    <row r="1178" spans="1:7" x14ac:dyDescent="0.3">
      <c r="A1178" s="3">
        <v>45078</v>
      </c>
      <c r="B1178" t="s">
        <v>13</v>
      </c>
      <c r="C1178" t="s">
        <v>7</v>
      </c>
      <c r="D1178">
        <v>18</v>
      </c>
      <c r="E1178">
        <v>4437</v>
      </c>
      <c r="F1178">
        <v>1530000</v>
      </c>
      <c r="G1178">
        <v>2023</v>
      </c>
    </row>
    <row r="1179" spans="1:7" x14ac:dyDescent="0.3">
      <c r="A1179" s="3">
        <v>45078</v>
      </c>
      <c r="B1179" t="s">
        <v>31</v>
      </c>
      <c r="C1179" t="s">
        <v>7</v>
      </c>
      <c r="D1179">
        <v>48</v>
      </c>
      <c r="E1179">
        <v>4320</v>
      </c>
      <c r="F1179">
        <v>4080000</v>
      </c>
      <c r="G1179">
        <v>2023</v>
      </c>
    </row>
    <row r="1180" spans="1:7" x14ac:dyDescent="0.3">
      <c r="A1180" s="3">
        <v>45078</v>
      </c>
      <c r="B1180" t="s">
        <v>35</v>
      </c>
      <c r="C1180" t="s">
        <v>7</v>
      </c>
      <c r="D1180">
        <v>1142</v>
      </c>
      <c r="E1180">
        <v>24603</v>
      </c>
      <c r="F1180">
        <v>97070000</v>
      </c>
      <c r="G1180">
        <v>2023</v>
      </c>
    </row>
    <row r="1181" spans="1:7" x14ac:dyDescent="0.3">
      <c r="A1181" s="3">
        <v>45078</v>
      </c>
      <c r="B1181" t="s">
        <v>36</v>
      </c>
      <c r="C1181" t="s">
        <v>7</v>
      </c>
      <c r="D1181">
        <v>885</v>
      </c>
      <c r="E1181">
        <v>14389</v>
      </c>
      <c r="F1181">
        <v>75225000</v>
      </c>
      <c r="G1181">
        <v>2023</v>
      </c>
    </row>
    <row r="1182" spans="1:7" x14ac:dyDescent="0.3">
      <c r="A1182" s="3">
        <v>45078</v>
      </c>
      <c r="B1182" t="s">
        <v>24</v>
      </c>
      <c r="C1182" t="s">
        <v>7</v>
      </c>
      <c r="D1182">
        <v>107</v>
      </c>
      <c r="E1182">
        <v>10927</v>
      </c>
      <c r="F1182">
        <v>9095000</v>
      </c>
      <c r="G1182">
        <v>2023</v>
      </c>
    </row>
    <row r="1183" spans="1:7" x14ac:dyDescent="0.3">
      <c r="A1183" s="3">
        <v>45078</v>
      </c>
      <c r="B1183" t="s">
        <v>37</v>
      </c>
      <c r="C1183" t="s">
        <v>7</v>
      </c>
      <c r="D1183">
        <v>1360</v>
      </c>
      <c r="E1183">
        <v>36069</v>
      </c>
      <c r="F1183">
        <v>115600000</v>
      </c>
      <c r="G1183">
        <v>2023</v>
      </c>
    </row>
    <row r="1184" spans="1:7" x14ac:dyDescent="0.3">
      <c r="A1184" s="3">
        <v>45078</v>
      </c>
      <c r="B1184" t="s">
        <v>16</v>
      </c>
      <c r="C1184" t="s">
        <v>7</v>
      </c>
      <c r="D1184">
        <v>2</v>
      </c>
      <c r="E1184">
        <v>950</v>
      </c>
      <c r="F1184">
        <v>170000</v>
      </c>
      <c r="G1184">
        <v>2023</v>
      </c>
    </row>
    <row r="1185" spans="1:7" x14ac:dyDescent="0.3">
      <c r="A1185" s="3">
        <v>45078</v>
      </c>
      <c r="B1185" t="s">
        <v>25</v>
      </c>
      <c r="C1185" t="s">
        <v>7</v>
      </c>
      <c r="D1185">
        <v>89</v>
      </c>
      <c r="E1185">
        <v>5873</v>
      </c>
      <c r="F1185">
        <v>7565000</v>
      </c>
      <c r="G1185">
        <v>2023</v>
      </c>
    </row>
    <row r="1186" spans="1:7" x14ac:dyDescent="0.3">
      <c r="A1186" s="3">
        <v>45078</v>
      </c>
      <c r="B1186" t="s">
        <v>19</v>
      </c>
      <c r="C1186" t="s">
        <v>7</v>
      </c>
      <c r="D1186">
        <v>8</v>
      </c>
      <c r="E1186">
        <v>910</v>
      </c>
      <c r="F1186">
        <v>680000</v>
      </c>
      <c r="G1186">
        <v>2023</v>
      </c>
    </row>
    <row r="1187" spans="1:7" x14ac:dyDescent="0.3">
      <c r="A1187" s="3">
        <v>45078</v>
      </c>
      <c r="B1187" t="s">
        <v>26</v>
      </c>
      <c r="C1187" t="s">
        <v>7</v>
      </c>
      <c r="D1187">
        <v>76</v>
      </c>
      <c r="E1187">
        <v>10547</v>
      </c>
      <c r="F1187">
        <v>6460000</v>
      </c>
      <c r="G1187">
        <v>2023</v>
      </c>
    </row>
    <row r="1188" spans="1:7" x14ac:dyDescent="0.3">
      <c r="A1188" s="3">
        <v>45078</v>
      </c>
      <c r="B1188" t="s">
        <v>38</v>
      </c>
      <c r="C1188" t="s">
        <v>7</v>
      </c>
      <c r="D1188">
        <v>380</v>
      </c>
      <c r="E1188">
        <v>15534</v>
      </c>
      <c r="F1188">
        <v>32300000</v>
      </c>
      <c r="G1188">
        <v>2023</v>
      </c>
    </row>
    <row r="1189" spans="1:7" x14ac:dyDescent="0.3">
      <c r="A1189" s="3">
        <v>45078</v>
      </c>
      <c r="B1189" t="s">
        <v>39</v>
      </c>
      <c r="C1189" t="s">
        <v>7</v>
      </c>
      <c r="D1189">
        <v>572</v>
      </c>
      <c r="E1189">
        <v>22976</v>
      </c>
      <c r="F1189">
        <v>48620000</v>
      </c>
      <c r="G1189">
        <v>2023</v>
      </c>
    </row>
    <row r="1190" spans="1:7" x14ac:dyDescent="0.3">
      <c r="A1190" s="3">
        <v>45078</v>
      </c>
      <c r="B1190" t="s">
        <v>20</v>
      </c>
      <c r="C1190" t="s">
        <v>7</v>
      </c>
      <c r="D1190">
        <v>2</v>
      </c>
      <c r="E1190">
        <v>375</v>
      </c>
      <c r="F1190">
        <v>170000</v>
      </c>
      <c r="G1190">
        <v>2023</v>
      </c>
    </row>
    <row r="1191" spans="1:7" x14ac:dyDescent="0.3">
      <c r="A1191" s="3">
        <v>45078</v>
      </c>
      <c r="B1191" t="s">
        <v>40</v>
      </c>
      <c r="C1191" t="s">
        <v>7</v>
      </c>
      <c r="D1191">
        <v>393</v>
      </c>
      <c r="E1191">
        <v>30578</v>
      </c>
      <c r="F1191">
        <v>33405000</v>
      </c>
      <c r="G1191">
        <v>2023</v>
      </c>
    </row>
    <row r="1192" spans="1:7" x14ac:dyDescent="0.3">
      <c r="A1192" s="3">
        <v>45078</v>
      </c>
      <c r="B1192" t="s">
        <v>27</v>
      </c>
      <c r="C1192" t="s">
        <v>7</v>
      </c>
      <c r="D1192">
        <v>42</v>
      </c>
      <c r="E1192">
        <v>4393</v>
      </c>
      <c r="F1192">
        <v>3570000</v>
      </c>
      <c r="G1192">
        <v>2023</v>
      </c>
    </row>
    <row r="1193" spans="1:7" x14ac:dyDescent="0.3">
      <c r="A1193" s="3">
        <v>45078</v>
      </c>
      <c r="B1193" t="s">
        <v>41</v>
      </c>
      <c r="C1193" t="s">
        <v>7</v>
      </c>
      <c r="D1193">
        <v>247</v>
      </c>
      <c r="E1193">
        <v>8471</v>
      </c>
      <c r="F1193">
        <v>20995000</v>
      </c>
      <c r="G1193">
        <v>2023</v>
      </c>
    </row>
    <row r="1194" spans="1:7" x14ac:dyDescent="0.3">
      <c r="A1194" s="3">
        <v>45108</v>
      </c>
      <c r="B1194" t="s">
        <v>8</v>
      </c>
      <c r="C1194" t="s">
        <v>7</v>
      </c>
      <c r="D1194">
        <v>3</v>
      </c>
      <c r="E1194">
        <v>163</v>
      </c>
      <c r="F1194">
        <v>255000</v>
      </c>
      <c r="G1194">
        <v>2023</v>
      </c>
    </row>
    <row r="1195" spans="1:7" x14ac:dyDescent="0.3">
      <c r="A1195" s="3">
        <v>45108</v>
      </c>
      <c r="B1195" t="s">
        <v>32</v>
      </c>
      <c r="C1195" t="s">
        <v>7</v>
      </c>
      <c r="D1195">
        <v>157</v>
      </c>
      <c r="E1195">
        <v>6820</v>
      </c>
      <c r="F1195">
        <v>13345000</v>
      </c>
      <c r="G1195">
        <v>2023</v>
      </c>
    </row>
    <row r="1196" spans="1:7" x14ac:dyDescent="0.3">
      <c r="A1196" s="3">
        <v>45108</v>
      </c>
      <c r="B1196" t="s">
        <v>9</v>
      </c>
      <c r="C1196" t="s">
        <v>7</v>
      </c>
      <c r="D1196">
        <v>2</v>
      </c>
      <c r="E1196">
        <v>1069</v>
      </c>
      <c r="F1196">
        <v>170000</v>
      </c>
      <c r="G1196">
        <v>2023</v>
      </c>
    </row>
    <row r="1197" spans="1:7" x14ac:dyDescent="0.3">
      <c r="A1197" s="3">
        <v>45108</v>
      </c>
      <c r="B1197" t="s">
        <v>10</v>
      </c>
      <c r="C1197" t="s">
        <v>7</v>
      </c>
      <c r="D1197">
        <v>23</v>
      </c>
      <c r="E1197">
        <v>7381</v>
      </c>
      <c r="F1197">
        <v>1955000</v>
      </c>
      <c r="G1197">
        <v>2023</v>
      </c>
    </row>
    <row r="1198" spans="1:7" x14ac:dyDescent="0.3">
      <c r="A1198" s="3">
        <v>45108</v>
      </c>
      <c r="B1198" t="s">
        <v>21</v>
      </c>
      <c r="C1198" t="s">
        <v>7</v>
      </c>
      <c r="D1198">
        <v>58</v>
      </c>
      <c r="E1198">
        <v>5189</v>
      </c>
      <c r="F1198">
        <v>4930000</v>
      </c>
      <c r="G1198">
        <v>2023</v>
      </c>
    </row>
    <row r="1199" spans="1:7" x14ac:dyDescent="0.3">
      <c r="A1199" s="3">
        <v>45108</v>
      </c>
      <c r="B1199" t="s">
        <v>22</v>
      </c>
      <c r="C1199" t="s">
        <v>7</v>
      </c>
      <c r="D1199">
        <v>71</v>
      </c>
      <c r="E1199">
        <v>2326</v>
      </c>
      <c r="F1199">
        <v>6035000</v>
      </c>
      <c r="G1199">
        <v>2023</v>
      </c>
    </row>
    <row r="1200" spans="1:7" x14ac:dyDescent="0.3">
      <c r="A1200" s="3">
        <v>45108</v>
      </c>
      <c r="B1200" t="s">
        <v>11</v>
      </c>
      <c r="C1200" t="s">
        <v>7</v>
      </c>
      <c r="D1200">
        <v>94</v>
      </c>
      <c r="E1200">
        <v>3346</v>
      </c>
      <c r="F1200">
        <v>7990000</v>
      </c>
      <c r="G1200">
        <v>2023</v>
      </c>
    </row>
    <row r="1201" spans="1:7" x14ac:dyDescent="0.3">
      <c r="A1201" s="3">
        <v>45108</v>
      </c>
      <c r="B1201" t="s">
        <v>12</v>
      </c>
      <c r="C1201" t="s">
        <v>7</v>
      </c>
      <c r="D1201">
        <v>4</v>
      </c>
      <c r="E1201">
        <v>391</v>
      </c>
      <c r="F1201">
        <v>340000</v>
      </c>
      <c r="G1201">
        <v>2023</v>
      </c>
    </row>
    <row r="1202" spans="1:7" x14ac:dyDescent="0.3">
      <c r="A1202" s="3">
        <v>45108</v>
      </c>
      <c r="B1202" t="s">
        <v>23</v>
      </c>
      <c r="C1202" t="s">
        <v>7</v>
      </c>
      <c r="D1202">
        <v>831</v>
      </c>
      <c r="E1202">
        <v>15285</v>
      </c>
      <c r="F1202">
        <v>70635000</v>
      </c>
      <c r="G1202">
        <v>2023</v>
      </c>
    </row>
    <row r="1203" spans="1:7" x14ac:dyDescent="0.3">
      <c r="A1203" s="3">
        <v>45108</v>
      </c>
      <c r="B1203" t="s">
        <v>33</v>
      </c>
      <c r="C1203" t="s">
        <v>7</v>
      </c>
      <c r="D1203">
        <v>84</v>
      </c>
      <c r="E1203">
        <v>1739</v>
      </c>
      <c r="F1203">
        <v>7140000</v>
      </c>
      <c r="G1203">
        <v>2023</v>
      </c>
    </row>
    <row r="1204" spans="1:7" x14ac:dyDescent="0.3">
      <c r="A1204" s="3">
        <v>45108</v>
      </c>
      <c r="B1204" t="s">
        <v>34</v>
      </c>
      <c r="C1204" t="s">
        <v>7</v>
      </c>
      <c r="D1204">
        <v>692</v>
      </c>
      <c r="E1204">
        <v>27755</v>
      </c>
      <c r="F1204">
        <v>58820000</v>
      </c>
      <c r="G1204">
        <v>2023</v>
      </c>
    </row>
    <row r="1205" spans="1:7" x14ac:dyDescent="0.3">
      <c r="A1205" s="3">
        <v>45108</v>
      </c>
      <c r="B1205" t="s">
        <v>30</v>
      </c>
      <c r="C1205" t="s">
        <v>7</v>
      </c>
      <c r="D1205">
        <v>92</v>
      </c>
      <c r="E1205">
        <v>11915</v>
      </c>
      <c r="F1205">
        <v>7820000</v>
      </c>
      <c r="G1205">
        <v>2023</v>
      </c>
    </row>
    <row r="1206" spans="1:7" x14ac:dyDescent="0.3">
      <c r="A1206" s="3">
        <v>45108</v>
      </c>
      <c r="B1206" t="s">
        <v>28</v>
      </c>
      <c r="C1206" t="s">
        <v>7</v>
      </c>
      <c r="D1206">
        <v>12</v>
      </c>
      <c r="E1206">
        <v>3956</v>
      </c>
      <c r="F1206">
        <v>1020000</v>
      </c>
      <c r="G1206">
        <v>2023</v>
      </c>
    </row>
    <row r="1207" spans="1:7" x14ac:dyDescent="0.3">
      <c r="A1207" s="3">
        <v>45108</v>
      </c>
      <c r="B1207" t="s">
        <v>13</v>
      </c>
      <c r="C1207" t="s">
        <v>7</v>
      </c>
      <c r="D1207">
        <v>11</v>
      </c>
      <c r="E1207">
        <v>4435</v>
      </c>
      <c r="F1207">
        <v>935000</v>
      </c>
      <c r="G1207">
        <v>2023</v>
      </c>
    </row>
    <row r="1208" spans="1:7" x14ac:dyDescent="0.3">
      <c r="A1208" s="3">
        <v>45108</v>
      </c>
      <c r="B1208" t="s">
        <v>31</v>
      </c>
      <c r="C1208" t="s">
        <v>7</v>
      </c>
      <c r="D1208">
        <v>31</v>
      </c>
      <c r="E1208">
        <v>4010</v>
      </c>
      <c r="F1208">
        <v>2635000</v>
      </c>
      <c r="G1208">
        <v>2023</v>
      </c>
    </row>
    <row r="1209" spans="1:7" x14ac:dyDescent="0.3">
      <c r="A1209" s="3">
        <v>45108</v>
      </c>
      <c r="B1209" t="s">
        <v>35</v>
      </c>
      <c r="C1209" t="s">
        <v>7</v>
      </c>
      <c r="D1209">
        <v>1221</v>
      </c>
      <c r="E1209">
        <v>23154</v>
      </c>
      <c r="F1209">
        <v>103785000</v>
      </c>
      <c r="G1209">
        <v>2023</v>
      </c>
    </row>
    <row r="1210" spans="1:7" x14ac:dyDescent="0.3">
      <c r="A1210" s="3">
        <v>45108</v>
      </c>
      <c r="B1210" t="s">
        <v>36</v>
      </c>
      <c r="C1210" t="s">
        <v>7</v>
      </c>
      <c r="D1210">
        <v>871</v>
      </c>
      <c r="E1210">
        <v>14002</v>
      </c>
      <c r="F1210">
        <v>74035000</v>
      </c>
      <c r="G1210">
        <v>2023</v>
      </c>
    </row>
    <row r="1211" spans="1:7" x14ac:dyDescent="0.3">
      <c r="A1211" s="3">
        <v>45108</v>
      </c>
      <c r="B1211" t="s">
        <v>24</v>
      </c>
      <c r="C1211" t="s">
        <v>7</v>
      </c>
      <c r="D1211">
        <v>138</v>
      </c>
      <c r="E1211">
        <v>10811</v>
      </c>
      <c r="F1211">
        <v>11730000</v>
      </c>
      <c r="G1211">
        <v>2023</v>
      </c>
    </row>
    <row r="1212" spans="1:7" x14ac:dyDescent="0.3">
      <c r="A1212" s="3">
        <v>45108</v>
      </c>
      <c r="B1212" t="s">
        <v>37</v>
      </c>
      <c r="C1212" t="s">
        <v>7</v>
      </c>
      <c r="D1212">
        <v>1103</v>
      </c>
      <c r="E1212">
        <v>36082</v>
      </c>
      <c r="F1212">
        <v>93755000</v>
      </c>
      <c r="G1212">
        <v>2023</v>
      </c>
    </row>
    <row r="1213" spans="1:7" x14ac:dyDescent="0.3">
      <c r="A1213" s="3">
        <v>45108</v>
      </c>
      <c r="B1213" t="s">
        <v>15</v>
      </c>
      <c r="C1213" t="s">
        <v>7</v>
      </c>
      <c r="D1213">
        <v>6</v>
      </c>
      <c r="E1213">
        <v>427</v>
      </c>
      <c r="F1213">
        <v>510000</v>
      </c>
      <c r="G1213">
        <v>2023</v>
      </c>
    </row>
    <row r="1214" spans="1:7" x14ac:dyDescent="0.3">
      <c r="A1214" s="3">
        <v>45108</v>
      </c>
      <c r="B1214" t="s">
        <v>16</v>
      </c>
      <c r="C1214" t="s">
        <v>7</v>
      </c>
      <c r="D1214">
        <v>3</v>
      </c>
      <c r="E1214">
        <v>1030</v>
      </c>
      <c r="F1214">
        <v>255000</v>
      </c>
      <c r="G1214">
        <v>2023</v>
      </c>
    </row>
    <row r="1215" spans="1:7" x14ac:dyDescent="0.3">
      <c r="A1215" s="3">
        <v>45108</v>
      </c>
      <c r="B1215" t="s">
        <v>25</v>
      </c>
      <c r="C1215" t="s">
        <v>7</v>
      </c>
      <c r="D1215">
        <v>134</v>
      </c>
      <c r="E1215">
        <v>5745</v>
      </c>
      <c r="F1215">
        <v>11390000</v>
      </c>
      <c r="G1215">
        <v>2023</v>
      </c>
    </row>
    <row r="1216" spans="1:7" x14ac:dyDescent="0.3">
      <c r="A1216" s="3">
        <v>45108</v>
      </c>
      <c r="B1216" t="s">
        <v>19</v>
      </c>
      <c r="C1216" t="s">
        <v>7</v>
      </c>
      <c r="D1216">
        <v>7</v>
      </c>
      <c r="E1216">
        <v>809</v>
      </c>
      <c r="F1216">
        <v>595000</v>
      </c>
      <c r="G1216">
        <v>2023</v>
      </c>
    </row>
    <row r="1217" spans="1:7" x14ac:dyDescent="0.3">
      <c r="A1217" s="3">
        <v>45108</v>
      </c>
      <c r="B1217" t="s">
        <v>26</v>
      </c>
      <c r="C1217" t="s">
        <v>7</v>
      </c>
      <c r="D1217">
        <v>92</v>
      </c>
      <c r="E1217">
        <v>10766</v>
      </c>
      <c r="F1217">
        <v>7820000</v>
      </c>
      <c r="G1217">
        <v>2023</v>
      </c>
    </row>
    <row r="1218" spans="1:7" x14ac:dyDescent="0.3">
      <c r="A1218" s="3">
        <v>45108</v>
      </c>
      <c r="B1218" t="s">
        <v>38</v>
      </c>
      <c r="C1218" t="s">
        <v>7</v>
      </c>
      <c r="D1218">
        <v>405</v>
      </c>
      <c r="E1218">
        <v>14064</v>
      </c>
      <c r="F1218">
        <v>34425000</v>
      </c>
      <c r="G1218">
        <v>2023</v>
      </c>
    </row>
    <row r="1219" spans="1:7" x14ac:dyDescent="0.3">
      <c r="A1219" s="3">
        <v>45108</v>
      </c>
      <c r="B1219" t="s">
        <v>39</v>
      </c>
      <c r="C1219" t="s">
        <v>7</v>
      </c>
      <c r="D1219">
        <v>630</v>
      </c>
      <c r="E1219">
        <v>20553</v>
      </c>
      <c r="F1219">
        <v>53550000</v>
      </c>
      <c r="G1219">
        <v>2023</v>
      </c>
    </row>
    <row r="1220" spans="1:7" x14ac:dyDescent="0.3">
      <c r="A1220" s="3">
        <v>45108</v>
      </c>
      <c r="B1220" t="s">
        <v>20</v>
      </c>
      <c r="C1220" t="s">
        <v>7</v>
      </c>
      <c r="D1220">
        <v>2</v>
      </c>
      <c r="E1220">
        <v>578</v>
      </c>
      <c r="F1220">
        <v>170000</v>
      </c>
      <c r="G1220">
        <v>2023</v>
      </c>
    </row>
    <row r="1221" spans="1:7" x14ac:dyDescent="0.3">
      <c r="A1221" s="3">
        <v>45108</v>
      </c>
      <c r="B1221" t="s">
        <v>40</v>
      </c>
      <c r="C1221" t="s">
        <v>7</v>
      </c>
      <c r="D1221">
        <v>420</v>
      </c>
      <c r="E1221">
        <v>29214</v>
      </c>
      <c r="F1221">
        <v>35700000</v>
      </c>
      <c r="G1221">
        <v>2023</v>
      </c>
    </row>
    <row r="1222" spans="1:7" x14ac:dyDescent="0.3">
      <c r="A1222" s="3">
        <v>45108</v>
      </c>
      <c r="B1222" t="s">
        <v>27</v>
      </c>
      <c r="C1222" t="s">
        <v>7</v>
      </c>
      <c r="D1222">
        <v>53</v>
      </c>
      <c r="E1222">
        <v>4216</v>
      </c>
      <c r="F1222">
        <v>4505000</v>
      </c>
      <c r="G1222">
        <v>2023</v>
      </c>
    </row>
    <row r="1223" spans="1:7" x14ac:dyDescent="0.3">
      <c r="A1223" s="3">
        <v>45108</v>
      </c>
      <c r="B1223" t="s">
        <v>41</v>
      </c>
      <c r="C1223" t="s">
        <v>7</v>
      </c>
      <c r="D1223">
        <v>179</v>
      </c>
      <c r="E1223">
        <v>8111</v>
      </c>
      <c r="F1223">
        <v>15215000</v>
      </c>
      <c r="G1223">
        <v>2023</v>
      </c>
    </row>
    <row r="1224" spans="1:7" x14ac:dyDescent="0.3">
      <c r="A1224" s="3">
        <v>45139</v>
      </c>
      <c r="B1224" t="s">
        <v>8</v>
      </c>
      <c r="C1224" t="s">
        <v>7</v>
      </c>
      <c r="D1224">
        <v>3</v>
      </c>
      <c r="E1224">
        <v>183</v>
      </c>
      <c r="F1224">
        <v>255000</v>
      </c>
      <c r="G1224">
        <v>2023</v>
      </c>
    </row>
    <row r="1225" spans="1:7" x14ac:dyDescent="0.3">
      <c r="A1225" s="3">
        <v>45139</v>
      </c>
      <c r="B1225" t="s">
        <v>32</v>
      </c>
      <c r="C1225" t="s">
        <v>7</v>
      </c>
      <c r="D1225">
        <v>104</v>
      </c>
      <c r="E1225">
        <v>7397</v>
      </c>
      <c r="F1225">
        <v>8840000</v>
      </c>
      <c r="G1225">
        <v>2023</v>
      </c>
    </row>
    <row r="1226" spans="1:7" x14ac:dyDescent="0.3">
      <c r="A1226" s="3">
        <v>45139</v>
      </c>
      <c r="B1226" t="s">
        <v>9</v>
      </c>
      <c r="C1226" t="s">
        <v>7</v>
      </c>
      <c r="D1226">
        <v>4</v>
      </c>
      <c r="E1226">
        <v>1121</v>
      </c>
      <c r="F1226">
        <v>340000</v>
      </c>
      <c r="G1226">
        <v>2023</v>
      </c>
    </row>
    <row r="1227" spans="1:7" x14ac:dyDescent="0.3">
      <c r="A1227" s="3">
        <v>45139</v>
      </c>
      <c r="B1227" t="s">
        <v>10</v>
      </c>
      <c r="C1227" t="s">
        <v>7</v>
      </c>
      <c r="D1227">
        <v>27</v>
      </c>
      <c r="E1227">
        <v>7557</v>
      </c>
      <c r="F1227">
        <v>2295000</v>
      </c>
      <c r="G1227">
        <v>2023</v>
      </c>
    </row>
    <row r="1228" spans="1:7" x14ac:dyDescent="0.3">
      <c r="A1228" s="3">
        <v>45139</v>
      </c>
      <c r="B1228" t="s">
        <v>21</v>
      </c>
      <c r="C1228" t="s">
        <v>7</v>
      </c>
      <c r="D1228">
        <v>53</v>
      </c>
      <c r="E1228">
        <v>5334</v>
      </c>
      <c r="F1228">
        <v>4505000</v>
      </c>
      <c r="G1228">
        <v>2023</v>
      </c>
    </row>
    <row r="1229" spans="1:7" x14ac:dyDescent="0.3">
      <c r="A1229" s="3">
        <v>45139</v>
      </c>
      <c r="B1229" t="s">
        <v>22</v>
      </c>
      <c r="C1229" t="s">
        <v>7</v>
      </c>
      <c r="D1229">
        <v>80</v>
      </c>
      <c r="E1229">
        <v>1937</v>
      </c>
      <c r="F1229">
        <v>6800000</v>
      </c>
      <c r="G1229">
        <v>2023</v>
      </c>
    </row>
    <row r="1230" spans="1:7" x14ac:dyDescent="0.3">
      <c r="A1230" s="3">
        <v>45139</v>
      </c>
      <c r="B1230" t="s">
        <v>11</v>
      </c>
      <c r="C1230" t="s">
        <v>7</v>
      </c>
      <c r="D1230">
        <v>107</v>
      </c>
      <c r="E1230">
        <v>3859</v>
      </c>
      <c r="F1230">
        <v>9095000</v>
      </c>
      <c r="G1230">
        <v>2023</v>
      </c>
    </row>
    <row r="1231" spans="1:7" x14ac:dyDescent="0.3">
      <c r="A1231" s="3">
        <v>45139</v>
      </c>
      <c r="B1231" t="s">
        <v>23</v>
      </c>
      <c r="C1231" t="s">
        <v>7</v>
      </c>
      <c r="D1231">
        <v>440</v>
      </c>
      <c r="E1231">
        <v>15852</v>
      </c>
      <c r="F1231">
        <v>37400000</v>
      </c>
      <c r="G1231">
        <v>2023</v>
      </c>
    </row>
    <row r="1232" spans="1:7" x14ac:dyDescent="0.3">
      <c r="A1232" s="3">
        <v>45139</v>
      </c>
      <c r="B1232" t="s">
        <v>33</v>
      </c>
      <c r="C1232" t="s">
        <v>7</v>
      </c>
      <c r="D1232">
        <v>98</v>
      </c>
      <c r="E1232">
        <v>2177</v>
      </c>
      <c r="F1232">
        <v>8330000</v>
      </c>
      <c r="G1232">
        <v>2023</v>
      </c>
    </row>
    <row r="1233" spans="1:7" x14ac:dyDescent="0.3">
      <c r="A1233" s="3">
        <v>45139</v>
      </c>
      <c r="B1233" t="s">
        <v>34</v>
      </c>
      <c r="C1233" t="s">
        <v>7</v>
      </c>
      <c r="D1233">
        <v>512</v>
      </c>
      <c r="E1233">
        <v>25572</v>
      </c>
      <c r="F1233">
        <v>43520000</v>
      </c>
      <c r="G1233">
        <v>2023</v>
      </c>
    </row>
    <row r="1234" spans="1:7" x14ac:dyDescent="0.3">
      <c r="A1234" s="3">
        <v>45139</v>
      </c>
      <c r="B1234" t="s">
        <v>30</v>
      </c>
      <c r="C1234" t="s">
        <v>7</v>
      </c>
      <c r="D1234">
        <v>189</v>
      </c>
      <c r="E1234">
        <v>24414</v>
      </c>
      <c r="F1234">
        <v>16065000</v>
      </c>
      <c r="G1234">
        <v>2023</v>
      </c>
    </row>
    <row r="1235" spans="1:7" x14ac:dyDescent="0.3">
      <c r="A1235" s="3">
        <v>45139</v>
      </c>
      <c r="B1235" t="s">
        <v>28</v>
      </c>
      <c r="C1235" t="s">
        <v>7</v>
      </c>
      <c r="D1235">
        <v>11</v>
      </c>
      <c r="E1235">
        <v>3975</v>
      </c>
      <c r="F1235">
        <v>935000</v>
      </c>
      <c r="G1235">
        <v>2023</v>
      </c>
    </row>
    <row r="1236" spans="1:7" x14ac:dyDescent="0.3">
      <c r="A1236" s="3">
        <v>45139</v>
      </c>
      <c r="B1236" t="s">
        <v>13</v>
      </c>
      <c r="C1236" t="s">
        <v>7</v>
      </c>
      <c r="D1236">
        <v>15</v>
      </c>
      <c r="E1236">
        <v>4843</v>
      </c>
      <c r="F1236">
        <v>1275000</v>
      </c>
      <c r="G1236">
        <v>2023</v>
      </c>
    </row>
    <row r="1237" spans="1:7" x14ac:dyDescent="0.3">
      <c r="A1237" s="3">
        <v>45139</v>
      </c>
      <c r="B1237" t="s">
        <v>31</v>
      </c>
      <c r="C1237" t="s">
        <v>7</v>
      </c>
      <c r="D1237">
        <v>52</v>
      </c>
      <c r="E1237">
        <v>4040</v>
      </c>
      <c r="F1237">
        <v>4420000</v>
      </c>
      <c r="G1237">
        <v>2023</v>
      </c>
    </row>
    <row r="1238" spans="1:7" x14ac:dyDescent="0.3">
      <c r="A1238" s="3">
        <v>45139</v>
      </c>
      <c r="B1238" t="s">
        <v>35</v>
      </c>
      <c r="C1238" t="s">
        <v>7</v>
      </c>
      <c r="D1238">
        <v>1196</v>
      </c>
      <c r="E1238">
        <v>28235</v>
      </c>
      <c r="F1238">
        <v>101660000</v>
      </c>
      <c r="G1238">
        <v>2023</v>
      </c>
    </row>
    <row r="1239" spans="1:7" x14ac:dyDescent="0.3">
      <c r="A1239" s="3">
        <v>45139</v>
      </c>
      <c r="B1239" t="s">
        <v>36</v>
      </c>
      <c r="C1239" t="s">
        <v>7</v>
      </c>
      <c r="D1239">
        <v>736</v>
      </c>
      <c r="E1239">
        <v>18189</v>
      </c>
      <c r="F1239">
        <v>62560000</v>
      </c>
      <c r="G1239">
        <v>2023</v>
      </c>
    </row>
    <row r="1240" spans="1:7" x14ac:dyDescent="0.3">
      <c r="A1240" s="3">
        <v>45139</v>
      </c>
      <c r="B1240" t="s">
        <v>24</v>
      </c>
      <c r="C1240" t="s">
        <v>7</v>
      </c>
      <c r="D1240">
        <v>112</v>
      </c>
      <c r="E1240">
        <v>11479</v>
      </c>
      <c r="F1240">
        <v>9520000</v>
      </c>
      <c r="G1240">
        <v>2023</v>
      </c>
    </row>
    <row r="1241" spans="1:7" x14ac:dyDescent="0.3">
      <c r="A1241" s="3">
        <v>45139</v>
      </c>
      <c r="B1241" t="s">
        <v>37</v>
      </c>
      <c r="C1241" t="s">
        <v>7</v>
      </c>
      <c r="D1241">
        <v>1070</v>
      </c>
      <c r="E1241">
        <v>40169</v>
      </c>
      <c r="F1241">
        <v>90950000</v>
      </c>
      <c r="G1241">
        <v>2023</v>
      </c>
    </row>
    <row r="1242" spans="1:7" x14ac:dyDescent="0.3">
      <c r="A1242" s="3">
        <v>45139</v>
      </c>
      <c r="B1242" t="s">
        <v>15</v>
      </c>
      <c r="C1242" t="s">
        <v>7</v>
      </c>
      <c r="D1242">
        <v>6</v>
      </c>
      <c r="E1242">
        <v>458</v>
      </c>
      <c r="F1242">
        <v>510000</v>
      </c>
      <c r="G1242">
        <v>2023</v>
      </c>
    </row>
    <row r="1243" spans="1:7" x14ac:dyDescent="0.3">
      <c r="A1243" s="3">
        <v>45139</v>
      </c>
      <c r="B1243" t="s">
        <v>16</v>
      </c>
      <c r="C1243" t="s">
        <v>7</v>
      </c>
      <c r="D1243">
        <v>3</v>
      </c>
      <c r="E1243">
        <v>1215</v>
      </c>
      <c r="F1243">
        <v>255000</v>
      </c>
      <c r="G1243">
        <v>2023</v>
      </c>
    </row>
    <row r="1244" spans="1:7" x14ac:dyDescent="0.3">
      <c r="A1244" s="3">
        <v>45139</v>
      </c>
      <c r="B1244" t="s">
        <v>25</v>
      </c>
      <c r="C1244" t="s">
        <v>7</v>
      </c>
      <c r="D1244">
        <v>146</v>
      </c>
      <c r="E1244">
        <v>6282</v>
      </c>
      <c r="F1244">
        <v>12410000</v>
      </c>
      <c r="G1244">
        <v>2023</v>
      </c>
    </row>
    <row r="1245" spans="1:7" x14ac:dyDescent="0.3">
      <c r="A1245" s="3">
        <v>45139</v>
      </c>
      <c r="B1245" t="s">
        <v>19</v>
      </c>
      <c r="C1245" t="s">
        <v>7</v>
      </c>
      <c r="D1245">
        <v>14</v>
      </c>
      <c r="E1245">
        <v>955</v>
      </c>
      <c r="F1245">
        <v>1190000</v>
      </c>
      <c r="G1245">
        <v>2023</v>
      </c>
    </row>
    <row r="1246" spans="1:7" x14ac:dyDescent="0.3">
      <c r="A1246" s="3">
        <v>45139</v>
      </c>
      <c r="B1246" t="s">
        <v>26</v>
      </c>
      <c r="C1246" t="s">
        <v>7</v>
      </c>
      <c r="D1246">
        <v>75</v>
      </c>
      <c r="E1246">
        <v>11493</v>
      </c>
      <c r="F1246">
        <v>6375000</v>
      </c>
      <c r="G1246">
        <v>2023</v>
      </c>
    </row>
    <row r="1247" spans="1:7" x14ac:dyDescent="0.3">
      <c r="A1247" s="3">
        <v>45139</v>
      </c>
      <c r="B1247" t="s">
        <v>38</v>
      </c>
      <c r="C1247" t="s">
        <v>7</v>
      </c>
      <c r="D1247">
        <v>396</v>
      </c>
      <c r="E1247">
        <v>14786</v>
      </c>
      <c r="F1247">
        <v>33660000</v>
      </c>
      <c r="G1247">
        <v>2023</v>
      </c>
    </row>
    <row r="1248" spans="1:7" x14ac:dyDescent="0.3">
      <c r="A1248" s="3">
        <v>45139</v>
      </c>
      <c r="B1248" t="s">
        <v>39</v>
      </c>
      <c r="C1248" t="s">
        <v>7</v>
      </c>
      <c r="D1248">
        <v>591</v>
      </c>
      <c r="E1248">
        <v>23537</v>
      </c>
      <c r="F1248">
        <v>50235000</v>
      </c>
      <c r="G1248">
        <v>2023</v>
      </c>
    </row>
    <row r="1249" spans="1:7" x14ac:dyDescent="0.3">
      <c r="A1249" s="3">
        <v>45139</v>
      </c>
      <c r="B1249" t="s">
        <v>20</v>
      </c>
      <c r="C1249" t="s">
        <v>7</v>
      </c>
      <c r="D1249">
        <v>2</v>
      </c>
      <c r="E1249">
        <v>466</v>
      </c>
      <c r="F1249">
        <v>170000</v>
      </c>
      <c r="G1249">
        <v>2023</v>
      </c>
    </row>
    <row r="1250" spans="1:7" x14ac:dyDescent="0.3">
      <c r="A1250" s="3">
        <v>45139</v>
      </c>
      <c r="B1250" t="s">
        <v>40</v>
      </c>
      <c r="C1250" t="s">
        <v>7</v>
      </c>
      <c r="D1250">
        <v>482</v>
      </c>
      <c r="E1250">
        <v>29829</v>
      </c>
      <c r="F1250">
        <v>40970000</v>
      </c>
      <c r="G1250">
        <v>2023</v>
      </c>
    </row>
    <row r="1251" spans="1:7" x14ac:dyDescent="0.3">
      <c r="A1251" s="3">
        <v>45139</v>
      </c>
      <c r="B1251" t="s">
        <v>27</v>
      </c>
      <c r="C1251" t="s">
        <v>7</v>
      </c>
      <c r="D1251">
        <v>50</v>
      </c>
      <c r="E1251">
        <v>4283</v>
      </c>
      <c r="F1251">
        <v>4250000</v>
      </c>
      <c r="G1251">
        <v>2023</v>
      </c>
    </row>
    <row r="1252" spans="1:7" x14ac:dyDescent="0.3">
      <c r="A1252" s="3">
        <v>45139</v>
      </c>
      <c r="B1252" t="s">
        <v>41</v>
      </c>
      <c r="C1252" t="s">
        <v>7</v>
      </c>
      <c r="D1252">
        <v>178</v>
      </c>
      <c r="E1252">
        <v>9101</v>
      </c>
      <c r="F1252">
        <v>15130000</v>
      </c>
      <c r="G1252">
        <v>2023</v>
      </c>
    </row>
    <row r="1253" spans="1:7" x14ac:dyDescent="0.3">
      <c r="A1253" s="3">
        <v>45170</v>
      </c>
      <c r="B1253" t="s">
        <v>32</v>
      </c>
      <c r="C1253" t="s">
        <v>7</v>
      </c>
      <c r="D1253">
        <v>59</v>
      </c>
      <c r="E1253">
        <v>7044</v>
      </c>
      <c r="F1253">
        <v>5015000</v>
      </c>
      <c r="G1253">
        <v>2023</v>
      </c>
    </row>
    <row r="1254" spans="1:7" x14ac:dyDescent="0.3">
      <c r="A1254" s="3">
        <v>45170</v>
      </c>
      <c r="B1254" t="s">
        <v>9</v>
      </c>
      <c r="C1254" t="s">
        <v>7</v>
      </c>
      <c r="D1254">
        <v>4</v>
      </c>
      <c r="E1254">
        <v>1003</v>
      </c>
      <c r="F1254">
        <v>340000</v>
      </c>
      <c r="G1254">
        <v>2023</v>
      </c>
    </row>
    <row r="1255" spans="1:7" x14ac:dyDescent="0.3">
      <c r="A1255" s="3">
        <v>45170</v>
      </c>
      <c r="B1255" t="s">
        <v>10</v>
      </c>
      <c r="C1255" t="s">
        <v>7</v>
      </c>
      <c r="D1255">
        <v>23</v>
      </c>
      <c r="E1255">
        <v>8078</v>
      </c>
      <c r="F1255">
        <v>1955000</v>
      </c>
      <c r="G1255">
        <v>2023</v>
      </c>
    </row>
    <row r="1256" spans="1:7" x14ac:dyDescent="0.3">
      <c r="A1256" s="3">
        <v>45170</v>
      </c>
      <c r="B1256" t="s">
        <v>21</v>
      </c>
      <c r="C1256" t="s">
        <v>7</v>
      </c>
      <c r="D1256">
        <v>60</v>
      </c>
      <c r="E1256">
        <v>5210</v>
      </c>
      <c r="F1256">
        <v>5100000</v>
      </c>
      <c r="G1256">
        <v>2023</v>
      </c>
    </row>
    <row r="1257" spans="1:7" x14ac:dyDescent="0.3">
      <c r="A1257" s="3">
        <v>45170</v>
      </c>
      <c r="B1257" t="s">
        <v>22</v>
      </c>
      <c r="C1257" t="s">
        <v>7</v>
      </c>
      <c r="D1257">
        <v>54</v>
      </c>
      <c r="E1257">
        <v>1491</v>
      </c>
      <c r="F1257">
        <v>4590000</v>
      </c>
      <c r="G1257">
        <v>2023</v>
      </c>
    </row>
    <row r="1258" spans="1:7" x14ac:dyDescent="0.3">
      <c r="A1258" s="3">
        <v>45170</v>
      </c>
      <c r="B1258" t="s">
        <v>11</v>
      </c>
      <c r="C1258" t="s">
        <v>7</v>
      </c>
      <c r="D1258">
        <v>83</v>
      </c>
      <c r="E1258">
        <v>3993</v>
      </c>
      <c r="F1258">
        <v>7055000</v>
      </c>
      <c r="G1258">
        <v>2023</v>
      </c>
    </row>
    <row r="1259" spans="1:7" x14ac:dyDescent="0.3">
      <c r="A1259" s="3">
        <v>45170</v>
      </c>
      <c r="B1259" t="s">
        <v>12</v>
      </c>
      <c r="C1259" t="s">
        <v>7</v>
      </c>
      <c r="D1259">
        <v>6</v>
      </c>
      <c r="E1259">
        <v>468</v>
      </c>
      <c r="F1259">
        <v>510000</v>
      </c>
      <c r="G1259">
        <v>2023</v>
      </c>
    </row>
    <row r="1260" spans="1:7" x14ac:dyDescent="0.3">
      <c r="A1260" s="3">
        <v>45170</v>
      </c>
      <c r="B1260" t="s">
        <v>23</v>
      </c>
      <c r="C1260" t="s">
        <v>7</v>
      </c>
      <c r="D1260">
        <v>380</v>
      </c>
      <c r="E1260">
        <v>15776</v>
      </c>
      <c r="F1260">
        <v>32300000</v>
      </c>
      <c r="G1260">
        <v>2023</v>
      </c>
    </row>
    <row r="1261" spans="1:7" x14ac:dyDescent="0.3">
      <c r="A1261" s="3">
        <v>45170</v>
      </c>
      <c r="B1261" t="s">
        <v>33</v>
      </c>
      <c r="C1261" t="s">
        <v>7</v>
      </c>
      <c r="D1261">
        <v>69</v>
      </c>
      <c r="E1261">
        <v>2801</v>
      </c>
      <c r="F1261">
        <v>5865000</v>
      </c>
      <c r="G1261">
        <v>2023</v>
      </c>
    </row>
    <row r="1262" spans="1:7" x14ac:dyDescent="0.3">
      <c r="A1262" s="3">
        <v>45170</v>
      </c>
      <c r="B1262" t="s">
        <v>34</v>
      </c>
      <c r="C1262" t="s">
        <v>7</v>
      </c>
      <c r="D1262">
        <v>633</v>
      </c>
      <c r="E1262">
        <v>36818</v>
      </c>
      <c r="F1262">
        <v>53805000</v>
      </c>
      <c r="G1262">
        <v>2023</v>
      </c>
    </row>
    <row r="1263" spans="1:7" x14ac:dyDescent="0.3">
      <c r="A1263" s="3">
        <v>45170</v>
      </c>
      <c r="B1263" t="s">
        <v>30</v>
      </c>
      <c r="C1263" t="s">
        <v>7</v>
      </c>
      <c r="D1263">
        <v>92</v>
      </c>
      <c r="E1263">
        <v>24045</v>
      </c>
      <c r="F1263">
        <v>7820000</v>
      </c>
      <c r="G1263">
        <v>2023</v>
      </c>
    </row>
    <row r="1264" spans="1:7" x14ac:dyDescent="0.3">
      <c r="A1264" s="3">
        <v>45170</v>
      </c>
      <c r="B1264" t="s">
        <v>28</v>
      </c>
      <c r="C1264" t="s">
        <v>7</v>
      </c>
      <c r="D1264">
        <v>9</v>
      </c>
      <c r="E1264">
        <v>3683</v>
      </c>
      <c r="F1264">
        <v>765000</v>
      </c>
      <c r="G1264">
        <v>2023</v>
      </c>
    </row>
    <row r="1265" spans="1:7" x14ac:dyDescent="0.3">
      <c r="A1265" s="3">
        <v>45170</v>
      </c>
      <c r="B1265" t="s">
        <v>13</v>
      </c>
      <c r="C1265" t="s">
        <v>7</v>
      </c>
      <c r="D1265">
        <v>9</v>
      </c>
      <c r="E1265">
        <v>4430</v>
      </c>
      <c r="F1265">
        <v>765000</v>
      </c>
      <c r="G1265">
        <v>2023</v>
      </c>
    </row>
    <row r="1266" spans="1:7" x14ac:dyDescent="0.3">
      <c r="A1266" s="3">
        <v>45170</v>
      </c>
      <c r="B1266" t="s">
        <v>31</v>
      </c>
      <c r="C1266" t="s">
        <v>7</v>
      </c>
      <c r="D1266">
        <v>22</v>
      </c>
      <c r="E1266">
        <v>4600</v>
      </c>
      <c r="F1266">
        <v>1870000</v>
      </c>
      <c r="G1266">
        <v>2023</v>
      </c>
    </row>
    <row r="1267" spans="1:7" x14ac:dyDescent="0.3">
      <c r="A1267" s="3">
        <v>45170</v>
      </c>
      <c r="B1267" t="s">
        <v>35</v>
      </c>
      <c r="C1267" t="s">
        <v>7</v>
      </c>
      <c r="D1267">
        <v>942</v>
      </c>
      <c r="E1267">
        <v>24184</v>
      </c>
      <c r="F1267">
        <v>80070000</v>
      </c>
      <c r="G1267">
        <v>2023</v>
      </c>
    </row>
    <row r="1268" spans="1:7" x14ac:dyDescent="0.3">
      <c r="A1268" s="3">
        <v>45170</v>
      </c>
      <c r="B1268" t="s">
        <v>36</v>
      </c>
      <c r="C1268" t="s">
        <v>7</v>
      </c>
      <c r="D1268">
        <v>773</v>
      </c>
      <c r="E1268">
        <v>21467</v>
      </c>
      <c r="F1268">
        <v>65705000</v>
      </c>
      <c r="G1268">
        <v>2023</v>
      </c>
    </row>
    <row r="1269" spans="1:7" x14ac:dyDescent="0.3">
      <c r="A1269" s="3">
        <v>45170</v>
      </c>
      <c r="B1269" t="s">
        <v>24</v>
      </c>
      <c r="C1269" t="s">
        <v>7</v>
      </c>
      <c r="D1269">
        <v>117</v>
      </c>
      <c r="E1269">
        <v>11748</v>
      </c>
      <c r="F1269">
        <v>9945000</v>
      </c>
      <c r="G1269">
        <v>2023</v>
      </c>
    </row>
    <row r="1270" spans="1:7" x14ac:dyDescent="0.3">
      <c r="A1270" s="3">
        <v>45170</v>
      </c>
      <c r="B1270" t="s">
        <v>37</v>
      </c>
      <c r="C1270" t="s">
        <v>7</v>
      </c>
      <c r="D1270">
        <v>869</v>
      </c>
      <c r="E1270">
        <v>43063</v>
      </c>
      <c r="F1270">
        <v>73865000</v>
      </c>
      <c r="G1270">
        <v>2023</v>
      </c>
    </row>
    <row r="1271" spans="1:7" x14ac:dyDescent="0.3">
      <c r="A1271" s="3">
        <v>45170</v>
      </c>
      <c r="B1271" t="s">
        <v>16</v>
      </c>
      <c r="C1271" t="s">
        <v>7</v>
      </c>
      <c r="D1271">
        <v>3</v>
      </c>
      <c r="E1271">
        <v>1139</v>
      </c>
      <c r="F1271">
        <v>255000</v>
      </c>
      <c r="G1271">
        <v>2023</v>
      </c>
    </row>
    <row r="1272" spans="1:7" x14ac:dyDescent="0.3">
      <c r="A1272" s="3">
        <v>45170</v>
      </c>
      <c r="B1272" t="s">
        <v>25</v>
      </c>
      <c r="C1272" t="s">
        <v>7</v>
      </c>
      <c r="D1272">
        <v>101</v>
      </c>
      <c r="E1272">
        <v>6354</v>
      </c>
      <c r="F1272">
        <v>8585000</v>
      </c>
      <c r="G1272">
        <v>2023</v>
      </c>
    </row>
    <row r="1273" spans="1:7" x14ac:dyDescent="0.3">
      <c r="A1273" s="3">
        <v>45170</v>
      </c>
      <c r="B1273" t="s">
        <v>19</v>
      </c>
      <c r="C1273" t="s">
        <v>7</v>
      </c>
      <c r="D1273">
        <v>10</v>
      </c>
      <c r="E1273">
        <v>912</v>
      </c>
      <c r="F1273">
        <v>850000</v>
      </c>
      <c r="G1273">
        <v>2023</v>
      </c>
    </row>
    <row r="1274" spans="1:7" x14ac:dyDescent="0.3">
      <c r="A1274" s="3">
        <v>45170</v>
      </c>
      <c r="B1274" t="s">
        <v>26</v>
      </c>
      <c r="C1274" t="s">
        <v>7</v>
      </c>
      <c r="D1274">
        <v>83</v>
      </c>
      <c r="E1274">
        <v>12368</v>
      </c>
      <c r="F1274">
        <v>7055000</v>
      </c>
      <c r="G1274">
        <v>2023</v>
      </c>
    </row>
    <row r="1275" spans="1:7" x14ac:dyDescent="0.3">
      <c r="A1275" s="3">
        <v>45170</v>
      </c>
      <c r="B1275" t="s">
        <v>38</v>
      </c>
      <c r="C1275" t="s">
        <v>7</v>
      </c>
      <c r="D1275">
        <v>375</v>
      </c>
      <c r="E1275">
        <v>16356</v>
      </c>
      <c r="F1275">
        <v>31875000</v>
      </c>
      <c r="G1275">
        <v>2023</v>
      </c>
    </row>
    <row r="1276" spans="1:7" x14ac:dyDescent="0.3">
      <c r="A1276" s="3">
        <v>45170</v>
      </c>
      <c r="B1276" t="s">
        <v>39</v>
      </c>
      <c r="C1276" t="s">
        <v>7</v>
      </c>
      <c r="D1276">
        <v>543</v>
      </c>
      <c r="E1276">
        <v>22461</v>
      </c>
      <c r="F1276">
        <v>46155000</v>
      </c>
      <c r="G1276">
        <v>2023</v>
      </c>
    </row>
    <row r="1277" spans="1:7" x14ac:dyDescent="0.3">
      <c r="A1277" s="3">
        <v>45170</v>
      </c>
      <c r="B1277" t="s">
        <v>20</v>
      </c>
      <c r="C1277" t="s">
        <v>7</v>
      </c>
      <c r="D1277">
        <v>3</v>
      </c>
      <c r="E1277">
        <v>470</v>
      </c>
      <c r="F1277">
        <v>255000</v>
      </c>
      <c r="G1277">
        <v>2023</v>
      </c>
    </row>
    <row r="1278" spans="1:7" x14ac:dyDescent="0.3">
      <c r="A1278" s="3">
        <v>45170</v>
      </c>
      <c r="B1278" t="s">
        <v>40</v>
      </c>
      <c r="C1278" t="s">
        <v>7</v>
      </c>
      <c r="D1278">
        <v>476</v>
      </c>
      <c r="E1278">
        <v>29087</v>
      </c>
      <c r="F1278">
        <v>40460000</v>
      </c>
      <c r="G1278">
        <v>2023</v>
      </c>
    </row>
    <row r="1279" spans="1:7" x14ac:dyDescent="0.3">
      <c r="A1279" s="3">
        <v>45170</v>
      </c>
      <c r="B1279" t="s">
        <v>27</v>
      </c>
      <c r="C1279" t="s">
        <v>7</v>
      </c>
      <c r="D1279">
        <v>30</v>
      </c>
      <c r="E1279">
        <v>4234</v>
      </c>
      <c r="F1279">
        <v>2550000</v>
      </c>
      <c r="G1279">
        <v>2023</v>
      </c>
    </row>
    <row r="1280" spans="1:7" x14ac:dyDescent="0.3">
      <c r="A1280" s="3">
        <v>45170</v>
      </c>
      <c r="B1280" t="s">
        <v>41</v>
      </c>
      <c r="C1280" t="s">
        <v>7</v>
      </c>
      <c r="D1280">
        <v>218</v>
      </c>
      <c r="E1280">
        <v>9011</v>
      </c>
      <c r="F1280">
        <v>18530000</v>
      </c>
      <c r="G1280">
        <v>2023</v>
      </c>
    </row>
    <row r="1281" spans="1:7" x14ac:dyDescent="0.3">
      <c r="A1281" s="3">
        <v>45200</v>
      </c>
      <c r="B1281" t="s">
        <v>32</v>
      </c>
      <c r="C1281" t="s">
        <v>7</v>
      </c>
      <c r="D1281">
        <v>68</v>
      </c>
      <c r="E1281">
        <v>7743</v>
      </c>
      <c r="F1281">
        <v>5780000</v>
      </c>
      <c r="G1281">
        <v>2023</v>
      </c>
    </row>
    <row r="1282" spans="1:7" x14ac:dyDescent="0.3">
      <c r="A1282" s="3">
        <v>45200</v>
      </c>
      <c r="B1282" t="s">
        <v>9</v>
      </c>
      <c r="C1282" t="s">
        <v>7</v>
      </c>
      <c r="D1282">
        <v>2</v>
      </c>
      <c r="E1282">
        <v>1111</v>
      </c>
      <c r="F1282">
        <v>170000</v>
      </c>
      <c r="G1282">
        <v>2023</v>
      </c>
    </row>
    <row r="1283" spans="1:7" x14ac:dyDescent="0.3">
      <c r="A1283" s="3">
        <v>45200</v>
      </c>
      <c r="B1283" t="s">
        <v>10</v>
      </c>
      <c r="C1283" t="s">
        <v>7</v>
      </c>
      <c r="D1283">
        <v>24</v>
      </c>
      <c r="E1283">
        <v>9481</v>
      </c>
      <c r="F1283">
        <v>2040000</v>
      </c>
      <c r="G1283">
        <v>2023</v>
      </c>
    </row>
    <row r="1284" spans="1:7" x14ac:dyDescent="0.3">
      <c r="A1284" s="3">
        <v>45200</v>
      </c>
      <c r="B1284" t="s">
        <v>21</v>
      </c>
      <c r="C1284" t="s">
        <v>7</v>
      </c>
      <c r="D1284">
        <v>57</v>
      </c>
      <c r="E1284">
        <v>6068</v>
      </c>
      <c r="F1284">
        <v>4845000</v>
      </c>
      <c r="G1284">
        <v>2023</v>
      </c>
    </row>
    <row r="1285" spans="1:7" x14ac:dyDescent="0.3">
      <c r="A1285" s="3">
        <v>45200</v>
      </c>
      <c r="B1285" t="s">
        <v>22</v>
      </c>
      <c r="C1285" t="s">
        <v>7</v>
      </c>
      <c r="D1285">
        <v>71</v>
      </c>
      <c r="E1285">
        <v>1722</v>
      </c>
      <c r="F1285">
        <v>6035000</v>
      </c>
      <c r="G1285">
        <v>2023</v>
      </c>
    </row>
    <row r="1286" spans="1:7" x14ac:dyDescent="0.3">
      <c r="A1286" s="3">
        <v>45200</v>
      </c>
      <c r="B1286" t="s">
        <v>11</v>
      </c>
      <c r="C1286" t="s">
        <v>7</v>
      </c>
      <c r="D1286">
        <v>79</v>
      </c>
      <c r="E1286">
        <v>4920</v>
      </c>
      <c r="F1286">
        <v>6715000</v>
      </c>
      <c r="G1286">
        <v>2023</v>
      </c>
    </row>
    <row r="1287" spans="1:7" x14ac:dyDescent="0.3">
      <c r="A1287" s="3">
        <v>45200</v>
      </c>
      <c r="B1287" t="s">
        <v>12</v>
      </c>
      <c r="C1287" t="s">
        <v>7</v>
      </c>
      <c r="D1287">
        <v>12</v>
      </c>
      <c r="E1287">
        <v>620</v>
      </c>
      <c r="F1287">
        <v>1020000</v>
      </c>
      <c r="G1287">
        <v>2023</v>
      </c>
    </row>
    <row r="1288" spans="1:7" x14ac:dyDescent="0.3">
      <c r="A1288" s="3">
        <v>45200</v>
      </c>
      <c r="B1288" t="s">
        <v>23</v>
      </c>
      <c r="C1288" t="s">
        <v>7</v>
      </c>
      <c r="D1288">
        <v>519</v>
      </c>
      <c r="E1288">
        <v>16459</v>
      </c>
      <c r="F1288">
        <v>44115000</v>
      </c>
      <c r="G1288">
        <v>2023</v>
      </c>
    </row>
    <row r="1289" spans="1:7" x14ac:dyDescent="0.3">
      <c r="A1289" s="3">
        <v>45200</v>
      </c>
      <c r="B1289" t="s">
        <v>33</v>
      </c>
      <c r="C1289" t="s">
        <v>7</v>
      </c>
      <c r="D1289">
        <v>87</v>
      </c>
      <c r="E1289">
        <v>2094</v>
      </c>
      <c r="F1289">
        <v>7395000</v>
      </c>
      <c r="G1289">
        <v>2023</v>
      </c>
    </row>
    <row r="1290" spans="1:7" x14ac:dyDescent="0.3">
      <c r="A1290" s="3">
        <v>45200</v>
      </c>
      <c r="B1290" t="s">
        <v>34</v>
      </c>
      <c r="C1290" t="s">
        <v>7</v>
      </c>
      <c r="D1290">
        <v>670</v>
      </c>
      <c r="E1290">
        <v>42365</v>
      </c>
      <c r="F1290">
        <v>56950000</v>
      </c>
      <c r="G1290">
        <v>2023</v>
      </c>
    </row>
    <row r="1291" spans="1:7" x14ac:dyDescent="0.3">
      <c r="A1291" s="3">
        <v>45200</v>
      </c>
      <c r="B1291" t="s">
        <v>30</v>
      </c>
      <c r="C1291" t="s">
        <v>7</v>
      </c>
      <c r="D1291">
        <v>220</v>
      </c>
      <c r="E1291">
        <v>20543</v>
      </c>
      <c r="F1291">
        <v>18700000</v>
      </c>
      <c r="G1291">
        <v>2023</v>
      </c>
    </row>
    <row r="1292" spans="1:7" x14ac:dyDescent="0.3">
      <c r="A1292" s="3">
        <v>45200</v>
      </c>
      <c r="B1292" t="s">
        <v>28</v>
      </c>
      <c r="C1292" t="s">
        <v>7</v>
      </c>
      <c r="D1292">
        <v>7</v>
      </c>
      <c r="E1292">
        <v>3066</v>
      </c>
      <c r="F1292">
        <v>595000</v>
      </c>
      <c r="G1292">
        <v>2023</v>
      </c>
    </row>
    <row r="1293" spans="1:7" x14ac:dyDescent="0.3">
      <c r="A1293" s="3">
        <v>45200</v>
      </c>
      <c r="B1293" t="s">
        <v>13</v>
      </c>
      <c r="C1293" t="s">
        <v>7</v>
      </c>
      <c r="D1293">
        <v>10</v>
      </c>
      <c r="E1293">
        <v>4603</v>
      </c>
      <c r="F1293">
        <v>850000</v>
      </c>
      <c r="G1293">
        <v>2023</v>
      </c>
    </row>
    <row r="1294" spans="1:7" x14ac:dyDescent="0.3">
      <c r="A1294" s="3">
        <v>45200</v>
      </c>
      <c r="B1294" t="s">
        <v>31</v>
      </c>
      <c r="C1294" t="s">
        <v>7</v>
      </c>
      <c r="D1294">
        <v>30</v>
      </c>
      <c r="E1294">
        <v>4837</v>
      </c>
      <c r="F1294">
        <v>2550000</v>
      </c>
      <c r="G1294">
        <v>2023</v>
      </c>
    </row>
    <row r="1295" spans="1:7" x14ac:dyDescent="0.3">
      <c r="A1295" s="3">
        <v>45200</v>
      </c>
      <c r="B1295" t="s">
        <v>35</v>
      </c>
      <c r="C1295" t="s">
        <v>7</v>
      </c>
      <c r="D1295">
        <v>1154</v>
      </c>
      <c r="E1295">
        <v>25652</v>
      </c>
      <c r="F1295">
        <v>98090000</v>
      </c>
      <c r="G1295">
        <v>2023</v>
      </c>
    </row>
    <row r="1296" spans="1:7" x14ac:dyDescent="0.3">
      <c r="A1296" s="3">
        <v>45200</v>
      </c>
      <c r="B1296" t="s">
        <v>36</v>
      </c>
      <c r="C1296" t="s">
        <v>7</v>
      </c>
      <c r="D1296">
        <v>642</v>
      </c>
      <c r="E1296">
        <v>14522</v>
      </c>
      <c r="F1296">
        <v>54570000</v>
      </c>
      <c r="G1296">
        <v>2023</v>
      </c>
    </row>
    <row r="1297" spans="1:7" x14ac:dyDescent="0.3">
      <c r="A1297" s="3">
        <v>45200</v>
      </c>
      <c r="B1297" t="s">
        <v>24</v>
      </c>
      <c r="C1297" t="s">
        <v>7</v>
      </c>
      <c r="D1297">
        <v>112</v>
      </c>
      <c r="E1297">
        <v>13646</v>
      </c>
      <c r="F1297">
        <v>9520000</v>
      </c>
      <c r="G1297">
        <v>2023</v>
      </c>
    </row>
    <row r="1298" spans="1:7" x14ac:dyDescent="0.3">
      <c r="A1298" s="3">
        <v>45200</v>
      </c>
      <c r="B1298" t="s">
        <v>37</v>
      </c>
      <c r="C1298" t="s">
        <v>7</v>
      </c>
      <c r="D1298">
        <v>1404</v>
      </c>
      <c r="E1298">
        <v>47126</v>
      </c>
      <c r="F1298">
        <v>119340000</v>
      </c>
      <c r="G1298">
        <v>2023</v>
      </c>
    </row>
    <row r="1299" spans="1:7" x14ac:dyDescent="0.3">
      <c r="A1299" s="3">
        <v>45200</v>
      </c>
      <c r="B1299" t="s">
        <v>15</v>
      </c>
      <c r="C1299" t="s">
        <v>7</v>
      </c>
      <c r="D1299">
        <v>2</v>
      </c>
      <c r="E1299">
        <v>272</v>
      </c>
      <c r="F1299">
        <v>170000</v>
      </c>
      <c r="G1299">
        <v>2023</v>
      </c>
    </row>
    <row r="1300" spans="1:7" x14ac:dyDescent="0.3">
      <c r="A1300" s="3">
        <v>45200</v>
      </c>
      <c r="B1300" t="s">
        <v>25</v>
      </c>
      <c r="C1300" t="s">
        <v>7</v>
      </c>
      <c r="D1300">
        <v>130</v>
      </c>
      <c r="E1300">
        <v>8500</v>
      </c>
      <c r="F1300">
        <v>11050000</v>
      </c>
      <c r="G1300">
        <v>2023</v>
      </c>
    </row>
    <row r="1301" spans="1:7" x14ac:dyDescent="0.3">
      <c r="A1301" s="3">
        <v>45200</v>
      </c>
      <c r="B1301" t="s">
        <v>19</v>
      </c>
      <c r="C1301" t="s">
        <v>7</v>
      </c>
      <c r="D1301">
        <v>7</v>
      </c>
      <c r="E1301">
        <v>990</v>
      </c>
      <c r="F1301">
        <v>595000</v>
      </c>
      <c r="G1301">
        <v>2023</v>
      </c>
    </row>
    <row r="1302" spans="1:7" x14ac:dyDescent="0.3">
      <c r="A1302" s="3">
        <v>45200</v>
      </c>
      <c r="B1302" t="s">
        <v>26</v>
      </c>
      <c r="C1302" t="s">
        <v>7</v>
      </c>
      <c r="D1302">
        <v>94</v>
      </c>
      <c r="E1302">
        <v>11396</v>
      </c>
      <c r="F1302">
        <v>7990000</v>
      </c>
      <c r="G1302">
        <v>2023</v>
      </c>
    </row>
    <row r="1303" spans="1:7" x14ac:dyDescent="0.3">
      <c r="A1303" s="3">
        <v>45200</v>
      </c>
      <c r="B1303" t="s">
        <v>38</v>
      </c>
      <c r="C1303" t="s">
        <v>7</v>
      </c>
      <c r="D1303">
        <v>464</v>
      </c>
      <c r="E1303">
        <v>18951</v>
      </c>
      <c r="F1303">
        <v>39440000</v>
      </c>
      <c r="G1303">
        <v>2023</v>
      </c>
    </row>
    <row r="1304" spans="1:7" x14ac:dyDescent="0.3">
      <c r="A1304" s="3">
        <v>45200</v>
      </c>
      <c r="B1304" t="s">
        <v>39</v>
      </c>
      <c r="C1304" t="s">
        <v>7</v>
      </c>
      <c r="D1304">
        <v>556</v>
      </c>
      <c r="E1304">
        <v>28342</v>
      </c>
      <c r="F1304">
        <v>47260000</v>
      </c>
      <c r="G1304">
        <v>2023</v>
      </c>
    </row>
    <row r="1305" spans="1:7" x14ac:dyDescent="0.3">
      <c r="A1305" s="3">
        <v>45200</v>
      </c>
      <c r="B1305" t="s">
        <v>20</v>
      </c>
      <c r="C1305" t="s">
        <v>7</v>
      </c>
      <c r="D1305">
        <v>3</v>
      </c>
      <c r="E1305">
        <v>497</v>
      </c>
      <c r="F1305">
        <v>255000</v>
      </c>
      <c r="G1305">
        <v>2023</v>
      </c>
    </row>
    <row r="1306" spans="1:7" x14ac:dyDescent="0.3">
      <c r="A1306" s="3">
        <v>45200</v>
      </c>
      <c r="B1306" t="s">
        <v>40</v>
      </c>
      <c r="C1306" t="s">
        <v>7</v>
      </c>
      <c r="D1306">
        <v>512</v>
      </c>
      <c r="E1306">
        <v>33774</v>
      </c>
      <c r="F1306">
        <v>43520000</v>
      </c>
      <c r="G1306">
        <v>2023</v>
      </c>
    </row>
    <row r="1307" spans="1:7" x14ac:dyDescent="0.3">
      <c r="A1307" s="3">
        <v>45200</v>
      </c>
      <c r="B1307" t="s">
        <v>27</v>
      </c>
      <c r="C1307" t="s">
        <v>7</v>
      </c>
      <c r="D1307">
        <v>34</v>
      </c>
      <c r="E1307">
        <v>4562</v>
      </c>
      <c r="F1307">
        <v>2890000</v>
      </c>
      <c r="G1307">
        <v>2023</v>
      </c>
    </row>
    <row r="1308" spans="1:7" x14ac:dyDescent="0.3">
      <c r="A1308" s="3">
        <v>45200</v>
      </c>
      <c r="B1308" t="s">
        <v>41</v>
      </c>
      <c r="C1308" t="s">
        <v>7</v>
      </c>
      <c r="D1308">
        <v>238</v>
      </c>
      <c r="E1308">
        <v>9972</v>
      </c>
      <c r="F1308">
        <v>20230000</v>
      </c>
      <c r="G1308">
        <v>2023</v>
      </c>
    </row>
    <row r="1309" spans="1:7" x14ac:dyDescent="0.3">
      <c r="A1309" s="3">
        <v>45231</v>
      </c>
      <c r="B1309" t="s">
        <v>32</v>
      </c>
      <c r="C1309" t="s">
        <v>7</v>
      </c>
      <c r="D1309">
        <v>98</v>
      </c>
      <c r="E1309">
        <v>8220</v>
      </c>
      <c r="F1309">
        <v>8330000</v>
      </c>
      <c r="G1309">
        <v>2023</v>
      </c>
    </row>
    <row r="1310" spans="1:7" x14ac:dyDescent="0.3">
      <c r="A1310" s="3">
        <v>45231</v>
      </c>
      <c r="B1310" t="s">
        <v>9</v>
      </c>
      <c r="C1310" t="s">
        <v>7</v>
      </c>
      <c r="D1310">
        <v>3</v>
      </c>
      <c r="E1310">
        <v>1226</v>
      </c>
      <c r="F1310">
        <v>255000</v>
      </c>
      <c r="G1310">
        <v>2023</v>
      </c>
    </row>
    <row r="1311" spans="1:7" x14ac:dyDescent="0.3">
      <c r="A1311" s="3">
        <v>45231</v>
      </c>
      <c r="B1311" t="s">
        <v>10</v>
      </c>
      <c r="C1311" t="s">
        <v>7</v>
      </c>
      <c r="D1311">
        <v>26</v>
      </c>
      <c r="E1311">
        <v>7960</v>
      </c>
      <c r="F1311">
        <v>2210000</v>
      </c>
      <c r="G1311">
        <v>2023</v>
      </c>
    </row>
    <row r="1312" spans="1:7" x14ac:dyDescent="0.3">
      <c r="A1312" s="3">
        <v>45231</v>
      </c>
      <c r="B1312" t="s">
        <v>21</v>
      </c>
      <c r="C1312" t="s">
        <v>7</v>
      </c>
      <c r="D1312">
        <v>50</v>
      </c>
      <c r="E1312">
        <v>9075</v>
      </c>
      <c r="F1312">
        <v>4250000</v>
      </c>
      <c r="G1312">
        <v>2023</v>
      </c>
    </row>
    <row r="1313" spans="1:7" x14ac:dyDescent="0.3">
      <c r="A1313" s="3">
        <v>45231</v>
      </c>
      <c r="B1313" t="s">
        <v>22</v>
      </c>
      <c r="C1313" t="s">
        <v>7</v>
      </c>
      <c r="D1313">
        <v>88</v>
      </c>
      <c r="E1313">
        <v>1805</v>
      </c>
      <c r="F1313">
        <v>7480000</v>
      </c>
      <c r="G1313">
        <v>2023</v>
      </c>
    </row>
    <row r="1314" spans="1:7" x14ac:dyDescent="0.3">
      <c r="A1314" s="3">
        <v>45231</v>
      </c>
      <c r="B1314" t="s">
        <v>11</v>
      </c>
      <c r="C1314" t="s">
        <v>7</v>
      </c>
      <c r="D1314">
        <v>99</v>
      </c>
      <c r="E1314">
        <v>5877</v>
      </c>
      <c r="F1314">
        <v>8415000</v>
      </c>
      <c r="G1314">
        <v>2023</v>
      </c>
    </row>
    <row r="1315" spans="1:7" x14ac:dyDescent="0.3">
      <c r="A1315" s="3">
        <v>45231</v>
      </c>
      <c r="B1315" t="s">
        <v>12</v>
      </c>
      <c r="C1315" t="s">
        <v>7</v>
      </c>
      <c r="D1315">
        <v>3</v>
      </c>
      <c r="E1315">
        <v>590</v>
      </c>
      <c r="F1315">
        <v>255000</v>
      </c>
      <c r="G1315">
        <v>2023</v>
      </c>
    </row>
    <row r="1316" spans="1:7" x14ac:dyDescent="0.3">
      <c r="A1316" s="3">
        <v>45231</v>
      </c>
      <c r="B1316" t="s">
        <v>23</v>
      </c>
      <c r="C1316" t="s">
        <v>7</v>
      </c>
      <c r="D1316">
        <v>538</v>
      </c>
      <c r="E1316">
        <v>18675</v>
      </c>
      <c r="F1316">
        <v>45730000</v>
      </c>
      <c r="G1316">
        <v>2023</v>
      </c>
    </row>
    <row r="1317" spans="1:7" x14ac:dyDescent="0.3">
      <c r="A1317" s="3">
        <v>45231</v>
      </c>
      <c r="B1317" t="s">
        <v>33</v>
      </c>
      <c r="C1317" t="s">
        <v>7</v>
      </c>
      <c r="D1317">
        <v>97</v>
      </c>
      <c r="E1317">
        <v>2521</v>
      </c>
      <c r="F1317">
        <v>8245000</v>
      </c>
      <c r="G1317">
        <v>2023</v>
      </c>
    </row>
    <row r="1318" spans="1:7" x14ac:dyDescent="0.3">
      <c r="A1318" s="3">
        <v>45231</v>
      </c>
      <c r="B1318" t="s">
        <v>34</v>
      </c>
      <c r="C1318" t="s">
        <v>7</v>
      </c>
      <c r="D1318">
        <v>592</v>
      </c>
      <c r="E1318">
        <v>32601</v>
      </c>
      <c r="F1318">
        <v>50320000</v>
      </c>
      <c r="G1318">
        <v>2023</v>
      </c>
    </row>
    <row r="1319" spans="1:7" x14ac:dyDescent="0.3">
      <c r="A1319" s="3">
        <v>45231</v>
      </c>
      <c r="B1319" t="s">
        <v>30</v>
      </c>
      <c r="C1319" t="s">
        <v>7</v>
      </c>
      <c r="D1319">
        <v>215</v>
      </c>
      <c r="E1319">
        <v>22002</v>
      </c>
      <c r="F1319">
        <v>18275000</v>
      </c>
      <c r="G1319">
        <v>2023</v>
      </c>
    </row>
    <row r="1320" spans="1:7" x14ac:dyDescent="0.3">
      <c r="A1320" s="3">
        <v>45231</v>
      </c>
      <c r="B1320" t="s">
        <v>28</v>
      </c>
      <c r="C1320" t="s">
        <v>7</v>
      </c>
      <c r="D1320">
        <v>15</v>
      </c>
      <c r="E1320">
        <v>4242</v>
      </c>
      <c r="F1320">
        <v>1275000</v>
      </c>
      <c r="G1320">
        <v>2023</v>
      </c>
    </row>
    <row r="1321" spans="1:7" x14ac:dyDescent="0.3">
      <c r="A1321" s="3">
        <v>45231</v>
      </c>
      <c r="B1321" t="s">
        <v>13</v>
      </c>
      <c r="C1321" t="s">
        <v>7</v>
      </c>
      <c r="D1321">
        <v>18</v>
      </c>
      <c r="E1321">
        <v>4981</v>
      </c>
      <c r="F1321">
        <v>1530000</v>
      </c>
      <c r="G1321">
        <v>2023</v>
      </c>
    </row>
    <row r="1322" spans="1:7" x14ac:dyDescent="0.3">
      <c r="A1322" s="3">
        <v>45231</v>
      </c>
      <c r="B1322" t="s">
        <v>31</v>
      </c>
      <c r="C1322" t="s">
        <v>7</v>
      </c>
      <c r="D1322">
        <v>40</v>
      </c>
      <c r="E1322">
        <v>6684</v>
      </c>
      <c r="F1322">
        <v>3400000</v>
      </c>
      <c r="G1322">
        <v>2023</v>
      </c>
    </row>
    <row r="1323" spans="1:7" x14ac:dyDescent="0.3">
      <c r="A1323" s="3">
        <v>45231</v>
      </c>
      <c r="B1323" t="s">
        <v>35</v>
      </c>
      <c r="C1323" t="s">
        <v>7</v>
      </c>
      <c r="D1323">
        <v>822</v>
      </c>
      <c r="E1323">
        <v>26232</v>
      </c>
      <c r="F1323">
        <v>69870000</v>
      </c>
      <c r="G1323">
        <v>2023</v>
      </c>
    </row>
    <row r="1324" spans="1:7" x14ac:dyDescent="0.3">
      <c r="A1324" s="3">
        <v>45231</v>
      </c>
      <c r="B1324" t="s">
        <v>36</v>
      </c>
      <c r="C1324" t="s">
        <v>7</v>
      </c>
      <c r="D1324">
        <v>641</v>
      </c>
      <c r="E1324">
        <v>12551</v>
      </c>
      <c r="F1324">
        <v>54485000</v>
      </c>
      <c r="G1324">
        <v>2023</v>
      </c>
    </row>
    <row r="1325" spans="1:7" x14ac:dyDescent="0.3">
      <c r="A1325" s="3">
        <v>45231</v>
      </c>
      <c r="B1325" t="s">
        <v>24</v>
      </c>
      <c r="C1325" t="s">
        <v>7</v>
      </c>
      <c r="D1325">
        <v>137</v>
      </c>
      <c r="E1325">
        <v>17166</v>
      </c>
      <c r="F1325">
        <v>11645000</v>
      </c>
      <c r="G1325">
        <v>2023</v>
      </c>
    </row>
    <row r="1326" spans="1:7" x14ac:dyDescent="0.3">
      <c r="A1326" s="3">
        <v>45231</v>
      </c>
      <c r="B1326" t="s">
        <v>37</v>
      </c>
      <c r="C1326" t="s">
        <v>7</v>
      </c>
      <c r="D1326">
        <v>1315</v>
      </c>
      <c r="E1326">
        <v>48131</v>
      </c>
      <c r="F1326">
        <v>111775000</v>
      </c>
      <c r="G1326">
        <v>2023</v>
      </c>
    </row>
    <row r="1327" spans="1:7" x14ac:dyDescent="0.3">
      <c r="A1327" s="3">
        <v>45231</v>
      </c>
      <c r="B1327" t="s">
        <v>15</v>
      </c>
      <c r="C1327" t="s">
        <v>7</v>
      </c>
      <c r="D1327">
        <v>2</v>
      </c>
      <c r="E1327">
        <v>246</v>
      </c>
      <c r="F1327">
        <v>170000</v>
      </c>
      <c r="G1327">
        <v>2023</v>
      </c>
    </row>
    <row r="1328" spans="1:7" x14ac:dyDescent="0.3">
      <c r="A1328" s="3">
        <v>45231</v>
      </c>
      <c r="B1328" t="s">
        <v>16</v>
      </c>
      <c r="C1328" t="s">
        <v>7</v>
      </c>
      <c r="D1328">
        <v>2</v>
      </c>
      <c r="E1328">
        <v>1387</v>
      </c>
      <c r="F1328">
        <v>170000</v>
      </c>
      <c r="G1328">
        <v>2023</v>
      </c>
    </row>
    <row r="1329" spans="1:7" x14ac:dyDescent="0.3">
      <c r="A1329" s="3">
        <v>45231</v>
      </c>
      <c r="B1329" t="s">
        <v>25</v>
      </c>
      <c r="C1329" t="s">
        <v>7</v>
      </c>
      <c r="D1329">
        <v>177</v>
      </c>
      <c r="E1329">
        <v>7105</v>
      </c>
      <c r="F1329">
        <v>15045000</v>
      </c>
      <c r="G1329">
        <v>2023</v>
      </c>
    </row>
    <row r="1330" spans="1:7" x14ac:dyDescent="0.3">
      <c r="A1330" s="3">
        <v>45231</v>
      </c>
      <c r="B1330" t="s">
        <v>19</v>
      </c>
      <c r="C1330" t="s">
        <v>7</v>
      </c>
      <c r="D1330">
        <v>11</v>
      </c>
      <c r="E1330">
        <v>990</v>
      </c>
      <c r="F1330">
        <v>935000</v>
      </c>
      <c r="G1330">
        <v>2023</v>
      </c>
    </row>
    <row r="1331" spans="1:7" x14ac:dyDescent="0.3">
      <c r="A1331" s="3">
        <v>45231</v>
      </c>
      <c r="B1331" t="s">
        <v>26</v>
      </c>
      <c r="C1331" t="s">
        <v>7</v>
      </c>
      <c r="D1331">
        <v>128</v>
      </c>
      <c r="E1331">
        <v>12992</v>
      </c>
      <c r="F1331">
        <v>10880000</v>
      </c>
      <c r="G1331">
        <v>2023</v>
      </c>
    </row>
    <row r="1332" spans="1:7" x14ac:dyDescent="0.3">
      <c r="A1332" s="3">
        <v>45231</v>
      </c>
      <c r="B1332" t="s">
        <v>38</v>
      </c>
      <c r="C1332" t="s">
        <v>7</v>
      </c>
      <c r="D1332">
        <v>539</v>
      </c>
      <c r="E1332">
        <v>24386</v>
      </c>
      <c r="F1332">
        <v>45815000</v>
      </c>
      <c r="G1332">
        <v>2023</v>
      </c>
    </row>
    <row r="1333" spans="1:7" x14ac:dyDescent="0.3">
      <c r="A1333" s="3">
        <v>45231</v>
      </c>
      <c r="B1333" t="s">
        <v>39</v>
      </c>
      <c r="C1333" t="s">
        <v>7</v>
      </c>
      <c r="D1333">
        <v>599</v>
      </c>
      <c r="E1333">
        <v>19015</v>
      </c>
      <c r="F1333">
        <v>50915000</v>
      </c>
      <c r="G1333">
        <v>2023</v>
      </c>
    </row>
    <row r="1334" spans="1:7" x14ac:dyDescent="0.3">
      <c r="A1334" s="3">
        <v>45231</v>
      </c>
      <c r="B1334" t="s">
        <v>20</v>
      </c>
      <c r="C1334" t="s">
        <v>7</v>
      </c>
      <c r="D1334">
        <v>2</v>
      </c>
      <c r="E1334">
        <v>657</v>
      </c>
      <c r="F1334">
        <v>170000</v>
      </c>
      <c r="G1334">
        <v>2023</v>
      </c>
    </row>
    <row r="1335" spans="1:7" x14ac:dyDescent="0.3">
      <c r="A1335" s="3">
        <v>45231</v>
      </c>
      <c r="B1335" t="s">
        <v>40</v>
      </c>
      <c r="C1335" t="s">
        <v>7</v>
      </c>
      <c r="D1335">
        <v>446</v>
      </c>
      <c r="E1335">
        <v>42692</v>
      </c>
      <c r="F1335">
        <v>37910000</v>
      </c>
      <c r="G1335">
        <v>2023</v>
      </c>
    </row>
    <row r="1336" spans="1:7" x14ac:dyDescent="0.3">
      <c r="A1336" s="3">
        <v>45231</v>
      </c>
      <c r="B1336" t="s">
        <v>27</v>
      </c>
      <c r="C1336" t="s">
        <v>7</v>
      </c>
      <c r="D1336">
        <v>47</v>
      </c>
      <c r="E1336">
        <v>5398</v>
      </c>
      <c r="F1336">
        <v>3995000</v>
      </c>
      <c r="G1336">
        <v>2023</v>
      </c>
    </row>
    <row r="1337" spans="1:7" x14ac:dyDescent="0.3">
      <c r="A1337" s="3">
        <v>45231</v>
      </c>
      <c r="B1337" t="s">
        <v>41</v>
      </c>
      <c r="C1337" t="s">
        <v>7</v>
      </c>
      <c r="D1337">
        <v>290</v>
      </c>
      <c r="E1337">
        <v>9743</v>
      </c>
      <c r="F1337">
        <v>24650000</v>
      </c>
      <c r="G1337">
        <v>2023</v>
      </c>
    </row>
    <row r="1338" spans="1:7" x14ac:dyDescent="0.3">
      <c r="A1338" s="3">
        <v>45261</v>
      </c>
      <c r="B1338" t="s">
        <v>8</v>
      </c>
      <c r="C1338" t="s">
        <v>7</v>
      </c>
      <c r="D1338">
        <v>2</v>
      </c>
      <c r="E1338">
        <v>175</v>
      </c>
      <c r="F1338">
        <v>170000</v>
      </c>
      <c r="G1338">
        <v>2023</v>
      </c>
    </row>
    <row r="1339" spans="1:7" x14ac:dyDescent="0.3">
      <c r="A1339" s="3">
        <v>45261</v>
      </c>
      <c r="B1339" t="s">
        <v>32</v>
      </c>
      <c r="C1339" t="s">
        <v>7</v>
      </c>
      <c r="D1339">
        <v>130</v>
      </c>
      <c r="E1339">
        <v>7155</v>
      </c>
      <c r="F1339">
        <v>11050000</v>
      </c>
      <c r="G1339">
        <v>2023</v>
      </c>
    </row>
    <row r="1340" spans="1:7" x14ac:dyDescent="0.3">
      <c r="A1340" s="3">
        <v>45261</v>
      </c>
      <c r="B1340" t="s">
        <v>9</v>
      </c>
      <c r="C1340" t="s">
        <v>7</v>
      </c>
      <c r="D1340">
        <v>2</v>
      </c>
      <c r="E1340">
        <v>1137</v>
      </c>
      <c r="F1340">
        <v>170000</v>
      </c>
      <c r="G1340">
        <v>2023</v>
      </c>
    </row>
    <row r="1341" spans="1:7" x14ac:dyDescent="0.3">
      <c r="A1341" s="3">
        <v>45261</v>
      </c>
      <c r="B1341" t="s">
        <v>10</v>
      </c>
      <c r="C1341" t="s">
        <v>7</v>
      </c>
      <c r="D1341">
        <v>30</v>
      </c>
      <c r="E1341">
        <v>8111</v>
      </c>
      <c r="F1341">
        <v>2550000</v>
      </c>
      <c r="G1341">
        <v>2023</v>
      </c>
    </row>
    <row r="1342" spans="1:7" x14ac:dyDescent="0.3">
      <c r="A1342" s="3">
        <v>45261</v>
      </c>
      <c r="B1342" t="s">
        <v>21</v>
      </c>
      <c r="C1342" t="s">
        <v>7</v>
      </c>
      <c r="D1342">
        <v>59</v>
      </c>
      <c r="E1342">
        <v>4788</v>
      </c>
      <c r="F1342">
        <v>5015000</v>
      </c>
      <c r="G1342">
        <v>2023</v>
      </c>
    </row>
    <row r="1343" spans="1:7" x14ac:dyDescent="0.3">
      <c r="A1343" s="3">
        <v>45261</v>
      </c>
      <c r="B1343" t="s">
        <v>22</v>
      </c>
      <c r="C1343" t="s">
        <v>7</v>
      </c>
      <c r="D1343">
        <v>130</v>
      </c>
      <c r="E1343">
        <v>1496</v>
      </c>
      <c r="F1343">
        <v>11050000</v>
      </c>
      <c r="G1343">
        <v>2023</v>
      </c>
    </row>
    <row r="1344" spans="1:7" x14ac:dyDescent="0.3">
      <c r="A1344" s="3">
        <v>45261</v>
      </c>
      <c r="B1344" t="s">
        <v>11</v>
      </c>
      <c r="C1344" t="s">
        <v>7</v>
      </c>
      <c r="D1344">
        <v>93</v>
      </c>
      <c r="E1344">
        <v>3575</v>
      </c>
      <c r="F1344">
        <v>7905000</v>
      </c>
      <c r="G1344">
        <v>2023</v>
      </c>
    </row>
    <row r="1345" spans="1:7" x14ac:dyDescent="0.3">
      <c r="A1345" s="3">
        <v>45261</v>
      </c>
      <c r="B1345" t="s">
        <v>12</v>
      </c>
      <c r="C1345" t="s">
        <v>7</v>
      </c>
      <c r="D1345">
        <v>5</v>
      </c>
      <c r="E1345">
        <v>488</v>
      </c>
      <c r="F1345">
        <v>425000</v>
      </c>
      <c r="G1345">
        <v>2023</v>
      </c>
    </row>
    <row r="1346" spans="1:7" x14ac:dyDescent="0.3">
      <c r="A1346" s="3">
        <v>45261</v>
      </c>
      <c r="B1346" t="s">
        <v>23</v>
      </c>
      <c r="C1346" t="s">
        <v>7</v>
      </c>
      <c r="D1346">
        <v>811</v>
      </c>
      <c r="E1346">
        <v>16567</v>
      </c>
      <c r="F1346">
        <v>68935000</v>
      </c>
      <c r="G1346">
        <v>2023</v>
      </c>
    </row>
    <row r="1347" spans="1:7" x14ac:dyDescent="0.3">
      <c r="A1347" s="3">
        <v>45261</v>
      </c>
      <c r="B1347" t="s">
        <v>33</v>
      </c>
      <c r="C1347" t="s">
        <v>7</v>
      </c>
      <c r="D1347">
        <v>71</v>
      </c>
      <c r="E1347">
        <v>1859</v>
      </c>
      <c r="F1347">
        <v>6035000</v>
      </c>
      <c r="G1347">
        <v>2023</v>
      </c>
    </row>
    <row r="1348" spans="1:7" x14ac:dyDescent="0.3">
      <c r="A1348" s="3">
        <v>45261</v>
      </c>
      <c r="B1348" t="s">
        <v>34</v>
      </c>
      <c r="C1348" t="s">
        <v>7</v>
      </c>
      <c r="D1348">
        <v>548</v>
      </c>
      <c r="E1348">
        <v>26023</v>
      </c>
      <c r="F1348">
        <v>46580000</v>
      </c>
      <c r="G1348">
        <v>2023</v>
      </c>
    </row>
    <row r="1349" spans="1:7" x14ac:dyDescent="0.3">
      <c r="A1349" s="3">
        <v>45261</v>
      </c>
      <c r="B1349" t="s">
        <v>30</v>
      </c>
      <c r="C1349" t="s">
        <v>7</v>
      </c>
      <c r="D1349">
        <v>218</v>
      </c>
      <c r="E1349">
        <v>23698</v>
      </c>
      <c r="F1349">
        <v>18530000</v>
      </c>
      <c r="G1349">
        <v>2023</v>
      </c>
    </row>
    <row r="1350" spans="1:7" x14ac:dyDescent="0.3">
      <c r="A1350" s="3">
        <v>45261</v>
      </c>
      <c r="B1350" t="s">
        <v>28</v>
      </c>
      <c r="C1350" t="s">
        <v>7</v>
      </c>
      <c r="D1350">
        <v>16</v>
      </c>
      <c r="E1350">
        <v>5710</v>
      </c>
      <c r="F1350">
        <v>1360000</v>
      </c>
      <c r="G1350">
        <v>2023</v>
      </c>
    </row>
    <row r="1351" spans="1:7" x14ac:dyDescent="0.3">
      <c r="A1351" s="3">
        <v>45261</v>
      </c>
      <c r="B1351" t="s">
        <v>13</v>
      </c>
      <c r="C1351" t="s">
        <v>7</v>
      </c>
      <c r="D1351">
        <v>15</v>
      </c>
      <c r="E1351">
        <v>4531</v>
      </c>
      <c r="F1351">
        <v>1275000</v>
      </c>
      <c r="G1351">
        <v>2023</v>
      </c>
    </row>
    <row r="1352" spans="1:7" x14ac:dyDescent="0.3">
      <c r="A1352" s="3">
        <v>45261</v>
      </c>
      <c r="B1352" t="s">
        <v>31</v>
      </c>
      <c r="C1352" t="s">
        <v>7</v>
      </c>
      <c r="D1352">
        <v>27</v>
      </c>
      <c r="E1352">
        <v>4375</v>
      </c>
      <c r="F1352">
        <v>2295000</v>
      </c>
      <c r="G1352">
        <v>2023</v>
      </c>
    </row>
    <row r="1353" spans="1:7" x14ac:dyDescent="0.3">
      <c r="A1353" s="3">
        <v>45261</v>
      </c>
      <c r="B1353" t="s">
        <v>35</v>
      </c>
      <c r="C1353" t="s">
        <v>7</v>
      </c>
      <c r="D1353">
        <v>1155</v>
      </c>
      <c r="E1353">
        <v>22859</v>
      </c>
      <c r="F1353">
        <v>98175000</v>
      </c>
      <c r="G1353">
        <v>2023</v>
      </c>
    </row>
    <row r="1354" spans="1:7" x14ac:dyDescent="0.3">
      <c r="A1354" s="3">
        <v>45261</v>
      </c>
      <c r="B1354" t="s">
        <v>36</v>
      </c>
      <c r="C1354" t="s">
        <v>7</v>
      </c>
      <c r="D1354">
        <v>736</v>
      </c>
      <c r="E1354">
        <v>13811</v>
      </c>
      <c r="F1354">
        <v>62560000</v>
      </c>
      <c r="G1354">
        <v>2023</v>
      </c>
    </row>
    <row r="1355" spans="1:7" x14ac:dyDescent="0.3">
      <c r="A1355" s="3">
        <v>45261</v>
      </c>
      <c r="B1355" t="s">
        <v>24</v>
      </c>
      <c r="C1355" t="s">
        <v>7</v>
      </c>
      <c r="D1355">
        <v>134</v>
      </c>
      <c r="E1355">
        <v>9736</v>
      </c>
      <c r="F1355">
        <v>11390000</v>
      </c>
      <c r="G1355">
        <v>2023</v>
      </c>
    </row>
    <row r="1356" spans="1:7" x14ac:dyDescent="0.3">
      <c r="A1356" s="3">
        <v>45261</v>
      </c>
      <c r="B1356" t="s">
        <v>37</v>
      </c>
      <c r="C1356" t="s">
        <v>7</v>
      </c>
      <c r="D1356">
        <v>1125</v>
      </c>
      <c r="E1356">
        <v>32212</v>
      </c>
      <c r="F1356">
        <v>95625000</v>
      </c>
      <c r="G1356">
        <v>2023</v>
      </c>
    </row>
    <row r="1357" spans="1:7" x14ac:dyDescent="0.3">
      <c r="A1357" s="3">
        <v>45261</v>
      </c>
      <c r="B1357" t="s">
        <v>15</v>
      </c>
      <c r="C1357" t="s">
        <v>7</v>
      </c>
      <c r="D1357">
        <v>2</v>
      </c>
      <c r="E1357">
        <v>206</v>
      </c>
      <c r="F1357">
        <v>170000</v>
      </c>
      <c r="G1357">
        <v>2023</v>
      </c>
    </row>
    <row r="1358" spans="1:7" x14ac:dyDescent="0.3">
      <c r="A1358" s="3">
        <v>45261</v>
      </c>
      <c r="B1358" t="s">
        <v>25</v>
      </c>
      <c r="C1358" t="s">
        <v>7</v>
      </c>
      <c r="D1358">
        <v>186</v>
      </c>
      <c r="E1358">
        <v>7280</v>
      </c>
      <c r="F1358">
        <v>15810000</v>
      </c>
      <c r="G1358">
        <v>2023</v>
      </c>
    </row>
    <row r="1359" spans="1:7" x14ac:dyDescent="0.3">
      <c r="A1359" s="3">
        <v>45261</v>
      </c>
      <c r="B1359" t="s">
        <v>19</v>
      </c>
      <c r="C1359" t="s">
        <v>7</v>
      </c>
      <c r="D1359">
        <v>12</v>
      </c>
      <c r="E1359">
        <v>860</v>
      </c>
      <c r="F1359">
        <v>1020000</v>
      </c>
      <c r="G1359">
        <v>2023</v>
      </c>
    </row>
    <row r="1360" spans="1:7" x14ac:dyDescent="0.3">
      <c r="A1360" s="3">
        <v>45261</v>
      </c>
      <c r="B1360" t="s">
        <v>26</v>
      </c>
      <c r="C1360" t="s">
        <v>7</v>
      </c>
      <c r="D1360">
        <v>116</v>
      </c>
      <c r="E1360">
        <v>13632</v>
      </c>
      <c r="F1360">
        <v>9860000</v>
      </c>
      <c r="G1360">
        <v>2023</v>
      </c>
    </row>
    <row r="1361" spans="1:7" x14ac:dyDescent="0.3">
      <c r="A1361" s="3">
        <v>45261</v>
      </c>
      <c r="B1361" t="s">
        <v>38</v>
      </c>
      <c r="C1361" t="s">
        <v>7</v>
      </c>
      <c r="D1361">
        <v>348</v>
      </c>
      <c r="E1361">
        <v>13082</v>
      </c>
      <c r="F1361">
        <v>29580000</v>
      </c>
      <c r="G1361">
        <v>2023</v>
      </c>
    </row>
    <row r="1362" spans="1:7" x14ac:dyDescent="0.3">
      <c r="A1362" s="3">
        <v>45261</v>
      </c>
      <c r="B1362" t="s">
        <v>39</v>
      </c>
      <c r="C1362" t="s">
        <v>7</v>
      </c>
      <c r="D1362">
        <v>520</v>
      </c>
      <c r="E1362">
        <v>19246</v>
      </c>
      <c r="F1362">
        <v>44200000</v>
      </c>
      <c r="G1362">
        <v>2023</v>
      </c>
    </row>
    <row r="1363" spans="1:7" x14ac:dyDescent="0.3">
      <c r="A1363" s="3">
        <v>45261</v>
      </c>
      <c r="B1363" t="s">
        <v>20</v>
      </c>
      <c r="C1363" t="s">
        <v>7</v>
      </c>
      <c r="D1363">
        <v>4</v>
      </c>
      <c r="E1363">
        <v>489</v>
      </c>
      <c r="F1363">
        <v>340000</v>
      </c>
      <c r="G1363">
        <v>2023</v>
      </c>
    </row>
    <row r="1364" spans="1:7" x14ac:dyDescent="0.3">
      <c r="A1364" s="3">
        <v>45261</v>
      </c>
      <c r="B1364" t="s">
        <v>40</v>
      </c>
      <c r="C1364" t="s">
        <v>7</v>
      </c>
      <c r="D1364">
        <v>498</v>
      </c>
      <c r="E1364">
        <v>29434</v>
      </c>
      <c r="F1364">
        <v>42330000</v>
      </c>
      <c r="G1364">
        <v>2023</v>
      </c>
    </row>
    <row r="1365" spans="1:7" x14ac:dyDescent="0.3">
      <c r="A1365" s="3">
        <v>45261</v>
      </c>
      <c r="B1365" t="s">
        <v>27</v>
      </c>
      <c r="C1365" t="s">
        <v>7</v>
      </c>
      <c r="D1365">
        <v>37</v>
      </c>
      <c r="E1365">
        <v>5430</v>
      </c>
      <c r="F1365">
        <v>3145000</v>
      </c>
      <c r="G1365">
        <v>2023</v>
      </c>
    </row>
    <row r="1366" spans="1:7" x14ac:dyDescent="0.3">
      <c r="A1366" s="3">
        <v>45261</v>
      </c>
      <c r="B1366" t="s">
        <v>41</v>
      </c>
      <c r="C1366" t="s">
        <v>7</v>
      </c>
      <c r="D1366">
        <v>160</v>
      </c>
      <c r="E1366">
        <v>8435</v>
      </c>
      <c r="F1366">
        <v>13600000</v>
      </c>
      <c r="G1366">
        <v>2023</v>
      </c>
    </row>
    <row r="1367" spans="1:7" x14ac:dyDescent="0.3">
      <c r="A1367" s="3">
        <v>45292</v>
      </c>
      <c r="B1367" t="s">
        <v>40</v>
      </c>
      <c r="C1367" t="s">
        <v>7</v>
      </c>
      <c r="D1367">
        <v>399</v>
      </c>
      <c r="E1367">
        <v>44334</v>
      </c>
      <c r="F1367">
        <v>33915000</v>
      </c>
      <c r="G1367">
        <v>2024</v>
      </c>
    </row>
    <row r="1368" spans="1:7" x14ac:dyDescent="0.3">
      <c r="A1368" s="3">
        <v>45292</v>
      </c>
      <c r="B1368" t="s">
        <v>37</v>
      </c>
      <c r="C1368" t="s">
        <v>7</v>
      </c>
      <c r="D1368">
        <v>1289</v>
      </c>
      <c r="E1368">
        <v>50156</v>
      </c>
      <c r="F1368">
        <v>109565000</v>
      </c>
      <c r="G1368">
        <v>2024</v>
      </c>
    </row>
    <row r="1369" spans="1:7" x14ac:dyDescent="0.3">
      <c r="A1369" s="3">
        <v>45292</v>
      </c>
      <c r="B1369" t="s">
        <v>35</v>
      </c>
      <c r="C1369" t="s">
        <v>7</v>
      </c>
      <c r="D1369">
        <v>1080</v>
      </c>
      <c r="E1369">
        <v>30770</v>
      </c>
      <c r="F1369">
        <v>91800000</v>
      </c>
      <c r="G1369">
        <v>2024</v>
      </c>
    </row>
    <row r="1370" spans="1:7" x14ac:dyDescent="0.3">
      <c r="A1370" s="3">
        <v>45292</v>
      </c>
      <c r="B1370" t="s">
        <v>39</v>
      </c>
      <c r="C1370" t="s">
        <v>7</v>
      </c>
      <c r="D1370">
        <v>626</v>
      </c>
      <c r="E1370">
        <v>28455</v>
      </c>
      <c r="F1370">
        <v>53210000</v>
      </c>
      <c r="G1370">
        <v>2024</v>
      </c>
    </row>
    <row r="1371" spans="1:7" x14ac:dyDescent="0.3">
      <c r="A1371" s="3">
        <v>45292</v>
      </c>
      <c r="B1371" t="s">
        <v>21</v>
      </c>
      <c r="C1371" t="s">
        <v>7</v>
      </c>
      <c r="D1371">
        <v>58</v>
      </c>
      <c r="E1371">
        <v>6824</v>
      </c>
      <c r="F1371">
        <v>4930000</v>
      </c>
      <c r="G1371">
        <v>2024</v>
      </c>
    </row>
    <row r="1372" spans="1:7" x14ac:dyDescent="0.3">
      <c r="A1372" s="3">
        <v>45292</v>
      </c>
      <c r="B1372" t="s">
        <v>36</v>
      </c>
      <c r="C1372" t="s">
        <v>7</v>
      </c>
      <c r="D1372">
        <v>734</v>
      </c>
      <c r="E1372">
        <v>164</v>
      </c>
      <c r="F1372">
        <v>62390000</v>
      </c>
      <c r="G1372">
        <v>2024</v>
      </c>
    </row>
    <row r="1373" spans="1:7" x14ac:dyDescent="0.3">
      <c r="A1373" s="3">
        <v>45292</v>
      </c>
      <c r="B1373" t="s">
        <v>38</v>
      </c>
      <c r="C1373" t="s">
        <v>7</v>
      </c>
      <c r="D1373">
        <v>498</v>
      </c>
      <c r="E1373">
        <v>21747</v>
      </c>
      <c r="F1373">
        <v>42330000</v>
      </c>
      <c r="G1373">
        <v>2024</v>
      </c>
    </row>
    <row r="1374" spans="1:7" x14ac:dyDescent="0.3">
      <c r="A1374" s="3">
        <v>45292</v>
      </c>
      <c r="B1374" t="s">
        <v>23</v>
      </c>
      <c r="C1374" t="s">
        <v>7</v>
      </c>
      <c r="D1374">
        <v>1345</v>
      </c>
      <c r="E1374">
        <v>21520</v>
      </c>
      <c r="F1374">
        <v>114325000</v>
      </c>
      <c r="G1374">
        <v>2024</v>
      </c>
    </row>
    <row r="1375" spans="1:7" x14ac:dyDescent="0.3">
      <c r="A1375" s="3">
        <v>45292</v>
      </c>
      <c r="B1375" t="s">
        <v>24</v>
      </c>
      <c r="C1375" t="s">
        <v>7</v>
      </c>
      <c r="D1375">
        <v>172</v>
      </c>
      <c r="E1375">
        <v>19326</v>
      </c>
      <c r="F1375">
        <v>14620000</v>
      </c>
      <c r="G1375">
        <v>2024</v>
      </c>
    </row>
    <row r="1376" spans="1:7" x14ac:dyDescent="0.3">
      <c r="A1376" s="3">
        <v>45292</v>
      </c>
      <c r="B1376" t="s">
        <v>34</v>
      </c>
      <c r="C1376" t="s">
        <v>7</v>
      </c>
      <c r="D1376">
        <v>494</v>
      </c>
      <c r="E1376">
        <v>33379</v>
      </c>
      <c r="F1376">
        <v>41990000</v>
      </c>
      <c r="G1376">
        <v>2024</v>
      </c>
    </row>
    <row r="1377" spans="1:7" x14ac:dyDescent="0.3">
      <c r="A1377" s="3">
        <v>45292</v>
      </c>
      <c r="B1377" t="s">
        <v>25</v>
      </c>
      <c r="C1377" t="s">
        <v>7</v>
      </c>
      <c r="D1377">
        <v>150</v>
      </c>
      <c r="E1377">
        <v>7500</v>
      </c>
      <c r="F1377">
        <v>12750000</v>
      </c>
      <c r="G1377">
        <v>2024</v>
      </c>
    </row>
    <row r="1378" spans="1:7" x14ac:dyDescent="0.3">
      <c r="A1378" s="3">
        <v>45292</v>
      </c>
      <c r="B1378" t="s">
        <v>10</v>
      </c>
      <c r="C1378" t="s">
        <v>7</v>
      </c>
      <c r="D1378">
        <v>21</v>
      </c>
      <c r="E1378">
        <v>7242</v>
      </c>
      <c r="F1378">
        <v>1785000</v>
      </c>
      <c r="G1378">
        <v>2024</v>
      </c>
    </row>
    <row r="1379" spans="1:7" x14ac:dyDescent="0.3">
      <c r="A1379" s="3">
        <v>45292</v>
      </c>
      <c r="B1379" t="s">
        <v>30</v>
      </c>
      <c r="C1379" t="s">
        <v>7</v>
      </c>
      <c r="D1379">
        <v>282</v>
      </c>
      <c r="E1379">
        <v>28776</v>
      </c>
      <c r="F1379">
        <v>23970000</v>
      </c>
      <c r="G1379">
        <v>2024</v>
      </c>
    </row>
    <row r="1380" spans="1:7" x14ac:dyDescent="0.3">
      <c r="A1380" s="3">
        <v>45292</v>
      </c>
      <c r="B1380" t="s">
        <v>11</v>
      </c>
      <c r="C1380" t="s">
        <v>7</v>
      </c>
      <c r="D1380">
        <v>91</v>
      </c>
      <c r="E1380">
        <v>4946</v>
      </c>
      <c r="F1380">
        <v>7735000</v>
      </c>
      <c r="G1380">
        <v>2024</v>
      </c>
    </row>
    <row r="1381" spans="1:7" x14ac:dyDescent="0.3">
      <c r="A1381" s="3">
        <v>45292</v>
      </c>
      <c r="B1381" t="s">
        <v>41</v>
      </c>
      <c r="C1381" t="s">
        <v>7</v>
      </c>
      <c r="D1381">
        <v>184</v>
      </c>
      <c r="E1381">
        <v>10223</v>
      </c>
      <c r="F1381">
        <v>15640000</v>
      </c>
      <c r="G1381">
        <v>2024</v>
      </c>
    </row>
    <row r="1382" spans="1:7" x14ac:dyDescent="0.3">
      <c r="A1382" s="3">
        <v>45292</v>
      </c>
      <c r="B1382" t="s">
        <v>26</v>
      </c>
      <c r="C1382" t="s">
        <v>7</v>
      </c>
      <c r="D1382">
        <v>105</v>
      </c>
      <c r="E1382">
        <v>15000</v>
      </c>
      <c r="F1382">
        <v>8925000</v>
      </c>
      <c r="G1382">
        <v>2024</v>
      </c>
    </row>
    <row r="1383" spans="1:7" x14ac:dyDescent="0.3">
      <c r="A1383" s="3">
        <v>45292</v>
      </c>
      <c r="B1383" t="s">
        <v>32</v>
      </c>
      <c r="C1383" t="s">
        <v>7</v>
      </c>
      <c r="D1383">
        <v>123</v>
      </c>
      <c r="E1383">
        <v>8483</v>
      </c>
      <c r="F1383">
        <v>10455000</v>
      </c>
      <c r="G1383">
        <v>2024</v>
      </c>
    </row>
    <row r="1384" spans="1:7" x14ac:dyDescent="0.3">
      <c r="A1384" s="3">
        <v>45292</v>
      </c>
      <c r="B1384" t="s">
        <v>31</v>
      </c>
      <c r="C1384" t="s">
        <v>7</v>
      </c>
      <c r="D1384">
        <v>29</v>
      </c>
      <c r="E1384">
        <v>4678</v>
      </c>
      <c r="F1384">
        <v>2465000</v>
      </c>
      <c r="G1384">
        <v>2024</v>
      </c>
    </row>
    <row r="1385" spans="1:7" x14ac:dyDescent="0.3">
      <c r="A1385" s="3">
        <v>45292</v>
      </c>
      <c r="B1385" t="s">
        <v>27</v>
      </c>
      <c r="C1385" t="s">
        <v>7</v>
      </c>
      <c r="D1385">
        <v>49</v>
      </c>
      <c r="E1385">
        <v>5385</v>
      </c>
      <c r="F1385">
        <v>4165000</v>
      </c>
      <c r="G1385">
        <v>2024</v>
      </c>
    </row>
    <row r="1386" spans="1:7" x14ac:dyDescent="0.3">
      <c r="A1386" s="3">
        <v>45292</v>
      </c>
      <c r="B1386" t="s">
        <v>13</v>
      </c>
      <c r="C1386" t="s">
        <v>7</v>
      </c>
      <c r="D1386">
        <v>10</v>
      </c>
      <c r="E1386">
        <v>5264</v>
      </c>
      <c r="F1386">
        <v>850000</v>
      </c>
      <c r="G1386">
        <v>2024</v>
      </c>
    </row>
    <row r="1387" spans="1:7" x14ac:dyDescent="0.3">
      <c r="A1387" s="3">
        <v>45292</v>
      </c>
      <c r="B1387" t="s">
        <v>33</v>
      </c>
      <c r="C1387" t="s">
        <v>7</v>
      </c>
      <c r="D1387">
        <v>86</v>
      </c>
      <c r="E1387">
        <v>2331</v>
      </c>
      <c r="F1387">
        <v>7310000</v>
      </c>
      <c r="G1387">
        <v>2024</v>
      </c>
    </row>
    <row r="1388" spans="1:7" x14ac:dyDescent="0.3">
      <c r="A1388" s="3">
        <v>45292</v>
      </c>
      <c r="B1388" t="s">
        <v>22</v>
      </c>
      <c r="C1388" t="s">
        <v>7</v>
      </c>
      <c r="D1388">
        <v>101</v>
      </c>
      <c r="E1388">
        <v>1624</v>
      </c>
      <c r="F1388">
        <v>8585000</v>
      </c>
      <c r="G1388">
        <v>2024</v>
      </c>
    </row>
    <row r="1389" spans="1:7" x14ac:dyDescent="0.3">
      <c r="A1389" s="3">
        <v>45292</v>
      </c>
      <c r="B1389" t="s">
        <v>20</v>
      </c>
      <c r="C1389" t="s">
        <v>7</v>
      </c>
      <c r="D1389">
        <v>2</v>
      </c>
      <c r="E1389">
        <v>466</v>
      </c>
      <c r="F1389">
        <v>170000</v>
      </c>
      <c r="G1389">
        <v>2024</v>
      </c>
    </row>
    <row r="1390" spans="1:7" x14ac:dyDescent="0.3">
      <c r="A1390" s="3">
        <v>45292</v>
      </c>
      <c r="B1390" t="s">
        <v>19</v>
      </c>
      <c r="C1390" t="s">
        <v>7</v>
      </c>
      <c r="D1390">
        <v>10</v>
      </c>
      <c r="E1390">
        <v>1250</v>
      </c>
      <c r="F1390">
        <v>850000</v>
      </c>
      <c r="G1390">
        <v>2024</v>
      </c>
    </row>
    <row r="1391" spans="1:7" x14ac:dyDescent="0.3">
      <c r="A1391" s="3">
        <v>45292</v>
      </c>
      <c r="B1391" t="s">
        <v>28</v>
      </c>
      <c r="C1391" t="s">
        <v>7</v>
      </c>
      <c r="D1391">
        <v>13</v>
      </c>
      <c r="E1391">
        <v>4815</v>
      </c>
      <c r="F1391">
        <v>1105000</v>
      </c>
      <c r="G1391">
        <v>2024</v>
      </c>
    </row>
    <row r="1392" spans="1:7" x14ac:dyDescent="0.3">
      <c r="A1392" s="3">
        <v>45292</v>
      </c>
      <c r="B1392" t="s">
        <v>12</v>
      </c>
      <c r="C1392" t="s">
        <v>7</v>
      </c>
      <c r="D1392">
        <v>3</v>
      </c>
      <c r="E1392">
        <v>527</v>
      </c>
      <c r="F1392">
        <v>255000</v>
      </c>
      <c r="G1392">
        <v>2024</v>
      </c>
    </row>
    <row r="1393" spans="1:7" x14ac:dyDescent="0.3">
      <c r="A1393" s="3">
        <v>45292</v>
      </c>
      <c r="B1393" t="s">
        <v>15</v>
      </c>
      <c r="C1393" t="s">
        <v>7</v>
      </c>
      <c r="D1393">
        <v>7</v>
      </c>
      <c r="E1393">
        <v>433</v>
      </c>
      <c r="F1393">
        <v>595000</v>
      </c>
      <c r="G1393">
        <v>2024</v>
      </c>
    </row>
    <row r="1394" spans="1:7" x14ac:dyDescent="0.3">
      <c r="A1394" s="3">
        <v>45292</v>
      </c>
      <c r="B1394" t="s">
        <v>9</v>
      </c>
      <c r="C1394" t="s">
        <v>7</v>
      </c>
      <c r="D1394">
        <v>5</v>
      </c>
      <c r="E1394">
        <v>1174</v>
      </c>
      <c r="F1394">
        <v>425000</v>
      </c>
      <c r="G1394">
        <v>2024</v>
      </c>
    </row>
    <row r="1395" spans="1:7" x14ac:dyDescent="0.3">
      <c r="A1395" s="3">
        <v>45323</v>
      </c>
      <c r="B1395" t="s">
        <v>40</v>
      </c>
      <c r="C1395" t="s">
        <v>7</v>
      </c>
      <c r="D1395">
        <v>394</v>
      </c>
      <c r="E1395">
        <v>37170</v>
      </c>
      <c r="F1395">
        <v>33490000</v>
      </c>
      <c r="G1395">
        <v>2024</v>
      </c>
    </row>
    <row r="1396" spans="1:7" x14ac:dyDescent="0.3">
      <c r="A1396" s="3">
        <v>45323</v>
      </c>
      <c r="B1396" t="s">
        <v>37</v>
      </c>
      <c r="C1396" t="s">
        <v>7</v>
      </c>
      <c r="D1396">
        <v>1227</v>
      </c>
      <c r="E1396">
        <v>36302</v>
      </c>
      <c r="F1396">
        <v>104295000</v>
      </c>
      <c r="G1396">
        <v>2024</v>
      </c>
    </row>
    <row r="1397" spans="1:7" x14ac:dyDescent="0.3">
      <c r="A1397" s="3">
        <v>45323</v>
      </c>
      <c r="B1397" t="s">
        <v>35</v>
      </c>
      <c r="C1397" t="s">
        <v>7</v>
      </c>
      <c r="D1397">
        <v>923</v>
      </c>
      <c r="E1397">
        <v>24812</v>
      </c>
      <c r="F1397">
        <v>78455000</v>
      </c>
      <c r="G1397">
        <v>2024</v>
      </c>
    </row>
    <row r="1398" spans="1:7" x14ac:dyDescent="0.3">
      <c r="A1398" s="3">
        <v>45323</v>
      </c>
      <c r="B1398" t="s">
        <v>39</v>
      </c>
      <c r="C1398" t="s">
        <v>7</v>
      </c>
      <c r="D1398">
        <v>595</v>
      </c>
      <c r="E1398">
        <v>23063</v>
      </c>
      <c r="F1398">
        <v>50575000</v>
      </c>
      <c r="G1398">
        <v>2024</v>
      </c>
    </row>
    <row r="1399" spans="1:7" x14ac:dyDescent="0.3">
      <c r="A1399" s="3">
        <v>45323</v>
      </c>
      <c r="B1399" t="s">
        <v>38</v>
      </c>
      <c r="C1399" t="s">
        <v>7</v>
      </c>
      <c r="D1399">
        <v>517</v>
      </c>
      <c r="E1399">
        <v>19149</v>
      </c>
      <c r="F1399">
        <v>43945000</v>
      </c>
      <c r="G1399">
        <v>2024</v>
      </c>
    </row>
    <row r="1400" spans="1:7" x14ac:dyDescent="0.3">
      <c r="A1400" s="3">
        <v>45323</v>
      </c>
      <c r="B1400" t="s">
        <v>21</v>
      </c>
      <c r="C1400" t="s">
        <v>7</v>
      </c>
      <c r="D1400">
        <v>71</v>
      </c>
      <c r="E1400">
        <v>6762</v>
      </c>
      <c r="F1400">
        <v>6035000</v>
      </c>
      <c r="G1400">
        <v>2024</v>
      </c>
    </row>
    <row r="1401" spans="1:7" x14ac:dyDescent="0.3">
      <c r="A1401" s="3">
        <v>45323</v>
      </c>
      <c r="B1401" t="s">
        <v>24</v>
      </c>
      <c r="C1401" t="s">
        <v>7</v>
      </c>
      <c r="D1401">
        <v>146</v>
      </c>
      <c r="E1401">
        <v>18025</v>
      </c>
      <c r="F1401">
        <v>12410000</v>
      </c>
      <c r="G1401">
        <v>2024</v>
      </c>
    </row>
    <row r="1402" spans="1:7" x14ac:dyDescent="0.3">
      <c r="A1402" s="3">
        <v>45323</v>
      </c>
      <c r="B1402" t="s">
        <v>36</v>
      </c>
      <c r="C1402" t="s">
        <v>7</v>
      </c>
      <c r="D1402">
        <v>684</v>
      </c>
      <c r="E1402">
        <v>12281</v>
      </c>
      <c r="F1402">
        <v>58140000</v>
      </c>
      <c r="G1402">
        <v>2024</v>
      </c>
    </row>
    <row r="1403" spans="1:7" x14ac:dyDescent="0.3">
      <c r="A1403" s="3">
        <v>45323</v>
      </c>
      <c r="B1403" t="s">
        <v>34</v>
      </c>
      <c r="C1403" t="s">
        <v>7</v>
      </c>
      <c r="D1403">
        <v>510</v>
      </c>
      <c r="E1403">
        <v>25758</v>
      </c>
      <c r="F1403">
        <v>43350000</v>
      </c>
      <c r="G1403">
        <v>2024</v>
      </c>
    </row>
    <row r="1404" spans="1:7" x14ac:dyDescent="0.3">
      <c r="A1404" s="3">
        <v>45323</v>
      </c>
      <c r="B1404" t="s">
        <v>23</v>
      </c>
      <c r="C1404" t="s">
        <v>7</v>
      </c>
      <c r="D1404">
        <v>596</v>
      </c>
      <c r="E1404">
        <v>17898</v>
      </c>
      <c r="F1404">
        <v>50660000</v>
      </c>
      <c r="G1404">
        <v>2024</v>
      </c>
    </row>
    <row r="1405" spans="1:7" x14ac:dyDescent="0.3">
      <c r="A1405" s="3">
        <v>45323</v>
      </c>
      <c r="B1405" t="s">
        <v>10</v>
      </c>
      <c r="C1405" t="s">
        <v>7</v>
      </c>
      <c r="D1405">
        <v>24</v>
      </c>
      <c r="E1405">
        <v>6858</v>
      </c>
      <c r="F1405">
        <v>2040000</v>
      </c>
      <c r="G1405">
        <v>2024</v>
      </c>
    </row>
    <row r="1406" spans="1:7" x14ac:dyDescent="0.3">
      <c r="A1406" s="3">
        <v>45323</v>
      </c>
      <c r="B1406" t="s">
        <v>25</v>
      </c>
      <c r="C1406" t="s">
        <v>7</v>
      </c>
      <c r="D1406">
        <v>203</v>
      </c>
      <c r="E1406">
        <v>6305</v>
      </c>
      <c r="F1406">
        <v>17255000</v>
      </c>
      <c r="G1406">
        <v>2024</v>
      </c>
    </row>
    <row r="1407" spans="1:7" x14ac:dyDescent="0.3">
      <c r="A1407" s="3">
        <v>45323</v>
      </c>
      <c r="B1407" t="s">
        <v>11</v>
      </c>
      <c r="C1407" t="s">
        <v>7</v>
      </c>
      <c r="D1407">
        <v>99</v>
      </c>
      <c r="E1407">
        <v>4125</v>
      </c>
      <c r="F1407">
        <v>8415000</v>
      </c>
      <c r="G1407">
        <v>2024</v>
      </c>
    </row>
    <row r="1408" spans="1:7" x14ac:dyDescent="0.3">
      <c r="A1408" s="3">
        <v>45323</v>
      </c>
      <c r="B1408" t="s">
        <v>26</v>
      </c>
      <c r="C1408" t="s">
        <v>7</v>
      </c>
      <c r="D1408">
        <v>111</v>
      </c>
      <c r="E1408">
        <v>14051</v>
      </c>
      <c r="F1408">
        <v>9435000</v>
      </c>
      <c r="G1408">
        <v>2024</v>
      </c>
    </row>
    <row r="1409" spans="1:7" x14ac:dyDescent="0.3">
      <c r="A1409" s="3">
        <v>45323</v>
      </c>
      <c r="B1409" t="s">
        <v>32</v>
      </c>
      <c r="C1409" t="s">
        <v>7</v>
      </c>
      <c r="D1409">
        <v>128</v>
      </c>
      <c r="E1409">
        <v>6125</v>
      </c>
      <c r="F1409">
        <v>10880000</v>
      </c>
      <c r="G1409">
        <v>2024</v>
      </c>
    </row>
    <row r="1410" spans="1:7" x14ac:dyDescent="0.3">
      <c r="A1410" s="3">
        <v>45323</v>
      </c>
      <c r="B1410" t="s">
        <v>30</v>
      </c>
      <c r="C1410" t="s">
        <v>7</v>
      </c>
      <c r="D1410">
        <v>312</v>
      </c>
      <c r="E1410">
        <v>26000</v>
      </c>
      <c r="F1410">
        <v>26520000</v>
      </c>
      <c r="G1410">
        <v>2024</v>
      </c>
    </row>
    <row r="1411" spans="1:7" x14ac:dyDescent="0.3">
      <c r="A1411" s="3">
        <v>45323</v>
      </c>
      <c r="B1411" t="s">
        <v>41</v>
      </c>
      <c r="C1411" t="s">
        <v>7</v>
      </c>
      <c r="D1411">
        <v>185</v>
      </c>
      <c r="E1411">
        <v>8487</v>
      </c>
      <c r="F1411">
        <v>15725000</v>
      </c>
      <c r="G1411">
        <v>2024</v>
      </c>
    </row>
    <row r="1412" spans="1:7" x14ac:dyDescent="0.3">
      <c r="A1412" s="3">
        <v>45323</v>
      </c>
      <c r="B1412" t="s">
        <v>31</v>
      </c>
      <c r="C1412" t="s">
        <v>7</v>
      </c>
      <c r="D1412">
        <v>42</v>
      </c>
      <c r="E1412">
        <v>4667</v>
      </c>
      <c r="F1412">
        <v>3570000</v>
      </c>
      <c r="G1412">
        <v>2024</v>
      </c>
    </row>
    <row r="1413" spans="1:7" x14ac:dyDescent="0.3">
      <c r="A1413" s="3">
        <v>45323</v>
      </c>
      <c r="B1413" t="s">
        <v>27</v>
      </c>
      <c r="C1413" t="s">
        <v>7</v>
      </c>
      <c r="D1413">
        <v>60</v>
      </c>
      <c r="E1413">
        <v>5826</v>
      </c>
      <c r="F1413">
        <v>5100000</v>
      </c>
      <c r="G1413">
        <v>2024</v>
      </c>
    </row>
    <row r="1414" spans="1:7" x14ac:dyDescent="0.3">
      <c r="A1414" s="3">
        <v>45323</v>
      </c>
      <c r="B1414" t="s">
        <v>13</v>
      </c>
      <c r="C1414" t="s">
        <v>7</v>
      </c>
      <c r="D1414">
        <v>24</v>
      </c>
      <c r="E1414">
        <v>4211</v>
      </c>
      <c r="F1414">
        <v>2040000</v>
      </c>
      <c r="G1414">
        <v>2024</v>
      </c>
    </row>
    <row r="1415" spans="1:7" x14ac:dyDescent="0.3">
      <c r="A1415" s="3">
        <v>45323</v>
      </c>
      <c r="B1415" t="s">
        <v>33</v>
      </c>
      <c r="C1415" t="s">
        <v>7</v>
      </c>
      <c r="D1415">
        <v>99</v>
      </c>
      <c r="E1415">
        <v>1772</v>
      </c>
      <c r="F1415">
        <v>8415000</v>
      </c>
      <c r="G1415">
        <v>2024</v>
      </c>
    </row>
    <row r="1416" spans="1:7" x14ac:dyDescent="0.3">
      <c r="A1416" s="3">
        <v>45323</v>
      </c>
      <c r="B1416" t="s">
        <v>20</v>
      </c>
      <c r="C1416" t="s">
        <v>7</v>
      </c>
      <c r="D1416">
        <v>5</v>
      </c>
      <c r="E1416">
        <v>538</v>
      </c>
      <c r="F1416">
        <v>425000</v>
      </c>
      <c r="G1416">
        <v>2024</v>
      </c>
    </row>
    <row r="1417" spans="1:7" x14ac:dyDescent="0.3">
      <c r="A1417" s="3">
        <v>45323</v>
      </c>
      <c r="B1417" t="s">
        <v>22</v>
      </c>
      <c r="C1417" t="s">
        <v>7</v>
      </c>
      <c r="D1417">
        <v>84</v>
      </c>
      <c r="E1417">
        <v>1321</v>
      </c>
      <c r="F1417">
        <v>7140000</v>
      </c>
      <c r="G1417">
        <v>2024</v>
      </c>
    </row>
    <row r="1418" spans="1:7" x14ac:dyDescent="0.3">
      <c r="A1418" s="3">
        <v>45323</v>
      </c>
      <c r="B1418" t="s">
        <v>19</v>
      </c>
      <c r="C1418" t="s">
        <v>7</v>
      </c>
      <c r="D1418">
        <v>16</v>
      </c>
      <c r="E1418">
        <v>1177</v>
      </c>
      <c r="F1418">
        <v>1360000</v>
      </c>
      <c r="G1418">
        <v>2024</v>
      </c>
    </row>
    <row r="1419" spans="1:7" x14ac:dyDescent="0.3">
      <c r="A1419" s="3">
        <v>45323</v>
      </c>
      <c r="B1419" t="s">
        <v>28</v>
      </c>
      <c r="C1419" t="s">
        <v>7</v>
      </c>
      <c r="D1419">
        <v>11</v>
      </c>
      <c r="E1419">
        <v>4584</v>
      </c>
      <c r="F1419">
        <v>935000</v>
      </c>
      <c r="G1419">
        <v>2024</v>
      </c>
    </row>
    <row r="1420" spans="1:7" x14ac:dyDescent="0.3">
      <c r="A1420" s="3">
        <v>45323</v>
      </c>
      <c r="B1420" t="s">
        <v>15</v>
      </c>
      <c r="C1420" t="s">
        <v>7</v>
      </c>
      <c r="D1420">
        <v>7</v>
      </c>
      <c r="E1420">
        <v>310</v>
      </c>
      <c r="F1420">
        <v>595000</v>
      </c>
      <c r="G1420">
        <v>2024</v>
      </c>
    </row>
    <row r="1421" spans="1:7" x14ac:dyDescent="0.3">
      <c r="A1421" s="3">
        <v>45323</v>
      </c>
      <c r="B1421" t="s">
        <v>12</v>
      </c>
      <c r="C1421" t="s">
        <v>7</v>
      </c>
      <c r="D1421">
        <v>5</v>
      </c>
      <c r="E1421">
        <v>444</v>
      </c>
      <c r="F1421">
        <v>425000</v>
      </c>
      <c r="G1421">
        <v>2024</v>
      </c>
    </row>
    <row r="1422" spans="1:7" x14ac:dyDescent="0.3">
      <c r="A1422" s="3">
        <v>45323</v>
      </c>
      <c r="B1422" t="s">
        <v>16</v>
      </c>
      <c r="C1422" t="s">
        <v>7</v>
      </c>
      <c r="D1422">
        <v>4</v>
      </c>
      <c r="E1422">
        <v>1261</v>
      </c>
      <c r="F1422">
        <v>340000</v>
      </c>
      <c r="G1422">
        <v>2024</v>
      </c>
    </row>
    <row r="1423" spans="1:7" x14ac:dyDescent="0.3">
      <c r="A1423" s="3">
        <v>45323</v>
      </c>
      <c r="B1423" t="s">
        <v>9</v>
      </c>
      <c r="C1423" t="s">
        <v>7</v>
      </c>
      <c r="D1423">
        <v>4</v>
      </c>
      <c r="E1423">
        <v>1184</v>
      </c>
      <c r="F1423">
        <v>340000</v>
      </c>
      <c r="G1423">
        <v>2024</v>
      </c>
    </row>
    <row r="1424" spans="1:7" x14ac:dyDescent="0.3">
      <c r="A1424" s="3">
        <v>45352</v>
      </c>
      <c r="B1424" t="s">
        <v>37</v>
      </c>
      <c r="C1424" t="s">
        <v>7</v>
      </c>
      <c r="D1424">
        <v>1079</v>
      </c>
      <c r="E1424">
        <v>36826</v>
      </c>
      <c r="F1424">
        <v>91715000</v>
      </c>
      <c r="G1424">
        <v>2024</v>
      </c>
    </row>
    <row r="1425" spans="1:7" x14ac:dyDescent="0.3">
      <c r="A1425" s="3">
        <v>45352</v>
      </c>
      <c r="B1425" t="s">
        <v>40</v>
      </c>
      <c r="C1425" t="s">
        <v>7</v>
      </c>
      <c r="D1425">
        <v>389</v>
      </c>
      <c r="E1425">
        <v>34425</v>
      </c>
      <c r="F1425">
        <v>33065000</v>
      </c>
      <c r="G1425">
        <v>2024</v>
      </c>
    </row>
    <row r="1426" spans="1:7" x14ac:dyDescent="0.3">
      <c r="A1426" s="3">
        <v>45352</v>
      </c>
      <c r="B1426" t="s">
        <v>35</v>
      </c>
      <c r="C1426" t="s">
        <v>7</v>
      </c>
      <c r="D1426">
        <v>1482</v>
      </c>
      <c r="E1426">
        <v>26751</v>
      </c>
      <c r="F1426">
        <v>125970000</v>
      </c>
      <c r="G1426">
        <v>2024</v>
      </c>
    </row>
    <row r="1427" spans="1:7" x14ac:dyDescent="0.3">
      <c r="A1427" s="3">
        <v>45352</v>
      </c>
      <c r="B1427" t="s">
        <v>39</v>
      </c>
      <c r="C1427" t="s">
        <v>7</v>
      </c>
      <c r="D1427">
        <v>749</v>
      </c>
      <c r="E1427">
        <v>22095</v>
      </c>
      <c r="F1427">
        <v>63665000</v>
      </c>
      <c r="G1427">
        <v>2024</v>
      </c>
    </row>
    <row r="1428" spans="1:7" x14ac:dyDescent="0.3">
      <c r="A1428" s="3">
        <v>45352</v>
      </c>
      <c r="B1428" t="s">
        <v>38</v>
      </c>
      <c r="C1428" t="s">
        <v>7</v>
      </c>
      <c r="D1428">
        <v>493</v>
      </c>
      <c r="E1428">
        <v>16942</v>
      </c>
      <c r="F1428">
        <v>41905000</v>
      </c>
      <c r="G1428">
        <v>2024</v>
      </c>
    </row>
    <row r="1429" spans="1:7" x14ac:dyDescent="0.3">
      <c r="A1429" s="3">
        <v>45352</v>
      </c>
      <c r="B1429" t="s">
        <v>23</v>
      </c>
      <c r="C1429" t="s">
        <v>7</v>
      </c>
      <c r="D1429">
        <v>897</v>
      </c>
      <c r="E1429">
        <v>15905</v>
      </c>
      <c r="F1429">
        <v>76245000</v>
      </c>
      <c r="G1429">
        <v>2024</v>
      </c>
    </row>
    <row r="1430" spans="1:7" x14ac:dyDescent="0.3">
      <c r="A1430" s="3">
        <v>45352</v>
      </c>
      <c r="B1430" t="s">
        <v>36</v>
      </c>
      <c r="C1430" t="s">
        <v>7</v>
      </c>
      <c r="D1430">
        <v>876</v>
      </c>
      <c r="E1430">
        <v>13861</v>
      </c>
      <c r="F1430">
        <v>74460000</v>
      </c>
      <c r="G1430">
        <v>2024</v>
      </c>
    </row>
    <row r="1431" spans="1:7" x14ac:dyDescent="0.3">
      <c r="A1431" s="3">
        <v>45352</v>
      </c>
      <c r="B1431" t="s">
        <v>34</v>
      </c>
      <c r="C1431" t="s">
        <v>7</v>
      </c>
      <c r="D1431">
        <v>661</v>
      </c>
      <c r="E1431">
        <v>25424</v>
      </c>
      <c r="F1431">
        <v>56185000</v>
      </c>
      <c r="G1431">
        <v>2024</v>
      </c>
    </row>
    <row r="1432" spans="1:7" x14ac:dyDescent="0.3">
      <c r="A1432" s="3">
        <v>45352</v>
      </c>
      <c r="B1432" t="s">
        <v>21</v>
      </c>
      <c r="C1432" t="s">
        <v>7</v>
      </c>
      <c r="D1432">
        <v>99</v>
      </c>
      <c r="E1432">
        <v>6972</v>
      </c>
      <c r="F1432">
        <v>8415000</v>
      </c>
      <c r="G1432">
        <v>2024</v>
      </c>
    </row>
    <row r="1433" spans="1:7" x14ac:dyDescent="0.3">
      <c r="A1433" s="3">
        <v>45352</v>
      </c>
      <c r="B1433" t="s">
        <v>24</v>
      </c>
      <c r="C1433" t="s">
        <v>7</v>
      </c>
      <c r="D1433">
        <v>143</v>
      </c>
      <c r="E1433">
        <v>14743</v>
      </c>
      <c r="F1433">
        <v>12155000</v>
      </c>
      <c r="G1433">
        <v>2024</v>
      </c>
    </row>
    <row r="1434" spans="1:7" x14ac:dyDescent="0.3">
      <c r="A1434" s="3">
        <v>45352</v>
      </c>
      <c r="B1434" t="s">
        <v>32</v>
      </c>
      <c r="C1434" t="s">
        <v>7</v>
      </c>
      <c r="D1434">
        <v>366</v>
      </c>
      <c r="E1434">
        <v>7838</v>
      </c>
      <c r="F1434">
        <v>31110000</v>
      </c>
      <c r="G1434">
        <v>2024</v>
      </c>
    </row>
    <row r="1435" spans="1:7" x14ac:dyDescent="0.3">
      <c r="A1435" s="3">
        <v>45352</v>
      </c>
      <c r="B1435" t="s">
        <v>10</v>
      </c>
      <c r="C1435" t="s">
        <v>7</v>
      </c>
      <c r="D1435">
        <v>53</v>
      </c>
      <c r="E1435">
        <v>7465</v>
      </c>
      <c r="F1435">
        <v>4505000</v>
      </c>
      <c r="G1435">
        <v>2024</v>
      </c>
    </row>
    <row r="1436" spans="1:7" x14ac:dyDescent="0.3">
      <c r="A1436" s="3">
        <v>45352</v>
      </c>
      <c r="B1436" t="s">
        <v>11</v>
      </c>
      <c r="C1436" t="s">
        <v>7</v>
      </c>
      <c r="D1436">
        <v>120</v>
      </c>
      <c r="E1436">
        <v>4348</v>
      </c>
      <c r="F1436">
        <v>10200000</v>
      </c>
      <c r="G1436">
        <v>2024</v>
      </c>
    </row>
    <row r="1437" spans="1:7" x14ac:dyDescent="0.3">
      <c r="A1437" s="3">
        <v>45352</v>
      </c>
      <c r="B1437" t="s">
        <v>26</v>
      </c>
      <c r="C1437" t="s">
        <v>7</v>
      </c>
      <c r="D1437">
        <v>132</v>
      </c>
      <c r="E1437">
        <v>14348</v>
      </c>
      <c r="F1437">
        <v>11220000</v>
      </c>
      <c r="G1437">
        <v>2024</v>
      </c>
    </row>
    <row r="1438" spans="1:7" x14ac:dyDescent="0.3">
      <c r="A1438" s="3">
        <v>45352</v>
      </c>
      <c r="B1438" t="s">
        <v>41</v>
      </c>
      <c r="C1438" t="s">
        <v>7</v>
      </c>
      <c r="D1438">
        <v>495</v>
      </c>
      <c r="E1438">
        <v>8089</v>
      </c>
      <c r="F1438">
        <v>42075000</v>
      </c>
      <c r="G1438">
        <v>2024</v>
      </c>
    </row>
    <row r="1439" spans="1:7" x14ac:dyDescent="0.3">
      <c r="A1439" s="3">
        <v>45352</v>
      </c>
      <c r="B1439" t="s">
        <v>30</v>
      </c>
      <c r="C1439" t="s">
        <v>7</v>
      </c>
      <c r="D1439">
        <v>305</v>
      </c>
      <c r="E1439">
        <v>23644</v>
      </c>
      <c r="F1439">
        <v>25925000</v>
      </c>
      <c r="G1439">
        <v>2024</v>
      </c>
    </row>
    <row r="1440" spans="1:7" x14ac:dyDescent="0.3">
      <c r="A1440" s="3">
        <v>45352</v>
      </c>
      <c r="B1440" t="s">
        <v>31</v>
      </c>
      <c r="C1440" t="s">
        <v>7</v>
      </c>
      <c r="D1440">
        <v>52</v>
      </c>
      <c r="E1440">
        <v>4483</v>
      </c>
      <c r="F1440">
        <v>4420000</v>
      </c>
      <c r="G1440">
        <v>2024</v>
      </c>
    </row>
    <row r="1441" spans="1:7" x14ac:dyDescent="0.3">
      <c r="A1441" s="3">
        <v>45352</v>
      </c>
      <c r="B1441" t="s">
        <v>33</v>
      </c>
      <c r="C1441" t="s">
        <v>7</v>
      </c>
      <c r="D1441">
        <v>123</v>
      </c>
      <c r="E1441">
        <v>1730</v>
      </c>
      <c r="F1441">
        <v>10455000</v>
      </c>
      <c r="G1441">
        <v>2024</v>
      </c>
    </row>
    <row r="1442" spans="1:7" x14ac:dyDescent="0.3">
      <c r="A1442" s="3">
        <v>45352</v>
      </c>
      <c r="B1442" t="s">
        <v>27</v>
      </c>
      <c r="C1442" t="s">
        <v>7</v>
      </c>
      <c r="D1442">
        <v>51</v>
      </c>
      <c r="E1442">
        <v>4812</v>
      </c>
      <c r="F1442">
        <v>4335000</v>
      </c>
      <c r="G1442">
        <v>2024</v>
      </c>
    </row>
    <row r="1443" spans="1:7" x14ac:dyDescent="0.3">
      <c r="A1443" s="3">
        <v>45352</v>
      </c>
      <c r="B1443" t="s">
        <v>13</v>
      </c>
      <c r="C1443" t="s">
        <v>7</v>
      </c>
      <c r="D1443">
        <v>18</v>
      </c>
      <c r="E1443">
        <v>4500</v>
      </c>
      <c r="F1443">
        <v>1530000</v>
      </c>
      <c r="G1443">
        <v>2024</v>
      </c>
    </row>
    <row r="1444" spans="1:7" x14ac:dyDescent="0.3">
      <c r="A1444" s="3">
        <v>45352</v>
      </c>
      <c r="B1444" t="s">
        <v>20</v>
      </c>
      <c r="C1444" t="s">
        <v>7</v>
      </c>
      <c r="D1444">
        <v>3</v>
      </c>
      <c r="E1444">
        <v>556</v>
      </c>
      <c r="F1444">
        <v>255000</v>
      </c>
      <c r="G1444">
        <v>2024</v>
      </c>
    </row>
    <row r="1445" spans="1:7" x14ac:dyDescent="0.3">
      <c r="A1445" s="3">
        <v>45352</v>
      </c>
      <c r="B1445" t="s">
        <v>22</v>
      </c>
      <c r="C1445" t="s">
        <v>7</v>
      </c>
      <c r="D1445">
        <v>119</v>
      </c>
      <c r="E1445">
        <v>1294</v>
      </c>
      <c r="F1445">
        <v>10115000</v>
      </c>
      <c r="G1445">
        <v>2024</v>
      </c>
    </row>
    <row r="1446" spans="1:7" x14ac:dyDescent="0.3">
      <c r="A1446" s="3">
        <v>45352</v>
      </c>
      <c r="B1446" t="s">
        <v>19</v>
      </c>
      <c r="C1446" t="s">
        <v>7</v>
      </c>
      <c r="D1446">
        <v>5</v>
      </c>
      <c r="E1446">
        <v>1042</v>
      </c>
      <c r="F1446">
        <v>425000</v>
      </c>
      <c r="G1446">
        <v>2024</v>
      </c>
    </row>
    <row r="1447" spans="1:7" x14ac:dyDescent="0.3">
      <c r="A1447" s="3">
        <v>45352</v>
      </c>
      <c r="B1447" t="s">
        <v>16</v>
      </c>
      <c r="C1447" t="s">
        <v>7</v>
      </c>
      <c r="D1447">
        <v>3</v>
      </c>
      <c r="E1447">
        <v>1200</v>
      </c>
      <c r="F1447">
        <v>255000</v>
      </c>
      <c r="G1447">
        <v>2024</v>
      </c>
    </row>
    <row r="1448" spans="1:7" x14ac:dyDescent="0.3">
      <c r="A1448" s="3">
        <v>45352</v>
      </c>
      <c r="B1448" t="s">
        <v>28</v>
      </c>
      <c r="C1448" t="s">
        <v>7</v>
      </c>
      <c r="D1448">
        <v>17</v>
      </c>
      <c r="E1448">
        <v>4147</v>
      </c>
      <c r="F1448">
        <v>1445000</v>
      </c>
      <c r="G1448">
        <v>2024</v>
      </c>
    </row>
    <row r="1449" spans="1:7" x14ac:dyDescent="0.3">
      <c r="A1449" s="3">
        <v>45352</v>
      </c>
      <c r="B1449" t="s">
        <v>12</v>
      </c>
      <c r="C1449" t="s">
        <v>7</v>
      </c>
      <c r="D1449">
        <v>4</v>
      </c>
      <c r="E1449">
        <v>429</v>
      </c>
      <c r="F1449">
        <v>340000</v>
      </c>
      <c r="G1449">
        <v>2024</v>
      </c>
    </row>
    <row r="1450" spans="1:7" x14ac:dyDescent="0.3">
      <c r="A1450" s="3">
        <v>45352</v>
      </c>
      <c r="B1450" t="s">
        <v>15</v>
      </c>
      <c r="C1450" t="s">
        <v>7</v>
      </c>
      <c r="D1450">
        <v>2</v>
      </c>
      <c r="E1450">
        <v>370</v>
      </c>
      <c r="F1450">
        <v>170000</v>
      </c>
      <c r="G1450">
        <v>2024</v>
      </c>
    </row>
    <row r="1451" spans="1:7" x14ac:dyDescent="0.3">
      <c r="A1451" s="3">
        <v>44287</v>
      </c>
      <c r="B1451" t="s">
        <v>32</v>
      </c>
      <c r="C1451" t="s">
        <v>6</v>
      </c>
      <c r="D1451">
        <v>436</v>
      </c>
      <c r="E1451">
        <v>63444</v>
      </c>
      <c r="F1451">
        <v>654000000</v>
      </c>
      <c r="G1451">
        <v>2021</v>
      </c>
    </row>
    <row r="1452" spans="1:7" x14ac:dyDescent="0.3">
      <c r="A1452" s="3">
        <v>44287</v>
      </c>
      <c r="B1452" t="s">
        <v>10</v>
      </c>
      <c r="C1452" t="s">
        <v>6</v>
      </c>
      <c r="D1452">
        <v>7</v>
      </c>
      <c r="E1452">
        <v>30344</v>
      </c>
      <c r="F1452">
        <v>10500000</v>
      </c>
      <c r="G1452">
        <v>2021</v>
      </c>
    </row>
    <row r="1453" spans="1:7" x14ac:dyDescent="0.3">
      <c r="A1453" s="3">
        <v>44287</v>
      </c>
      <c r="B1453" t="s">
        <v>21</v>
      </c>
      <c r="C1453" t="s">
        <v>6</v>
      </c>
      <c r="D1453">
        <v>47</v>
      </c>
      <c r="E1453">
        <v>81056</v>
      </c>
      <c r="F1453">
        <v>70500000</v>
      </c>
      <c r="G1453">
        <v>2021</v>
      </c>
    </row>
    <row r="1454" spans="1:7" x14ac:dyDescent="0.3">
      <c r="A1454" s="3">
        <v>44287</v>
      </c>
      <c r="B1454" t="s">
        <v>22</v>
      </c>
      <c r="C1454" t="s">
        <v>6</v>
      </c>
      <c r="D1454">
        <v>6</v>
      </c>
      <c r="E1454">
        <v>1200</v>
      </c>
      <c r="F1454">
        <v>9000000</v>
      </c>
      <c r="G1454">
        <v>2021</v>
      </c>
    </row>
    <row r="1455" spans="1:7" x14ac:dyDescent="0.3">
      <c r="A1455" s="3">
        <v>44287</v>
      </c>
      <c r="B1455" t="s">
        <v>11</v>
      </c>
      <c r="C1455" t="s">
        <v>6</v>
      </c>
      <c r="D1455">
        <v>36</v>
      </c>
      <c r="E1455">
        <v>10274</v>
      </c>
      <c r="F1455">
        <v>54000000</v>
      </c>
      <c r="G1455">
        <v>2021</v>
      </c>
    </row>
    <row r="1456" spans="1:7" x14ac:dyDescent="0.3">
      <c r="A1456" s="3">
        <v>44287</v>
      </c>
      <c r="B1456" t="s">
        <v>23</v>
      </c>
      <c r="C1456" t="s">
        <v>6</v>
      </c>
      <c r="D1456">
        <v>272</v>
      </c>
      <c r="E1456">
        <v>14233</v>
      </c>
      <c r="F1456">
        <v>408000000</v>
      </c>
      <c r="G1456">
        <v>2021</v>
      </c>
    </row>
    <row r="1457" spans="1:7" x14ac:dyDescent="0.3">
      <c r="A1457" s="3">
        <v>44287</v>
      </c>
      <c r="B1457" t="s">
        <v>33</v>
      </c>
      <c r="C1457" t="s">
        <v>6</v>
      </c>
      <c r="D1457">
        <v>36</v>
      </c>
      <c r="E1457">
        <v>3374</v>
      </c>
      <c r="F1457">
        <v>54000000</v>
      </c>
      <c r="G1457">
        <v>2021</v>
      </c>
    </row>
    <row r="1458" spans="1:7" x14ac:dyDescent="0.3">
      <c r="A1458" s="3">
        <v>44287</v>
      </c>
      <c r="B1458" t="s">
        <v>34</v>
      </c>
      <c r="C1458" t="s">
        <v>6</v>
      </c>
      <c r="D1458">
        <v>98</v>
      </c>
      <c r="E1458">
        <v>49005</v>
      </c>
      <c r="F1458">
        <v>147000000</v>
      </c>
      <c r="G1458">
        <v>2021</v>
      </c>
    </row>
    <row r="1459" spans="1:7" x14ac:dyDescent="0.3">
      <c r="A1459" s="3">
        <v>44287</v>
      </c>
      <c r="B1459" t="s">
        <v>30</v>
      </c>
      <c r="C1459" t="s">
        <v>6</v>
      </c>
      <c r="D1459">
        <v>101</v>
      </c>
      <c r="E1459">
        <v>31078</v>
      </c>
      <c r="F1459">
        <v>151500000</v>
      </c>
      <c r="G1459">
        <v>2021</v>
      </c>
    </row>
    <row r="1460" spans="1:7" x14ac:dyDescent="0.3">
      <c r="A1460" s="3">
        <v>44287</v>
      </c>
      <c r="B1460" t="s">
        <v>28</v>
      </c>
      <c r="C1460" t="s">
        <v>6</v>
      </c>
      <c r="D1460">
        <v>9</v>
      </c>
      <c r="E1460">
        <v>4360</v>
      </c>
      <c r="F1460">
        <v>13500000</v>
      </c>
      <c r="G1460">
        <v>2021</v>
      </c>
    </row>
    <row r="1461" spans="1:7" x14ac:dyDescent="0.3">
      <c r="A1461" s="3">
        <v>44287</v>
      </c>
      <c r="B1461" t="s">
        <v>13</v>
      </c>
      <c r="C1461" t="s">
        <v>6</v>
      </c>
      <c r="D1461">
        <v>22</v>
      </c>
      <c r="E1461">
        <v>6874</v>
      </c>
      <c r="F1461">
        <v>33000000</v>
      </c>
      <c r="G1461">
        <v>2021</v>
      </c>
    </row>
    <row r="1462" spans="1:7" x14ac:dyDescent="0.3">
      <c r="A1462" s="3">
        <v>44287</v>
      </c>
      <c r="B1462" t="s">
        <v>31</v>
      </c>
      <c r="C1462" t="s">
        <v>6</v>
      </c>
      <c r="D1462">
        <v>80</v>
      </c>
      <c r="E1462">
        <v>26969</v>
      </c>
      <c r="F1462">
        <v>120000000</v>
      </c>
      <c r="G1462">
        <v>2021</v>
      </c>
    </row>
    <row r="1463" spans="1:7" x14ac:dyDescent="0.3">
      <c r="A1463" s="3">
        <v>44287</v>
      </c>
      <c r="B1463" t="s">
        <v>35</v>
      </c>
      <c r="C1463" t="s">
        <v>6</v>
      </c>
      <c r="D1463">
        <v>1549</v>
      </c>
      <c r="E1463">
        <v>59979</v>
      </c>
      <c r="F1463">
        <v>2323500000</v>
      </c>
      <c r="G1463">
        <v>2021</v>
      </c>
    </row>
    <row r="1464" spans="1:7" x14ac:dyDescent="0.3">
      <c r="A1464" s="3">
        <v>44287</v>
      </c>
      <c r="B1464" t="s">
        <v>36</v>
      </c>
      <c r="C1464" t="s">
        <v>6</v>
      </c>
      <c r="D1464">
        <v>379</v>
      </c>
      <c r="E1464">
        <v>57624</v>
      </c>
      <c r="F1464">
        <v>568500000</v>
      </c>
      <c r="G1464">
        <v>2021</v>
      </c>
    </row>
    <row r="1465" spans="1:7" x14ac:dyDescent="0.3">
      <c r="A1465" s="3">
        <v>44287</v>
      </c>
      <c r="B1465" t="s">
        <v>24</v>
      </c>
      <c r="C1465" t="s">
        <v>6</v>
      </c>
      <c r="D1465">
        <v>126</v>
      </c>
      <c r="E1465">
        <v>29491</v>
      </c>
      <c r="F1465">
        <v>189000000</v>
      </c>
      <c r="G1465">
        <v>2021</v>
      </c>
    </row>
    <row r="1466" spans="1:7" x14ac:dyDescent="0.3">
      <c r="A1466" s="3">
        <v>44287</v>
      </c>
      <c r="B1466" t="s">
        <v>37</v>
      </c>
      <c r="C1466" t="s">
        <v>6</v>
      </c>
      <c r="D1466">
        <v>428</v>
      </c>
      <c r="E1466">
        <v>45515</v>
      </c>
      <c r="F1466">
        <v>642000000</v>
      </c>
      <c r="G1466">
        <v>2021</v>
      </c>
    </row>
    <row r="1467" spans="1:7" x14ac:dyDescent="0.3">
      <c r="A1467" s="3">
        <v>44287</v>
      </c>
      <c r="B1467" t="s">
        <v>15</v>
      </c>
      <c r="C1467" t="s">
        <v>6</v>
      </c>
      <c r="D1467">
        <v>2</v>
      </c>
      <c r="E1467">
        <v>3048</v>
      </c>
      <c r="F1467">
        <v>3000000</v>
      </c>
      <c r="G1467">
        <v>2021</v>
      </c>
    </row>
    <row r="1468" spans="1:7" x14ac:dyDescent="0.3">
      <c r="A1468" s="3">
        <v>44287</v>
      </c>
      <c r="B1468" t="s">
        <v>25</v>
      </c>
      <c r="C1468" t="s">
        <v>6</v>
      </c>
      <c r="D1468">
        <v>191</v>
      </c>
      <c r="E1468">
        <v>36953</v>
      </c>
      <c r="F1468">
        <v>286500000</v>
      </c>
      <c r="G1468">
        <v>2021</v>
      </c>
    </row>
    <row r="1469" spans="1:7" x14ac:dyDescent="0.3">
      <c r="A1469" s="3">
        <v>44287</v>
      </c>
      <c r="B1469" t="s">
        <v>19</v>
      </c>
      <c r="C1469" t="s">
        <v>6</v>
      </c>
      <c r="D1469">
        <v>18</v>
      </c>
      <c r="E1469">
        <v>2581</v>
      </c>
      <c r="F1469">
        <v>27000000</v>
      </c>
      <c r="G1469">
        <v>2021</v>
      </c>
    </row>
    <row r="1470" spans="1:7" x14ac:dyDescent="0.3">
      <c r="A1470" s="3">
        <v>44287</v>
      </c>
      <c r="B1470" t="s">
        <v>26</v>
      </c>
      <c r="C1470" t="s">
        <v>6</v>
      </c>
      <c r="D1470">
        <v>9</v>
      </c>
      <c r="E1470">
        <v>24348</v>
      </c>
      <c r="F1470">
        <v>13500000</v>
      </c>
      <c r="G1470">
        <v>2021</v>
      </c>
    </row>
    <row r="1471" spans="1:7" x14ac:dyDescent="0.3">
      <c r="A1471" s="3">
        <v>44287</v>
      </c>
      <c r="B1471" t="s">
        <v>38</v>
      </c>
      <c r="C1471" t="s">
        <v>6</v>
      </c>
      <c r="D1471">
        <v>325</v>
      </c>
      <c r="E1471">
        <v>48828</v>
      </c>
      <c r="F1471">
        <v>487500000</v>
      </c>
      <c r="G1471">
        <v>2021</v>
      </c>
    </row>
    <row r="1472" spans="1:7" x14ac:dyDescent="0.3">
      <c r="A1472" s="3">
        <v>44287</v>
      </c>
      <c r="B1472" t="s">
        <v>39</v>
      </c>
      <c r="C1472" t="s">
        <v>6</v>
      </c>
      <c r="D1472">
        <v>1297</v>
      </c>
      <c r="E1472">
        <v>107658</v>
      </c>
      <c r="F1472">
        <v>1945500000</v>
      </c>
      <c r="G1472">
        <v>2021</v>
      </c>
    </row>
    <row r="1473" spans="1:7" x14ac:dyDescent="0.3">
      <c r="A1473" s="3">
        <v>44287</v>
      </c>
      <c r="B1473" t="s">
        <v>40</v>
      </c>
      <c r="C1473" t="s">
        <v>6</v>
      </c>
      <c r="D1473">
        <v>171</v>
      </c>
      <c r="E1473">
        <v>137840</v>
      </c>
      <c r="F1473">
        <v>256500000</v>
      </c>
      <c r="G1473">
        <v>2021</v>
      </c>
    </row>
    <row r="1474" spans="1:7" x14ac:dyDescent="0.3">
      <c r="A1474" s="3">
        <v>44287</v>
      </c>
      <c r="B1474" t="s">
        <v>27</v>
      </c>
      <c r="C1474" t="s">
        <v>6</v>
      </c>
      <c r="D1474">
        <v>34</v>
      </c>
      <c r="E1474">
        <v>7607</v>
      </c>
      <c r="F1474">
        <v>51000000</v>
      </c>
      <c r="G1474">
        <v>2021</v>
      </c>
    </row>
    <row r="1475" spans="1:7" x14ac:dyDescent="0.3">
      <c r="A1475" s="3">
        <v>44287</v>
      </c>
      <c r="B1475" t="s">
        <v>41</v>
      </c>
      <c r="C1475" t="s">
        <v>6</v>
      </c>
      <c r="D1475">
        <v>9</v>
      </c>
      <c r="E1475">
        <v>65885</v>
      </c>
      <c r="F1475">
        <v>13500000</v>
      </c>
      <c r="G1475">
        <v>2021</v>
      </c>
    </row>
    <row r="1476" spans="1:7" x14ac:dyDescent="0.3">
      <c r="A1476" s="3">
        <v>44317</v>
      </c>
      <c r="B1476" t="s">
        <v>32</v>
      </c>
      <c r="C1476" t="s">
        <v>6</v>
      </c>
      <c r="D1476">
        <v>201</v>
      </c>
      <c r="E1476">
        <v>41370</v>
      </c>
      <c r="F1476">
        <v>301500000</v>
      </c>
      <c r="G1476">
        <v>2021</v>
      </c>
    </row>
    <row r="1477" spans="1:7" x14ac:dyDescent="0.3">
      <c r="A1477" s="3">
        <v>44317</v>
      </c>
      <c r="B1477" t="s">
        <v>21</v>
      </c>
      <c r="C1477" t="s">
        <v>6</v>
      </c>
      <c r="D1477">
        <v>8</v>
      </c>
      <c r="E1477">
        <v>55276</v>
      </c>
      <c r="F1477">
        <v>12000000</v>
      </c>
      <c r="G1477">
        <v>2021</v>
      </c>
    </row>
    <row r="1478" spans="1:7" x14ac:dyDescent="0.3">
      <c r="A1478" s="3">
        <v>44317</v>
      </c>
      <c r="B1478" t="s">
        <v>11</v>
      </c>
      <c r="C1478" t="s">
        <v>6</v>
      </c>
      <c r="D1478">
        <v>6</v>
      </c>
      <c r="E1478">
        <v>5280</v>
      </c>
      <c r="F1478">
        <v>9000000</v>
      </c>
      <c r="G1478">
        <v>2021</v>
      </c>
    </row>
    <row r="1479" spans="1:7" x14ac:dyDescent="0.3">
      <c r="A1479" s="3">
        <v>44317</v>
      </c>
      <c r="B1479" t="s">
        <v>33</v>
      </c>
      <c r="C1479" t="s">
        <v>6</v>
      </c>
      <c r="D1479">
        <v>27</v>
      </c>
      <c r="E1479">
        <v>379</v>
      </c>
      <c r="F1479">
        <v>40500000</v>
      </c>
      <c r="G1479">
        <v>2021</v>
      </c>
    </row>
    <row r="1480" spans="1:7" x14ac:dyDescent="0.3">
      <c r="A1480" s="3">
        <v>44317</v>
      </c>
      <c r="B1480" t="s">
        <v>34</v>
      </c>
      <c r="C1480" t="s">
        <v>6</v>
      </c>
      <c r="D1480">
        <v>106</v>
      </c>
      <c r="E1480">
        <v>33419</v>
      </c>
      <c r="F1480">
        <v>159000000</v>
      </c>
      <c r="G1480">
        <v>2021</v>
      </c>
    </row>
    <row r="1481" spans="1:7" x14ac:dyDescent="0.3">
      <c r="A1481" s="3">
        <v>44317</v>
      </c>
      <c r="B1481" t="s">
        <v>30</v>
      </c>
      <c r="C1481" t="s">
        <v>6</v>
      </c>
      <c r="D1481">
        <v>17</v>
      </c>
      <c r="E1481">
        <v>7315</v>
      </c>
      <c r="F1481">
        <v>25500000</v>
      </c>
      <c r="G1481">
        <v>2021</v>
      </c>
    </row>
    <row r="1482" spans="1:7" x14ac:dyDescent="0.3">
      <c r="A1482" s="3">
        <v>44317</v>
      </c>
      <c r="B1482" t="s">
        <v>28</v>
      </c>
      <c r="C1482" t="s">
        <v>6</v>
      </c>
      <c r="D1482">
        <v>4</v>
      </c>
      <c r="E1482">
        <v>1721</v>
      </c>
      <c r="F1482">
        <v>6000000</v>
      </c>
      <c r="G1482">
        <v>2021</v>
      </c>
    </row>
    <row r="1483" spans="1:7" x14ac:dyDescent="0.3">
      <c r="A1483" s="3">
        <v>44317</v>
      </c>
      <c r="B1483" t="s">
        <v>13</v>
      </c>
      <c r="C1483" t="s">
        <v>6</v>
      </c>
      <c r="D1483">
        <v>50</v>
      </c>
      <c r="E1483">
        <v>1916</v>
      </c>
      <c r="F1483">
        <v>75000000</v>
      </c>
      <c r="G1483">
        <v>2021</v>
      </c>
    </row>
    <row r="1484" spans="1:7" x14ac:dyDescent="0.3">
      <c r="A1484" s="3">
        <v>44317</v>
      </c>
      <c r="B1484" t="s">
        <v>31</v>
      </c>
      <c r="C1484" t="s">
        <v>6</v>
      </c>
      <c r="D1484">
        <v>39</v>
      </c>
      <c r="E1484">
        <v>21680</v>
      </c>
      <c r="F1484">
        <v>58500000</v>
      </c>
      <c r="G1484">
        <v>2021</v>
      </c>
    </row>
    <row r="1485" spans="1:7" x14ac:dyDescent="0.3">
      <c r="A1485" s="3">
        <v>44317</v>
      </c>
      <c r="B1485" t="s">
        <v>35</v>
      </c>
      <c r="C1485" t="s">
        <v>6</v>
      </c>
      <c r="D1485">
        <v>140</v>
      </c>
      <c r="E1485">
        <v>4942</v>
      </c>
      <c r="F1485">
        <v>210000000</v>
      </c>
      <c r="G1485">
        <v>2021</v>
      </c>
    </row>
    <row r="1486" spans="1:7" x14ac:dyDescent="0.3">
      <c r="A1486" s="3">
        <v>44317</v>
      </c>
      <c r="B1486" t="s">
        <v>36</v>
      </c>
      <c r="C1486" t="s">
        <v>6</v>
      </c>
      <c r="D1486">
        <v>95</v>
      </c>
      <c r="E1486">
        <v>6675</v>
      </c>
      <c r="F1486">
        <v>142500000</v>
      </c>
      <c r="G1486">
        <v>2021</v>
      </c>
    </row>
    <row r="1487" spans="1:7" x14ac:dyDescent="0.3">
      <c r="A1487" s="3">
        <v>44317</v>
      </c>
      <c r="B1487" t="s">
        <v>37</v>
      </c>
      <c r="C1487" t="s">
        <v>6</v>
      </c>
      <c r="D1487">
        <v>189</v>
      </c>
      <c r="E1487">
        <v>16627</v>
      </c>
      <c r="F1487">
        <v>283500000</v>
      </c>
      <c r="G1487">
        <v>2021</v>
      </c>
    </row>
    <row r="1488" spans="1:7" x14ac:dyDescent="0.3">
      <c r="A1488" s="3">
        <v>44317</v>
      </c>
      <c r="B1488" t="s">
        <v>25</v>
      </c>
      <c r="C1488" t="s">
        <v>6</v>
      </c>
      <c r="D1488">
        <v>28</v>
      </c>
      <c r="E1488">
        <v>5900</v>
      </c>
      <c r="F1488">
        <v>42000000</v>
      </c>
      <c r="G1488">
        <v>2021</v>
      </c>
    </row>
    <row r="1489" spans="1:7" x14ac:dyDescent="0.3">
      <c r="A1489" s="3">
        <v>44317</v>
      </c>
      <c r="B1489" t="s">
        <v>19</v>
      </c>
      <c r="C1489" t="s">
        <v>6</v>
      </c>
      <c r="D1489">
        <v>3</v>
      </c>
      <c r="E1489">
        <v>314</v>
      </c>
      <c r="F1489">
        <v>4500000</v>
      </c>
      <c r="G1489">
        <v>2021</v>
      </c>
    </row>
    <row r="1490" spans="1:7" x14ac:dyDescent="0.3">
      <c r="A1490" s="3">
        <v>44317</v>
      </c>
      <c r="B1490" t="s">
        <v>26</v>
      </c>
      <c r="C1490" t="s">
        <v>6</v>
      </c>
      <c r="D1490">
        <v>21</v>
      </c>
      <c r="E1490">
        <v>14366</v>
      </c>
      <c r="F1490">
        <v>31500000</v>
      </c>
      <c r="G1490">
        <v>2021</v>
      </c>
    </row>
    <row r="1491" spans="1:7" x14ac:dyDescent="0.3">
      <c r="A1491" s="3">
        <v>44317</v>
      </c>
      <c r="B1491" t="s">
        <v>38</v>
      </c>
      <c r="C1491" t="s">
        <v>6</v>
      </c>
      <c r="D1491">
        <v>33</v>
      </c>
      <c r="E1491">
        <v>18802</v>
      </c>
      <c r="F1491">
        <v>49500000</v>
      </c>
      <c r="G1491">
        <v>2021</v>
      </c>
    </row>
    <row r="1492" spans="1:7" x14ac:dyDescent="0.3">
      <c r="A1492" s="3">
        <v>44317</v>
      </c>
      <c r="B1492" t="s">
        <v>39</v>
      </c>
      <c r="C1492" t="s">
        <v>6</v>
      </c>
      <c r="D1492">
        <v>237</v>
      </c>
      <c r="E1492">
        <v>17837</v>
      </c>
      <c r="F1492">
        <v>355500000</v>
      </c>
      <c r="G1492">
        <v>2021</v>
      </c>
    </row>
    <row r="1493" spans="1:7" x14ac:dyDescent="0.3">
      <c r="A1493" s="3">
        <v>44317</v>
      </c>
      <c r="B1493" t="s">
        <v>40</v>
      </c>
      <c r="C1493" t="s">
        <v>6</v>
      </c>
      <c r="D1493">
        <v>25</v>
      </c>
      <c r="E1493">
        <v>147458</v>
      </c>
      <c r="F1493">
        <v>37500000</v>
      </c>
      <c r="G1493">
        <v>2021</v>
      </c>
    </row>
    <row r="1494" spans="1:7" x14ac:dyDescent="0.3">
      <c r="A1494" s="3">
        <v>44317</v>
      </c>
      <c r="B1494" t="s">
        <v>27</v>
      </c>
      <c r="C1494" t="s">
        <v>6</v>
      </c>
      <c r="D1494">
        <v>6</v>
      </c>
      <c r="E1494">
        <v>2957</v>
      </c>
      <c r="F1494">
        <v>9000000</v>
      </c>
      <c r="G1494">
        <v>2021</v>
      </c>
    </row>
    <row r="1495" spans="1:7" x14ac:dyDescent="0.3">
      <c r="A1495" s="3">
        <v>44317</v>
      </c>
      <c r="B1495" t="s">
        <v>41</v>
      </c>
      <c r="C1495" t="s">
        <v>6</v>
      </c>
      <c r="D1495">
        <v>6</v>
      </c>
      <c r="E1495">
        <v>28906</v>
      </c>
      <c r="F1495">
        <v>9000000</v>
      </c>
      <c r="G1495">
        <v>2021</v>
      </c>
    </row>
    <row r="1496" spans="1:7" x14ac:dyDescent="0.3">
      <c r="A1496" s="3">
        <v>44348</v>
      </c>
      <c r="B1496" t="s">
        <v>32</v>
      </c>
      <c r="C1496" t="s">
        <v>6</v>
      </c>
      <c r="D1496">
        <v>369</v>
      </c>
      <c r="E1496">
        <v>53867</v>
      </c>
      <c r="F1496">
        <v>553500000</v>
      </c>
      <c r="G1496">
        <v>2021</v>
      </c>
    </row>
    <row r="1497" spans="1:7" x14ac:dyDescent="0.3">
      <c r="A1497" s="3">
        <v>44348</v>
      </c>
      <c r="B1497" t="s">
        <v>10</v>
      </c>
      <c r="C1497" t="s">
        <v>6</v>
      </c>
      <c r="D1497">
        <v>6</v>
      </c>
      <c r="E1497">
        <v>22586</v>
      </c>
      <c r="F1497">
        <v>9000000</v>
      </c>
      <c r="G1497">
        <v>2021</v>
      </c>
    </row>
    <row r="1498" spans="1:7" x14ac:dyDescent="0.3">
      <c r="A1498" s="3">
        <v>44348</v>
      </c>
      <c r="B1498" t="s">
        <v>21</v>
      </c>
      <c r="C1498" t="s">
        <v>6</v>
      </c>
      <c r="D1498">
        <v>67</v>
      </c>
      <c r="E1498">
        <v>100771</v>
      </c>
      <c r="F1498">
        <v>100500000</v>
      </c>
      <c r="G1498">
        <v>2021</v>
      </c>
    </row>
    <row r="1499" spans="1:7" x14ac:dyDescent="0.3">
      <c r="A1499" s="3">
        <v>44348</v>
      </c>
      <c r="B1499" t="s">
        <v>22</v>
      </c>
      <c r="C1499" t="s">
        <v>6</v>
      </c>
      <c r="D1499">
        <v>2</v>
      </c>
      <c r="E1499">
        <v>1314</v>
      </c>
      <c r="F1499">
        <v>3000000</v>
      </c>
      <c r="G1499">
        <v>2021</v>
      </c>
    </row>
    <row r="1500" spans="1:7" x14ac:dyDescent="0.3">
      <c r="A1500" s="3">
        <v>44348</v>
      </c>
      <c r="B1500" t="s">
        <v>11</v>
      </c>
      <c r="C1500" t="s">
        <v>6</v>
      </c>
      <c r="D1500">
        <v>138</v>
      </c>
      <c r="E1500">
        <v>31808</v>
      </c>
      <c r="F1500">
        <v>207000000</v>
      </c>
      <c r="G1500">
        <v>2021</v>
      </c>
    </row>
    <row r="1501" spans="1:7" x14ac:dyDescent="0.3">
      <c r="A1501" s="3">
        <v>44348</v>
      </c>
      <c r="B1501" t="s">
        <v>12</v>
      </c>
      <c r="C1501" t="s">
        <v>6</v>
      </c>
      <c r="D1501">
        <v>2</v>
      </c>
      <c r="E1501">
        <v>627</v>
      </c>
      <c r="F1501">
        <v>3000000</v>
      </c>
      <c r="G1501">
        <v>2021</v>
      </c>
    </row>
    <row r="1502" spans="1:7" x14ac:dyDescent="0.3">
      <c r="A1502" s="3">
        <v>44348</v>
      </c>
      <c r="B1502" t="s">
        <v>23</v>
      </c>
      <c r="C1502" t="s">
        <v>6</v>
      </c>
      <c r="D1502">
        <v>205</v>
      </c>
      <c r="E1502">
        <v>22186</v>
      </c>
      <c r="F1502">
        <v>307500000</v>
      </c>
      <c r="G1502">
        <v>2021</v>
      </c>
    </row>
    <row r="1503" spans="1:7" x14ac:dyDescent="0.3">
      <c r="A1503" s="3">
        <v>44348</v>
      </c>
      <c r="B1503" t="s">
        <v>33</v>
      </c>
      <c r="C1503" t="s">
        <v>6</v>
      </c>
      <c r="D1503">
        <v>17</v>
      </c>
      <c r="E1503">
        <v>1533</v>
      </c>
      <c r="F1503">
        <v>25500000</v>
      </c>
      <c r="G1503">
        <v>2021</v>
      </c>
    </row>
    <row r="1504" spans="1:7" x14ac:dyDescent="0.3">
      <c r="A1504" s="3">
        <v>44348</v>
      </c>
      <c r="B1504" t="s">
        <v>34</v>
      </c>
      <c r="C1504" t="s">
        <v>6</v>
      </c>
      <c r="D1504">
        <v>207</v>
      </c>
      <c r="E1504">
        <v>59121</v>
      </c>
      <c r="F1504">
        <v>310500000</v>
      </c>
      <c r="G1504">
        <v>2021</v>
      </c>
    </row>
    <row r="1505" spans="1:7" x14ac:dyDescent="0.3">
      <c r="A1505" s="3">
        <v>44348</v>
      </c>
      <c r="B1505" t="s">
        <v>30</v>
      </c>
      <c r="C1505" t="s">
        <v>6</v>
      </c>
      <c r="D1505">
        <v>74</v>
      </c>
      <c r="E1505">
        <v>31957</v>
      </c>
      <c r="F1505">
        <v>111000000</v>
      </c>
      <c r="G1505">
        <v>2021</v>
      </c>
    </row>
    <row r="1506" spans="1:7" x14ac:dyDescent="0.3">
      <c r="A1506" s="3">
        <v>44348</v>
      </c>
      <c r="B1506" t="s">
        <v>28</v>
      </c>
      <c r="C1506" t="s">
        <v>6</v>
      </c>
      <c r="D1506">
        <v>25</v>
      </c>
      <c r="E1506">
        <v>5098</v>
      </c>
      <c r="F1506">
        <v>37500000</v>
      </c>
      <c r="G1506">
        <v>2021</v>
      </c>
    </row>
    <row r="1507" spans="1:7" x14ac:dyDescent="0.3">
      <c r="A1507" s="3">
        <v>44348</v>
      </c>
      <c r="B1507" t="s">
        <v>13</v>
      </c>
      <c r="C1507" t="s">
        <v>6</v>
      </c>
      <c r="D1507">
        <v>87</v>
      </c>
      <c r="E1507">
        <v>8677</v>
      </c>
      <c r="F1507">
        <v>130500000</v>
      </c>
      <c r="G1507">
        <v>2021</v>
      </c>
    </row>
    <row r="1508" spans="1:7" x14ac:dyDescent="0.3">
      <c r="A1508" s="3">
        <v>44348</v>
      </c>
      <c r="B1508" t="s">
        <v>31</v>
      </c>
      <c r="C1508" t="s">
        <v>6</v>
      </c>
      <c r="D1508">
        <v>42</v>
      </c>
      <c r="E1508">
        <v>33533</v>
      </c>
      <c r="F1508">
        <v>63000000</v>
      </c>
      <c r="G1508">
        <v>2021</v>
      </c>
    </row>
    <row r="1509" spans="1:7" x14ac:dyDescent="0.3">
      <c r="A1509" s="3">
        <v>44348</v>
      </c>
      <c r="B1509" t="s">
        <v>35</v>
      </c>
      <c r="C1509" t="s">
        <v>6</v>
      </c>
      <c r="D1509">
        <v>560</v>
      </c>
      <c r="E1509">
        <v>19402</v>
      </c>
      <c r="F1509">
        <v>840000000</v>
      </c>
      <c r="G1509">
        <v>2021</v>
      </c>
    </row>
    <row r="1510" spans="1:7" x14ac:dyDescent="0.3">
      <c r="A1510" s="3">
        <v>44348</v>
      </c>
      <c r="B1510" t="s">
        <v>36</v>
      </c>
      <c r="C1510" t="s">
        <v>6</v>
      </c>
      <c r="D1510">
        <v>184</v>
      </c>
      <c r="E1510">
        <v>17828</v>
      </c>
      <c r="F1510">
        <v>276000000</v>
      </c>
      <c r="G1510">
        <v>2021</v>
      </c>
    </row>
    <row r="1511" spans="1:7" x14ac:dyDescent="0.3">
      <c r="A1511" s="3">
        <v>44348</v>
      </c>
      <c r="B1511" t="s">
        <v>24</v>
      </c>
      <c r="C1511" t="s">
        <v>6</v>
      </c>
      <c r="D1511">
        <v>227</v>
      </c>
      <c r="E1511">
        <v>90928</v>
      </c>
      <c r="F1511">
        <v>340500000</v>
      </c>
      <c r="G1511">
        <v>2021</v>
      </c>
    </row>
    <row r="1512" spans="1:7" x14ac:dyDescent="0.3">
      <c r="A1512" s="3">
        <v>44348</v>
      </c>
      <c r="B1512" t="s">
        <v>37</v>
      </c>
      <c r="C1512" t="s">
        <v>6</v>
      </c>
      <c r="D1512">
        <v>891</v>
      </c>
      <c r="E1512">
        <v>75098</v>
      </c>
      <c r="F1512">
        <v>1336500000</v>
      </c>
      <c r="G1512">
        <v>2021</v>
      </c>
    </row>
    <row r="1513" spans="1:7" x14ac:dyDescent="0.3">
      <c r="A1513" s="3">
        <v>44348</v>
      </c>
      <c r="B1513" t="s">
        <v>25</v>
      </c>
      <c r="C1513" t="s">
        <v>6</v>
      </c>
      <c r="D1513">
        <v>147</v>
      </c>
      <c r="E1513">
        <v>23193</v>
      </c>
      <c r="F1513">
        <v>220500000</v>
      </c>
      <c r="G1513">
        <v>2021</v>
      </c>
    </row>
    <row r="1514" spans="1:7" x14ac:dyDescent="0.3">
      <c r="A1514" s="3">
        <v>44348</v>
      </c>
      <c r="B1514" t="s">
        <v>19</v>
      </c>
      <c r="C1514" t="s">
        <v>6</v>
      </c>
      <c r="D1514">
        <v>31</v>
      </c>
      <c r="E1514">
        <v>2559</v>
      </c>
      <c r="F1514">
        <v>46500000</v>
      </c>
      <c r="G1514">
        <v>2021</v>
      </c>
    </row>
    <row r="1515" spans="1:7" x14ac:dyDescent="0.3">
      <c r="A1515" s="3">
        <v>44348</v>
      </c>
      <c r="B1515" t="s">
        <v>26</v>
      </c>
      <c r="C1515" t="s">
        <v>6</v>
      </c>
      <c r="D1515">
        <v>71</v>
      </c>
      <c r="E1515">
        <v>23393</v>
      </c>
      <c r="F1515">
        <v>106500000</v>
      </c>
      <c r="G1515">
        <v>2021</v>
      </c>
    </row>
    <row r="1516" spans="1:7" x14ac:dyDescent="0.3">
      <c r="A1516" s="3">
        <v>44348</v>
      </c>
      <c r="B1516" t="s">
        <v>38</v>
      </c>
      <c r="C1516" t="s">
        <v>6</v>
      </c>
      <c r="D1516">
        <v>515</v>
      </c>
      <c r="E1516">
        <v>59809</v>
      </c>
      <c r="F1516">
        <v>772500000</v>
      </c>
      <c r="G1516">
        <v>2021</v>
      </c>
    </row>
    <row r="1517" spans="1:7" x14ac:dyDescent="0.3">
      <c r="A1517" s="3">
        <v>44348</v>
      </c>
      <c r="B1517" t="s">
        <v>39</v>
      </c>
      <c r="C1517" t="s">
        <v>6</v>
      </c>
      <c r="D1517">
        <v>660</v>
      </c>
      <c r="E1517">
        <v>45197</v>
      </c>
      <c r="F1517">
        <v>990000000</v>
      </c>
      <c r="G1517">
        <v>2021</v>
      </c>
    </row>
    <row r="1518" spans="1:7" x14ac:dyDescent="0.3">
      <c r="A1518" s="3">
        <v>44348</v>
      </c>
      <c r="B1518" t="s">
        <v>40</v>
      </c>
      <c r="C1518" t="s">
        <v>6</v>
      </c>
      <c r="D1518">
        <v>92</v>
      </c>
      <c r="E1518">
        <v>264409</v>
      </c>
      <c r="F1518">
        <v>138000000</v>
      </c>
      <c r="G1518">
        <v>2021</v>
      </c>
    </row>
    <row r="1519" spans="1:7" x14ac:dyDescent="0.3">
      <c r="A1519" s="3">
        <v>44348</v>
      </c>
      <c r="B1519" t="s">
        <v>27</v>
      </c>
      <c r="C1519" t="s">
        <v>6</v>
      </c>
      <c r="D1519">
        <v>37</v>
      </c>
      <c r="E1519">
        <v>9766</v>
      </c>
      <c r="F1519">
        <v>55500000</v>
      </c>
      <c r="G1519">
        <v>2021</v>
      </c>
    </row>
    <row r="1520" spans="1:7" x14ac:dyDescent="0.3">
      <c r="A1520" s="3">
        <v>44348</v>
      </c>
      <c r="B1520" t="s">
        <v>41</v>
      </c>
      <c r="C1520" t="s">
        <v>6</v>
      </c>
      <c r="D1520">
        <v>12</v>
      </c>
      <c r="E1520">
        <v>67354</v>
      </c>
      <c r="F1520">
        <v>18000000</v>
      </c>
      <c r="G1520">
        <v>2021</v>
      </c>
    </row>
    <row r="1521" spans="1:7" x14ac:dyDescent="0.3">
      <c r="A1521" s="3">
        <v>44378</v>
      </c>
      <c r="B1521" t="s">
        <v>32</v>
      </c>
      <c r="C1521" t="s">
        <v>6</v>
      </c>
      <c r="D1521">
        <v>811</v>
      </c>
      <c r="E1521">
        <v>58165</v>
      </c>
      <c r="F1521">
        <v>1216500000</v>
      </c>
      <c r="G1521">
        <v>2021</v>
      </c>
    </row>
    <row r="1522" spans="1:7" x14ac:dyDescent="0.3">
      <c r="A1522" s="3">
        <v>44378</v>
      </c>
      <c r="B1522" t="s">
        <v>10</v>
      </c>
      <c r="C1522" t="s">
        <v>6</v>
      </c>
      <c r="D1522">
        <v>22</v>
      </c>
      <c r="E1522">
        <v>22521</v>
      </c>
      <c r="F1522">
        <v>33000000</v>
      </c>
      <c r="G1522">
        <v>2021</v>
      </c>
    </row>
    <row r="1523" spans="1:7" x14ac:dyDescent="0.3">
      <c r="A1523" s="3">
        <v>44378</v>
      </c>
      <c r="B1523" t="s">
        <v>21</v>
      </c>
      <c r="C1523" t="s">
        <v>6</v>
      </c>
      <c r="D1523">
        <v>189</v>
      </c>
      <c r="E1523">
        <v>70562</v>
      </c>
      <c r="F1523">
        <v>283500000</v>
      </c>
      <c r="G1523">
        <v>2021</v>
      </c>
    </row>
    <row r="1524" spans="1:7" x14ac:dyDescent="0.3">
      <c r="A1524" s="3">
        <v>44378</v>
      </c>
      <c r="B1524" t="s">
        <v>22</v>
      </c>
      <c r="C1524" t="s">
        <v>6</v>
      </c>
      <c r="D1524">
        <v>11</v>
      </c>
      <c r="E1524">
        <v>1286</v>
      </c>
      <c r="F1524">
        <v>16500000</v>
      </c>
      <c r="G1524">
        <v>2021</v>
      </c>
    </row>
    <row r="1525" spans="1:7" x14ac:dyDescent="0.3">
      <c r="A1525" s="3">
        <v>44378</v>
      </c>
      <c r="B1525" t="s">
        <v>11</v>
      </c>
      <c r="C1525" t="s">
        <v>6</v>
      </c>
      <c r="D1525">
        <v>253</v>
      </c>
      <c r="E1525">
        <v>30642</v>
      </c>
      <c r="F1525">
        <v>379500000</v>
      </c>
      <c r="G1525">
        <v>2021</v>
      </c>
    </row>
    <row r="1526" spans="1:7" x14ac:dyDescent="0.3">
      <c r="A1526" s="3">
        <v>44378</v>
      </c>
      <c r="B1526" t="s">
        <v>12</v>
      </c>
      <c r="C1526" t="s">
        <v>6</v>
      </c>
      <c r="D1526">
        <v>3</v>
      </c>
      <c r="E1526">
        <v>704</v>
      </c>
      <c r="F1526">
        <v>4500000</v>
      </c>
      <c r="G1526">
        <v>2021</v>
      </c>
    </row>
    <row r="1527" spans="1:7" x14ac:dyDescent="0.3">
      <c r="A1527" s="3">
        <v>44378</v>
      </c>
      <c r="B1527" t="s">
        <v>23</v>
      </c>
      <c r="C1527" t="s">
        <v>6</v>
      </c>
      <c r="D1527">
        <v>818</v>
      </c>
      <c r="E1527">
        <v>24955</v>
      </c>
      <c r="F1527">
        <v>1227000000</v>
      </c>
      <c r="G1527">
        <v>2021</v>
      </c>
    </row>
    <row r="1528" spans="1:7" x14ac:dyDescent="0.3">
      <c r="A1528" s="3">
        <v>44378</v>
      </c>
      <c r="B1528" t="s">
        <v>33</v>
      </c>
      <c r="C1528" t="s">
        <v>6</v>
      </c>
      <c r="D1528">
        <v>64</v>
      </c>
      <c r="E1528">
        <v>1694</v>
      </c>
      <c r="F1528">
        <v>96000000</v>
      </c>
      <c r="G1528">
        <v>2021</v>
      </c>
    </row>
    <row r="1529" spans="1:7" x14ac:dyDescent="0.3">
      <c r="A1529" s="3">
        <v>44378</v>
      </c>
      <c r="B1529" t="s">
        <v>34</v>
      </c>
      <c r="C1529" t="s">
        <v>6</v>
      </c>
      <c r="D1529">
        <v>358</v>
      </c>
      <c r="E1529">
        <v>68641</v>
      </c>
      <c r="F1529">
        <v>537000000</v>
      </c>
      <c r="G1529">
        <v>2021</v>
      </c>
    </row>
    <row r="1530" spans="1:7" x14ac:dyDescent="0.3">
      <c r="A1530" s="3">
        <v>44378</v>
      </c>
      <c r="B1530" t="s">
        <v>30</v>
      </c>
      <c r="C1530" t="s">
        <v>6</v>
      </c>
      <c r="D1530">
        <v>134</v>
      </c>
      <c r="E1530">
        <v>24476</v>
      </c>
      <c r="F1530">
        <v>201000000</v>
      </c>
      <c r="G1530">
        <v>2021</v>
      </c>
    </row>
    <row r="1531" spans="1:7" x14ac:dyDescent="0.3">
      <c r="A1531" s="3">
        <v>44378</v>
      </c>
      <c r="B1531" t="s">
        <v>28</v>
      </c>
      <c r="C1531" t="s">
        <v>6</v>
      </c>
      <c r="D1531">
        <v>18</v>
      </c>
      <c r="E1531">
        <v>6543</v>
      </c>
      <c r="F1531">
        <v>27000000</v>
      </c>
      <c r="G1531">
        <v>2021</v>
      </c>
    </row>
    <row r="1532" spans="1:7" x14ac:dyDescent="0.3">
      <c r="A1532" s="3">
        <v>44378</v>
      </c>
      <c r="B1532" t="s">
        <v>13</v>
      </c>
      <c r="C1532" t="s">
        <v>6</v>
      </c>
      <c r="D1532">
        <v>203</v>
      </c>
      <c r="E1532">
        <v>10104</v>
      </c>
      <c r="F1532">
        <v>304500000</v>
      </c>
      <c r="G1532">
        <v>2021</v>
      </c>
    </row>
    <row r="1533" spans="1:7" x14ac:dyDescent="0.3">
      <c r="A1533" s="3">
        <v>44378</v>
      </c>
      <c r="B1533" t="s">
        <v>31</v>
      </c>
      <c r="C1533" t="s">
        <v>6</v>
      </c>
      <c r="D1533">
        <v>108</v>
      </c>
      <c r="E1533">
        <v>29512</v>
      </c>
      <c r="F1533">
        <v>162000000</v>
      </c>
      <c r="G1533">
        <v>2021</v>
      </c>
    </row>
    <row r="1534" spans="1:7" x14ac:dyDescent="0.3">
      <c r="A1534" s="3">
        <v>44378</v>
      </c>
      <c r="B1534" t="s">
        <v>35</v>
      </c>
      <c r="C1534" t="s">
        <v>6</v>
      </c>
      <c r="D1534">
        <v>3384</v>
      </c>
      <c r="E1534">
        <v>84001</v>
      </c>
      <c r="F1534">
        <v>5076000000</v>
      </c>
      <c r="G1534">
        <v>2021</v>
      </c>
    </row>
    <row r="1535" spans="1:7" x14ac:dyDescent="0.3">
      <c r="A1535" s="3">
        <v>44378</v>
      </c>
      <c r="B1535" t="s">
        <v>36</v>
      </c>
      <c r="C1535" t="s">
        <v>6</v>
      </c>
      <c r="D1535">
        <v>456</v>
      </c>
      <c r="E1535">
        <v>41455</v>
      </c>
      <c r="F1535">
        <v>684000000</v>
      </c>
      <c r="G1535">
        <v>2021</v>
      </c>
    </row>
    <row r="1536" spans="1:7" x14ac:dyDescent="0.3">
      <c r="A1536" s="3">
        <v>44378</v>
      </c>
      <c r="B1536" t="s">
        <v>24</v>
      </c>
      <c r="C1536" t="s">
        <v>6</v>
      </c>
      <c r="D1536">
        <v>469</v>
      </c>
      <c r="E1536">
        <v>99094</v>
      </c>
      <c r="F1536">
        <v>703500000</v>
      </c>
      <c r="G1536">
        <v>2021</v>
      </c>
    </row>
    <row r="1537" spans="1:7" x14ac:dyDescent="0.3">
      <c r="A1537" s="3">
        <v>44378</v>
      </c>
      <c r="B1537" t="s">
        <v>37</v>
      </c>
      <c r="C1537" t="s">
        <v>6</v>
      </c>
      <c r="D1537">
        <v>2101</v>
      </c>
      <c r="E1537">
        <v>146083</v>
      </c>
      <c r="F1537">
        <v>3151500000</v>
      </c>
      <c r="G1537">
        <v>2021</v>
      </c>
    </row>
    <row r="1538" spans="1:7" x14ac:dyDescent="0.3">
      <c r="A1538" s="3">
        <v>44378</v>
      </c>
      <c r="B1538" t="s">
        <v>25</v>
      </c>
      <c r="C1538" t="s">
        <v>6</v>
      </c>
      <c r="D1538">
        <v>324</v>
      </c>
      <c r="E1538">
        <v>38080</v>
      </c>
      <c r="F1538">
        <v>486000000</v>
      </c>
      <c r="G1538">
        <v>2021</v>
      </c>
    </row>
    <row r="1539" spans="1:7" x14ac:dyDescent="0.3">
      <c r="A1539" s="3">
        <v>44378</v>
      </c>
      <c r="B1539" t="s">
        <v>19</v>
      </c>
      <c r="C1539" t="s">
        <v>6</v>
      </c>
      <c r="D1539">
        <v>38</v>
      </c>
      <c r="E1539">
        <v>3592</v>
      </c>
      <c r="F1539">
        <v>57000000</v>
      </c>
      <c r="G1539">
        <v>2021</v>
      </c>
    </row>
    <row r="1540" spans="1:7" x14ac:dyDescent="0.3">
      <c r="A1540" s="3">
        <v>44378</v>
      </c>
      <c r="B1540" t="s">
        <v>26</v>
      </c>
      <c r="C1540" t="s">
        <v>6</v>
      </c>
      <c r="D1540">
        <v>318</v>
      </c>
      <c r="E1540">
        <v>27261</v>
      </c>
      <c r="F1540">
        <v>477000000</v>
      </c>
      <c r="G1540">
        <v>2021</v>
      </c>
    </row>
    <row r="1541" spans="1:7" x14ac:dyDescent="0.3">
      <c r="A1541" s="3">
        <v>44378</v>
      </c>
      <c r="B1541" t="s">
        <v>38</v>
      </c>
      <c r="C1541" t="s">
        <v>6</v>
      </c>
      <c r="D1541">
        <v>1378</v>
      </c>
      <c r="E1541">
        <v>67308</v>
      </c>
      <c r="F1541">
        <v>2067000000</v>
      </c>
      <c r="G1541">
        <v>2021</v>
      </c>
    </row>
    <row r="1542" spans="1:7" x14ac:dyDescent="0.3">
      <c r="A1542" s="3">
        <v>44378</v>
      </c>
      <c r="B1542" t="s">
        <v>39</v>
      </c>
      <c r="C1542" t="s">
        <v>6</v>
      </c>
      <c r="D1542">
        <v>2801</v>
      </c>
      <c r="E1542">
        <v>122808</v>
      </c>
      <c r="F1542">
        <v>4201500000</v>
      </c>
      <c r="G1542">
        <v>2021</v>
      </c>
    </row>
    <row r="1543" spans="1:7" x14ac:dyDescent="0.3">
      <c r="A1543" s="3">
        <v>44378</v>
      </c>
      <c r="B1543" t="s">
        <v>40</v>
      </c>
      <c r="C1543" t="s">
        <v>6</v>
      </c>
      <c r="D1543">
        <v>303</v>
      </c>
      <c r="E1543">
        <v>215180</v>
      </c>
      <c r="F1543">
        <v>454500000</v>
      </c>
      <c r="G1543">
        <v>2021</v>
      </c>
    </row>
    <row r="1544" spans="1:7" x14ac:dyDescent="0.3">
      <c r="A1544" s="3">
        <v>44378</v>
      </c>
      <c r="B1544" t="s">
        <v>27</v>
      </c>
      <c r="C1544" t="s">
        <v>6</v>
      </c>
      <c r="D1544">
        <v>76</v>
      </c>
      <c r="E1544">
        <v>12268</v>
      </c>
      <c r="F1544">
        <v>114000000</v>
      </c>
      <c r="G1544">
        <v>2021</v>
      </c>
    </row>
    <row r="1545" spans="1:7" x14ac:dyDescent="0.3">
      <c r="A1545" s="3">
        <v>44378</v>
      </c>
      <c r="B1545" t="s">
        <v>41</v>
      </c>
      <c r="C1545" t="s">
        <v>6</v>
      </c>
      <c r="D1545">
        <v>36</v>
      </c>
      <c r="E1545">
        <v>76665</v>
      </c>
      <c r="F1545">
        <v>54000000</v>
      </c>
      <c r="G1545">
        <v>2021</v>
      </c>
    </row>
    <row r="1546" spans="1:7" x14ac:dyDescent="0.3">
      <c r="A1546" s="3">
        <v>44409</v>
      </c>
      <c r="B1546" t="s">
        <v>32</v>
      </c>
      <c r="C1546" t="s">
        <v>6</v>
      </c>
      <c r="D1546">
        <v>666</v>
      </c>
      <c r="E1546">
        <v>58473</v>
      </c>
      <c r="F1546">
        <v>999000000</v>
      </c>
      <c r="G1546">
        <v>2021</v>
      </c>
    </row>
    <row r="1547" spans="1:7" x14ac:dyDescent="0.3">
      <c r="A1547" s="3">
        <v>44409</v>
      </c>
      <c r="B1547" t="s">
        <v>10</v>
      </c>
      <c r="C1547" t="s">
        <v>6</v>
      </c>
      <c r="D1547">
        <v>26</v>
      </c>
      <c r="E1547">
        <v>25097</v>
      </c>
      <c r="F1547">
        <v>39000000</v>
      </c>
      <c r="G1547">
        <v>2021</v>
      </c>
    </row>
    <row r="1548" spans="1:7" x14ac:dyDescent="0.3">
      <c r="A1548" s="3">
        <v>44409</v>
      </c>
      <c r="B1548" t="s">
        <v>21</v>
      </c>
      <c r="C1548" t="s">
        <v>6</v>
      </c>
      <c r="D1548">
        <v>191</v>
      </c>
      <c r="E1548">
        <v>54618</v>
      </c>
      <c r="F1548">
        <v>286500000</v>
      </c>
      <c r="G1548">
        <v>2021</v>
      </c>
    </row>
    <row r="1549" spans="1:7" x14ac:dyDescent="0.3">
      <c r="A1549" s="3">
        <v>44409</v>
      </c>
      <c r="B1549" t="s">
        <v>22</v>
      </c>
      <c r="C1549" t="s">
        <v>6</v>
      </c>
      <c r="D1549">
        <v>19</v>
      </c>
      <c r="E1549">
        <v>1380</v>
      </c>
      <c r="F1549">
        <v>28500000</v>
      </c>
      <c r="G1549">
        <v>2021</v>
      </c>
    </row>
    <row r="1550" spans="1:7" x14ac:dyDescent="0.3">
      <c r="A1550" s="3">
        <v>44409</v>
      </c>
      <c r="B1550" t="s">
        <v>11</v>
      </c>
      <c r="C1550" t="s">
        <v>6</v>
      </c>
      <c r="D1550">
        <v>238</v>
      </c>
      <c r="E1550">
        <v>27491</v>
      </c>
      <c r="F1550">
        <v>357000000</v>
      </c>
      <c r="G1550">
        <v>2021</v>
      </c>
    </row>
    <row r="1551" spans="1:7" x14ac:dyDescent="0.3">
      <c r="A1551" s="3">
        <v>44409</v>
      </c>
      <c r="B1551" t="s">
        <v>12</v>
      </c>
      <c r="C1551" t="s">
        <v>6</v>
      </c>
      <c r="D1551">
        <v>2</v>
      </c>
      <c r="E1551">
        <v>584</v>
      </c>
      <c r="F1551">
        <v>3000000</v>
      </c>
      <c r="G1551">
        <v>2021</v>
      </c>
    </row>
    <row r="1552" spans="1:7" x14ac:dyDescent="0.3">
      <c r="A1552" s="3">
        <v>44409</v>
      </c>
      <c r="B1552" t="s">
        <v>23</v>
      </c>
      <c r="C1552" t="s">
        <v>6</v>
      </c>
      <c r="D1552">
        <v>995</v>
      </c>
      <c r="E1552">
        <v>26069</v>
      </c>
      <c r="F1552">
        <v>1492500000</v>
      </c>
      <c r="G1552">
        <v>2021</v>
      </c>
    </row>
    <row r="1553" spans="1:7" x14ac:dyDescent="0.3">
      <c r="A1553" s="3">
        <v>44409</v>
      </c>
      <c r="B1553" t="s">
        <v>33</v>
      </c>
      <c r="C1553" t="s">
        <v>6</v>
      </c>
      <c r="D1553">
        <v>22</v>
      </c>
      <c r="E1553">
        <v>2316</v>
      </c>
      <c r="F1553">
        <v>33000000</v>
      </c>
      <c r="G1553">
        <v>2021</v>
      </c>
    </row>
    <row r="1554" spans="1:7" x14ac:dyDescent="0.3">
      <c r="A1554" s="3">
        <v>44409</v>
      </c>
      <c r="B1554" t="s">
        <v>34</v>
      </c>
      <c r="C1554" t="s">
        <v>6</v>
      </c>
      <c r="D1554">
        <v>584</v>
      </c>
      <c r="E1554">
        <v>54721</v>
      </c>
      <c r="F1554">
        <v>876000000</v>
      </c>
      <c r="G1554">
        <v>2021</v>
      </c>
    </row>
    <row r="1555" spans="1:7" x14ac:dyDescent="0.3">
      <c r="A1555" s="3">
        <v>44409</v>
      </c>
      <c r="B1555" t="s">
        <v>30</v>
      </c>
      <c r="C1555" t="s">
        <v>6</v>
      </c>
      <c r="D1555">
        <v>441</v>
      </c>
      <c r="E1555">
        <v>30342</v>
      </c>
      <c r="F1555">
        <v>661500000</v>
      </c>
      <c r="G1555">
        <v>2021</v>
      </c>
    </row>
    <row r="1556" spans="1:7" x14ac:dyDescent="0.3">
      <c r="A1556" s="3">
        <v>44409</v>
      </c>
      <c r="B1556" t="s">
        <v>28</v>
      </c>
      <c r="C1556" t="s">
        <v>6</v>
      </c>
      <c r="D1556">
        <v>32</v>
      </c>
      <c r="E1556">
        <v>5430</v>
      </c>
      <c r="F1556">
        <v>48000000</v>
      </c>
      <c r="G1556">
        <v>2021</v>
      </c>
    </row>
    <row r="1557" spans="1:7" x14ac:dyDescent="0.3">
      <c r="A1557" s="3">
        <v>44409</v>
      </c>
      <c r="B1557" t="s">
        <v>13</v>
      </c>
      <c r="C1557" t="s">
        <v>6</v>
      </c>
      <c r="D1557">
        <v>122</v>
      </c>
      <c r="E1557">
        <v>9978</v>
      </c>
      <c r="F1557">
        <v>183000000</v>
      </c>
      <c r="G1557">
        <v>2021</v>
      </c>
    </row>
    <row r="1558" spans="1:7" x14ac:dyDescent="0.3">
      <c r="A1558" s="3">
        <v>44409</v>
      </c>
      <c r="B1558" t="s">
        <v>31</v>
      </c>
      <c r="C1558" t="s">
        <v>6</v>
      </c>
      <c r="D1558">
        <v>137</v>
      </c>
      <c r="E1558">
        <v>26589</v>
      </c>
      <c r="F1558">
        <v>205500000</v>
      </c>
      <c r="G1558">
        <v>2021</v>
      </c>
    </row>
    <row r="1559" spans="1:7" x14ac:dyDescent="0.3">
      <c r="A1559" s="3">
        <v>44409</v>
      </c>
      <c r="B1559" t="s">
        <v>35</v>
      </c>
      <c r="C1559" t="s">
        <v>6</v>
      </c>
      <c r="D1559">
        <v>3319</v>
      </c>
      <c r="E1559">
        <v>79751</v>
      </c>
      <c r="F1559">
        <v>4978500000</v>
      </c>
      <c r="G1559">
        <v>2021</v>
      </c>
    </row>
    <row r="1560" spans="1:7" x14ac:dyDescent="0.3">
      <c r="A1560" s="3">
        <v>44409</v>
      </c>
      <c r="B1560" t="s">
        <v>36</v>
      </c>
      <c r="C1560" t="s">
        <v>6</v>
      </c>
      <c r="D1560">
        <v>598</v>
      </c>
      <c r="E1560">
        <v>52507</v>
      </c>
      <c r="F1560">
        <v>897000000</v>
      </c>
      <c r="G1560">
        <v>2021</v>
      </c>
    </row>
    <row r="1561" spans="1:7" x14ac:dyDescent="0.3">
      <c r="A1561" s="3">
        <v>44409</v>
      </c>
      <c r="B1561" t="s">
        <v>24</v>
      </c>
      <c r="C1561" t="s">
        <v>6</v>
      </c>
      <c r="D1561">
        <v>457</v>
      </c>
      <c r="E1561">
        <v>67859</v>
      </c>
      <c r="F1561">
        <v>685500000</v>
      </c>
      <c r="G1561">
        <v>2021</v>
      </c>
    </row>
    <row r="1562" spans="1:7" x14ac:dyDescent="0.3">
      <c r="A1562" s="3">
        <v>44409</v>
      </c>
      <c r="B1562" t="s">
        <v>37</v>
      </c>
      <c r="C1562" t="s">
        <v>6</v>
      </c>
      <c r="D1562">
        <v>2419</v>
      </c>
      <c r="E1562">
        <v>119076</v>
      </c>
      <c r="F1562">
        <v>3628500000</v>
      </c>
      <c r="G1562">
        <v>2021</v>
      </c>
    </row>
    <row r="1563" spans="1:7" x14ac:dyDescent="0.3">
      <c r="A1563" s="3">
        <v>44409</v>
      </c>
      <c r="B1563" t="s">
        <v>25</v>
      </c>
      <c r="C1563" t="s">
        <v>6</v>
      </c>
      <c r="D1563">
        <v>485</v>
      </c>
      <c r="E1563">
        <v>33821</v>
      </c>
      <c r="F1563">
        <v>727500000</v>
      </c>
      <c r="G1563">
        <v>2021</v>
      </c>
    </row>
    <row r="1564" spans="1:7" x14ac:dyDescent="0.3">
      <c r="A1564" s="3">
        <v>44409</v>
      </c>
      <c r="B1564" t="s">
        <v>19</v>
      </c>
      <c r="C1564" t="s">
        <v>6</v>
      </c>
      <c r="D1564">
        <v>34</v>
      </c>
      <c r="E1564">
        <v>3496</v>
      </c>
      <c r="F1564">
        <v>51000000</v>
      </c>
      <c r="G1564">
        <v>2021</v>
      </c>
    </row>
    <row r="1565" spans="1:7" x14ac:dyDescent="0.3">
      <c r="A1565" s="3">
        <v>44409</v>
      </c>
      <c r="B1565" t="s">
        <v>26</v>
      </c>
      <c r="C1565" t="s">
        <v>6</v>
      </c>
      <c r="D1565">
        <v>342</v>
      </c>
      <c r="E1565">
        <v>27376</v>
      </c>
      <c r="F1565">
        <v>513000000</v>
      </c>
      <c r="G1565">
        <v>2021</v>
      </c>
    </row>
    <row r="1566" spans="1:7" x14ac:dyDescent="0.3">
      <c r="A1566" s="3">
        <v>44409</v>
      </c>
      <c r="B1566" t="s">
        <v>38</v>
      </c>
      <c r="C1566" t="s">
        <v>6</v>
      </c>
      <c r="D1566">
        <v>1451</v>
      </c>
      <c r="E1566">
        <v>57021</v>
      </c>
      <c r="F1566">
        <v>2176500000</v>
      </c>
      <c r="G1566">
        <v>2021</v>
      </c>
    </row>
    <row r="1567" spans="1:7" x14ac:dyDescent="0.3">
      <c r="A1567" s="3">
        <v>44409</v>
      </c>
      <c r="B1567" t="s">
        <v>39</v>
      </c>
      <c r="C1567" t="s">
        <v>6</v>
      </c>
      <c r="D1567">
        <v>2745</v>
      </c>
      <c r="E1567">
        <v>109440</v>
      </c>
      <c r="F1567">
        <v>4117500000</v>
      </c>
      <c r="G1567">
        <v>2021</v>
      </c>
    </row>
    <row r="1568" spans="1:7" x14ac:dyDescent="0.3">
      <c r="A1568" s="3">
        <v>44409</v>
      </c>
      <c r="B1568" t="s">
        <v>40</v>
      </c>
      <c r="C1568" t="s">
        <v>6</v>
      </c>
      <c r="D1568">
        <v>531</v>
      </c>
      <c r="E1568">
        <v>146734</v>
      </c>
      <c r="F1568">
        <v>796500000</v>
      </c>
      <c r="G1568">
        <v>2021</v>
      </c>
    </row>
    <row r="1569" spans="1:7" x14ac:dyDescent="0.3">
      <c r="A1569" s="3">
        <v>44409</v>
      </c>
      <c r="B1569" t="s">
        <v>27</v>
      </c>
      <c r="C1569" t="s">
        <v>6</v>
      </c>
      <c r="D1569">
        <v>114</v>
      </c>
      <c r="E1569">
        <v>11192</v>
      </c>
      <c r="F1569">
        <v>171000000</v>
      </c>
      <c r="G1569">
        <v>2021</v>
      </c>
    </row>
    <row r="1570" spans="1:7" x14ac:dyDescent="0.3">
      <c r="A1570" s="3">
        <v>44409</v>
      </c>
      <c r="B1570" t="s">
        <v>41</v>
      </c>
      <c r="C1570" t="s">
        <v>6</v>
      </c>
      <c r="D1570">
        <v>80</v>
      </c>
      <c r="E1570">
        <v>63613</v>
      </c>
      <c r="F1570">
        <v>120000000</v>
      </c>
      <c r="G1570">
        <v>2021</v>
      </c>
    </row>
    <row r="1571" spans="1:7" x14ac:dyDescent="0.3">
      <c r="A1571" s="3">
        <v>44440</v>
      </c>
      <c r="B1571" t="s">
        <v>32</v>
      </c>
      <c r="C1571" t="s">
        <v>6</v>
      </c>
      <c r="D1571">
        <v>766</v>
      </c>
      <c r="E1571">
        <v>51764</v>
      </c>
      <c r="F1571">
        <v>1149000000</v>
      </c>
      <c r="G1571">
        <v>2021</v>
      </c>
    </row>
    <row r="1572" spans="1:7" x14ac:dyDescent="0.3">
      <c r="A1572" s="3">
        <v>44440</v>
      </c>
      <c r="B1572" t="s">
        <v>10</v>
      </c>
      <c r="C1572" t="s">
        <v>6</v>
      </c>
      <c r="D1572">
        <v>38</v>
      </c>
      <c r="E1572">
        <v>24438</v>
      </c>
      <c r="F1572">
        <v>57000000</v>
      </c>
      <c r="G1572">
        <v>2021</v>
      </c>
    </row>
    <row r="1573" spans="1:7" x14ac:dyDescent="0.3">
      <c r="A1573" s="3">
        <v>44440</v>
      </c>
      <c r="B1573" t="s">
        <v>21</v>
      </c>
      <c r="C1573" t="s">
        <v>6</v>
      </c>
      <c r="D1573">
        <v>475</v>
      </c>
      <c r="E1573">
        <v>48021</v>
      </c>
      <c r="F1573">
        <v>712500000</v>
      </c>
      <c r="G1573">
        <v>2021</v>
      </c>
    </row>
    <row r="1574" spans="1:7" x14ac:dyDescent="0.3">
      <c r="A1574" s="3">
        <v>44440</v>
      </c>
      <c r="B1574" t="s">
        <v>22</v>
      </c>
      <c r="C1574" t="s">
        <v>6</v>
      </c>
      <c r="D1574">
        <v>25</v>
      </c>
      <c r="E1574">
        <v>1162</v>
      </c>
      <c r="F1574">
        <v>37500000</v>
      </c>
      <c r="G1574">
        <v>2021</v>
      </c>
    </row>
    <row r="1575" spans="1:7" x14ac:dyDescent="0.3">
      <c r="A1575" s="3">
        <v>44440</v>
      </c>
      <c r="B1575" t="s">
        <v>11</v>
      </c>
      <c r="C1575" t="s">
        <v>6</v>
      </c>
      <c r="D1575">
        <v>244</v>
      </c>
      <c r="E1575">
        <v>24790</v>
      </c>
      <c r="F1575">
        <v>366000000</v>
      </c>
      <c r="G1575">
        <v>2021</v>
      </c>
    </row>
    <row r="1576" spans="1:7" x14ac:dyDescent="0.3">
      <c r="A1576" s="3">
        <v>44440</v>
      </c>
      <c r="B1576" t="s">
        <v>23</v>
      </c>
      <c r="C1576" t="s">
        <v>6</v>
      </c>
      <c r="D1576">
        <v>809</v>
      </c>
      <c r="E1576">
        <v>17347</v>
      </c>
      <c r="F1576">
        <v>1213500000</v>
      </c>
      <c r="G1576">
        <v>2021</v>
      </c>
    </row>
    <row r="1577" spans="1:7" x14ac:dyDescent="0.3">
      <c r="A1577" s="3">
        <v>44440</v>
      </c>
      <c r="B1577" t="s">
        <v>33</v>
      </c>
      <c r="C1577" t="s">
        <v>6</v>
      </c>
      <c r="D1577">
        <v>87</v>
      </c>
      <c r="E1577">
        <v>3081</v>
      </c>
      <c r="F1577">
        <v>130500000</v>
      </c>
      <c r="G1577">
        <v>2021</v>
      </c>
    </row>
    <row r="1578" spans="1:7" x14ac:dyDescent="0.3">
      <c r="A1578" s="3">
        <v>44440</v>
      </c>
      <c r="B1578" t="s">
        <v>34</v>
      </c>
      <c r="C1578" t="s">
        <v>6</v>
      </c>
      <c r="D1578">
        <v>959</v>
      </c>
      <c r="E1578">
        <v>71820</v>
      </c>
      <c r="F1578">
        <v>1438500000</v>
      </c>
      <c r="G1578">
        <v>2021</v>
      </c>
    </row>
    <row r="1579" spans="1:7" x14ac:dyDescent="0.3">
      <c r="A1579" s="3">
        <v>44440</v>
      </c>
      <c r="B1579" t="s">
        <v>30</v>
      </c>
      <c r="C1579" t="s">
        <v>6</v>
      </c>
      <c r="D1579">
        <v>691</v>
      </c>
      <c r="E1579">
        <v>32590</v>
      </c>
      <c r="F1579">
        <v>1036500000</v>
      </c>
      <c r="G1579">
        <v>2021</v>
      </c>
    </row>
    <row r="1580" spans="1:7" x14ac:dyDescent="0.3">
      <c r="A1580" s="3">
        <v>44440</v>
      </c>
      <c r="B1580" t="s">
        <v>28</v>
      </c>
      <c r="C1580" t="s">
        <v>6</v>
      </c>
      <c r="D1580">
        <v>33</v>
      </c>
      <c r="E1580">
        <v>4975</v>
      </c>
      <c r="F1580">
        <v>49500000</v>
      </c>
      <c r="G1580">
        <v>2021</v>
      </c>
    </row>
    <row r="1581" spans="1:7" x14ac:dyDescent="0.3">
      <c r="A1581" s="3">
        <v>44440</v>
      </c>
      <c r="B1581" t="s">
        <v>13</v>
      </c>
      <c r="C1581" t="s">
        <v>6</v>
      </c>
      <c r="D1581">
        <v>157</v>
      </c>
      <c r="E1581">
        <v>7354</v>
      </c>
      <c r="F1581">
        <v>235500000</v>
      </c>
      <c r="G1581">
        <v>2021</v>
      </c>
    </row>
    <row r="1582" spans="1:7" x14ac:dyDescent="0.3">
      <c r="A1582" s="3">
        <v>44440</v>
      </c>
      <c r="B1582" t="s">
        <v>31</v>
      </c>
      <c r="C1582" t="s">
        <v>6</v>
      </c>
      <c r="D1582">
        <v>149</v>
      </c>
      <c r="E1582">
        <v>24528</v>
      </c>
      <c r="F1582">
        <v>223500000</v>
      </c>
      <c r="G1582">
        <v>2021</v>
      </c>
    </row>
    <row r="1583" spans="1:7" x14ac:dyDescent="0.3">
      <c r="A1583" s="3">
        <v>44440</v>
      </c>
      <c r="B1583" t="s">
        <v>35</v>
      </c>
      <c r="C1583" t="s">
        <v>6</v>
      </c>
      <c r="D1583">
        <v>3539</v>
      </c>
      <c r="E1583">
        <v>80292</v>
      </c>
      <c r="F1583">
        <v>5308500000</v>
      </c>
      <c r="G1583">
        <v>2021</v>
      </c>
    </row>
    <row r="1584" spans="1:7" x14ac:dyDescent="0.3">
      <c r="A1584" s="3">
        <v>44440</v>
      </c>
      <c r="B1584" t="s">
        <v>36</v>
      </c>
      <c r="C1584" t="s">
        <v>6</v>
      </c>
      <c r="D1584">
        <v>789</v>
      </c>
      <c r="E1584">
        <v>48245</v>
      </c>
      <c r="F1584">
        <v>1183500000</v>
      </c>
      <c r="G1584">
        <v>2021</v>
      </c>
    </row>
    <row r="1585" spans="1:7" x14ac:dyDescent="0.3">
      <c r="A1585" s="3">
        <v>44440</v>
      </c>
      <c r="B1585" t="s">
        <v>24</v>
      </c>
      <c r="C1585" t="s">
        <v>6</v>
      </c>
      <c r="D1585">
        <v>590</v>
      </c>
      <c r="E1585">
        <v>65166</v>
      </c>
      <c r="F1585">
        <v>885000000</v>
      </c>
      <c r="G1585">
        <v>2021</v>
      </c>
    </row>
    <row r="1586" spans="1:7" x14ac:dyDescent="0.3">
      <c r="A1586" s="3">
        <v>44440</v>
      </c>
      <c r="B1586" t="s">
        <v>37</v>
      </c>
      <c r="C1586" t="s">
        <v>6</v>
      </c>
      <c r="D1586">
        <v>2166</v>
      </c>
      <c r="E1586">
        <v>92351</v>
      </c>
      <c r="F1586">
        <v>3249000000</v>
      </c>
      <c r="G1586">
        <v>2021</v>
      </c>
    </row>
    <row r="1587" spans="1:7" x14ac:dyDescent="0.3">
      <c r="A1587" s="3">
        <v>44440</v>
      </c>
      <c r="B1587" t="s">
        <v>25</v>
      </c>
      <c r="C1587" t="s">
        <v>6</v>
      </c>
      <c r="D1587">
        <v>490</v>
      </c>
      <c r="E1587">
        <v>28355</v>
      </c>
      <c r="F1587">
        <v>735000000</v>
      </c>
      <c r="G1587">
        <v>2021</v>
      </c>
    </row>
    <row r="1588" spans="1:7" x14ac:dyDescent="0.3">
      <c r="A1588" s="3">
        <v>44440</v>
      </c>
      <c r="B1588" t="s">
        <v>19</v>
      </c>
      <c r="C1588" t="s">
        <v>6</v>
      </c>
      <c r="D1588">
        <v>48</v>
      </c>
      <c r="E1588">
        <v>3211</v>
      </c>
      <c r="F1588">
        <v>72000000</v>
      </c>
      <c r="G1588">
        <v>2021</v>
      </c>
    </row>
    <row r="1589" spans="1:7" x14ac:dyDescent="0.3">
      <c r="A1589" s="3">
        <v>44440</v>
      </c>
      <c r="B1589" t="s">
        <v>26</v>
      </c>
      <c r="C1589" t="s">
        <v>6</v>
      </c>
      <c r="D1589">
        <v>487</v>
      </c>
      <c r="E1589">
        <v>24819</v>
      </c>
      <c r="F1589">
        <v>730500000</v>
      </c>
      <c r="G1589">
        <v>2021</v>
      </c>
    </row>
    <row r="1590" spans="1:7" x14ac:dyDescent="0.3">
      <c r="A1590" s="3">
        <v>44440</v>
      </c>
      <c r="B1590" t="s">
        <v>38</v>
      </c>
      <c r="C1590" t="s">
        <v>6</v>
      </c>
      <c r="D1590">
        <v>1625</v>
      </c>
      <c r="E1590">
        <v>48502</v>
      </c>
      <c r="F1590">
        <v>2437500000</v>
      </c>
      <c r="G1590">
        <v>2021</v>
      </c>
    </row>
    <row r="1591" spans="1:7" x14ac:dyDescent="0.3">
      <c r="A1591" s="3">
        <v>44440</v>
      </c>
      <c r="B1591" t="s">
        <v>39</v>
      </c>
      <c r="C1591" t="s">
        <v>6</v>
      </c>
      <c r="D1591">
        <v>2880</v>
      </c>
      <c r="E1591">
        <v>108477</v>
      </c>
      <c r="F1591">
        <v>4320000000</v>
      </c>
      <c r="G1591">
        <v>2021</v>
      </c>
    </row>
    <row r="1592" spans="1:7" x14ac:dyDescent="0.3">
      <c r="A1592" s="3">
        <v>44440</v>
      </c>
      <c r="B1592" t="s">
        <v>40</v>
      </c>
      <c r="C1592" t="s">
        <v>6</v>
      </c>
      <c r="D1592">
        <v>730</v>
      </c>
      <c r="E1592">
        <v>132962</v>
      </c>
      <c r="F1592">
        <v>1095000000</v>
      </c>
      <c r="G1592">
        <v>2021</v>
      </c>
    </row>
    <row r="1593" spans="1:7" x14ac:dyDescent="0.3">
      <c r="A1593" s="3">
        <v>44440</v>
      </c>
      <c r="B1593" t="s">
        <v>27</v>
      </c>
      <c r="C1593" t="s">
        <v>6</v>
      </c>
      <c r="D1593">
        <v>169</v>
      </c>
      <c r="E1593">
        <v>9926</v>
      </c>
      <c r="F1593">
        <v>253500000</v>
      </c>
      <c r="G1593">
        <v>2021</v>
      </c>
    </row>
    <row r="1594" spans="1:7" x14ac:dyDescent="0.3">
      <c r="A1594" s="3">
        <v>44440</v>
      </c>
      <c r="B1594" t="s">
        <v>41</v>
      </c>
      <c r="C1594" t="s">
        <v>6</v>
      </c>
      <c r="D1594">
        <v>84</v>
      </c>
      <c r="E1594">
        <v>65430</v>
      </c>
      <c r="F1594">
        <v>126000000</v>
      </c>
      <c r="G1594">
        <v>2021</v>
      </c>
    </row>
    <row r="1595" spans="1:7" x14ac:dyDescent="0.3">
      <c r="A1595" s="3">
        <v>44470</v>
      </c>
      <c r="B1595" t="s">
        <v>32</v>
      </c>
      <c r="C1595" t="s">
        <v>6</v>
      </c>
      <c r="D1595">
        <v>993</v>
      </c>
      <c r="E1595">
        <v>88110</v>
      </c>
      <c r="F1595">
        <v>1489500000</v>
      </c>
      <c r="G1595">
        <v>2021</v>
      </c>
    </row>
    <row r="1596" spans="1:7" x14ac:dyDescent="0.3">
      <c r="A1596" s="3">
        <v>44470</v>
      </c>
      <c r="B1596" t="s">
        <v>10</v>
      </c>
      <c r="C1596" t="s">
        <v>6</v>
      </c>
      <c r="D1596">
        <v>28</v>
      </c>
      <c r="E1596">
        <v>32155</v>
      </c>
      <c r="F1596">
        <v>42000000</v>
      </c>
      <c r="G1596">
        <v>2021</v>
      </c>
    </row>
    <row r="1597" spans="1:7" x14ac:dyDescent="0.3">
      <c r="A1597" s="3">
        <v>44470</v>
      </c>
      <c r="B1597" t="s">
        <v>21</v>
      </c>
      <c r="C1597" t="s">
        <v>6</v>
      </c>
      <c r="D1597">
        <v>470</v>
      </c>
      <c r="E1597">
        <v>50679</v>
      </c>
      <c r="F1597">
        <v>705000000</v>
      </c>
      <c r="G1597">
        <v>2021</v>
      </c>
    </row>
    <row r="1598" spans="1:7" x14ac:dyDescent="0.3">
      <c r="A1598" s="3">
        <v>44470</v>
      </c>
      <c r="B1598" t="s">
        <v>22</v>
      </c>
      <c r="C1598" t="s">
        <v>6</v>
      </c>
      <c r="D1598">
        <v>18</v>
      </c>
      <c r="E1598">
        <v>1792</v>
      </c>
      <c r="F1598">
        <v>27000000</v>
      </c>
      <c r="G1598">
        <v>2021</v>
      </c>
    </row>
    <row r="1599" spans="1:7" x14ac:dyDescent="0.3">
      <c r="A1599" s="3">
        <v>44470</v>
      </c>
      <c r="B1599" t="s">
        <v>11</v>
      </c>
      <c r="C1599" t="s">
        <v>6</v>
      </c>
      <c r="D1599">
        <v>301</v>
      </c>
      <c r="E1599">
        <v>33464</v>
      </c>
      <c r="F1599">
        <v>451500000</v>
      </c>
      <c r="G1599">
        <v>2021</v>
      </c>
    </row>
    <row r="1600" spans="1:7" x14ac:dyDescent="0.3">
      <c r="A1600" s="3">
        <v>44470</v>
      </c>
      <c r="B1600" t="s">
        <v>23</v>
      </c>
      <c r="C1600" t="s">
        <v>6</v>
      </c>
      <c r="D1600">
        <v>995</v>
      </c>
      <c r="E1600">
        <v>26087</v>
      </c>
      <c r="F1600">
        <v>1492500000</v>
      </c>
      <c r="G1600">
        <v>2021</v>
      </c>
    </row>
    <row r="1601" spans="1:7" x14ac:dyDescent="0.3">
      <c r="A1601" s="3">
        <v>44470</v>
      </c>
      <c r="B1601" t="s">
        <v>33</v>
      </c>
      <c r="C1601" t="s">
        <v>6</v>
      </c>
      <c r="D1601">
        <v>163</v>
      </c>
      <c r="E1601">
        <v>3914</v>
      </c>
      <c r="F1601">
        <v>244500000</v>
      </c>
      <c r="G1601">
        <v>2021</v>
      </c>
    </row>
    <row r="1602" spans="1:7" x14ac:dyDescent="0.3">
      <c r="A1602" s="3">
        <v>44470</v>
      </c>
      <c r="B1602" t="s">
        <v>34</v>
      </c>
      <c r="C1602" t="s">
        <v>6</v>
      </c>
      <c r="D1602">
        <v>1460</v>
      </c>
      <c r="E1602">
        <v>84700</v>
      </c>
      <c r="F1602">
        <v>2190000000</v>
      </c>
      <c r="G1602">
        <v>2021</v>
      </c>
    </row>
    <row r="1603" spans="1:7" x14ac:dyDescent="0.3">
      <c r="A1603" s="3">
        <v>44470</v>
      </c>
      <c r="B1603" t="s">
        <v>30</v>
      </c>
      <c r="C1603" t="s">
        <v>6</v>
      </c>
      <c r="D1603">
        <v>505</v>
      </c>
      <c r="E1603">
        <v>26891</v>
      </c>
      <c r="F1603">
        <v>757500000</v>
      </c>
      <c r="G1603">
        <v>2021</v>
      </c>
    </row>
    <row r="1604" spans="1:7" x14ac:dyDescent="0.3">
      <c r="A1604" s="3">
        <v>44470</v>
      </c>
      <c r="B1604" t="s">
        <v>28</v>
      </c>
      <c r="C1604" t="s">
        <v>6</v>
      </c>
      <c r="D1604">
        <v>29</v>
      </c>
      <c r="E1604">
        <v>4651</v>
      </c>
      <c r="F1604">
        <v>43500000</v>
      </c>
      <c r="G1604">
        <v>2021</v>
      </c>
    </row>
    <row r="1605" spans="1:7" x14ac:dyDescent="0.3">
      <c r="A1605" s="3">
        <v>44470</v>
      </c>
      <c r="B1605" t="s">
        <v>13</v>
      </c>
      <c r="C1605" t="s">
        <v>6</v>
      </c>
      <c r="D1605">
        <v>199</v>
      </c>
      <c r="E1605">
        <v>8601</v>
      </c>
      <c r="F1605">
        <v>298500000</v>
      </c>
      <c r="G1605">
        <v>2021</v>
      </c>
    </row>
    <row r="1606" spans="1:7" x14ac:dyDescent="0.3">
      <c r="A1606" s="3">
        <v>44470</v>
      </c>
      <c r="B1606" t="s">
        <v>31</v>
      </c>
      <c r="C1606" t="s">
        <v>6</v>
      </c>
      <c r="D1606">
        <v>253</v>
      </c>
      <c r="E1606">
        <v>28877</v>
      </c>
      <c r="F1606">
        <v>379500000</v>
      </c>
      <c r="G1606">
        <v>2021</v>
      </c>
    </row>
    <row r="1607" spans="1:7" x14ac:dyDescent="0.3">
      <c r="A1607" s="3">
        <v>44470</v>
      </c>
      <c r="B1607" t="s">
        <v>35</v>
      </c>
      <c r="C1607" t="s">
        <v>6</v>
      </c>
      <c r="D1607">
        <v>3709</v>
      </c>
      <c r="E1607">
        <v>76401</v>
      </c>
      <c r="F1607">
        <v>5563500000</v>
      </c>
      <c r="G1607">
        <v>2021</v>
      </c>
    </row>
    <row r="1608" spans="1:7" x14ac:dyDescent="0.3">
      <c r="A1608" s="3">
        <v>44470</v>
      </c>
      <c r="B1608" t="s">
        <v>36</v>
      </c>
      <c r="C1608" t="s">
        <v>6</v>
      </c>
      <c r="D1608">
        <v>833</v>
      </c>
      <c r="E1608">
        <v>42377</v>
      </c>
      <c r="F1608">
        <v>1249500000</v>
      </c>
      <c r="G1608">
        <v>2021</v>
      </c>
    </row>
    <row r="1609" spans="1:7" x14ac:dyDescent="0.3">
      <c r="A1609" s="3">
        <v>44470</v>
      </c>
      <c r="B1609" t="s">
        <v>14</v>
      </c>
      <c r="C1609" t="s">
        <v>6</v>
      </c>
      <c r="D1609">
        <v>6</v>
      </c>
      <c r="E1609">
        <v>18</v>
      </c>
      <c r="F1609">
        <v>9000000</v>
      </c>
      <c r="G1609">
        <v>2021</v>
      </c>
    </row>
    <row r="1610" spans="1:7" x14ac:dyDescent="0.3">
      <c r="A1610" s="3">
        <v>44470</v>
      </c>
      <c r="B1610" t="s">
        <v>24</v>
      </c>
      <c r="C1610" t="s">
        <v>6</v>
      </c>
      <c r="D1610">
        <v>545</v>
      </c>
      <c r="E1610">
        <v>52075</v>
      </c>
      <c r="F1610">
        <v>817500000</v>
      </c>
      <c r="G1610">
        <v>2021</v>
      </c>
    </row>
    <row r="1611" spans="1:7" x14ac:dyDescent="0.3">
      <c r="A1611" s="3">
        <v>44470</v>
      </c>
      <c r="B1611" t="s">
        <v>37</v>
      </c>
      <c r="C1611" t="s">
        <v>6</v>
      </c>
      <c r="D1611">
        <v>3554</v>
      </c>
      <c r="E1611">
        <v>131332</v>
      </c>
      <c r="F1611">
        <v>5331000000</v>
      </c>
      <c r="G1611">
        <v>2021</v>
      </c>
    </row>
    <row r="1612" spans="1:7" x14ac:dyDescent="0.3">
      <c r="A1612" s="3">
        <v>44470</v>
      </c>
      <c r="B1612" t="s">
        <v>15</v>
      </c>
      <c r="C1612" t="s">
        <v>6</v>
      </c>
      <c r="D1612">
        <v>6</v>
      </c>
      <c r="E1612">
        <v>2098</v>
      </c>
      <c r="F1612">
        <v>9000000</v>
      </c>
      <c r="G1612">
        <v>2021</v>
      </c>
    </row>
    <row r="1613" spans="1:7" x14ac:dyDescent="0.3">
      <c r="A1613" s="3">
        <v>44470</v>
      </c>
      <c r="B1613" t="s">
        <v>25</v>
      </c>
      <c r="C1613" t="s">
        <v>6</v>
      </c>
      <c r="D1613">
        <v>948</v>
      </c>
      <c r="E1613">
        <v>52708</v>
      </c>
      <c r="F1613">
        <v>1422000000</v>
      </c>
      <c r="G1613">
        <v>2021</v>
      </c>
    </row>
    <row r="1614" spans="1:7" x14ac:dyDescent="0.3">
      <c r="A1614" s="3">
        <v>44470</v>
      </c>
      <c r="B1614" t="s">
        <v>19</v>
      </c>
      <c r="C1614" t="s">
        <v>6</v>
      </c>
      <c r="D1614">
        <v>31</v>
      </c>
      <c r="E1614">
        <v>2839</v>
      </c>
      <c r="F1614">
        <v>46500000</v>
      </c>
      <c r="G1614">
        <v>2021</v>
      </c>
    </row>
    <row r="1615" spans="1:7" x14ac:dyDescent="0.3">
      <c r="A1615" s="3">
        <v>44470</v>
      </c>
      <c r="B1615" t="s">
        <v>26</v>
      </c>
      <c r="C1615" t="s">
        <v>6</v>
      </c>
      <c r="D1615">
        <v>416</v>
      </c>
      <c r="E1615">
        <v>29940</v>
      </c>
      <c r="F1615">
        <v>624000000</v>
      </c>
      <c r="G1615">
        <v>2021</v>
      </c>
    </row>
    <row r="1616" spans="1:7" x14ac:dyDescent="0.3">
      <c r="A1616" s="3">
        <v>44470</v>
      </c>
      <c r="B1616" t="s">
        <v>38</v>
      </c>
      <c r="C1616" t="s">
        <v>6</v>
      </c>
      <c r="D1616">
        <v>1602</v>
      </c>
      <c r="E1616">
        <v>65626</v>
      </c>
      <c r="F1616">
        <v>2403000000</v>
      </c>
      <c r="G1616">
        <v>2021</v>
      </c>
    </row>
    <row r="1617" spans="1:7" x14ac:dyDescent="0.3">
      <c r="A1617" s="3">
        <v>44470</v>
      </c>
      <c r="B1617" t="s">
        <v>39</v>
      </c>
      <c r="C1617" t="s">
        <v>6</v>
      </c>
      <c r="D1617">
        <v>2530</v>
      </c>
      <c r="E1617">
        <v>85674</v>
      </c>
      <c r="F1617">
        <v>3795000000</v>
      </c>
      <c r="G1617">
        <v>2021</v>
      </c>
    </row>
    <row r="1618" spans="1:7" x14ac:dyDescent="0.3">
      <c r="A1618" s="3">
        <v>44470</v>
      </c>
      <c r="B1618" t="s">
        <v>40</v>
      </c>
      <c r="C1618" t="s">
        <v>6</v>
      </c>
      <c r="D1618">
        <v>1022</v>
      </c>
      <c r="E1618">
        <v>129924</v>
      </c>
      <c r="F1618">
        <v>1533000000</v>
      </c>
      <c r="G1618">
        <v>2021</v>
      </c>
    </row>
    <row r="1619" spans="1:7" x14ac:dyDescent="0.3">
      <c r="A1619" s="3">
        <v>44470</v>
      </c>
      <c r="B1619" t="s">
        <v>27</v>
      </c>
      <c r="C1619" t="s">
        <v>6</v>
      </c>
      <c r="D1619">
        <v>129</v>
      </c>
      <c r="E1619">
        <v>12826</v>
      </c>
      <c r="F1619">
        <v>193500000</v>
      </c>
      <c r="G1619">
        <v>2021</v>
      </c>
    </row>
    <row r="1620" spans="1:7" x14ac:dyDescent="0.3">
      <c r="A1620" s="3">
        <v>44470</v>
      </c>
      <c r="B1620" t="s">
        <v>41</v>
      </c>
      <c r="C1620" t="s">
        <v>6</v>
      </c>
      <c r="D1620">
        <v>67</v>
      </c>
      <c r="E1620">
        <v>53475</v>
      </c>
      <c r="F1620">
        <v>100500000</v>
      </c>
      <c r="G1620">
        <v>2021</v>
      </c>
    </row>
    <row r="1621" spans="1:7" x14ac:dyDescent="0.3">
      <c r="A1621" s="3">
        <v>44501</v>
      </c>
      <c r="B1621" t="s">
        <v>32</v>
      </c>
      <c r="C1621" t="s">
        <v>6</v>
      </c>
      <c r="D1621">
        <v>1114</v>
      </c>
      <c r="E1621">
        <v>64835</v>
      </c>
      <c r="F1621">
        <v>1671000000</v>
      </c>
      <c r="G1621">
        <v>2021</v>
      </c>
    </row>
    <row r="1622" spans="1:7" x14ac:dyDescent="0.3">
      <c r="A1622" s="3">
        <v>44501</v>
      </c>
      <c r="B1622" t="s">
        <v>10</v>
      </c>
      <c r="C1622" t="s">
        <v>6</v>
      </c>
      <c r="D1622">
        <v>120</v>
      </c>
      <c r="E1622">
        <v>29586</v>
      </c>
      <c r="F1622">
        <v>180000000</v>
      </c>
      <c r="G1622">
        <v>2021</v>
      </c>
    </row>
    <row r="1623" spans="1:7" x14ac:dyDescent="0.3">
      <c r="A1623" s="3">
        <v>44501</v>
      </c>
      <c r="B1623" t="s">
        <v>21</v>
      </c>
      <c r="C1623" t="s">
        <v>6</v>
      </c>
      <c r="D1623">
        <v>604</v>
      </c>
      <c r="E1623">
        <v>107209</v>
      </c>
      <c r="F1623">
        <v>906000000</v>
      </c>
      <c r="G1623">
        <v>2021</v>
      </c>
    </row>
    <row r="1624" spans="1:7" x14ac:dyDescent="0.3">
      <c r="A1624" s="3">
        <v>44501</v>
      </c>
      <c r="B1624" t="s">
        <v>22</v>
      </c>
      <c r="C1624" t="s">
        <v>6</v>
      </c>
      <c r="D1624">
        <v>79</v>
      </c>
      <c r="E1624">
        <v>2083</v>
      </c>
      <c r="F1624">
        <v>118500000</v>
      </c>
      <c r="G1624">
        <v>2021</v>
      </c>
    </row>
    <row r="1625" spans="1:7" x14ac:dyDescent="0.3">
      <c r="A1625" s="3">
        <v>44501</v>
      </c>
      <c r="B1625" t="s">
        <v>11</v>
      </c>
      <c r="C1625" t="s">
        <v>6</v>
      </c>
      <c r="D1625">
        <v>509</v>
      </c>
      <c r="E1625">
        <v>63099</v>
      </c>
      <c r="F1625">
        <v>763500000</v>
      </c>
      <c r="G1625">
        <v>2021</v>
      </c>
    </row>
    <row r="1626" spans="1:7" x14ac:dyDescent="0.3">
      <c r="A1626" s="3">
        <v>44501</v>
      </c>
      <c r="B1626" t="s">
        <v>23</v>
      </c>
      <c r="C1626" t="s">
        <v>6</v>
      </c>
      <c r="D1626">
        <v>1269</v>
      </c>
      <c r="E1626">
        <v>37710</v>
      </c>
      <c r="F1626">
        <v>1903500000</v>
      </c>
      <c r="G1626">
        <v>2021</v>
      </c>
    </row>
    <row r="1627" spans="1:7" x14ac:dyDescent="0.3">
      <c r="A1627" s="3">
        <v>44501</v>
      </c>
      <c r="B1627" t="s">
        <v>33</v>
      </c>
      <c r="C1627" t="s">
        <v>6</v>
      </c>
      <c r="D1627">
        <v>178</v>
      </c>
      <c r="E1627">
        <v>4104</v>
      </c>
      <c r="F1627">
        <v>267000000</v>
      </c>
      <c r="G1627">
        <v>2021</v>
      </c>
    </row>
    <row r="1628" spans="1:7" x14ac:dyDescent="0.3">
      <c r="A1628" s="3">
        <v>44501</v>
      </c>
      <c r="B1628" t="s">
        <v>34</v>
      </c>
      <c r="C1628" t="s">
        <v>6</v>
      </c>
      <c r="D1628">
        <v>1569</v>
      </c>
      <c r="E1628">
        <v>110759</v>
      </c>
      <c r="F1628">
        <v>2353500000</v>
      </c>
      <c r="G1628">
        <v>2021</v>
      </c>
    </row>
    <row r="1629" spans="1:7" x14ac:dyDescent="0.3">
      <c r="A1629" s="3">
        <v>44501</v>
      </c>
      <c r="B1629" t="s">
        <v>30</v>
      </c>
      <c r="C1629" t="s">
        <v>6</v>
      </c>
      <c r="D1629">
        <v>871</v>
      </c>
      <c r="E1629">
        <v>43957</v>
      </c>
      <c r="F1629">
        <v>1306500000</v>
      </c>
      <c r="G1629">
        <v>2021</v>
      </c>
    </row>
    <row r="1630" spans="1:7" x14ac:dyDescent="0.3">
      <c r="A1630" s="3">
        <v>44501</v>
      </c>
      <c r="B1630" t="s">
        <v>28</v>
      </c>
      <c r="C1630" t="s">
        <v>6</v>
      </c>
      <c r="D1630">
        <v>61</v>
      </c>
      <c r="E1630">
        <v>7398</v>
      </c>
      <c r="F1630">
        <v>91500000</v>
      </c>
      <c r="G1630">
        <v>2021</v>
      </c>
    </row>
    <row r="1631" spans="1:7" x14ac:dyDescent="0.3">
      <c r="A1631" s="3">
        <v>44501</v>
      </c>
      <c r="B1631" t="s">
        <v>13</v>
      </c>
      <c r="C1631" t="s">
        <v>6</v>
      </c>
      <c r="D1631">
        <v>64</v>
      </c>
      <c r="E1631">
        <v>8083</v>
      </c>
      <c r="F1631">
        <v>96000000</v>
      </c>
      <c r="G1631">
        <v>2021</v>
      </c>
    </row>
    <row r="1632" spans="1:7" x14ac:dyDescent="0.3">
      <c r="A1632" s="3">
        <v>44501</v>
      </c>
      <c r="B1632" t="s">
        <v>31</v>
      </c>
      <c r="C1632" t="s">
        <v>6</v>
      </c>
      <c r="D1632">
        <v>370</v>
      </c>
      <c r="E1632">
        <v>51355</v>
      </c>
      <c r="F1632">
        <v>555000000</v>
      </c>
      <c r="G1632">
        <v>2021</v>
      </c>
    </row>
    <row r="1633" spans="1:7" x14ac:dyDescent="0.3">
      <c r="A1633" s="3">
        <v>44501</v>
      </c>
      <c r="B1633" t="s">
        <v>35</v>
      </c>
      <c r="C1633" t="s">
        <v>6</v>
      </c>
      <c r="D1633">
        <v>3430</v>
      </c>
      <c r="E1633">
        <v>74444</v>
      </c>
      <c r="F1633">
        <v>5145000000</v>
      </c>
      <c r="G1633">
        <v>2021</v>
      </c>
    </row>
    <row r="1634" spans="1:7" x14ac:dyDescent="0.3">
      <c r="A1634" s="3">
        <v>44501</v>
      </c>
      <c r="B1634" t="s">
        <v>36</v>
      </c>
      <c r="C1634" t="s">
        <v>6</v>
      </c>
      <c r="D1634">
        <v>948</v>
      </c>
      <c r="E1634">
        <v>43718</v>
      </c>
      <c r="F1634">
        <v>1422000000</v>
      </c>
      <c r="G1634">
        <v>2021</v>
      </c>
    </row>
    <row r="1635" spans="1:7" x14ac:dyDescent="0.3">
      <c r="A1635" s="3">
        <v>44501</v>
      </c>
      <c r="B1635" t="s">
        <v>24</v>
      </c>
      <c r="C1635" t="s">
        <v>6</v>
      </c>
      <c r="D1635">
        <v>940</v>
      </c>
      <c r="E1635">
        <v>99568</v>
      </c>
      <c r="F1635">
        <v>1410000000</v>
      </c>
      <c r="G1635">
        <v>2021</v>
      </c>
    </row>
    <row r="1636" spans="1:7" x14ac:dyDescent="0.3">
      <c r="A1636" s="3">
        <v>44501</v>
      </c>
      <c r="B1636" t="s">
        <v>37</v>
      </c>
      <c r="C1636" t="s">
        <v>6</v>
      </c>
      <c r="D1636">
        <v>3684</v>
      </c>
      <c r="E1636">
        <v>168326</v>
      </c>
      <c r="F1636">
        <v>5526000000</v>
      </c>
      <c r="G1636">
        <v>2021</v>
      </c>
    </row>
    <row r="1637" spans="1:7" x14ac:dyDescent="0.3">
      <c r="A1637" s="3">
        <v>44501</v>
      </c>
      <c r="B1637" t="s">
        <v>15</v>
      </c>
      <c r="C1637" t="s">
        <v>6</v>
      </c>
      <c r="D1637">
        <v>3</v>
      </c>
      <c r="E1637">
        <v>2490</v>
      </c>
      <c r="F1637">
        <v>4500000</v>
      </c>
      <c r="G1637">
        <v>2021</v>
      </c>
    </row>
    <row r="1638" spans="1:7" x14ac:dyDescent="0.3">
      <c r="A1638" s="3">
        <v>44501</v>
      </c>
      <c r="B1638" t="s">
        <v>25</v>
      </c>
      <c r="C1638" t="s">
        <v>6</v>
      </c>
      <c r="D1638">
        <v>843</v>
      </c>
      <c r="E1638">
        <v>41128</v>
      </c>
      <c r="F1638">
        <v>1264500000</v>
      </c>
      <c r="G1638">
        <v>2021</v>
      </c>
    </row>
    <row r="1639" spans="1:7" x14ac:dyDescent="0.3">
      <c r="A1639" s="3">
        <v>44501</v>
      </c>
      <c r="B1639" t="s">
        <v>19</v>
      </c>
      <c r="C1639" t="s">
        <v>6</v>
      </c>
      <c r="D1639">
        <v>47</v>
      </c>
      <c r="E1639">
        <v>2889</v>
      </c>
      <c r="F1639">
        <v>70500000</v>
      </c>
      <c r="G1639">
        <v>2021</v>
      </c>
    </row>
    <row r="1640" spans="1:7" x14ac:dyDescent="0.3">
      <c r="A1640" s="3">
        <v>44501</v>
      </c>
      <c r="B1640" t="s">
        <v>26</v>
      </c>
      <c r="C1640" t="s">
        <v>6</v>
      </c>
      <c r="D1640">
        <v>803</v>
      </c>
      <c r="E1640">
        <v>46549</v>
      </c>
      <c r="F1640">
        <v>1204500000</v>
      </c>
      <c r="G1640">
        <v>2021</v>
      </c>
    </row>
    <row r="1641" spans="1:7" x14ac:dyDescent="0.3">
      <c r="A1641" s="3">
        <v>44501</v>
      </c>
      <c r="B1641" t="s">
        <v>38</v>
      </c>
      <c r="C1641" t="s">
        <v>6</v>
      </c>
      <c r="D1641">
        <v>2265</v>
      </c>
      <c r="E1641">
        <v>141368</v>
      </c>
      <c r="F1641">
        <v>3397500000</v>
      </c>
      <c r="G1641">
        <v>2021</v>
      </c>
    </row>
    <row r="1642" spans="1:7" x14ac:dyDescent="0.3">
      <c r="A1642" s="3">
        <v>44501</v>
      </c>
      <c r="B1642" t="s">
        <v>39</v>
      </c>
      <c r="C1642" t="s">
        <v>6</v>
      </c>
      <c r="D1642">
        <v>2844</v>
      </c>
      <c r="E1642">
        <v>111203</v>
      </c>
      <c r="F1642">
        <v>4266000000</v>
      </c>
      <c r="G1642">
        <v>2021</v>
      </c>
    </row>
    <row r="1643" spans="1:7" x14ac:dyDescent="0.3">
      <c r="A1643" s="3">
        <v>44501</v>
      </c>
      <c r="B1643" t="s">
        <v>40</v>
      </c>
      <c r="C1643" t="s">
        <v>6</v>
      </c>
      <c r="D1643">
        <v>1347</v>
      </c>
      <c r="E1643">
        <v>225370</v>
      </c>
      <c r="F1643">
        <v>2020500000</v>
      </c>
      <c r="G1643">
        <v>2021</v>
      </c>
    </row>
    <row r="1644" spans="1:7" x14ac:dyDescent="0.3">
      <c r="A1644" s="3">
        <v>44501</v>
      </c>
      <c r="B1644" t="s">
        <v>27</v>
      </c>
      <c r="C1644" t="s">
        <v>6</v>
      </c>
      <c r="D1644">
        <v>262</v>
      </c>
      <c r="E1644">
        <v>20977</v>
      </c>
      <c r="F1644">
        <v>393000000</v>
      </c>
      <c r="G1644">
        <v>2021</v>
      </c>
    </row>
    <row r="1645" spans="1:7" x14ac:dyDescent="0.3">
      <c r="A1645" s="3">
        <v>44501</v>
      </c>
      <c r="B1645" t="s">
        <v>41</v>
      </c>
      <c r="C1645" t="s">
        <v>6</v>
      </c>
      <c r="D1645">
        <v>309</v>
      </c>
      <c r="E1645">
        <v>79819</v>
      </c>
      <c r="F1645">
        <v>463500000</v>
      </c>
      <c r="G1645">
        <v>2021</v>
      </c>
    </row>
    <row r="1646" spans="1:7" x14ac:dyDescent="0.3">
      <c r="A1646" s="3">
        <v>44531</v>
      </c>
      <c r="B1646" t="s">
        <v>32</v>
      </c>
      <c r="C1646" t="s">
        <v>6</v>
      </c>
      <c r="D1646">
        <v>985</v>
      </c>
      <c r="E1646">
        <v>42446</v>
      </c>
      <c r="F1646">
        <v>1477500000</v>
      </c>
      <c r="G1646">
        <v>2021</v>
      </c>
    </row>
    <row r="1647" spans="1:7" x14ac:dyDescent="0.3">
      <c r="A1647" s="3">
        <v>44531</v>
      </c>
      <c r="B1647" t="s">
        <v>10</v>
      </c>
      <c r="C1647" t="s">
        <v>6</v>
      </c>
      <c r="D1647">
        <v>93</v>
      </c>
      <c r="E1647">
        <v>28392</v>
      </c>
      <c r="F1647">
        <v>139500000</v>
      </c>
      <c r="G1647">
        <v>2021</v>
      </c>
    </row>
    <row r="1648" spans="1:7" x14ac:dyDescent="0.3">
      <c r="A1648" s="3">
        <v>44531</v>
      </c>
      <c r="B1648" t="s">
        <v>21</v>
      </c>
      <c r="C1648" t="s">
        <v>6</v>
      </c>
      <c r="D1648">
        <v>467</v>
      </c>
      <c r="E1648">
        <v>63454</v>
      </c>
      <c r="F1648">
        <v>700500000</v>
      </c>
      <c r="G1648">
        <v>2021</v>
      </c>
    </row>
    <row r="1649" spans="1:7" x14ac:dyDescent="0.3">
      <c r="A1649" s="3">
        <v>44531</v>
      </c>
      <c r="B1649" t="s">
        <v>22</v>
      </c>
      <c r="C1649" t="s">
        <v>6</v>
      </c>
      <c r="D1649">
        <v>30</v>
      </c>
      <c r="E1649">
        <v>1252</v>
      </c>
      <c r="F1649">
        <v>45000000</v>
      </c>
      <c r="G1649">
        <v>2021</v>
      </c>
    </row>
    <row r="1650" spans="1:7" x14ac:dyDescent="0.3">
      <c r="A1650" s="3">
        <v>44531</v>
      </c>
      <c r="B1650" t="s">
        <v>11</v>
      </c>
      <c r="C1650" t="s">
        <v>6</v>
      </c>
      <c r="D1650">
        <v>500</v>
      </c>
      <c r="E1650">
        <v>24772</v>
      </c>
      <c r="F1650">
        <v>750000000</v>
      </c>
      <c r="G1650">
        <v>2021</v>
      </c>
    </row>
    <row r="1651" spans="1:7" x14ac:dyDescent="0.3">
      <c r="A1651" s="3">
        <v>44531</v>
      </c>
      <c r="B1651" t="s">
        <v>12</v>
      </c>
      <c r="C1651" t="s">
        <v>6</v>
      </c>
      <c r="D1651">
        <v>4</v>
      </c>
      <c r="E1651">
        <v>1100</v>
      </c>
      <c r="F1651">
        <v>6000000</v>
      </c>
      <c r="G1651">
        <v>2021</v>
      </c>
    </row>
    <row r="1652" spans="1:7" x14ac:dyDescent="0.3">
      <c r="A1652" s="3">
        <v>44531</v>
      </c>
      <c r="B1652" t="s">
        <v>23</v>
      </c>
      <c r="C1652" t="s">
        <v>6</v>
      </c>
      <c r="D1652">
        <v>1258</v>
      </c>
      <c r="E1652">
        <v>18687</v>
      </c>
      <c r="F1652">
        <v>1887000000</v>
      </c>
      <c r="G1652">
        <v>2021</v>
      </c>
    </row>
    <row r="1653" spans="1:7" x14ac:dyDescent="0.3">
      <c r="A1653" s="3">
        <v>44531</v>
      </c>
      <c r="B1653" t="s">
        <v>33</v>
      </c>
      <c r="C1653" t="s">
        <v>6</v>
      </c>
      <c r="D1653">
        <v>153</v>
      </c>
      <c r="E1653">
        <v>3468</v>
      </c>
      <c r="F1653">
        <v>229500000</v>
      </c>
      <c r="G1653">
        <v>2021</v>
      </c>
    </row>
    <row r="1654" spans="1:7" x14ac:dyDescent="0.3">
      <c r="A1654" s="3">
        <v>44531</v>
      </c>
      <c r="B1654" t="s">
        <v>34</v>
      </c>
      <c r="C1654" t="s">
        <v>6</v>
      </c>
      <c r="D1654">
        <v>2111</v>
      </c>
      <c r="E1654">
        <v>92992</v>
      </c>
      <c r="F1654">
        <v>3166500000</v>
      </c>
      <c r="G1654">
        <v>2021</v>
      </c>
    </row>
    <row r="1655" spans="1:7" x14ac:dyDescent="0.3">
      <c r="A1655" s="3">
        <v>44531</v>
      </c>
      <c r="B1655" t="s">
        <v>30</v>
      </c>
      <c r="C1655" t="s">
        <v>6</v>
      </c>
      <c r="D1655">
        <v>670</v>
      </c>
      <c r="E1655">
        <v>40694</v>
      </c>
      <c r="F1655">
        <v>1005000000</v>
      </c>
      <c r="G1655">
        <v>2021</v>
      </c>
    </row>
    <row r="1656" spans="1:7" x14ac:dyDescent="0.3">
      <c r="A1656" s="3">
        <v>44531</v>
      </c>
      <c r="B1656" t="s">
        <v>28</v>
      </c>
      <c r="C1656" t="s">
        <v>6</v>
      </c>
      <c r="D1656">
        <v>73</v>
      </c>
      <c r="E1656">
        <v>6044</v>
      </c>
      <c r="F1656">
        <v>109500000</v>
      </c>
      <c r="G1656">
        <v>2021</v>
      </c>
    </row>
    <row r="1657" spans="1:7" x14ac:dyDescent="0.3">
      <c r="A1657" s="3">
        <v>44531</v>
      </c>
      <c r="B1657" t="s">
        <v>13</v>
      </c>
      <c r="C1657" t="s">
        <v>6</v>
      </c>
      <c r="D1657">
        <v>110</v>
      </c>
      <c r="E1657">
        <v>4076</v>
      </c>
      <c r="F1657">
        <v>165000000</v>
      </c>
      <c r="G1657">
        <v>2021</v>
      </c>
    </row>
    <row r="1658" spans="1:7" x14ac:dyDescent="0.3">
      <c r="A1658" s="3">
        <v>44531</v>
      </c>
      <c r="B1658" t="s">
        <v>31</v>
      </c>
      <c r="C1658" t="s">
        <v>6</v>
      </c>
      <c r="D1658">
        <v>293</v>
      </c>
      <c r="E1658">
        <v>26077</v>
      </c>
      <c r="F1658">
        <v>439500000</v>
      </c>
      <c r="G1658">
        <v>2021</v>
      </c>
    </row>
    <row r="1659" spans="1:7" x14ac:dyDescent="0.3">
      <c r="A1659" s="3">
        <v>44531</v>
      </c>
      <c r="B1659" t="s">
        <v>35</v>
      </c>
      <c r="C1659" t="s">
        <v>6</v>
      </c>
      <c r="D1659">
        <v>4381</v>
      </c>
      <c r="E1659">
        <v>83147</v>
      </c>
      <c r="F1659">
        <v>6571500000</v>
      </c>
      <c r="G1659">
        <v>2021</v>
      </c>
    </row>
    <row r="1660" spans="1:7" x14ac:dyDescent="0.3">
      <c r="A1660" s="3">
        <v>44531</v>
      </c>
      <c r="B1660" t="s">
        <v>36</v>
      </c>
      <c r="C1660" t="s">
        <v>6</v>
      </c>
      <c r="D1660">
        <v>1107</v>
      </c>
      <c r="E1660">
        <v>43996</v>
      </c>
      <c r="F1660">
        <v>1660500000</v>
      </c>
      <c r="G1660">
        <v>2021</v>
      </c>
    </row>
    <row r="1661" spans="1:7" x14ac:dyDescent="0.3">
      <c r="A1661" s="3">
        <v>44531</v>
      </c>
      <c r="B1661" t="s">
        <v>24</v>
      </c>
      <c r="C1661" t="s">
        <v>6</v>
      </c>
      <c r="D1661">
        <v>901</v>
      </c>
      <c r="E1661">
        <v>110877</v>
      </c>
      <c r="F1661">
        <v>1351500000</v>
      </c>
      <c r="G1661">
        <v>2021</v>
      </c>
    </row>
    <row r="1662" spans="1:7" x14ac:dyDescent="0.3">
      <c r="A1662" s="3">
        <v>44531</v>
      </c>
      <c r="B1662" t="s">
        <v>37</v>
      </c>
      <c r="C1662" t="s">
        <v>6</v>
      </c>
      <c r="D1662">
        <v>4775</v>
      </c>
      <c r="E1662">
        <v>134502</v>
      </c>
      <c r="F1662">
        <v>7162500000</v>
      </c>
      <c r="G1662">
        <v>2021</v>
      </c>
    </row>
    <row r="1663" spans="1:7" x14ac:dyDescent="0.3">
      <c r="A1663" s="3">
        <v>44531</v>
      </c>
      <c r="B1663" t="s">
        <v>15</v>
      </c>
      <c r="C1663" t="s">
        <v>6</v>
      </c>
      <c r="D1663">
        <v>4</v>
      </c>
      <c r="E1663">
        <v>3649</v>
      </c>
      <c r="F1663">
        <v>6000000</v>
      </c>
      <c r="G1663">
        <v>2021</v>
      </c>
    </row>
    <row r="1664" spans="1:7" x14ac:dyDescent="0.3">
      <c r="A1664" s="3">
        <v>44531</v>
      </c>
      <c r="B1664" t="s">
        <v>25</v>
      </c>
      <c r="C1664" t="s">
        <v>6</v>
      </c>
      <c r="D1664">
        <v>939</v>
      </c>
      <c r="E1664">
        <v>26693</v>
      </c>
      <c r="F1664">
        <v>1408500000</v>
      </c>
      <c r="G1664">
        <v>2021</v>
      </c>
    </row>
    <row r="1665" spans="1:7" x14ac:dyDescent="0.3">
      <c r="A1665" s="3">
        <v>44531</v>
      </c>
      <c r="B1665" t="s">
        <v>19</v>
      </c>
      <c r="C1665" t="s">
        <v>6</v>
      </c>
      <c r="D1665">
        <v>81</v>
      </c>
      <c r="E1665">
        <v>2589</v>
      </c>
      <c r="F1665">
        <v>121500000</v>
      </c>
      <c r="G1665">
        <v>2021</v>
      </c>
    </row>
    <row r="1666" spans="1:7" x14ac:dyDescent="0.3">
      <c r="A1666" s="3">
        <v>44531</v>
      </c>
      <c r="B1666" t="s">
        <v>26</v>
      </c>
      <c r="C1666" t="s">
        <v>6</v>
      </c>
      <c r="D1666">
        <v>450</v>
      </c>
      <c r="E1666">
        <v>35287</v>
      </c>
      <c r="F1666">
        <v>675000000</v>
      </c>
      <c r="G1666">
        <v>2021</v>
      </c>
    </row>
    <row r="1667" spans="1:7" x14ac:dyDescent="0.3">
      <c r="A1667" s="3">
        <v>44531</v>
      </c>
      <c r="B1667" t="s">
        <v>38</v>
      </c>
      <c r="C1667" t="s">
        <v>6</v>
      </c>
      <c r="D1667">
        <v>2119</v>
      </c>
      <c r="E1667">
        <v>61061</v>
      </c>
      <c r="F1667">
        <v>3178500000</v>
      </c>
      <c r="G1667">
        <v>2021</v>
      </c>
    </row>
    <row r="1668" spans="1:7" x14ac:dyDescent="0.3">
      <c r="A1668" s="3">
        <v>44531</v>
      </c>
      <c r="B1668" t="s">
        <v>39</v>
      </c>
      <c r="C1668" t="s">
        <v>6</v>
      </c>
      <c r="D1668">
        <v>3236</v>
      </c>
      <c r="E1668">
        <v>83485</v>
      </c>
      <c r="F1668">
        <v>4854000000</v>
      </c>
      <c r="G1668">
        <v>2021</v>
      </c>
    </row>
    <row r="1669" spans="1:7" x14ac:dyDescent="0.3">
      <c r="A1669" s="3">
        <v>44531</v>
      </c>
      <c r="B1669" t="s">
        <v>40</v>
      </c>
      <c r="C1669" t="s">
        <v>6</v>
      </c>
      <c r="D1669">
        <v>1371</v>
      </c>
      <c r="E1669">
        <v>268713</v>
      </c>
      <c r="F1669">
        <v>2056500000</v>
      </c>
      <c r="G1669">
        <v>2021</v>
      </c>
    </row>
    <row r="1670" spans="1:7" x14ac:dyDescent="0.3">
      <c r="A1670" s="3">
        <v>44531</v>
      </c>
      <c r="B1670" t="s">
        <v>27</v>
      </c>
      <c r="C1670" t="s">
        <v>6</v>
      </c>
      <c r="D1670">
        <v>229</v>
      </c>
      <c r="E1670">
        <v>12632</v>
      </c>
      <c r="F1670">
        <v>343500000</v>
      </c>
      <c r="G1670">
        <v>2021</v>
      </c>
    </row>
    <row r="1671" spans="1:7" x14ac:dyDescent="0.3">
      <c r="A1671" s="3">
        <v>44531</v>
      </c>
      <c r="B1671" t="s">
        <v>41</v>
      </c>
      <c r="C1671" t="s">
        <v>6</v>
      </c>
      <c r="D1671">
        <v>285</v>
      </c>
      <c r="E1671">
        <v>73989</v>
      </c>
      <c r="F1671">
        <v>427500000</v>
      </c>
      <c r="G1671">
        <v>2021</v>
      </c>
    </row>
    <row r="1672" spans="1:7" x14ac:dyDescent="0.3">
      <c r="A1672" s="3">
        <v>44562</v>
      </c>
      <c r="B1672" t="s">
        <v>32</v>
      </c>
      <c r="C1672" t="s">
        <v>6</v>
      </c>
      <c r="D1672">
        <v>1671</v>
      </c>
      <c r="E1672">
        <v>59712</v>
      </c>
      <c r="F1672">
        <v>2506500000</v>
      </c>
      <c r="G1672">
        <v>2022</v>
      </c>
    </row>
    <row r="1673" spans="1:7" x14ac:dyDescent="0.3">
      <c r="A1673" s="3">
        <v>44562</v>
      </c>
      <c r="B1673" t="s">
        <v>10</v>
      </c>
      <c r="C1673" t="s">
        <v>6</v>
      </c>
      <c r="D1673">
        <v>92</v>
      </c>
      <c r="E1673">
        <v>26097</v>
      </c>
      <c r="F1673">
        <v>138000000</v>
      </c>
      <c r="G1673">
        <v>2022</v>
      </c>
    </row>
    <row r="1674" spans="1:7" x14ac:dyDescent="0.3">
      <c r="A1674" s="3">
        <v>44562</v>
      </c>
      <c r="B1674" t="s">
        <v>21</v>
      </c>
      <c r="C1674" t="s">
        <v>6</v>
      </c>
      <c r="D1674">
        <v>409</v>
      </c>
      <c r="E1674">
        <v>51380</v>
      </c>
      <c r="F1674">
        <v>613500000</v>
      </c>
      <c r="G1674">
        <v>2022</v>
      </c>
    </row>
    <row r="1675" spans="1:7" x14ac:dyDescent="0.3">
      <c r="A1675" s="3">
        <v>44562</v>
      </c>
      <c r="B1675" t="s">
        <v>22</v>
      </c>
      <c r="C1675" t="s">
        <v>6</v>
      </c>
      <c r="D1675">
        <v>19</v>
      </c>
      <c r="E1675">
        <v>1291</v>
      </c>
      <c r="F1675">
        <v>28500000</v>
      </c>
      <c r="G1675">
        <v>2022</v>
      </c>
    </row>
    <row r="1676" spans="1:7" x14ac:dyDescent="0.3">
      <c r="A1676" s="3">
        <v>44562</v>
      </c>
      <c r="B1676" t="s">
        <v>11</v>
      </c>
      <c r="C1676" t="s">
        <v>6</v>
      </c>
      <c r="D1676">
        <v>595</v>
      </c>
      <c r="E1676">
        <v>31989</v>
      </c>
      <c r="F1676">
        <v>892500000</v>
      </c>
      <c r="G1676">
        <v>2022</v>
      </c>
    </row>
    <row r="1677" spans="1:7" x14ac:dyDescent="0.3">
      <c r="A1677" s="3">
        <v>44562</v>
      </c>
      <c r="B1677" t="s">
        <v>12</v>
      </c>
      <c r="C1677" t="s">
        <v>6</v>
      </c>
      <c r="D1677">
        <v>6</v>
      </c>
      <c r="E1677">
        <v>758</v>
      </c>
      <c r="F1677">
        <v>9000000</v>
      </c>
      <c r="G1677">
        <v>2022</v>
      </c>
    </row>
    <row r="1678" spans="1:7" x14ac:dyDescent="0.3">
      <c r="A1678" s="3">
        <v>44562</v>
      </c>
      <c r="B1678" t="s">
        <v>23</v>
      </c>
      <c r="C1678" t="s">
        <v>6</v>
      </c>
      <c r="D1678">
        <v>1762</v>
      </c>
      <c r="E1678">
        <v>24615</v>
      </c>
      <c r="F1678">
        <v>2643000000</v>
      </c>
      <c r="G1678">
        <v>2022</v>
      </c>
    </row>
    <row r="1679" spans="1:7" x14ac:dyDescent="0.3">
      <c r="A1679" s="3">
        <v>44562</v>
      </c>
      <c r="B1679" t="s">
        <v>33</v>
      </c>
      <c r="C1679" t="s">
        <v>6</v>
      </c>
      <c r="D1679">
        <v>194</v>
      </c>
      <c r="E1679">
        <v>3015</v>
      </c>
      <c r="F1679">
        <v>291000000</v>
      </c>
      <c r="G1679">
        <v>2022</v>
      </c>
    </row>
    <row r="1680" spans="1:7" x14ac:dyDescent="0.3">
      <c r="A1680" s="3">
        <v>44562</v>
      </c>
      <c r="B1680" t="s">
        <v>34</v>
      </c>
      <c r="C1680" t="s">
        <v>6</v>
      </c>
      <c r="D1680">
        <v>2191</v>
      </c>
      <c r="E1680">
        <v>58107</v>
      </c>
      <c r="F1680">
        <v>3286500000</v>
      </c>
      <c r="G1680">
        <v>2022</v>
      </c>
    </row>
    <row r="1681" spans="1:7" x14ac:dyDescent="0.3">
      <c r="A1681" s="3">
        <v>44562</v>
      </c>
      <c r="B1681" t="s">
        <v>30</v>
      </c>
      <c r="C1681" t="s">
        <v>6</v>
      </c>
      <c r="D1681">
        <v>597</v>
      </c>
      <c r="E1681">
        <v>28339</v>
      </c>
      <c r="F1681">
        <v>895500000</v>
      </c>
      <c r="G1681">
        <v>2022</v>
      </c>
    </row>
    <row r="1682" spans="1:7" x14ac:dyDescent="0.3">
      <c r="A1682" s="3">
        <v>44562</v>
      </c>
      <c r="B1682" t="s">
        <v>28</v>
      </c>
      <c r="C1682" t="s">
        <v>6</v>
      </c>
      <c r="D1682">
        <v>22</v>
      </c>
      <c r="E1682">
        <v>3490</v>
      </c>
      <c r="F1682">
        <v>33000000</v>
      </c>
      <c r="G1682">
        <v>2022</v>
      </c>
    </row>
    <row r="1683" spans="1:7" x14ac:dyDescent="0.3">
      <c r="A1683" s="3">
        <v>44562</v>
      </c>
      <c r="B1683" t="s">
        <v>13</v>
      </c>
      <c r="C1683" t="s">
        <v>6</v>
      </c>
      <c r="D1683">
        <v>76</v>
      </c>
      <c r="E1683">
        <v>3561</v>
      </c>
      <c r="F1683">
        <v>114000000</v>
      </c>
      <c r="G1683">
        <v>2022</v>
      </c>
    </row>
    <row r="1684" spans="1:7" x14ac:dyDescent="0.3">
      <c r="A1684" s="3">
        <v>44562</v>
      </c>
      <c r="B1684" t="s">
        <v>31</v>
      </c>
      <c r="C1684" t="s">
        <v>6</v>
      </c>
      <c r="D1684">
        <v>240</v>
      </c>
      <c r="E1684">
        <v>24613</v>
      </c>
      <c r="F1684">
        <v>360000000</v>
      </c>
      <c r="G1684">
        <v>2022</v>
      </c>
    </row>
    <row r="1685" spans="1:7" x14ac:dyDescent="0.3">
      <c r="A1685" s="3">
        <v>44562</v>
      </c>
      <c r="B1685" t="s">
        <v>35</v>
      </c>
      <c r="C1685" t="s">
        <v>6</v>
      </c>
      <c r="D1685">
        <v>4386</v>
      </c>
      <c r="E1685">
        <v>74134</v>
      </c>
      <c r="F1685">
        <v>6579000000</v>
      </c>
      <c r="G1685">
        <v>2022</v>
      </c>
    </row>
    <row r="1686" spans="1:7" x14ac:dyDescent="0.3">
      <c r="A1686" s="3">
        <v>44562</v>
      </c>
      <c r="B1686" t="s">
        <v>36</v>
      </c>
      <c r="C1686" t="s">
        <v>6</v>
      </c>
      <c r="D1686">
        <v>1399</v>
      </c>
      <c r="E1686">
        <v>45699</v>
      </c>
      <c r="F1686">
        <v>2098500000</v>
      </c>
      <c r="G1686">
        <v>2022</v>
      </c>
    </row>
    <row r="1687" spans="1:7" x14ac:dyDescent="0.3">
      <c r="A1687" s="3">
        <v>44562</v>
      </c>
      <c r="B1687" t="s">
        <v>14</v>
      </c>
      <c r="C1687" t="s">
        <v>6</v>
      </c>
      <c r="D1687">
        <v>6</v>
      </c>
      <c r="E1687">
        <v>20</v>
      </c>
      <c r="F1687">
        <v>9000000</v>
      </c>
      <c r="G1687">
        <v>2022</v>
      </c>
    </row>
    <row r="1688" spans="1:7" x14ac:dyDescent="0.3">
      <c r="A1688" s="3">
        <v>44562</v>
      </c>
      <c r="B1688" t="s">
        <v>24</v>
      </c>
      <c r="C1688" t="s">
        <v>6</v>
      </c>
      <c r="D1688">
        <v>862</v>
      </c>
      <c r="E1688">
        <v>75043</v>
      </c>
      <c r="F1688">
        <v>1293000000</v>
      </c>
      <c r="G1688">
        <v>2022</v>
      </c>
    </row>
    <row r="1689" spans="1:7" x14ac:dyDescent="0.3">
      <c r="A1689" s="3">
        <v>44562</v>
      </c>
      <c r="B1689" t="s">
        <v>37</v>
      </c>
      <c r="C1689" t="s">
        <v>6</v>
      </c>
      <c r="D1689">
        <v>5138</v>
      </c>
      <c r="E1689">
        <v>136937</v>
      </c>
      <c r="F1689">
        <v>7707000000</v>
      </c>
      <c r="G1689">
        <v>2022</v>
      </c>
    </row>
    <row r="1690" spans="1:7" x14ac:dyDescent="0.3">
      <c r="A1690" s="3">
        <v>44562</v>
      </c>
      <c r="B1690" t="s">
        <v>15</v>
      </c>
      <c r="C1690" t="s">
        <v>6</v>
      </c>
      <c r="D1690">
        <v>5</v>
      </c>
      <c r="E1690">
        <v>3660</v>
      </c>
      <c r="F1690">
        <v>7500000</v>
      </c>
      <c r="G1690">
        <v>2022</v>
      </c>
    </row>
    <row r="1691" spans="1:7" x14ac:dyDescent="0.3">
      <c r="A1691" s="3">
        <v>44562</v>
      </c>
      <c r="B1691" t="s">
        <v>25</v>
      </c>
      <c r="C1691" t="s">
        <v>6</v>
      </c>
      <c r="D1691">
        <v>1333</v>
      </c>
      <c r="E1691">
        <v>45749</v>
      </c>
      <c r="F1691">
        <v>1999500000</v>
      </c>
      <c r="G1691">
        <v>2022</v>
      </c>
    </row>
    <row r="1692" spans="1:7" x14ac:dyDescent="0.3">
      <c r="A1692" s="3">
        <v>44562</v>
      </c>
      <c r="B1692" t="s">
        <v>19</v>
      </c>
      <c r="C1692" t="s">
        <v>6</v>
      </c>
      <c r="D1692">
        <v>94</v>
      </c>
      <c r="E1692">
        <v>4044</v>
      </c>
      <c r="F1692">
        <v>141000000</v>
      </c>
      <c r="G1692">
        <v>2022</v>
      </c>
    </row>
    <row r="1693" spans="1:7" x14ac:dyDescent="0.3">
      <c r="A1693" s="3">
        <v>44562</v>
      </c>
      <c r="B1693" t="s">
        <v>26</v>
      </c>
      <c r="C1693" t="s">
        <v>6</v>
      </c>
      <c r="D1693">
        <v>552</v>
      </c>
      <c r="E1693">
        <v>28295</v>
      </c>
      <c r="F1693">
        <v>828000000</v>
      </c>
      <c r="G1693">
        <v>2022</v>
      </c>
    </row>
    <row r="1694" spans="1:7" x14ac:dyDescent="0.3">
      <c r="A1694" s="3">
        <v>44562</v>
      </c>
      <c r="B1694" t="s">
        <v>38</v>
      </c>
      <c r="C1694" t="s">
        <v>6</v>
      </c>
      <c r="D1694">
        <v>2359</v>
      </c>
      <c r="E1694">
        <v>50153</v>
      </c>
      <c r="F1694">
        <v>3538500000</v>
      </c>
      <c r="G1694">
        <v>2022</v>
      </c>
    </row>
    <row r="1695" spans="1:7" x14ac:dyDescent="0.3">
      <c r="A1695" s="3">
        <v>44562</v>
      </c>
      <c r="B1695" t="s">
        <v>39</v>
      </c>
      <c r="C1695" t="s">
        <v>6</v>
      </c>
      <c r="D1695">
        <v>4233</v>
      </c>
      <c r="E1695">
        <v>124399</v>
      </c>
      <c r="F1695">
        <v>6349500000</v>
      </c>
      <c r="G1695">
        <v>2022</v>
      </c>
    </row>
    <row r="1696" spans="1:7" x14ac:dyDescent="0.3">
      <c r="A1696" s="3">
        <v>44562</v>
      </c>
      <c r="B1696" t="s">
        <v>20</v>
      </c>
      <c r="C1696" t="s">
        <v>6</v>
      </c>
      <c r="D1696">
        <v>5</v>
      </c>
      <c r="E1696">
        <v>3043</v>
      </c>
      <c r="F1696">
        <v>7500000</v>
      </c>
      <c r="G1696">
        <v>2022</v>
      </c>
    </row>
    <row r="1697" spans="1:7" x14ac:dyDescent="0.3">
      <c r="A1697" s="3">
        <v>44562</v>
      </c>
      <c r="B1697" t="s">
        <v>40</v>
      </c>
      <c r="C1697" t="s">
        <v>6</v>
      </c>
      <c r="D1697">
        <v>1322</v>
      </c>
      <c r="E1697">
        <v>168934</v>
      </c>
      <c r="F1697">
        <v>1983000000</v>
      </c>
      <c r="G1697">
        <v>2022</v>
      </c>
    </row>
    <row r="1698" spans="1:7" x14ac:dyDescent="0.3">
      <c r="A1698" s="3">
        <v>44562</v>
      </c>
      <c r="B1698" t="s">
        <v>27</v>
      </c>
      <c r="C1698" t="s">
        <v>6</v>
      </c>
      <c r="D1698">
        <v>184</v>
      </c>
      <c r="E1698">
        <v>10413</v>
      </c>
      <c r="F1698">
        <v>276000000</v>
      </c>
      <c r="G1698">
        <v>2022</v>
      </c>
    </row>
    <row r="1699" spans="1:7" x14ac:dyDescent="0.3">
      <c r="A1699" s="3">
        <v>44562</v>
      </c>
      <c r="B1699" t="s">
        <v>41</v>
      </c>
      <c r="C1699" t="s">
        <v>6</v>
      </c>
      <c r="D1699">
        <v>370</v>
      </c>
      <c r="E1699">
        <v>61071</v>
      </c>
      <c r="F1699">
        <v>555000000</v>
      </c>
      <c r="G1699">
        <v>2022</v>
      </c>
    </row>
    <row r="1700" spans="1:7" x14ac:dyDescent="0.3">
      <c r="A1700" s="3">
        <v>44593</v>
      </c>
      <c r="B1700" t="s">
        <v>32</v>
      </c>
      <c r="C1700" t="s">
        <v>6</v>
      </c>
      <c r="D1700">
        <v>2284</v>
      </c>
      <c r="E1700">
        <v>52013</v>
      </c>
      <c r="F1700">
        <v>3426000000</v>
      </c>
      <c r="G1700">
        <v>2022</v>
      </c>
    </row>
    <row r="1701" spans="1:7" x14ac:dyDescent="0.3">
      <c r="A1701" s="3">
        <v>44593</v>
      </c>
      <c r="B1701" t="s">
        <v>10</v>
      </c>
      <c r="C1701" t="s">
        <v>6</v>
      </c>
      <c r="D1701">
        <v>108</v>
      </c>
      <c r="E1701">
        <v>25414</v>
      </c>
      <c r="F1701">
        <v>162000000</v>
      </c>
      <c r="G1701">
        <v>2022</v>
      </c>
    </row>
    <row r="1702" spans="1:7" x14ac:dyDescent="0.3">
      <c r="A1702" s="3">
        <v>44593</v>
      </c>
      <c r="B1702" t="s">
        <v>21</v>
      </c>
      <c r="C1702" t="s">
        <v>6</v>
      </c>
      <c r="D1702">
        <v>495</v>
      </c>
      <c r="E1702">
        <v>59758</v>
      </c>
      <c r="F1702">
        <v>742500000</v>
      </c>
      <c r="G1702">
        <v>2022</v>
      </c>
    </row>
    <row r="1703" spans="1:7" x14ac:dyDescent="0.3">
      <c r="A1703" s="3">
        <v>44593</v>
      </c>
      <c r="B1703" t="s">
        <v>22</v>
      </c>
      <c r="C1703" t="s">
        <v>6</v>
      </c>
      <c r="D1703">
        <v>22</v>
      </c>
      <c r="E1703">
        <v>1184</v>
      </c>
      <c r="F1703">
        <v>33000000</v>
      </c>
      <c r="G1703">
        <v>2022</v>
      </c>
    </row>
    <row r="1704" spans="1:7" x14ac:dyDescent="0.3">
      <c r="A1704" s="3">
        <v>44593</v>
      </c>
      <c r="B1704" t="s">
        <v>11</v>
      </c>
      <c r="C1704" t="s">
        <v>6</v>
      </c>
      <c r="D1704">
        <v>635</v>
      </c>
      <c r="E1704">
        <v>28508</v>
      </c>
      <c r="F1704">
        <v>952500000</v>
      </c>
      <c r="G1704">
        <v>2022</v>
      </c>
    </row>
    <row r="1705" spans="1:7" x14ac:dyDescent="0.3">
      <c r="A1705" s="3">
        <v>44593</v>
      </c>
      <c r="B1705" t="s">
        <v>12</v>
      </c>
      <c r="C1705" t="s">
        <v>6</v>
      </c>
      <c r="D1705">
        <v>4</v>
      </c>
      <c r="E1705">
        <v>817</v>
      </c>
      <c r="F1705">
        <v>6000000</v>
      </c>
      <c r="G1705">
        <v>2022</v>
      </c>
    </row>
    <row r="1706" spans="1:7" x14ac:dyDescent="0.3">
      <c r="A1706" s="3">
        <v>44593</v>
      </c>
      <c r="B1706" t="s">
        <v>23</v>
      </c>
      <c r="C1706" t="s">
        <v>6</v>
      </c>
      <c r="D1706">
        <v>2384</v>
      </c>
      <c r="E1706">
        <v>25413</v>
      </c>
      <c r="F1706">
        <v>3576000000</v>
      </c>
      <c r="G1706">
        <v>2022</v>
      </c>
    </row>
    <row r="1707" spans="1:7" x14ac:dyDescent="0.3">
      <c r="A1707" s="3">
        <v>44593</v>
      </c>
      <c r="B1707" t="s">
        <v>33</v>
      </c>
      <c r="C1707" t="s">
        <v>6</v>
      </c>
      <c r="D1707">
        <v>267</v>
      </c>
      <c r="E1707">
        <v>3248</v>
      </c>
      <c r="F1707">
        <v>400500000</v>
      </c>
      <c r="G1707">
        <v>2022</v>
      </c>
    </row>
    <row r="1708" spans="1:7" x14ac:dyDescent="0.3">
      <c r="A1708" s="3">
        <v>44593</v>
      </c>
      <c r="B1708" t="s">
        <v>34</v>
      </c>
      <c r="C1708" t="s">
        <v>6</v>
      </c>
      <c r="D1708">
        <v>2613</v>
      </c>
      <c r="E1708">
        <v>68658</v>
      </c>
      <c r="F1708">
        <v>3919500000</v>
      </c>
      <c r="G1708">
        <v>2022</v>
      </c>
    </row>
    <row r="1709" spans="1:7" x14ac:dyDescent="0.3">
      <c r="A1709" s="3">
        <v>44593</v>
      </c>
      <c r="B1709" t="s">
        <v>30</v>
      </c>
      <c r="C1709" t="s">
        <v>6</v>
      </c>
      <c r="D1709">
        <v>677</v>
      </c>
      <c r="E1709">
        <v>25667</v>
      </c>
      <c r="F1709">
        <v>1015500000</v>
      </c>
      <c r="G1709">
        <v>2022</v>
      </c>
    </row>
    <row r="1710" spans="1:7" x14ac:dyDescent="0.3">
      <c r="A1710" s="3">
        <v>44593</v>
      </c>
      <c r="B1710" t="s">
        <v>28</v>
      </c>
      <c r="C1710" t="s">
        <v>6</v>
      </c>
      <c r="D1710">
        <v>57</v>
      </c>
      <c r="E1710">
        <v>4041</v>
      </c>
      <c r="F1710">
        <v>85500000</v>
      </c>
      <c r="G1710">
        <v>2022</v>
      </c>
    </row>
    <row r="1711" spans="1:7" x14ac:dyDescent="0.3">
      <c r="A1711" s="3">
        <v>44593</v>
      </c>
      <c r="B1711" t="s">
        <v>13</v>
      </c>
      <c r="C1711" t="s">
        <v>6</v>
      </c>
      <c r="D1711">
        <v>101</v>
      </c>
      <c r="E1711">
        <v>4836</v>
      </c>
      <c r="F1711">
        <v>151500000</v>
      </c>
      <c r="G1711">
        <v>2022</v>
      </c>
    </row>
    <row r="1712" spans="1:7" x14ac:dyDescent="0.3">
      <c r="A1712" s="3">
        <v>44593</v>
      </c>
      <c r="B1712" t="s">
        <v>31</v>
      </c>
      <c r="C1712" t="s">
        <v>6</v>
      </c>
      <c r="D1712">
        <v>338</v>
      </c>
      <c r="E1712">
        <v>27174</v>
      </c>
      <c r="F1712">
        <v>507000000</v>
      </c>
      <c r="G1712">
        <v>2022</v>
      </c>
    </row>
    <row r="1713" spans="1:7" x14ac:dyDescent="0.3">
      <c r="A1713" s="3">
        <v>44593</v>
      </c>
      <c r="B1713" t="s">
        <v>35</v>
      </c>
      <c r="C1713" t="s">
        <v>6</v>
      </c>
      <c r="D1713">
        <v>5593</v>
      </c>
      <c r="E1713">
        <v>75612</v>
      </c>
      <c r="F1713">
        <v>8389500000</v>
      </c>
      <c r="G1713">
        <v>2022</v>
      </c>
    </row>
    <row r="1714" spans="1:7" x14ac:dyDescent="0.3">
      <c r="A1714" s="3">
        <v>44593</v>
      </c>
      <c r="B1714" t="s">
        <v>36</v>
      </c>
      <c r="C1714" t="s">
        <v>6</v>
      </c>
      <c r="D1714">
        <v>1737</v>
      </c>
      <c r="E1714">
        <v>41273</v>
      </c>
      <c r="F1714">
        <v>2605500000</v>
      </c>
      <c r="G1714">
        <v>2022</v>
      </c>
    </row>
    <row r="1715" spans="1:7" x14ac:dyDescent="0.3">
      <c r="A1715" s="3">
        <v>44593</v>
      </c>
      <c r="B1715" t="s">
        <v>24</v>
      </c>
      <c r="C1715" t="s">
        <v>6</v>
      </c>
      <c r="D1715">
        <v>974</v>
      </c>
      <c r="E1715">
        <v>69322</v>
      </c>
      <c r="F1715">
        <v>1461000000</v>
      </c>
      <c r="G1715">
        <v>2022</v>
      </c>
    </row>
    <row r="1716" spans="1:7" x14ac:dyDescent="0.3">
      <c r="A1716" s="3">
        <v>44593</v>
      </c>
      <c r="B1716" t="s">
        <v>37</v>
      </c>
      <c r="C1716" t="s">
        <v>6</v>
      </c>
      <c r="D1716">
        <v>6871</v>
      </c>
      <c r="E1716">
        <v>116043</v>
      </c>
      <c r="F1716">
        <v>10306500000</v>
      </c>
      <c r="G1716">
        <v>2022</v>
      </c>
    </row>
    <row r="1717" spans="1:7" x14ac:dyDescent="0.3">
      <c r="A1717" s="3">
        <v>44593</v>
      </c>
      <c r="B1717" t="s">
        <v>15</v>
      </c>
      <c r="C1717" t="s">
        <v>6</v>
      </c>
      <c r="D1717">
        <v>3</v>
      </c>
      <c r="E1717">
        <v>4773</v>
      </c>
      <c r="F1717">
        <v>4500000</v>
      </c>
      <c r="G1717">
        <v>2022</v>
      </c>
    </row>
    <row r="1718" spans="1:7" x14ac:dyDescent="0.3">
      <c r="A1718" s="3">
        <v>44593</v>
      </c>
      <c r="B1718" t="s">
        <v>25</v>
      </c>
      <c r="C1718" t="s">
        <v>6</v>
      </c>
      <c r="D1718">
        <v>1266</v>
      </c>
      <c r="E1718">
        <v>41856</v>
      </c>
      <c r="F1718">
        <v>1899000000</v>
      </c>
      <c r="G1718">
        <v>2022</v>
      </c>
    </row>
    <row r="1719" spans="1:7" x14ac:dyDescent="0.3">
      <c r="A1719" s="3">
        <v>44593</v>
      </c>
      <c r="B1719" t="s">
        <v>19</v>
      </c>
      <c r="C1719" t="s">
        <v>6</v>
      </c>
      <c r="D1719">
        <v>117</v>
      </c>
      <c r="E1719">
        <v>3410</v>
      </c>
      <c r="F1719">
        <v>175500000</v>
      </c>
      <c r="G1719">
        <v>2022</v>
      </c>
    </row>
    <row r="1720" spans="1:7" x14ac:dyDescent="0.3">
      <c r="A1720" s="3">
        <v>44593</v>
      </c>
      <c r="B1720" t="s">
        <v>26</v>
      </c>
      <c r="C1720" t="s">
        <v>6</v>
      </c>
      <c r="D1720">
        <v>296</v>
      </c>
      <c r="E1720">
        <v>24506</v>
      </c>
      <c r="F1720">
        <v>444000000</v>
      </c>
      <c r="G1720">
        <v>2022</v>
      </c>
    </row>
    <row r="1721" spans="1:7" x14ac:dyDescent="0.3">
      <c r="A1721" s="3">
        <v>44593</v>
      </c>
      <c r="B1721" t="s">
        <v>38</v>
      </c>
      <c r="C1721" t="s">
        <v>6</v>
      </c>
      <c r="D1721">
        <v>2563</v>
      </c>
      <c r="E1721">
        <v>56168</v>
      </c>
      <c r="F1721">
        <v>3844500000</v>
      </c>
      <c r="G1721">
        <v>2022</v>
      </c>
    </row>
    <row r="1722" spans="1:7" x14ac:dyDescent="0.3">
      <c r="A1722" s="3">
        <v>44593</v>
      </c>
      <c r="B1722" t="s">
        <v>39</v>
      </c>
      <c r="C1722" t="s">
        <v>6</v>
      </c>
      <c r="D1722">
        <v>4506</v>
      </c>
      <c r="E1722">
        <v>108851</v>
      </c>
      <c r="F1722">
        <v>6759000000</v>
      </c>
      <c r="G1722">
        <v>2022</v>
      </c>
    </row>
    <row r="1723" spans="1:7" x14ac:dyDescent="0.3">
      <c r="A1723" s="3">
        <v>44593</v>
      </c>
      <c r="B1723" t="s">
        <v>20</v>
      </c>
      <c r="C1723" t="s">
        <v>6</v>
      </c>
      <c r="D1723">
        <v>3</v>
      </c>
      <c r="E1723">
        <v>2705</v>
      </c>
      <c r="F1723">
        <v>4500000</v>
      </c>
      <c r="G1723">
        <v>2022</v>
      </c>
    </row>
    <row r="1724" spans="1:7" x14ac:dyDescent="0.3">
      <c r="A1724" s="3">
        <v>44593</v>
      </c>
      <c r="B1724" t="s">
        <v>40</v>
      </c>
      <c r="C1724" t="s">
        <v>6</v>
      </c>
      <c r="D1724">
        <v>1202</v>
      </c>
      <c r="E1724">
        <v>163699</v>
      </c>
      <c r="F1724">
        <v>1803000000</v>
      </c>
      <c r="G1724">
        <v>2022</v>
      </c>
    </row>
    <row r="1725" spans="1:7" x14ac:dyDescent="0.3">
      <c r="A1725" s="3">
        <v>44593</v>
      </c>
      <c r="B1725" t="s">
        <v>27</v>
      </c>
      <c r="C1725" t="s">
        <v>6</v>
      </c>
      <c r="D1725">
        <v>223</v>
      </c>
      <c r="E1725">
        <v>9283</v>
      </c>
      <c r="F1725">
        <v>334500000</v>
      </c>
      <c r="G1725">
        <v>2022</v>
      </c>
    </row>
    <row r="1726" spans="1:7" x14ac:dyDescent="0.3">
      <c r="A1726" s="3">
        <v>44593</v>
      </c>
      <c r="B1726" t="s">
        <v>41</v>
      </c>
      <c r="C1726" t="s">
        <v>6</v>
      </c>
      <c r="D1726">
        <v>383</v>
      </c>
      <c r="E1726">
        <v>56937</v>
      </c>
      <c r="F1726">
        <v>574500000</v>
      </c>
      <c r="G1726">
        <v>2022</v>
      </c>
    </row>
    <row r="1727" spans="1:7" x14ac:dyDescent="0.3">
      <c r="A1727" s="3">
        <v>44621</v>
      </c>
      <c r="B1727" t="s">
        <v>32</v>
      </c>
      <c r="C1727" t="s">
        <v>6</v>
      </c>
      <c r="D1727">
        <v>3169</v>
      </c>
      <c r="E1727">
        <v>51588</v>
      </c>
      <c r="F1727">
        <v>4753500000</v>
      </c>
      <c r="G1727">
        <v>2022</v>
      </c>
    </row>
    <row r="1728" spans="1:7" x14ac:dyDescent="0.3">
      <c r="A1728" s="3">
        <v>44621</v>
      </c>
      <c r="B1728" t="s">
        <v>10</v>
      </c>
      <c r="C1728" t="s">
        <v>6</v>
      </c>
      <c r="D1728">
        <v>179</v>
      </c>
      <c r="E1728">
        <v>29698</v>
      </c>
      <c r="F1728">
        <v>268500000</v>
      </c>
      <c r="G1728">
        <v>2022</v>
      </c>
    </row>
    <row r="1729" spans="1:7" x14ac:dyDescent="0.3">
      <c r="A1729" s="3">
        <v>44621</v>
      </c>
      <c r="B1729" t="s">
        <v>21</v>
      </c>
      <c r="C1729" t="s">
        <v>6</v>
      </c>
      <c r="D1729">
        <v>1328</v>
      </c>
      <c r="E1729">
        <v>85165</v>
      </c>
      <c r="F1729">
        <v>1992000000</v>
      </c>
      <c r="G1729">
        <v>2022</v>
      </c>
    </row>
    <row r="1730" spans="1:7" x14ac:dyDescent="0.3">
      <c r="A1730" s="3">
        <v>44621</v>
      </c>
      <c r="B1730" t="s">
        <v>22</v>
      </c>
      <c r="C1730" t="s">
        <v>6</v>
      </c>
      <c r="D1730">
        <v>55</v>
      </c>
      <c r="E1730">
        <v>1883</v>
      </c>
      <c r="F1730">
        <v>82500000</v>
      </c>
      <c r="G1730">
        <v>2022</v>
      </c>
    </row>
    <row r="1731" spans="1:7" x14ac:dyDescent="0.3">
      <c r="A1731" s="3">
        <v>44621</v>
      </c>
      <c r="B1731" t="s">
        <v>11</v>
      </c>
      <c r="C1731" t="s">
        <v>6</v>
      </c>
      <c r="D1731">
        <v>959</v>
      </c>
      <c r="E1731">
        <v>31244</v>
      </c>
      <c r="F1731">
        <v>1438500000</v>
      </c>
      <c r="G1731">
        <v>2022</v>
      </c>
    </row>
    <row r="1732" spans="1:7" x14ac:dyDescent="0.3">
      <c r="A1732" s="3">
        <v>44621</v>
      </c>
      <c r="B1732" t="s">
        <v>12</v>
      </c>
      <c r="C1732" t="s">
        <v>6</v>
      </c>
      <c r="D1732">
        <v>5</v>
      </c>
      <c r="E1732">
        <v>757</v>
      </c>
      <c r="F1732">
        <v>7500000</v>
      </c>
      <c r="G1732">
        <v>2022</v>
      </c>
    </row>
    <row r="1733" spans="1:7" x14ac:dyDescent="0.3">
      <c r="A1733" s="3">
        <v>44621</v>
      </c>
      <c r="B1733" t="s">
        <v>23</v>
      </c>
      <c r="C1733" t="s">
        <v>6</v>
      </c>
      <c r="D1733">
        <v>3491</v>
      </c>
      <c r="E1733">
        <v>28871</v>
      </c>
      <c r="F1733">
        <v>5236500000</v>
      </c>
      <c r="G1733">
        <v>2022</v>
      </c>
    </row>
    <row r="1734" spans="1:7" x14ac:dyDescent="0.3">
      <c r="A1734" s="3">
        <v>44621</v>
      </c>
      <c r="B1734" t="s">
        <v>33</v>
      </c>
      <c r="C1734" t="s">
        <v>6</v>
      </c>
      <c r="D1734">
        <v>235</v>
      </c>
      <c r="E1734">
        <v>4381</v>
      </c>
      <c r="F1734">
        <v>352500000</v>
      </c>
      <c r="G1734">
        <v>2022</v>
      </c>
    </row>
    <row r="1735" spans="1:7" x14ac:dyDescent="0.3">
      <c r="A1735" s="3">
        <v>44621</v>
      </c>
      <c r="B1735" t="s">
        <v>34</v>
      </c>
      <c r="C1735" t="s">
        <v>6</v>
      </c>
      <c r="D1735">
        <v>4507</v>
      </c>
      <c r="E1735">
        <v>79333</v>
      </c>
      <c r="F1735">
        <v>6760500000</v>
      </c>
      <c r="G1735">
        <v>2022</v>
      </c>
    </row>
    <row r="1736" spans="1:7" x14ac:dyDescent="0.3">
      <c r="A1736" s="3">
        <v>44621</v>
      </c>
      <c r="B1736" t="s">
        <v>30</v>
      </c>
      <c r="C1736" t="s">
        <v>6</v>
      </c>
      <c r="D1736">
        <v>1025</v>
      </c>
      <c r="E1736">
        <v>30295</v>
      </c>
      <c r="F1736">
        <v>1537500000</v>
      </c>
      <c r="G1736">
        <v>2022</v>
      </c>
    </row>
    <row r="1737" spans="1:7" x14ac:dyDescent="0.3">
      <c r="A1737" s="3">
        <v>44621</v>
      </c>
      <c r="B1737" t="s">
        <v>28</v>
      </c>
      <c r="C1737" t="s">
        <v>6</v>
      </c>
      <c r="D1737">
        <v>61</v>
      </c>
      <c r="E1737">
        <v>3565</v>
      </c>
      <c r="F1737">
        <v>91500000</v>
      </c>
      <c r="G1737">
        <v>2022</v>
      </c>
    </row>
    <row r="1738" spans="1:7" x14ac:dyDescent="0.3">
      <c r="A1738" s="3">
        <v>44621</v>
      </c>
      <c r="B1738" t="s">
        <v>13</v>
      </c>
      <c r="C1738" t="s">
        <v>6</v>
      </c>
      <c r="D1738">
        <v>227</v>
      </c>
      <c r="E1738">
        <v>5680</v>
      </c>
      <c r="F1738">
        <v>340500000</v>
      </c>
      <c r="G1738">
        <v>2022</v>
      </c>
    </row>
    <row r="1739" spans="1:7" x14ac:dyDescent="0.3">
      <c r="A1739" s="3">
        <v>44621</v>
      </c>
      <c r="B1739" t="s">
        <v>31</v>
      </c>
      <c r="C1739" t="s">
        <v>6</v>
      </c>
      <c r="D1739">
        <v>607</v>
      </c>
      <c r="E1739">
        <v>38435</v>
      </c>
      <c r="F1739">
        <v>910500000</v>
      </c>
      <c r="G1739">
        <v>2022</v>
      </c>
    </row>
    <row r="1740" spans="1:7" x14ac:dyDescent="0.3">
      <c r="A1740" s="3">
        <v>44621</v>
      </c>
      <c r="B1740" t="s">
        <v>35</v>
      </c>
      <c r="C1740" t="s">
        <v>6</v>
      </c>
      <c r="D1740">
        <v>7288</v>
      </c>
      <c r="E1740">
        <v>91537</v>
      </c>
      <c r="F1740">
        <v>10932000000</v>
      </c>
      <c r="G1740">
        <v>2022</v>
      </c>
    </row>
    <row r="1741" spans="1:7" x14ac:dyDescent="0.3">
      <c r="A1741" s="3">
        <v>44621</v>
      </c>
      <c r="B1741" t="s">
        <v>36</v>
      </c>
      <c r="C1741" t="s">
        <v>6</v>
      </c>
      <c r="D1741">
        <v>2880</v>
      </c>
      <c r="E1741">
        <v>50610</v>
      </c>
      <c r="F1741">
        <v>4320000000</v>
      </c>
      <c r="G1741">
        <v>2022</v>
      </c>
    </row>
    <row r="1742" spans="1:7" x14ac:dyDescent="0.3">
      <c r="A1742" s="3">
        <v>44621</v>
      </c>
      <c r="B1742" t="s">
        <v>24</v>
      </c>
      <c r="C1742" t="s">
        <v>6</v>
      </c>
      <c r="D1742">
        <v>1580</v>
      </c>
      <c r="E1742">
        <v>76256</v>
      </c>
      <c r="F1742">
        <v>2370000000</v>
      </c>
      <c r="G1742">
        <v>2022</v>
      </c>
    </row>
    <row r="1743" spans="1:7" x14ac:dyDescent="0.3">
      <c r="A1743" s="3">
        <v>44621</v>
      </c>
      <c r="B1743" t="s">
        <v>37</v>
      </c>
      <c r="C1743" t="s">
        <v>6</v>
      </c>
      <c r="D1743">
        <v>9687</v>
      </c>
      <c r="E1743">
        <v>130070</v>
      </c>
      <c r="F1743">
        <v>14530500000</v>
      </c>
      <c r="G1743">
        <v>2022</v>
      </c>
    </row>
    <row r="1744" spans="1:7" x14ac:dyDescent="0.3">
      <c r="A1744" s="3">
        <v>44621</v>
      </c>
      <c r="B1744" t="s">
        <v>15</v>
      </c>
      <c r="C1744" t="s">
        <v>6</v>
      </c>
      <c r="D1744">
        <v>2</v>
      </c>
      <c r="E1744">
        <v>3508</v>
      </c>
      <c r="F1744">
        <v>3000000</v>
      </c>
      <c r="G1744">
        <v>2022</v>
      </c>
    </row>
    <row r="1745" spans="1:7" x14ac:dyDescent="0.3">
      <c r="A1745" s="3">
        <v>44621</v>
      </c>
      <c r="B1745" t="s">
        <v>25</v>
      </c>
      <c r="C1745" t="s">
        <v>6</v>
      </c>
      <c r="D1745">
        <v>2363</v>
      </c>
      <c r="E1745">
        <v>47801</v>
      </c>
      <c r="F1745">
        <v>3544500000</v>
      </c>
      <c r="G1745">
        <v>2022</v>
      </c>
    </row>
    <row r="1746" spans="1:7" x14ac:dyDescent="0.3">
      <c r="A1746" s="3">
        <v>44621</v>
      </c>
      <c r="B1746" t="s">
        <v>19</v>
      </c>
      <c r="C1746" t="s">
        <v>6</v>
      </c>
      <c r="D1746">
        <v>181</v>
      </c>
      <c r="E1746">
        <v>3913</v>
      </c>
      <c r="F1746">
        <v>271500000</v>
      </c>
      <c r="G1746">
        <v>2022</v>
      </c>
    </row>
    <row r="1747" spans="1:7" x14ac:dyDescent="0.3">
      <c r="A1747" s="3">
        <v>44621</v>
      </c>
      <c r="B1747" t="s">
        <v>26</v>
      </c>
      <c r="C1747" t="s">
        <v>6</v>
      </c>
      <c r="D1747">
        <v>716</v>
      </c>
      <c r="E1747">
        <v>31497</v>
      </c>
      <c r="F1747">
        <v>1074000000</v>
      </c>
      <c r="G1747">
        <v>2022</v>
      </c>
    </row>
    <row r="1748" spans="1:7" x14ac:dyDescent="0.3">
      <c r="A1748" s="3">
        <v>44621</v>
      </c>
      <c r="B1748" t="s">
        <v>38</v>
      </c>
      <c r="C1748" t="s">
        <v>6</v>
      </c>
      <c r="D1748">
        <v>3080</v>
      </c>
      <c r="E1748">
        <v>60106</v>
      </c>
      <c r="F1748">
        <v>4620000000</v>
      </c>
      <c r="G1748">
        <v>2022</v>
      </c>
    </row>
    <row r="1749" spans="1:7" x14ac:dyDescent="0.3">
      <c r="A1749" s="3">
        <v>44621</v>
      </c>
      <c r="B1749" t="s">
        <v>39</v>
      </c>
      <c r="C1749" t="s">
        <v>6</v>
      </c>
      <c r="D1749">
        <v>7708</v>
      </c>
      <c r="E1749">
        <v>124272</v>
      </c>
      <c r="F1749">
        <v>11562000000</v>
      </c>
      <c r="G1749">
        <v>2022</v>
      </c>
    </row>
    <row r="1750" spans="1:7" x14ac:dyDescent="0.3">
      <c r="A1750" s="3">
        <v>44621</v>
      </c>
      <c r="B1750" t="s">
        <v>20</v>
      </c>
      <c r="C1750" t="s">
        <v>6</v>
      </c>
      <c r="D1750">
        <v>18</v>
      </c>
      <c r="E1750">
        <v>3504</v>
      </c>
      <c r="F1750">
        <v>27000000</v>
      </c>
      <c r="G1750">
        <v>2022</v>
      </c>
    </row>
    <row r="1751" spans="1:7" x14ac:dyDescent="0.3">
      <c r="A1751" s="3">
        <v>44621</v>
      </c>
      <c r="B1751" t="s">
        <v>40</v>
      </c>
      <c r="C1751" t="s">
        <v>6</v>
      </c>
      <c r="D1751">
        <v>1986</v>
      </c>
      <c r="E1751">
        <v>180927</v>
      </c>
      <c r="F1751">
        <v>2979000000</v>
      </c>
      <c r="G1751">
        <v>2022</v>
      </c>
    </row>
    <row r="1752" spans="1:7" x14ac:dyDescent="0.3">
      <c r="A1752" s="3">
        <v>44621</v>
      </c>
      <c r="B1752" t="s">
        <v>27</v>
      </c>
      <c r="C1752" t="s">
        <v>6</v>
      </c>
      <c r="D1752">
        <v>435</v>
      </c>
      <c r="E1752">
        <v>11692</v>
      </c>
      <c r="F1752">
        <v>652500000</v>
      </c>
      <c r="G1752">
        <v>2022</v>
      </c>
    </row>
    <row r="1753" spans="1:7" x14ac:dyDescent="0.3">
      <c r="A1753" s="3">
        <v>44621</v>
      </c>
      <c r="B1753" t="s">
        <v>41</v>
      </c>
      <c r="C1753" t="s">
        <v>6</v>
      </c>
      <c r="D1753">
        <v>626</v>
      </c>
      <c r="E1753">
        <v>73783</v>
      </c>
      <c r="F1753">
        <v>939000000</v>
      </c>
      <c r="G1753">
        <v>2022</v>
      </c>
    </row>
    <row r="1754" spans="1:7" x14ac:dyDescent="0.3">
      <c r="A1754" s="3">
        <v>44652</v>
      </c>
      <c r="B1754" t="s">
        <v>32</v>
      </c>
      <c r="C1754" t="s">
        <v>6</v>
      </c>
      <c r="D1754">
        <v>2745</v>
      </c>
      <c r="E1754">
        <v>56529</v>
      </c>
      <c r="F1754">
        <v>4117500000</v>
      </c>
      <c r="G1754">
        <v>2022</v>
      </c>
    </row>
    <row r="1755" spans="1:7" x14ac:dyDescent="0.3">
      <c r="A1755" s="3">
        <v>44652</v>
      </c>
      <c r="B1755" t="s">
        <v>10</v>
      </c>
      <c r="C1755" t="s">
        <v>6</v>
      </c>
      <c r="D1755">
        <v>168</v>
      </c>
      <c r="E1755">
        <v>26813</v>
      </c>
      <c r="F1755">
        <v>252000000</v>
      </c>
      <c r="G1755">
        <v>2022</v>
      </c>
    </row>
    <row r="1756" spans="1:7" x14ac:dyDescent="0.3">
      <c r="A1756" s="3">
        <v>44652</v>
      </c>
      <c r="B1756" t="s">
        <v>21</v>
      </c>
      <c r="C1756" t="s">
        <v>6</v>
      </c>
      <c r="D1756">
        <v>475</v>
      </c>
      <c r="E1756">
        <v>82418</v>
      </c>
      <c r="F1756">
        <v>712500000</v>
      </c>
      <c r="G1756">
        <v>2022</v>
      </c>
    </row>
    <row r="1757" spans="1:7" x14ac:dyDescent="0.3">
      <c r="A1757" s="3">
        <v>44652</v>
      </c>
      <c r="B1757" t="s">
        <v>22</v>
      </c>
      <c r="C1757" t="s">
        <v>6</v>
      </c>
      <c r="D1757">
        <v>63</v>
      </c>
      <c r="E1757">
        <v>1881</v>
      </c>
      <c r="F1757">
        <v>94500000</v>
      </c>
      <c r="G1757">
        <v>2022</v>
      </c>
    </row>
    <row r="1758" spans="1:7" x14ac:dyDescent="0.3">
      <c r="A1758" s="3">
        <v>44652</v>
      </c>
      <c r="B1758" t="s">
        <v>11</v>
      </c>
      <c r="C1758" t="s">
        <v>6</v>
      </c>
      <c r="D1758">
        <v>1397</v>
      </c>
      <c r="E1758">
        <v>30843</v>
      </c>
      <c r="F1758">
        <v>2095500000</v>
      </c>
      <c r="G1758">
        <v>2022</v>
      </c>
    </row>
    <row r="1759" spans="1:7" x14ac:dyDescent="0.3">
      <c r="A1759" s="3">
        <v>44652</v>
      </c>
      <c r="B1759" t="s">
        <v>12</v>
      </c>
      <c r="C1759" t="s">
        <v>6</v>
      </c>
      <c r="D1759">
        <v>4</v>
      </c>
      <c r="E1759">
        <v>804</v>
      </c>
      <c r="F1759">
        <v>6000000</v>
      </c>
      <c r="G1759">
        <v>2022</v>
      </c>
    </row>
    <row r="1760" spans="1:7" x14ac:dyDescent="0.3">
      <c r="A1760" s="3">
        <v>44652</v>
      </c>
      <c r="B1760" t="s">
        <v>23</v>
      </c>
      <c r="C1760" t="s">
        <v>6</v>
      </c>
      <c r="D1760">
        <v>2832</v>
      </c>
      <c r="E1760">
        <v>32226</v>
      </c>
      <c r="F1760">
        <v>4248000000</v>
      </c>
      <c r="G1760">
        <v>2022</v>
      </c>
    </row>
    <row r="1761" spans="1:7" x14ac:dyDescent="0.3">
      <c r="A1761" s="3">
        <v>44652</v>
      </c>
      <c r="B1761" t="s">
        <v>33</v>
      </c>
      <c r="C1761" t="s">
        <v>6</v>
      </c>
      <c r="D1761">
        <v>377</v>
      </c>
      <c r="E1761">
        <v>3817</v>
      </c>
      <c r="F1761">
        <v>565500000</v>
      </c>
      <c r="G1761">
        <v>2022</v>
      </c>
    </row>
    <row r="1762" spans="1:7" x14ac:dyDescent="0.3">
      <c r="A1762" s="3">
        <v>44652</v>
      </c>
      <c r="B1762" t="s">
        <v>34</v>
      </c>
      <c r="C1762" t="s">
        <v>6</v>
      </c>
      <c r="D1762">
        <v>6695</v>
      </c>
      <c r="E1762">
        <v>88648</v>
      </c>
      <c r="F1762">
        <v>10042500000</v>
      </c>
      <c r="G1762">
        <v>2022</v>
      </c>
    </row>
    <row r="1763" spans="1:7" x14ac:dyDescent="0.3">
      <c r="A1763" s="3">
        <v>44652</v>
      </c>
      <c r="B1763" t="s">
        <v>30</v>
      </c>
      <c r="C1763" t="s">
        <v>6</v>
      </c>
      <c r="D1763">
        <v>1215</v>
      </c>
      <c r="E1763">
        <v>30558</v>
      </c>
      <c r="F1763">
        <v>1822500000</v>
      </c>
      <c r="G1763">
        <v>2022</v>
      </c>
    </row>
    <row r="1764" spans="1:7" x14ac:dyDescent="0.3">
      <c r="A1764" s="3">
        <v>44652</v>
      </c>
      <c r="B1764" t="s">
        <v>28</v>
      </c>
      <c r="C1764" t="s">
        <v>6</v>
      </c>
      <c r="D1764">
        <v>97</v>
      </c>
      <c r="E1764">
        <v>4637</v>
      </c>
      <c r="F1764">
        <v>145500000</v>
      </c>
      <c r="G1764">
        <v>2022</v>
      </c>
    </row>
    <row r="1765" spans="1:7" x14ac:dyDescent="0.3">
      <c r="A1765" s="3">
        <v>44652</v>
      </c>
      <c r="B1765" t="s">
        <v>13</v>
      </c>
      <c r="C1765" t="s">
        <v>6</v>
      </c>
      <c r="D1765">
        <v>125</v>
      </c>
      <c r="E1765">
        <v>8306</v>
      </c>
      <c r="F1765">
        <v>187500000</v>
      </c>
      <c r="G1765">
        <v>2022</v>
      </c>
    </row>
    <row r="1766" spans="1:7" x14ac:dyDescent="0.3">
      <c r="A1766" s="3">
        <v>44652</v>
      </c>
      <c r="B1766" t="s">
        <v>31</v>
      </c>
      <c r="C1766" t="s">
        <v>6</v>
      </c>
      <c r="D1766">
        <v>450</v>
      </c>
      <c r="E1766">
        <v>35590</v>
      </c>
      <c r="F1766">
        <v>675000000</v>
      </c>
      <c r="G1766">
        <v>2022</v>
      </c>
    </row>
    <row r="1767" spans="1:7" x14ac:dyDescent="0.3">
      <c r="A1767" s="3">
        <v>44652</v>
      </c>
      <c r="B1767" t="s">
        <v>35</v>
      </c>
      <c r="C1767" t="s">
        <v>6</v>
      </c>
      <c r="D1767">
        <v>8814</v>
      </c>
      <c r="E1767">
        <v>100400</v>
      </c>
      <c r="F1767">
        <v>13221000000</v>
      </c>
      <c r="G1767">
        <v>2022</v>
      </c>
    </row>
    <row r="1768" spans="1:7" x14ac:dyDescent="0.3">
      <c r="A1768" s="3">
        <v>44652</v>
      </c>
      <c r="B1768" t="s">
        <v>36</v>
      </c>
      <c r="C1768" t="s">
        <v>6</v>
      </c>
      <c r="D1768">
        <v>2908</v>
      </c>
      <c r="E1768">
        <v>41859</v>
      </c>
      <c r="F1768">
        <v>4362000000</v>
      </c>
      <c r="G1768">
        <v>2022</v>
      </c>
    </row>
    <row r="1769" spans="1:7" x14ac:dyDescent="0.3">
      <c r="A1769" s="3">
        <v>44652</v>
      </c>
      <c r="B1769" t="s">
        <v>24</v>
      </c>
      <c r="C1769" t="s">
        <v>6</v>
      </c>
      <c r="D1769">
        <v>1337</v>
      </c>
      <c r="E1769">
        <v>75144</v>
      </c>
      <c r="F1769">
        <v>2005500000</v>
      </c>
      <c r="G1769">
        <v>2022</v>
      </c>
    </row>
    <row r="1770" spans="1:7" x14ac:dyDescent="0.3">
      <c r="A1770" s="3">
        <v>44652</v>
      </c>
      <c r="B1770" t="s">
        <v>37</v>
      </c>
      <c r="C1770" t="s">
        <v>6</v>
      </c>
      <c r="D1770">
        <v>7375</v>
      </c>
      <c r="E1770">
        <v>135969</v>
      </c>
      <c r="F1770">
        <v>11062500000</v>
      </c>
      <c r="G1770">
        <v>2022</v>
      </c>
    </row>
    <row r="1771" spans="1:7" x14ac:dyDescent="0.3">
      <c r="A1771" s="3">
        <v>44652</v>
      </c>
      <c r="B1771" t="s">
        <v>16</v>
      </c>
      <c r="C1771" t="s">
        <v>6</v>
      </c>
      <c r="D1771">
        <v>5</v>
      </c>
      <c r="E1771">
        <v>1472</v>
      </c>
      <c r="F1771">
        <v>7500000</v>
      </c>
      <c r="G1771">
        <v>2022</v>
      </c>
    </row>
    <row r="1772" spans="1:7" x14ac:dyDescent="0.3">
      <c r="A1772" s="3">
        <v>44652</v>
      </c>
      <c r="B1772" t="s">
        <v>18</v>
      </c>
      <c r="C1772" t="s">
        <v>6</v>
      </c>
      <c r="D1772">
        <v>2</v>
      </c>
      <c r="E1772">
        <v>444</v>
      </c>
      <c r="F1772">
        <v>3000000</v>
      </c>
      <c r="G1772">
        <v>2022</v>
      </c>
    </row>
    <row r="1773" spans="1:7" x14ac:dyDescent="0.3">
      <c r="A1773" s="3">
        <v>44652</v>
      </c>
      <c r="B1773" t="s">
        <v>25</v>
      </c>
      <c r="C1773" t="s">
        <v>6</v>
      </c>
      <c r="D1773">
        <v>2261</v>
      </c>
      <c r="E1773">
        <v>44330</v>
      </c>
      <c r="F1773">
        <v>3391500000</v>
      </c>
      <c r="G1773">
        <v>2022</v>
      </c>
    </row>
    <row r="1774" spans="1:7" x14ac:dyDescent="0.3">
      <c r="A1774" s="3">
        <v>44652</v>
      </c>
      <c r="B1774" t="s">
        <v>19</v>
      </c>
      <c r="C1774" t="s">
        <v>6</v>
      </c>
      <c r="D1774">
        <v>82</v>
      </c>
      <c r="E1774">
        <v>3044</v>
      </c>
      <c r="F1774">
        <v>123000000</v>
      </c>
      <c r="G1774">
        <v>2022</v>
      </c>
    </row>
    <row r="1775" spans="1:7" x14ac:dyDescent="0.3">
      <c r="A1775" s="3">
        <v>44652</v>
      </c>
      <c r="B1775" t="s">
        <v>26</v>
      </c>
      <c r="C1775" t="s">
        <v>6</v>
      </c>
      <c r="D1775">
        <v>817</v>
      </c>
      <c r="E1775">
        <v>29934</v>
      </c>
      <c r="F1775">
        <v>1225500000</v>
      </c>
      <c r="G1775">
        <v>2022</v>
      </c>
    </row>
    <row r="1776" spans="1:7" x14ac:dyDescent="0.3">
      <c r="A1776" s="3">
        <v>44652</v>
      </c>
      <c r="B1776" t="s">
        <v>38</v>
      </c>
      <c r="C1776" t="s">
        <v>6</v>
      </c>
      <c r="D1776">
        <v>3771</v>
      </c>
      <c r="E1776">
        <v>70039</v>
      </c>
      <c r="F1776">
        <v>5656500000</v>
      </c>
      <c r="G1776">
        <v>2022</v>
      </c>
    </row>
    <row r="1777" spans="1:7" x14ac:dyDescent="0.3">
      <c r="A1777" s="3">
        <v>44652</v>
      </c>
      <c r="B1777" t="s">
        <v>39</v>
      </c>
      <c r="C1777" t="s">
        <v>6</v>
      </c>
      <c r="D1777">
        <v>5425</v>
      </c>
      <c r="E1777">
        <v>106643</v>
      </c>
      <c r="F1777">
        <v>8137500000</v>
      </c>
      <c r="G1777">
        <v>2022</v>
      </c>
    </row>
    <row r="1778" spans="1:7" x14ac:dyDescent="0.3">
      <c r="A1778" s="3">
        <v>44652</v>
      </c>
      <c r="B1778" t="s">
        <v>20</v>
      </c>
      <c r="C1778" t="s">
        <v>6</v>
      </c>
      <c r="D1778">
        <v>20</v>
      </c>
      <c r="E1778">
        <v>2797</v>
      </c>
      <c r="F1778">
        <v>30000000</v>
      </c>
      <c r="G1778">
        <v>2022</v>
      </c>
    </row>
    <row r="1779" spans="1:7" x14ac:dyDescent="0.3">
      <c r="A1779" s="3">
        <v>44652</v>
      </c>
      <c r="B1779" t="s">
        <v>40</v>
      </c>
      <c r="C1779" t="s">
        <v>6</v>
      </c>
      <c r="D1779">
        <v>2397</v>
      </c>
      <c r="E1779">
        <v>225079</v>
      </c>
      <c r="F1779">
        <v>3595500000</v>
      </c>
      <c r="G1779">
        <v>2022</v>
      </c>
    </row>
    <row r="1780" spans="1:7" x14ac:dyDescent="0.3">
      <c r="A1780" s="3">
        <v>44652</v>
      </c>
      <c r="B1780" t="s">
        <v>27</v>
      </c>
      <c r="C1780" t="s">
        <v>6</v>
      </c>
      <c r="D1780">
        <v>602</v>
      </c>
      <c r="E1780">
        <v>12989</v>
      </c>
      <c r="F1780">
        <v>903000000</v>
      </c>
      <c r="G1780">
        <v>2022</v>
      </c>
    </row>
    <row r="1781" spans="1:7" x14ac:dyDescent="0.3">
      <c r="A1781" s="3">
        <v>44652</v>
      </c>
      <c r="B1781" t="s">
        <v>41</v>
      </c>
      <c r="C1781" t="s">
        <v>6</v>
      </c>
      <c r="D1781">
        <v>815</v>
      </c>
      <c r="E1781">
        <v>68909</v>
      </c>
      <c r="F1781">
        <v>1222500000</v>
      </c>
      <c r="G1781">
        <v>2022</v>
      </c>
    </row>
    <row r="1782" spans="1:7" x14ac:dyDescent="0.3">
      <c r="A1782" s="3">
        <v>44682</v>
      </c>
      <c r="B1782" t="s">
        <v>32</v>
      </c>
      <c r="C1782" t="s">
        <v>6</v>
      </c>
      <c r="D1782">
        <v>1615</v>
      </c>
      <c r="E1782">
        <v>48041</v>
      </c>
      <c r="F1782">
        <v>2422500000</v>
      </c>
      <c r="G1782">
        <v>2022</v>
      </c>
    </row>
    <row r="1783" spans="1:7" x14ac:dyDescent="0.3">
      <c r="A1783" s="3">
        <v>44682</v>
      </c>
      <c r="B1783" t="s">
        <v>10</v>
      </c>
      <c r="C1783" t="s">
        <v>6</v>
      </c>
      <c r="D1783">
        <v>112</v>
      </c>
      <c r="E1783">
        <v>28739</v>
      </c>
      <c r="F1783">
        <v>168000000</v>
      </c>
      <c r="G1783">
        <v>2022</v>
      </c>
    </row>
    <row r="1784" spans="1:7" x14ac:dyDescent="0.3">
      <c r="A1784" s="3">
        <v>44682</v>
      </c>
      <c r="B1784" t="s">
        <v>21</v>
      </c>
      <c r="C1784" t="s">
        <v>6</v>
      </c>
      <c r="D1784">
        <v>458</v>
      </c>
      <c r="E1784">
        <v>113034</v>
      </c>
      <c r="F1784">
        <v>687000000</v>
      </c>
      <c r="G1784">
        <v>2022</v>
      </c>
    </row>
    <row r="1785" spans="1:7" x14ac:dyDescent="0.3">
      <c r="A1785" s="3">
        <v>44682</v>
      </c>
      <c r="B1785" t="s">
        <v>22</v>
      </c>
      <c r="C1785" t="s">
        <v>6</v>
      </c>
      <c r="D1785">
        <v>44</v>
      </c>
      <c r="E1785">
        <v>1797</v>
      </c>
      <c r="F1785">
        <v>66000000</v>
      </c>
      <c r="G1785">
        <v>2022</v>
      </c>
    </row>
    <row r="1786" spans="1:7" x14ac:dyDescent="0.3">
      <c r="A1786" s="3">
        <v>44682</v>
      </c>
      <c r="B1786" t="s">
        <v>11</v>
      </c>
      <c r="C1786" t="s">
        <v>6</v>
      </c>
      <c r="D1786">
        <v>834</v>
      </c>
      <c r="E1786">
        <v>28821</v>
      </c>
      <c r="F1786">
        <v>1251000000</v>
      </c>
      <c r="G1786">
        <v>2022</v>
      </c>
    </row>
    <row r="1787" spans="1:7" x14ac:dyDescent="0.3">
      <c r="A1787" s="3">
        <v>44682</v>
      </c>
      <c r="B1787" t="s">
        <v>12</v>
      </c>
      <c r="C1787" t="s">
        <v>6</v>
      </c>
      <c r="D1787">
        <v>6</v>
      </c>
      <c r="E1787">
        <v>790</v>
      </c>
      <c r="F1787">
        <v>9000000</v>
      </c>
      <c r="G1787">
        <v>2022</v>
      </c>
    </row>
    <row r="1788" spans="1:7" x14ac:dyDescent="0.3">
      <c r="A1788" s="3">
        <v>44682</v>
      </c>
      <c r="B1788" t="s">
        <v>23</v>
      </c>
      <c r="C1788" t="s">
        <v>6</v>
      </c>
      <c r="D1788">
        <v>1760</v>
      </c>
      <c r="E1788">
        <v>28897</v>
      </c>
      <c r="F1788">
        <v>2640000000</v>
      </c>
      <c r="G1788">
        <v>2022</v>
      </c>
    </row>
    <row r="1789" spans="1:7" x14ac:dyDescent="0.3">
      <c r="A1789" s="3">
        <v>44682</v>
      </c>
      <c r="B1789" t="s">
        <v>33</v>
      </c>
      <c r="C1789" t="s">
        <v>6</v>
      </c>
      <c r="D1789">
        <v>453</v>
      </c>
      <c r="E1789">
        <v>3338</v>
      </c>
      <c r="F1789">
        <v>679500000</v>
      </c>
      <c r="G1789">
        <v>2022</v>
      </c>
    </row>
    <row r="1790" spans="1:7" x14ac:dyDescent="0.3">
      <c r="A1790" s="3">
        <v>44682</v>
      </c>
      <c r="B1790" t="s">
        <v>34</v>
      </c>
      <c r="C1790" t="s">
        <v>6</v>
      </c>
      <c r="D1790">
        <v>4408</v>
      </c>
      <c r="E1790">
        <v>68621</v>
      </c>
      <c r="F1790">
        <v>6612000000</v>
      </c>
      <c r="G1790">
        <v>2022</v>
      </c>
    </row>
    <row r="1791" spans="1:7" x14ac:dyDescent="0.3">
      <c r="A1791" s="3">
        <v>44682</v>
      </c>
      <c r="B1791" t="s">
        <v>30</v>
      </c>
      <c r="C1791" t="s">
        <v>6</v>
      </c>
      <c r="D1791">
        <v>1178</v>
      </c>
      <c r="E1791">
        <v>32009</v>
      </c>
      <c r="F1791">
        <v>1767000000</v>
      </c>
      <c r="G1791">
        <v>2022</v>
      </c>
    </row>
    <row r="1792" spans="1:7" x14ac:dyDescent="0.3">
      <c r="A1792" s="3">
        <v>44682</v>
      </c>
      <c r="B1792" t="s">
        <v>28</v>
      </c>
      <c r="C1792" t="s">
        <v>6</v>
      </c>
      <c r="D1792">
        <v>73</v>
      </c>
      <c r="E1792">
        <v>5131</v>
      </c>
      <c r="F1792">
        <v>109500000</v>
      </c>
      <c r="G1792">
        <v>2022</v>
      </c>
    </row>
    <row r="1793" spans="1:7" x14ac:dyDescent="0.3">
      <c r="A1793" s="3">
        <v>44682</v>
      </c>
      <c r="B1793" t="s">
        <v>13</v>
      </c>
      <c r="C1793" t="s">
        <v>6</v>
      </c>
      <c r="D1793">
        <v>124</v>
      </c>
      <c r="E1793">
        <v>9505</v>
      </c>
      <c r="F1793">
        <v>186000000</v>
      </c>
      <c r="G1793">
        <v>2022</v>
      </c>
    </row>
    <row r="1794" spans="1:7" x14ac:dyDescent="0.3">
      <c r="A1794" s="3">
        <v>44682</v>
      </c>
      <c r="B1794" t="s">
        <v>31</v>
      </c>
      <c r="C1794" t="s">
        <v>6</v>
      </c>
      <c r="D1794">
        <v>431</v>
      </c>
      <c r="E1794">
        <v>39317</v>
      </c>
      <c r="F1794">
        <v>646500000</v>
      </c>
      <c r="G1794">
        <v>2022</v>
      </c>
    </row>
    <row r="1795" spans="1:7" x14ac:dyDescent="0.3">
      <c r="A1795" s="3">
        <v>44682</v>
      </c>
      <c r="B1795" t="s">
        <v>35</v>
      </c>
      <c r="C1795" t="s">
        <v>6</v>
      </c>
      <c r="D1795">
        <v>5947</v>
      </c>
      <c r="E1795">
        <v>84301</v>
      </c>
      <c r="F1795">
        <v>8920500000</v>
      </c>
      <c r="G1795">
        <v>2022</v>
      </c>
    </row>
    <row r="1796" spans="1:7" x14ac:dyDescent="0.3">
      <c r="A1796" s="3">
        <v>44682</v>
      </c>
      <c r="B1796" t="s">
        <v>36</v>
      </c>
      <c r="C1796" t="s">
        <v>6</v>
      </c>
      <c r="D1796">
        <v>2373</v>
      </c>
      <c r="E1796">
        <v>40514</v>
      </c>
      <c r="F1796">
        <v>3559500000</v>
      </c>
      <c r="G1796">
        <v>2022</v>
      </c>
    </row>
    <row r="1797" spans="1:7" x14ac:dyDescent="0.3">
      <c r="A1797" s="3">
        <v>44682</v>
      </c>
      <c r="B1797" t="s">
        <v>24</v>
      </c>
      <c r="C1797" t="s">
        <v>6</v>
      </c>
      <c r="D1797">
        <v>1310</v>
      </c>
      <c r="E1797">
        <v>94602</v>
      </c>
      <c r="F1797">
        <v>1965000000</v>
      </c>
      <c r="G1797">
        <v>2022</v>
      </c>
    </row>
    <row r="1798" spans="1:7" x14ac:dyDescent="0.3">
      <c r="A1798" s="3">
        <v>44682</v>
      </c>
      <c r="B1798" t="s">
        <v>37</v>
      </c>
      <c r="C1798" t="s">
        <v>6</v>
      </c>
      <c r="D1798">
        <v>8914</v>
      </c>
      <c r="E1798">
        <v>123203</v>
      </c>
      <c r="F1798">
        <v>13371000000</v>
      </c>
      <c r="G1798">
        <v>2022</v>
      </c>
    </row>
    <row r="1799" spans="1:7" x14ac:dyDescent="0.3">
      <c r="A1799" s="3">
        <v>44682</v>
      </c>
      <c r="B1799" t="s">
        <v>15</v>
      </c>
      <c r="C1799" t="s">
        <v>6</v>
      </c>
      <c r="D1799">
        <v>2</v>
      </c>
      <c r="E1799">
        <v>2443</v>
      </c>
      <c r="F1799">
        <v>3000000</v>
      </c>
      <c r="G1799">
        <v>2022</v>
      </c>
    </row>
    <row r="1800" spans="1:7" x14ac:dyDescent="0.3">
      <c r="A1800" s="3">
        <v>44682</v>
      </c>
      <c r="B1800" t="s">
        <v>25</v>
      </c>
      <c r="C1800" t="s">
        <v>6</v>
      </c>
      <c r="D1800">
        <v>1714</v>
      </c>
      <c r="E1800">
        <v>38324</v>
      </c>
      <c r="F1800">
        <v>2571000000</v>
      </c>
      <c r="G1800">
        <v>2022</v>
      </c>
    </row>
    <row r="1801" spans="1:7" x14ac:dyDescent="0.3">
      <c r="A1801" s="3">
        <v>44682</v>
      </c>
      <c r="B1801" t="s">
        <v>19</v>
      </c>
      <c r="C1801" t="s">
        <v>6</v>
      </c>
      <c r="D1801">
        <v>65</v>
      </c>
      <c r="E1801">
        <v>3122</v>
      </c>
      <c r="F1801">
        <v>97500000</v>
      </c>
      <c r="G1801">
        <v>2022</v>
      </c>
    </row>
    <row r="1802" spans="1:7" x14ac:dyDescent="0.3">
      <c r="A1802" s="3">
        <v>44682</v>
      </c>
      <c r="B1802" t="s">
        <v>26</v>
      </c>
      <c r="C1802" t="s">
        <v>6</v>
      </c>
      <c r="D1802">
        <v>493</v>
      </c>
      <c r="E1802">
        <v>30377</v>
      </c>
      <c r="F1802">
        <v>739500000</v>
      </c>
      <c r="G1802">
        <v>2022</v>
      </c>
    </row>
    <row r="1803" spans="1:7" x14ac:dyDescent="0.3">
      <c r="A1803" s="3">
        <v>44682</v>
      </c>
      <c r="B1803" t="s">
        <v>38</v>
      </c>
      <c r="C1803" t="s">
        <v>6</v>
      </c>
      <c r="D1803">
        <v>3701</v>
      </c>
      <c r="E1803">
        <v>73803</v>
      </c>
      <c r="F1803">
        <v>5551500000</v>
      </c>
      <c r="G1803">
        <v>2022</v>
      </c>
    </row>
    <row r="1804" spans="1:7" x14ac:dyDescent="0.3">
      <c r="A1804" s="3">
        <v>44682</v>
      </c>
      <c r="B1804" t="s">
        <v>39</v>
      </c>
      <c r="C1804" t="s">
        <v>6</v>
      </c>
      <c r="D1804">
        <v>3628</v>
      </c>
      <c r="E1804">
        <v>102565</v>
      </c>
      <c r="F1804">
        <v>5442000000</v>
      </c>
      <c r="G1804">
        <v>2022</v>
      </c>
    </row>
    <row r="1805" spans="1:7" x14ac:dyDescent="0.3">
      <c r="A1805" s="3">
        <v>44682</v>
      </c>
      <c r="B1805" t="s">
        <v>20</v>
      </c>
      <c r="C1805" t="s">
        <v>6</v>
      </c>
      <c r="D1805">
        <v>14</v>
      </c>
      <c r="E1805">
        <v>2768</v>
      </c>
      <c r="F1805">
        <v>21000000</v>
      </c>
      <c r="G1805">
        <v>2022</v>
      </c>
    </row>
    <row r="1806" spans="1:7" x14ac:dyDescent="0.3">
      <c r="A1806" s="3">
        <v>44682</v>
      </c>
      <c r="B1806" t="s">
        <v>40</v>
      </c>
      <c r="C1806" t="s">
        <v>6</v>
      </c>
      <c r="D1806">
        <v>1695</v>
      </c>
      <c r="E1806">
        <v>273962</v>
      </c>
      <c r="F1806">
        <v>2542500000</v>
      </c>
      <c r="G1806">
        <v>2022</v>
      </c>
    </row>
    <row r="1807" spans="1:7" x14ac:dyDescent="0.3">
      <c r="A1807" s="3">
        <v>44682</v>
      </c>
      <c r="B1807" t="s">
        <v>27</v>
      </c>
      <c r="C1807" t="s">
        <v>6</v>
      </c>
      <c r="D1807">
        <v>377</v>
      </c>
      <c r="E1807">
        <v>12930</v>
      </c>
      <c r="F1807">
        <v>565500000</v>
      </c>
      <c r="G1807">
        <v>2022</v>
      </c>
    </row>
    <row r="1808" spans="1:7" x14ac:dyDescent="0.3">
      <c r="A1808" s="3">
        <v>44682</v>
      </c>
      <c r="B1808" t="s">
        <v>41</v>
      </c>
      <c r="C1808" t="s">
        <v>6</v>
      </c>
      <c r="D1808">
        <v>683</v>
      </c>
      <c r="E1808">
        <v>68721</v>
      </c>
      <c r="F1808">
        <v>1024500000</v>
      </c>
      <c r="G1808">
        <v>2022</v>
      </c>
    </row>
    <row r="1809" spans="1:7" x14ac:dyDescent="0.3">
      <c r="A1809" s="3">
        <v>44713</v>
      </c>
      <c r="B1809" t="s">
        <v>32</v>
      </c>
      <c r="C1809" t="s">
        <v>6</v>
      </c>
      <c r="D1809">
        <v>1733</v>
      </c>
      <c r="E1809">
        <v>37538</v>
      </c>
      <c r="F1809">
        <v>2599500000</v>
      </c>
      <c r="G1809">
        <v>2022</v>
      </c>
    </row>
    <row r="1810" spans="1:7" x14ac:dyDescent="0.3">
      <c r="A1810" s="3">
        <v>44713</v>
      </c>
      <c r="B1810" t="s">
        <v>10</v>
      </c>
      <c r="C1810" t="s">
        <v>6</v>
      </c>
      <c r="D1810">
        <v>101</v>
      </c>
      <c r="E1810">
        <v>21695</v>
      </c>
      <c r="F1810">
        <v>151500000</v>
      </c>
      <c r="G1810">
        <v>2022</v>
      </c>
    </row>
    <row r="1811" spans="1:7" x14ac:dyDescent="0.3">
      <c r="A1811" s="3">
        <v>44713</v>
      </c>
      <c r="B1811" t="s">
        <v>21</v>
      </c>
      <c r="C1811" t="s">
        <v>6</v>
      </c>
      <c r="D1811">
        <v>716</v>
      </c>
      <c r="E1811">
        <v>79768</v>
      </c>
      <c r="F1811">
        <v>1074000000</v>
      </c>
      <c r="G1811">
        <v>2022</v>
      </c>
    </row>
    <row r="1812" spans="1:7" x14ac:dyDescent="0.3">
      <c r="A1812" s="3">
        <v>44713</v>
      </c>
      <c r="B1812" t="s">
        <v>22</v>
      </c>
      <c r="C1812" t="s">
        <v>6</v>
      </c>
      <c r="D1812">
        <v>63</v>
      </c>
      <c r="E1812">
        <v>1808</v>
      </c>
      <c r="F1812">
        <v>94500000</v>
      </c>
      <c r="G1812">
        <v>2022</v>
      </c>
    </row>
    <row r="1813" spans="1:7" x14ac:dyDescent="0.3">
      <c r="A1813" s="3">
        <v>44713</v>
      </c>
      <c r="B1813" t="s">
        <v>11</v>
      </c>
      <c r="C1813" t="s">
        <v>6</v>
      </c>
      <c r="D1813">
        <v>1038</v>
      </c>
      <c r="E1813">
        <v>28027</v>
      </c>
      <c r="F1813">
        <v>1557000000</v>
      </c>
      <c r="G1813">
        <v>2022</v>
      </c>
    </row>
    <row r="1814" spans="1:7" x14ac:dyDescent="0.3">
      <c r="A1814" s="3">
        <v>44713</v>
      </c>
      <c r="B1814" t="s">
        <v>23</v>
      </c>
      <c r="C1814" t="s">
        <v>6</v>
      </c>
      <c r="D1814">
        <v>2755</v>
      </c>
      <c r="E1814">
        <v>27696</v>
      </c>
      <c r="F1814">
        <v>4132500000</v>
      </c>
      <c r="G1814">
        <v>2022</v>
      </c>
    </row>
    <row r="1815" spans="1:7" x14ac:dyDescent="0.3">
      <c r="A1815" s="3">
        <v>44713</v>
      </c>
      <c r="B1815" t="s">
        <v>33</v>
      </c>
      <c r="C1815" t="s">
        <v>6</v>
      </c>
      <c r="D1815">
        <v>365</v>
      </c>
      <c r="E1815">
        <v>3042</v>
      </c>
      <c r="F1815">
        <v>547500000</v>
      </c>
      <c r="G1815">
        <v>2022</v>
      </c>
    </row>
    <row r="1816" spans="1:7" x14ac:dyDescent="0.3">
      <c r="A1816" s="3">
        <v>44713</v>
      </c>
      <c r="B1816" t="s">
        <v>34</v>
      </c>
      <c r="C1816" t="s">
        <v>6</v>
      </c>
      <c r="D1816">
        <v>5322</v>
      </c>
      <c r="E1816">
        <v>83549</v>
      </c>
      <c r="F1816">
        <v>7983000000</v>
      </c>
      <c r="G1816">
        <v>2022</v>
      </c>
    </row>
    <row r="1817" spans="1:7" x14ac:dyDescent="0.3">
      <c r="A1817" s="3">
        <v>44713</v>
      </c>
      <c r="B1817" t="s">
        <v>30</v>
      </c>
      <c r="C1817" t="s">
        <v>6</v>
      </c>
      <c r="D1817">
        <v>966</v>
      </c>
      <c r="E1817">
        <v>30435</v>
      </c>
      <c r="F1817">
        <v>1449000000</v>
      </c>
      <c r="G1817">
        <v>2022</v>
      </c>
    </row>
    <row r="1818" spans="1:7" x14ac:dyDescent="0.3">
      <c r="A1818" s="3">
        <v>44713</v>
      </c>
      <c r="B1818" t="s">
        <v>28</v>
      </c>
      <c r="C1818" t="s">
        <v>6</v>
      </c>
      <c r="D1818">
        <v>104</v>
      </c>
      <c r="E1818">
        <v>5610</v>
      </c>
      <c r="F1818">
        <v>156000000</v>
      </c>
      <c r="G1818">
        <v>2022</v>
      </c>
    </row>
    <row r="1819" spans="1:7" x14ac:dyDescent="0.3">
      <c r="A1819" s="3">
        <v>44713</v>
      </c>
      <c r="B1819" t="s">
        <v>13</v>
      </c>
      <c r="C1819" t="s">
        <v>6</v>
      </c>
      <c r="D1819">
        <v>159</v>
      </c>
      <c r="E1819">
        <v>8064</v>
      </c>
      <c r="F1819">
        <v>238500000</v>
      </c>
      <c r="G1819">
        <v>2022</v>
      </c>
    </row>
    <row r="1820" spans="1:7" x14ac:dyDescent="0.3">
      <c r="A1820" s="3">
        <v>44713</v>
      </c>
      <c r="B1820" t="s">
        <v>31</v>
      </c>
      <c r="C1820" t="s">
        <v>6</v>
      </c>
      <c r="D1820">
        <v>461</v>
      </c>
      <c r="E1820">
        <v>32650</v>
      </c>
      <c r="F1820">
        <v>691500000</v>
      </c>
      <c r="G1820">
        <v>2022</v>
      </c>
    </row>
    <row r="1821" spans="1:7" x14ac:dyDescent="0.3">
      <c r="A1821" s="3">
        <v>44713</v>
      </c>
      <c r="B1821" t="s">
        <v>35</v>
      </c>
      <c r="C1821" t="s">
        <v>6</v>
      </c>
      <c r="D1821">
        <v>6800</v>
      </c>
      <c r="E1821">
        <v>91707</v>
      </c>
      <c r="F1821">
        <v>10200000000</v>
      </c>
      <c r="G1821">
        <v>2022</v>
      </c>
    </row>
    <row r="1822" spans="1:7" x14ac:dyDescent="0.3">
      <c r="A1822" s="3">
        <v>44713</v>
      </c>
      <c r="B1822" t="s">
        <v>36</v>
      </c>
      <c r="C1822" t="s">
        <v>6</v>
      </c>
      <c r="D1822">
        <v>2568</v>
      </c>
      <c r="E1822">
        <v>44015</v>
      </c>
      <c r="F1822">
        <v>3852000000</v>
      </c>
      <c r="G1822">
        <v>2022</v>
      </c>
    </row>
    <row r="1823" spans="1:7" x14ac:dyDescent="0.3">
      <c r="A1823" s="3">
        <v>44713</v>
      </c>
      <c r="B1823" t="s">
        <v>14</v>
      </c>
      <c r="C1823" t="s">
        <v>6</v>
      </c>
      <c r="D1823">
        <v>14</v>
      </c>
      <c r="E1823">
        <v>590</v>
      </c>
      <c r="F1823">
        <v>21000000</v>
      </c>
      <c r="G1823">
        <v>2022</v>
      </c>
    </row>
    <row r="1824" spans="1:7" x14ac:dyDescent="0.3">
      <c r="A1824" s="3">
        <v>44713</v>
      </c>
      <c r="B1824" t="s">
        <v>24</v>
      </c>
      <c r="C1824" t="s">
        <v>6</v>
      </c>
      <c r="D1824">
        <v>1434</v>
      </c>
      <c r="E1824">
        <v>83413</v>
      </c>
      <c r="F1824">
        <v>2151000000</v>
      </c>
      <c r="G1824">
        <v>2022</v>
      </c>
    </row>
    <row r="1825" spans="1:7" x14ac:dyDescent="0.3">
      <c r="A1825" s="3">
        <v>44713</v>
      </c>
      <c r="B1825" t="s">
        <v>37</v>
      </c>
      <c r="C1825" t="s">
        <v>6</v>
      </c>
      <c r="D1825">
        <v>7880</v>
      </c>
      <c r="E1825">
        <v>115725</v>
      </c>
      <c r="F1825">
        <v>11820000000</v>
      </c>
      <c r="G1825">
        <v>2022</v>
      </c>
    </row>
    <row r="1826" spans="1:7" x14ac:dyDescent="0.3">
      <c r="A1826" s="3">
        <v>44713</v>
      </c>
      <c r="B1826" t="s">
        <v>15</v>
      </c>
      <c r="C1826" t="s">
        <v>6</v>
      </c>
      <c r="D1826">
        <v>13</v>
      </c>
      <c r="E1826">
        <v>3391</v>
      </c>
      <c r="F1826">
        <v>19500000</v>
      </c>
      <c r="G1826">
        <v>2022</v>
      </c>
    </row>
    <row r="1827" spans="1:7" x14ac:dyDescent="0.3">
      <c r="A1827" s="3">
        <v>44713</v>
      </c>
      <c r="B1827" t="s">
        <v>16</v>
      </c>
      <c r="C1827" t="s">
        <v>6</v>
      </c>
      <c r="D1827">
        <v>2</v>
      </c>
      <c r="E1827">
        <v>1291</v>
      </c>
      <c r="F1827">
        <v>3000000</v>
      </c>
      <c r="G1827">
        <v>2022</v>
      </c>
    </row>
    <row r="1828" spans="1:7" x14ac:dyDescent="0.3">
      <c r="A1828" s="3">
        <v>44713</v>
      </c>
      <c r="B1828" t="s">
        <v>17</v>
      </c>
      <c r="C1828" t="s">
        <v>6</v>
      </c>
      <c r="D1828">
        <v>2</v>
      </c>
      <c r="E1828">
        <v>1750</v>
      </c>
      <c r="F1828">
        <v>3000000</v>
      </c>
      <c r="G1828">
        <v>2022</v>
      </c>
    </row>
    <row r="1829" spans="1:7" x14ac:dyDescent="0.3">
      <c r="A1829" s="3">
        <v>44713</v>
      </c>
      <c r="B1829" t="s">
        <v>25</v>
      </c>
      <c r="C1829" t="s">
        <v>6</v>
      </c>
      <c r="D1829">
        <v>1693</v>
      </c>
      <c r="E1829">
        <v>39143</v>
      </c>
      <c r="F1829">
        <v>2539500000</v>
      </c>
      <c r="G1829">
        <v>2022</v>
      </c>
    </row>
    <row r="1830" spans="1:7" x14ac:dyDescent="0.3">
      <c r="A1830" s="3">
        <v>44713</v>
      </c>
      <c r="B1830" t="s">
        <v>19</v>
      </c>
      <c r="C1830" t="s">
        <v>6</v>
      </c>
      <c r="D1830">
        <v>85</v>
      </c>
      <c r="E1830">
        <v>3331</v>
      </c>
      <c r="F1830">
        <v>127500000</v>
      </c>
      <c r="G1830">
        <v>2022</v>
      </c>
    </row>
    <row r="1831" spans="1:7" x14ac:dyDescent="0.3">
      <c r="A1831" s="3">
        <v>44713</v>
      </c>
      <c r="B1831" t="s">
        <v>26</v>
      </c>
      <c r="C1831" t="s">
        <v>6</v>
      </c>
      <c r="D1831">
        <v>514</v>
      </c>
      <c r="E1831">
        <v>28256</v>
      </c>
      <c r="F1831">
        <v>771000000</v>
      </c>
      <c r="G1831">
        <v>2022</v>
      </c>
    </row>
    <row r="1832" spans="1:7" x14ac:dyDescent="0.3">
      <c r="A1832" s="3">
        <v>44713</v>
      </c>
      <c r="B1832" t="s">
        <v>38</v>
      </c>
      <c r="C1832" t="s">
        <v>6</v>
      </c>
      <c r="D1832">
        <v>3427</v>
      </c>
      <c r="E1832">
        <v>58281</v>
      </c>
      <c r="F1832">
        <v>5140500000</v>
      </c>
      <c r="G1832">
        <v>2022</v>
      </c>
    </row>
    <row r="1833" spans="1:7" x14ac:dyDescent="0.3">
      <c r="A1833" s="3">
        <v>44713</v>
      </c>
      <c r="B1833" t="s">
        <v>39</v>
      </c>
      <c r="C1833" t="s">
        <v>6</v>
      </c>
      <c r="D1833">
        <v>3749</v>
      </c>
      <c r="E1833">
        <v>110740</v>
      </c>
      <c r="F1833">
        <v>5623500000</v>
      </c>
      <c r="G1833">
        <v>2022</v>
      </c>
    </row>
    <row r="1834" spans="1:7" x14ac:dyDescent="0.3">
      <c r="A1834" s="3">
        <v>44713</v>
      </c>
      <c r="B1834" t="s">
        <v>20</v>
      </c>
      <c r="C1834" t="s">
        <v>6</v>
      </c>
      <c r="D1834">
        <v>21</v>
      </c>
      <c r="E1834">
        <v>2761</v>
      </c>
      <c r="F1834">
        <v>31500000</v>
      </c>
      <c r="G1834">
        <v>2022</v>
      </c>
    </row>
    <row r="1835" spans="1:7" x14ac:dyDescent="0.3">
      <c r="A1835" s="3">
        <v>44713</v>
      </c>
      <c r="B1835" t="s">
        <v>40</v>
      </c>
      <c r="C1835" t="s">
        <v>6</v>
      </c>
      <c r="D1835">
        <v>1361</v>
      </c>
      <c r="E1835">
        <v>198411</v>
      </c>
      <c r="F1835">
        <v>2041500000</v>
      </c>
      <c r="G1835">
        <v>2022</v>
      </c>
    </row>
    <row r="1836" spans="1:7" x14ac:dyDescent="0.3">
      <c r="A1836" s="3">
        <v>44713</v>
      </c>
      <c r="B1836" t="s">
        <v>27</v>
      </c>
      <c r="C1836" t="s">
        <v>6</v>
      </c>
      <c r="D1836">
        <v>374</v>
      </c>
      <c r="E1836">
        <v>13121</v>
      </c>
      <c r="F1836">
        <v>561000000</v>
      </c>
      <c r="G1836">
        <v>2022</v>
      </c>
    </row>
    <row r="1837" spans="1:7" x14ac:dyDescent="0.3">
      <c r="A1837" s="3">
        <v>44713</v>
      </c>
      <c r="B1837" t="s">
        <v>41</v>
      </c>
      <c r="C1837" t="s">
        <v>6</v>
      </c>
      <c r="D1837">
        <v>660</v>
      </c>
      <c r="E1837">
        <v>67878</v>
      </c>
      <c r="F1837">
        <v>990000000</v>
      </c>
      <c r="G1837">
        <v>2022</v>
      </c>
    </row>
    <row r="1838" spans="1:7" x14ac:dyDescent="0.3">
      <c r="A1838" s="3">
        <v>44743</v>
      </c>
      <c r="B1838" t="s">
        <v>32</v>
      </c>
      <c r="C1838" t="s">
        <v>6</v>
      </c>
      <c r="D1838">
        <v>1921</v>
      </c>
      <c r="E1838">
        <v>42632</v>
      </c>
      <c r="F1838">
        <v>2881500000</v>
      </c>
      <c r="G1838">
        <v>2022</v>
      </c>
    </row>
    <row r="1839" spans="1:7" x14ac:dyDescent="0.3">
      <c r="A1839" s="3">
        <v>44743</v>
      </c>
      <c r="B1839" t="s">
        <v>10</v>
      </c>
      <c r="C1839" t="s">
        <v>6</v>
      </c>
      <c r="D1839">
        <v>120</v>
      </c>
      <c r="E1839">
        <v>26803</v>
      </c>
      <c r="F1839">
        <v>180000000</v>
      </c>
      <c r="G1839">
        <v>2022</v>
      </c>
    </row>
    <row r="1840" spans="1:7" x14ac:dyDescent="0.3">
      <c r="A1840" s="3">
        <v>44743</v>
      </c>
      <c r="B1840" t="s">
        <v>21</v>
      </c>
      <c r="C1840" t="s">
        <v>6</v>
      </c>
      <c r="D1840">
        <v>638</v>
      </c>
      <c r="E1840">
        <v>62773</v>
      </c>
      <c r="F1840">
        <v>957000000</v>
      </c>
      <c r="G1840">
        <v>2022</v>
      </c>
    </row>
    <row r="1841" spans="1:7" x14ac:dyDescent="0.3">
      <c r="A1841" s="3">
        <v>44743</v>
      </c>
      <c r="B1841" t="s">
        <v>22</v>
      </c>
      <c r="C1841" t="s">
        <v>6</v>
      </c>
      <c r="D1841">
        <v>58</v>
      </c>
      <c r="E1841">
        <v>2086</v>
      </c>
      <c r="F1841">
        <v>87000000</v>
      </c>
      <c r="G1841">
        <v>2022</v>
      </c>
    </row>
    <row r="1842" spans="1:7" x14ac:dyDescent="0.3">
      <c r="A1842" s="3">
        <v>44743</v>
      </c>
      <c r="B1842" t="s">
        <v>11</v>
      </c>
      <c r="C1842" t="s">
        <v>6</v>
      </c>
      <c r="D1842">
        <v>1309</v>
      </c>
      <c r="E1842">
        <v>26466</v>
      </c>
      <c r="F1842">
        <v>1963500000</v>
      </c>
      <c r="G1842">
        <v>2022</v>
      </c>
    </row>
    <row r="1843" spans="1:7" x14ac:dyDescent="0.3">
      <c r="A1843" s="3">
        <v>44743</v>
      </c>
      <c r="B1843" t="s">
        <v>12</v>
      </c>
      <c r="C1843" t="s">
        <v>6</v>
      </c>
      <c r="D1843">
        <v>9</v>
      </c>
      <c r="E1843">
        <v>735</v>
      </c>
      <c r="F1843">
        <v>13500000</v>
      </c>
      <c r="G1843">
        <v>2022</v>
      </c>
    </row>
    <row r="1844" spans="1:7" x14ac:dyDescent="0.3">
      <c r="A1844" s="3">
        <v>44743</v>
      </c>
      <c r="B1844" t="s">
        <v>23</v>
      </c>
      <c r="C1844" t="s">
        <v>6</v>
      </c>
      <c r="D1844">
        <v>2658</v>
      </c>
      <c r="E1844">
        <v>30654</v>
      </c>
      <c r="F1844">
        <v>3987000000</v>
      </c>
      <c r="G1844">
        <v>2022</v>
      </c>
    </row>
    <row r="1845" spans="1:7" x14ac:dyDescent="0.3">
      <c r="A1845" s="3">
        <v>44743</v>
      </c>
      <c r="B1845" t="s">
        <v>33</v>
      </c>
      <c r="C1845" t="s">
        <v>6</v>
      </c>
      <c r="D1845">
        <v>579</v>
      </c>
      <c r="E1845">
        <v>2801</v>
      </c>
      <c r="F1845">
        <v>868500000</v>
      </c>
      <c r="G1845">
        <v>2022</v>
      </c>
    </row>
    <row r="1846" spans="1:7" x14ac:dyDescent="0.3">
      <c r="A1846" s="3">
        <v>44743</v>
      </c>
      <c r="B1846" t="s">
        <v>34</v>
      </c>
      <c r="C1846" t="s">
        <v>6</v>
      </c>
      <c r="D1846">
        <v>5592</v>
      </c>
      <c r="E1846">
        <v>83341</v>
      </c>
      <c r="F1846">
        <v>8388000000</v>
      </c>
      <c r="G1846">
        <v>2022</v>
      </c>
    </row>
    <row r="1847" spans="1:7" x14ac:dyDescent="0.3">
      <c r="A1847" s="3">
        <v>44743</v>
      </c>
      <c r="B1847" t="s">
        <v>30</v>
      </c>
      <c r="C1847" t="s">
        <v>6</v>
      </c>
      <c r="D1847">
        <v>710</v>
      </c>
      <c r="E1847">
        <v>30657</v>
      </c>
      <c r="F1847">
        <v>1065000000</v>
      </c>
      <c r="G1847">
        <v>2022</v>
      </c>
    </row>
    <row r="1848" spans="1:7" x14ac:dyDescent="0.3">
      <c r="A1848" s="3">
        <v>44743</v>
      </c>
      <c r="B1848" t="s">
        <v>28</v>
      </c>
      <c r="C1848" t="s">
        <v>6</v>
      </c>
      <c r="D1848">
        <v>92</v>
      </c>
      <c r="E1848">
        <v>5377</v>
      </c>
      <c r="F1848">
        <v>138000000</v>
      </c>
      <c r="G1848">
        <v>2022</v>
      </c>
    </row>
    <row r="1849" spans="1:7" x14ac:dyDescent="0.3">
      <c r="A1849" s="3">
        <v>44743</v>
      </c>
      <c r="B1849" t="s">
        <v>13</v>
      </c>
      <c r="C1849" t="s">
        <v>6</v>
      </c>
      <c r="D1849">
        <v>316</v>
      </c>
      <c r="E1849">
        <v>8717</v>
      </c>
      <c r="F1849">
        <v>474000000</v>
      </c>
      <c r="G1849">
        <v>2022</v>
      </c>
    </row>
    <row r="1850" spans="1:7" x14ac:dyDescent="0.3">
      <c r="A1850" s="3">
        <v>44743</v>
      </c>
      <c r="B1850" t="s">
        <v>31</v>
      </c>
      <c r="C1850" t="s">
        <v>6</v>
      </c>
      <c r="D1850">
        <v>589</v>
      </c>
      <c r="E1850">
        <v>32122</v>
      </c>
      <c r="F1850">
        <v>883500000</v>
      </c>
      <c r="G1850">
        <v>2022</v>
      </c>
    </row>
    <row r="1851" spans="1:7" x14ac:dyDescent="0.3">
      <c r="A1851" s="3">
        <v>44743</v>
      </c>
      <c r="B1851" t="s">
        <v>35</v>
      </c>
      <c r="C1851" t="s">
        <v>6</v>
      </c>
      <c r="D1851">
        <v>5689</v>
      </c>
      <c r="E1851">
        <v>77333</v>
      </c>
      <c r="F1851">
        <v>8533500000</v>
      </c>
      <c r="G1851">
        <v>2022</v>
      </c>
    </row>
    <row r="1852" spans="1:7" x14ac:dyDescent="0.3">
      <c r="A1852" s="3">
        <v>44743</v>
      </c>
      <c r="B1852" t="s">
        <v>36</v>
      </c>
      <c r="C1852" t="s">
        <v>6</v>
      </c>
      <c r="D1852">
        <v>1964</v>
      </c>
      <c r="E1852">
        <v>37691</v>
      </c>
      <c r="F1852">
        <v>2946000000</v>
      </c>
      <c r="G1852">
        <v>2022</v>
      </c>
    </row>
    <row r="1853" spans="1:7" x14ac:dyDescent="0.3">
      <c r="A1853" s="3">
        <v>44743</v>
      </c>
      <c r="B1853" t="s">
        <v>24</v>
      </c>
      <c r="C1853" t="s">
        <v>6</v>
      </c>
      <c r="D1853">
        <v>1722</v>
      </c>
      <c r="E1853">
        <v>81579</v>
      </c>
      <c r="F1853">
        <v>2583000000</v>
      </c>
      <c r="G1853">
        <v>2022</v>
      </c>
    </row>
    <row r="1854" spans="1:7" x14ac:dyDescent="0.3">
      <c r="A1854" s="3">
        <v>44743</v>
      </c>
      <c r="B1854" t="s">
        <v>37</v>
      </c>
      <c r="C1854" t="s">
        <v>6</v>
      </c>
      <c r="D1854">
        <v>8446</v>
      </c>
      <c r="E1854">
        <v>111895</v>
      </c>
      <c r="F1854">
        <v>12669000000</v>
      </c>
      <c r="G1854">
        <v>2022</v>
      </c>
    </row>
    <row r="1855" spans="1:7" x14ac:dyDescent="0.3">
      <c r="A1855" s="3">
        <v>44743</v>
      </c>
      <c r="B1855" t="s">
        <v>15</v>
      </c>
      <c r="C1855" t="s">
        <v>6</v>
      </c>
      <c r="D1855">
        <v>21</v>
      </c>
      <c r="E1855">
        <v>4103</v>
      </c>
      <c r="F1855">
        <v>31500000</v>
      </c>
      <c r="G1855">
        <v>2022</v>
      </c>
    </row>
    <row r="1856" spans="1:7" x14ac:dyDescent="0.3">
      <c r="A1856" s="3">
        <v>44743</v>
      </c>
      <c r="B1856" t="s">
        <v>16</v>
      </c>
      <c r="C1856" t="s">
        <v>6</v>
      </c>
      <c r="D1856">
        <v>3</v>
      </c>
      <c r="E1856">
        <v>1363</v>
      </c>
      <c r="F1856">
        <v>4500000</v>
      </c>
      <c r="G1856">
        <v>2022</v>
      </c>
    </row>
    <row r="1857" spans="1:7" x14ac:dyDescent="0.3">
      <c r="A1857" s="3">
        <v>44743</v>
      </c>
      <c r="B1857" t="s">
        <v>25</v>
      </c>
      <c r="C1857" t="s">
        <v>6</v>
      </c>
      <c r="D1857">
        <v>1816</v>
      </c>
      <c r="E1857">
        <v>32549</v>
      </c>
      <c r="F1857">
        <v>2724000000</v>
      </c>
      <c r="G1857">
        <v>2022</v>
      </c>
    </row>
    <row r="1858" spans="1:7" x14ac:dyDescent="0.3">
      <c r="A1858" s="3">
        <v>44743</v>
      </c>
      <c r="B1858" t="s">
        <v>19</v>
      </c>
      <c r="C1858" t="s">
        <v>6</v>
      </c>
      <c r="D1858">
        <v>71</v>
      </c>
      <c r="E1858">
        <v>3298</v>
      </c>
      <c r="F1858">
        <v>106500000</v>
      </c>
      <c r="G1858">
        <v>2022</v>
      </c>
    </row>
    <row r="1859" spans="1:7" x14ac:dyDescent="0.3">
      <c r="A1859" s="3">
        <v>44743</v>
      </c>
      <c r="B1859" t="s">
        <v>26</v>
      </c>
      <c r="C1859" t="s">
        <v>6</v>
      </c>
      <c r="D1859">
        <v>603</v>
      </c>
      <c r="E1859">
        <v>27082</v>
      </c>
      <c r="F1859">
        <v>904500000</v>
      </c>
      <c r="G1859">
        <v>2022</v>
      </c>
    </row>
    <row r="1860" spans="1:7" x14ac:dyDescent="0.3">
      <c r="A1860" s="3">
        <v>44743</v>
      </c>
      <c r="B1860" t="s">
        <v>38</v>
      </c>
      <c r="C1860" t="s">
        <v>6</v>
      </c>
      <c r="D1860">
        <v>4574</v>
      </c>
      <c r="E1860">
        <v>63752</v>
      </c>
      <c r="F1860">
        <v>6861000000</v>
      </c>
      <c r="G1860">
        <v>2022</v>
      </c>
    </row>
    <row r="1861" spans="1:7" x14ac:dyDescent="0.3">
      <c r="A1861" s="3">
        <v>44743</v>
      </c>
      <c r="B1861" t="s">
        <v>39</v>
      </c>
      <c r="C1861" t="s">
        <v>6</v>
      </c>
      <c r="D1861">
        <v>4180</v>
      </c>
      <c r="E1861">
        <v>103800</v>
      </c>
      <c r="F1861">
        <v>6270000000</v>
      </c>
      <c r="G1861">
        <v>2022</v>
      </c>
    </row>
    <row r="1862" spans="1:7" x14ac:dyDescent="0.3">
      <c r="A1862" s="3">
        <v>44743</v>
      </c>
      <c r="B1862" t="s">
        <v>20</v>
      </c>
      <c r="C1862" t="s">
        <v>6</v>
      </c>
      <c r="D1862">
        <v>2</v>
      </c>
      <c r="E1862">
        <v>2632</v>
      </c>
      <c r="F1862">
        <v>3000000</v>
      </c>
      <c r="G1862">
        <v>2022</v>
      </c>
    </row>
    <row r="1863" spans="1:7" x14ac:dyDescent="0.3">
      <c r="A1863" s="3">
        <v>44743</v>
      </c>
      <c r="B1863" t="s">
        <v>40</v>
      </c>
      <c r="C1863" t="s">
        <v>6</v>
      </c>
      <c r="D1863">
        <v>1828</v>
      </c>
      <c r="E1863">
        <v>153826</v>
      </c>
      <c r="F1863">
        <v>2742000000</v>
      </c>
      <c r="G1863">
        <v>2022</v>
      </c>
    </row>
    <row r="1864" spans="1:7" x14ac:dyDescent="0.3">
      <c r="A1864" s="3">
        <v>44743</v>
      </c>
      <c r="B1864" t="s">
        <v>27</v>
      </c>
      <c r="C1864" t="s">
        <v>6</v>
      </c>
      <c r="D1864">
        <v>404</v>
      </c>
      <c r="E1864">
        <v>12603</v>
      </c>
      <c r="F1864">
        <v>606000000</v>
      </c>
      <c r="G1864">
        <v>2022</v>
      </c>
    </row>
    <row r="1865" spans="1:7" x14ac:dyDescent="0.3">
      <c r="A1865" s="3">
        <v>44743</v>
      </c>
      <c r="B1865" t="s">
        <v>41</v>
      </c>
      <c r="C1865" t="s">
        <v>6</v>
      </c>
      <c r="D1865">
        <v>689</v>
      </c>
      <c r="E1865">
        <v>62610</v>
      </c>
      <c r="F1865">
        <v>1033500000</v>
      </c>
      <c r="G1865">
        <v>2022</v>
      </c>
    </row>
    <row r="1866" spans="1:7" x14ac:dyDescent="0.3">
      <c r="A1866" s="3">
        <v>44774</v>
      </c>
      <c r="B1866" t="s">
        <v>32</v>
      </c>
      <c r="C1866" t="s">
        <v>6</v>
      </c>
      <c r="D1866">
        <v>1898</v>
      </c>
      <c r="E1866">
        <v>54365</v>
      </c>
      <c r="F1866">
        <v>2847000000</v>
      </c>
      <c r="G1866">
        <v>2022</v>
      </c>
    </row>
    <row r="1867" spans="1:7" x14ac:dyDescent="0.3">
      <c r="A1867" s="3">
        <v>44774</v>
      </c>
      <c r="B1867" t="s">
        <v>10</v>
      </c>
      <c r="C1867" t="s">
        <v>6</v>
      </c>
      <c r="D1867">
        <v>202</v>
      </c>
      <c r="E1867">
        <v>27466</v>
      </c>
      <c r="F1867">
        <v>303000000</v>
      </c>
      <c r="G1867">
        <v>2022</v>
      </c>
    </row>
    <row r="1868" spans="1:7" x14ac:dyDescent="0.3">
      <c r="A1868" s="3">
        <v>44774</v>
      </c>
      <c r="B1868" t="s">
        <v>21</v>
      </c>
      <c r="C1868" t="s">
        <v>6</v>
      </c>
      <c r="D1868">
        <v>849</v>
      </c>
      <c r="E1868">
        <v>64565</v>
      </c>
      <c r="F1868">
        <v>1273500000</v>
      </c>
      <c r="G1868">
        <v>2022</v>
      </c>
    </row>
    <row r="1869" spans="1:7" x14ac:dyDescent="0.3">
      <c r="A1869" s="3">
        <v>44774</v>
      </c>
      <c r="B1869" t="s">
        <v>22</v>
      </c>
      <c r="C1869" t="s">
        <v>6</v>
      </c>
      <c r="D1869">
        <v>59</v>
      </c>
      <c r="E1869">
        <v>1896</v>
      </c>
      <c r="F1869">
        <v>88500000</v>
      </c>
      <c r="G1869">
        <v>2022</v>
      </c>
    </row>
    <row r="1870" spans="1:7" x14ac:dyDescent="0.3">
      <c r="A1870" s="3">
        <v>44774</v>
      </c>
      <c r="B1870" t="s">
        <v>11</v>
      </c>
      <c r="C1870" t="s">
        <v>6</v>
      </c>
      <c r="D1870">
        <v>1360</v>
      </c>
      <c r="E1870">
        <v>23146</v>
      </c>
      <c r="F1870">
        <v>2040000000</v>
      </c>
      <c r="G1870">
        <v>2022</v>
      </c>
    </row>
    <row r="1871" spans="1:7" x14ac:dyDescent="0.3">
      <c r="A1871" s="3">
        <v>44774</v>
      </c>
      <c r="B1871" t="s">
        <v>12</v>
      </c>
      <c r="C1871" t="s">
        <v>6</v>
      </c>
      <c r="D1871">
        <v>6</v>
      </c>
      <c r="E1871">
        <v>742</v>
      </c>
      <c r="F1871">
        <v>9000000</v>
      </c>
      <c r="G1871">
        <v>2022</v>
      </c>
    </row>
    <row r="1872" spans="1:7" x14ac:dyDescent="0.3">
      <c r="A1872" s="3">
        <v>44774</v>
      </c>
      <c r="B1872" t="s">
        <v>23</v>
      </c>
      <c r="C1872" t="s">
        <v>6</v>
      </c>
      <c r="D1872">
        <v>3259</v>
      </c>
      <c r="E1872">
        <v>31869</v>
      </c>
      <c r="F1872">
        <v>4888500000</v>
      </c>
      <c r="G1872">
        <v>2022</v>
      </c>
    </row>
    <row r="1873" spans="1:7" x14ac:dyDescent="0.3">
      <c r="A1873" s="3">
        <v>44774</v>
      </c>
      <c r="B1873" t="s">
        <v>33</v>
      </c>
      <c r="C1873" t="s">
        <v>6</v>
      </c>
      <c r="D1873">
        <v>303</v>
      </c>
      <c r="E1873">
        <v>4503</v>
      </c>
      <c r="F1873">
        <v>454500000</v>
      </c>
      <c r="G1873">
        <v>2022</v>
      </c>
    </row>
    <row r="1874" spans="1:7" x14ac:dyDescent="0.3">
      <c r="A1874" s="3">
        <v>44774</v>
      </c>
      <c r="B1874" t="s">
        <v>34</v>
      </c>
      <c r="C1874" t="s">
        <v>6</v>
      </c>
      <c r="D1874">
        <v>5059</v>
      </c>
      <c r="E1874">
        <v>74982</v>
      </c>
      <c r="F1874">
        <v>7588500000</v>
      </c>
      <c r="G1874">
        <v>2022</v>
      </c>
    </row>
    <row r="1875" spans="1:7" x14ac:dyDescent="0.3">
      <c r="A1875" s="3">
        <v>44774</v>
      </c>
      <c r="B1875" t="s">
        <v>30</v>
      </c>
      <c r="C1875" t="s">
        <v>6</v>
      </c>
      <c r="D1875">
        <v>915</v>
      </c>
      <c r="E1875">
        <v>33336</v>
      </c>
      <c r="F1875">
        <v>1372500000</v>
      </c>
      <c r="G1875">
        <v>2022</v>
      </c>
    </row>
    <row r="1876" spans="1:7" x14ac:dyDescent="0.3">
      <c r="A1876" s="3">
        <v>44774</v>
      </c>
      <c r="B1876" t="s">
        <v>28</v>
      </c>
      <c r="C1876" t="s">
        <v>6</v>
      </c>
      <c r="D1876">
        <v>59</v>
      </c>
      <c r="E1876">
        <v>5281</v>
      </c>
      <c r="F1876">
        <v>88500000</v>
      </c>
      <c r="G1876">
        <v>2022</v>
      </c>
    </row>
    <row r="1877" spans="1:7" x14ac:dyDescent="0.3">
      <c r="A1877" s="3">
        <v>44774</v>
      </c>
      <c r="B1877" t="s">
        <v>13</v>
      </c>
      <c r="C1877" t="s">
        <v>6</v>
      </c>
      <c r="D1877">
        <v>182</v>
      </c>
      <c r="E1877">
        <v>9131</v>
      </c>
      <c r="F1877">
        <v>273000000</v>
      </c>
      <c r="G1877">
        <v>2022</v>
      </c>
    </row>
    <row r="1878" spans="1:7" x14ac:dyDescent="0.3">
      <c r="A1878" s="3">
        <v>44774</v>
      </c>
      <c r="B1878" t="s">
        <v>31</v>
      </c>
      <c r="C1878" t="s">
        <v>6</v>
      </c>
      <c r="D1878">
        <v>561</v>
      </c>
      <c r="E1878">
        <v>25332</v>
      </c>
      <c r="F1878">
        <v>841500000</v>
      </c>
      <c r="G1878">
        <v>2022</v>
      </c>
    </row>
    <row r="1879" spans="1:7" x14ac:dyDescent="0.3">
      <c r="A1879" s="3">
        <v>44774</v>
      </c>
      <c r="B1879" t="s">
        <v>35</v>
      </c>
      <c r="C1879" t="s">
        <v>6</v>
      </c>
      <c r="D1879">
        <v>7476</v>
      </c>
      <c r="E1879">
        <v>88611</v>
      </c>
      <c r="F1879">
        <v>11214000000</v>
      </c>
      <c r="G1879">
        <v>2022</v>
      </c>
    </row>
    <row r="1880" spans="1:7" x14ac:dyDescent="0.3">
      <c r="A1880" s="3">
        <v>44774</v>
      </c>
      <c r="B1880" t="s">
        <v>36</v>
      </c>
      <c r="C1880" t="s">
        <v>6</v>
      </c>
      <c r="D1880">
        <v>3069</v>
      </c>
      <c r="E1880">
        <v>50954</v>
      </c>
      <c r="F1880">
        <v>4603500000</v>
      </c>
      <c r="G1880">
        <v>2022</v>
      </c>
    </row>
    <row r="1881" spans="1:7" x14ac:dyDescent="0.3">
      <c r="A1881" s="3">
        <v>44774</v>
      </c>
      <c r="B1881" t="s">
        <v>24</v>
      </c>
      <c r="C1881" t="s">
        <v>6</v>
      </c>
      <c r="D1881">
        <v>1931</v>
      </c>
      <c r="E1881">
        <v>98165</v>
      </c>
      <c r="F1881">
        <v>2896500000</v>
      </c>
      <c r="G1881">
        <v>2022</v>
      </c>
    </row>
    <row r="1882" spans="1:7" x14ac:dyDescent="0.3">
      <c r="A1882" s="3">
        <v>44774</v>
      </c>
      <c r="B1882" t="s">
        <v>37</v>
      </c>
      <c r="C1882" t="s">
        <v>6</v>
      </c>
      <c r="D1882">
        <v>9723</v>
      </c>
      <c r="E1882">
        <v>118886</v>
      </c>
      <c r="F1882">
        <v>14584500000</v>
      </c>
      <c r="G1882">
        <v>2022</v>
      </c>
    </row>
    <row r="1883" spans="1:7" x14ac:dyDescent="0.3">
      <c r="A1883" s="3">
        <v>44774</v>
      </c>
      <c r="B1883" t="s">
        <v>15</v>
      </c>
      <c r="C1883" t="s">
        <v>6</v>
      </c>
      <c r="D1883">
        <v>8</v>
      </c>
      <c r="E1883">
        <v>3647</v>
      </c>
      <c r="F1883">
        <v>12000000</v>
      </c>
      <c r="G1883">
        <v>2022</v>
      </c>
    </row>
    <row r="1884" spans="1:7" x14ac:dyDescent="0.3">
      <c r="A1884" s="3">
        <v>44774</v>
      </c>
      <c r="B1884" t="s">
        <v>16</v>
      </c>
      <c r="C1884" t="s">
        <v>6</v>
      </c>
      <c r="D1884">
        <v>2</v>
      </c>
      <c r="E1884">
        <v>1734</v>
      </c>
      <c r="F1884">
        <v>3000000</v>
      </c>
      <c r="G1884">
        <v>2022</v>
      </c>
    </row>
    <row r="1885" spans="1:7" x14ac:dyDescent="0.3">
      <c r="A1885" s="3">
        <v>44774</v>
      </c>
      <c r="B1885" t="s">
        <v>17</v>
      </c>
      <c r="C1885" t="s">
        <v>6</v>
      </c>
      <c r="D1885">
        <v>6</v>
      </c>
      <c r="E1885">
        <v>2062</v>
      </c>
      <c r="F1885">
        <v>9000000</v>
      </c>
      <c r="G1885">
        <v>2022</v>
      </c>
    </row>
    <row r="1886" spans="1:7" x14ac:dyDescent="0.3">
      <c r="A1886" s="3">
        <v>44774</v>
      </c>
      <c r="B1886" t="s">
        <v>25</v>
      </c>
      <c r="C1886" t="s">
        <v>6</v>
      </c>
      <c r="D1886">
        <v>2007</v>
      </c>
      <c r="E1886">
        <v>30540</v>
      </c>
      <c r="F1886">
        <v>3010500000</v>
      </c>
      <c r="G1886">
        <v>2022</v>
      </c>
    </row>
    <row r="1887" spans="1:7" x14ac:dyDescent="0.3">
      <c r="A1887" s="3">
        <v>44774</v>
      </c>
      <c r="B1887" t="s">
        <v>19</v>
      </c>
      <c r="C1887" t="s">
        <v>6</v>
      </c>
      <c r="D1887">
        <v>91</v>
      </c>
      <c r="E1887">
        <v>3810</v>
      </c>
      <c r="F1887">
        <v>136500000</v>
      </c>
      <c r="G1887">
        <v>2022</v>
      </c>
    </row>
    <row r="1888" spans="1:7" x14ac:dyDescent="0.3">
      <c r="A1888" s="3">
        <v>44774</v>
      </c>
      <c r="B1888" t="s">
        <v>26</v>
      </c>
      <c r="C1888" t="s">
        <v>6</v>
      </c>
      <c r="D1888">
        <v>645</v>
      </c>
      <c r="E1888">
        <v>32591</v>
      </c>
      <c r="F1888">
        <v>967500000</v>
      </c>
      <c r="G1888">
        <v>2022</v>
      </c>
    </row>
    <row r="1889" spans="1:7" x14ac:dyDescent="0.3">
      <c r="A1889" s="3">
        <v>44774</v>
      </c>
      <c r="B1889" t="s">
        <v>38</v>
      </c>
      <c r="C1889" t="s">
        <v>6</v>
      </c>
      <c r="D1889">
        <v>4159</v>
      </c>
      <c r="E1889">
        <v>60191</v>
      </c>
      <c r="F1889">
        <v>6238500000</v>
      </c>
      <c r="G1889">
        <v>2022</v>
      </c>
    </row>
    <row r="1890" spans="1:7" x14ac:dyDescent="0.3">
      <c r="A1890" s="3">
        <v>44774</v>
      </c>
      <c r="B1890" t="s">
        <v>39</v>
      </c>
      <c r="C1890" t="s">
        <v>6</v>
      </c>
      <c r="D1890">
        <v>5306</v>
      </c>
      <c r="E1890">
        <v>120312</v>
      </c>
      <c r="F1890">
        <v>7959000000</v>
      </c>
      <c r="G1890">
        <v>2022</v>
      </c>
    </row>
    <row r="1891" spans="1:7" x14ac:dyDescent="0.3">
      <c r="A1891" s="3">
        <v>44774</v>
      </c>
      <c r="B1891" t="s">
        <v>20</v>
      </c>
      <c r="C1891" t="s">
        <v>6</v>
      </c>
      <c r="D1891">
        <v>14</v>
      </c>
      <c r="E1891">
        <v>2643</v>
      </c>
      <c r="F1891">
        <v>21000000</v>
      </c>
      <c r="G1891">
        <v>2022</v>
      </c>
    </row>
    <row r="1892" spans="1:7" x14ac:dyDescent="0.3">
      <c r="A1892" s="3">
        <v>44774</v>
      </c>
      <c r="B1892" t="s">
        <v>40</v>
      </c>
      <c r="C1892" t="s">
        <v>6</v>
      </c>
      <c r="D1892">
        <v>1920</v>
      </c>
      <c r="E1892">
        <v>131703</v>
      </c>
      <c r="F1892">
        <v>2880000000</v>
      </c>
      <c r="G1892">
        <v>2022</v>
      </c>
    </row>
    <row r="1893" spans="1:7" x14ac:dyDescent="0.3">
      <c r="A1893" s="3">
        <v>44774</v>
      </c>
      <c r="B1893" t="s">
        <v>27</v>
      </c>
      <c r="C1893" t="s">
        <v>6</v>
      </c>
      <c r="D1893">
        <v>494</v>
      </c>
      <c r="E1893">
        <v>12711</v>
      </c>
      <c r="F1893">
        <v>741000000</v>
      </c>
      <c r="G1893">
        <v>2022</v>
      </c>
    </row>
    <row r="1894" spans="1:7" x14ac:dyDescent="0.3">
      <c r="A1894" s="3">
        <v>44774</v>
      </c>
      <c r="B1894" t="s">
        <v>41</v>
      </c>
      <c r="C1894" t="s">
        <v>6</v>
      </c>
      <c r="D1894">
        <v>663</v>
      </c>
      <c r="E1894">
        <v>62200</v>
      </c>
      <c r="F1894">
        <v>994500000</v>
      </c>
      <c r="G1894">
        <v>2022</v>
      </c>
    </row>
    <row r="1895" spans="1:7" x14ac:dyDescent="0.3">
      <c r="A1895" s="3">
        <v>44805</v>
      </c>
      <c r="B1895" t="s">
        <v>32</v>
      </c>
      <c r="C1895" t="s">
        <v>6</v>
      </c>
      <c r="D1895">
        <v>2239</v>
      </c>
      <c r="E1895">
        <v>52804</v>
      </c>
      <c r="F1895">
        <v>3358500000</v>
      </c>
      <c r="G1895">
        <v>2022</v>
      </c>
    </row>
    <row r="1896" spans="1:7" x14ac:dyDescent="0.3">
      <c r="A1896" s="3">
        <v>44805</v>
      </c>
      <c r="B1896" t="s">
        <v>10</v>
      </c>
      <c r="C1896" t="s">
        <v>6</v>
      </c>
      <c r="D1896">
        <v>200</v>
      </c>
      <c r="E1896">
        <v>31729</v>
      </c>
      <c r="F1896">
        <v>300000000</v>
      </c>
      <c r="G1896">
        <v>2022</v>
      </c>
    </row>
    <row r="1897" spans="1:7" x14ac:dyDescent="0.3">
      <c r="A1897" s="3">
        <v>44805</v>
      </c>
      <c r="B1897" t="s">
        <v>21</v>
      </c>
      <c r="C1897" t="s">
        <v>6</v>
      </c>
      <c r="D1897">
        <v>951</v>
      </c>
      <c r="E1897">
        <v>54364</v>
      </c>
      <c r="F1897">
        <v>1426500000</v>
      </c>
      <c r="G1897">
        <v>2022</v>
      </c>
    </row>
    <row r="1898" spans="1:7" x14ac:dyDescent="0.3">
      <c r="A1898" s="3">
        <v>44805</v>
      </c>
      <c r="B1898" t="s">
        <v>22</v>
      </c>
      <c r="C1898" t="s">
        <v>6</v>
      </c>
      <c r="D1898">
        <v>70</v>
      </c>
      <c r="E1898">
        <v>1929</v>
      </c>
      <c r="F1898">
        <v>105000000</v>
      </c>
      <c r="G1898">
        <v>2022</v>
      </c>
    </row>
    <row r="1899" spans="1:7" x14ac:dyDescent="0.3">
      <c r="A1899" s="3">
        <v>44805</v>
      </c>
      <c r="B1899" t="s">
        <v>11</v>
      </c>
      <c r="C1899" t="s">
        <v>6</v>
      </c>
      <c r="D1899">
        <v>1190</v>
      </c>
      <c r="E1899">
        <v>23465</v>
      </c>
      <c r="F1899">
        <v>1785000000</v>
      </c>
      <c r="G1899">
        <v>2022</v>
      </c>
    </row>
    <row r="1900" spans="1:7" x14ac:dyDescent="0.3">
      <c r="A1900" s="3">
        <v>44805</v>
      </c>
      <c r="B1900" t="s">
        <v>12</v>
      </c>
      <c r="C1900" t="s">
        <v>6</v>
      </c>
      <c r="D1900">
        <v>8</v>
      </c>
      <c r="E1900">
        <v>629</v>
      </c>
      <c r="F1900">
        <v>12000000</v>
      </c>
      <c r="G1900">
        <v>2022</v>
      </c>
    </row>
    <row r="1901" spans="1:7" x14ac:dyDescent="0.3">
      <c r="A1901" s="3">
        <v>44805</v>
      </c>
      <c r="B1901" t="s">
        <v>23</v>
      </c>
      <c r="C1901" t="s">
        <v>6</v>
      </c>
      <c r="D1901">
        <v>2301</v>
      </c>
      <c r="E1901">
        <v>25409</v>
      </c>
      <c r="F1901">
        <v>3451500000</v>
      </c>
      <c r="G1901">
        <v>2022</v>
      </c>
    </row>
    <row r="1902" spans="1:7" x14ac:dyDescent="0.3">
      <c r="A1902" s="3">
        <v>44805</v>
      </c>
      <c r="B1902" t="s">
        <v>33</v>
      </c>
      <c r="C1902" t="s">
        <v>6</v>
      </c>
      <c r="D1902">
        <v>400</v>
      </c>
      <c r="E1902">
        <v>4078</v>
      </c>
      <c r="F1902">
        <v>600000000</v>
      </c>
      <c r="G1902">
        <v>2022</v>
      </c>
    </row>
    <row r="1903" spans="1:7" x14ac:dyDescent="0.3">
      <c r="A1903" s="3">
        <v>44805</v>
      </c>
      <c r="B1903" t="s">
        <v>34</v>
      </c>
      <c r="C1903" t="s">
        <v>6</v>
      </c>
      <c r="D1903">
        <v>5333</v>
      </c>
      <c r="E1903">
        <v>77920</v>
      </c>
      <c r="F1903">
        <v>7999500000</v>
      </c>
      <c r="G1903">
        <v>2022</v>
      </c>
    </row>
    <row r="1904" spans="1:7" x14ac:dyDescent="0.3">
      <c r="A1904" s="3">
        <v>44805</v>
      </c>
      <c r="B1904" t="s">
        <v>30</v>
      </c>
      <c r="C1904" t="s">
        <v>6</v>
      </c>
      <c r="D1904">
        <v>848</v>
      </c>
      <c r="E1904">
        <v>25832</v>
      </c>
      <c r="F1904">
        <v>1272000000</v>
      </c>
      <c r="G1904">
        <v>2022</v>
      </c>
    </row>
    <row r="1905" spans="1:7" x14ac:dyDescent="0.3">
      <c r="A1905" s="3">
        <v>44805</v>
      </c>
      <c r="B1905" t="s">
        <v>28</v>
      </c>
      <c r="C1905" t="s">
        <v>6</v>
      </c>
      <c r="D1905">
        <v>67</v>
      </c>
      <c r="E1905">
        <v>4101</v>
      </c>
      <c r="F1905">
        <v>100500000</v>
      </c>
      <c r="G1905">
        <v>2022</v>
      </c>
    </row>
    <row r="1906" spans="1:7" x14ac:dyDescent="0.3">
      <c r="A1906" s="3">
        <v>44805</v>
      </c>
      <c r="B1906" t="s">
        <v>13</v>
      </c>
      <c r="C1906" t="s">
        <v>6</v>
      </c>
      <c r="D1906">
        <v>220</v>
      </c>
      <c r="E1906">
        <v>8320</v>
      </c>
      <c r="F1906">
        <v>330000000</v>
      </c>
      <c r="G1906">
        <v>2022</v>
      </c>
    </row>
    <row r="1907" spans="1:7" x14ac:dyDescent="0.3">
      <c r="A1907" s="3">
        <v>44805</v>
      </c>
      <c r="B1907" t="s">
        <v>31</v>
      </c>
      <c r="C1907" t="s">
        <v>6</v>
      </c>
      <c r="D1907">
        <v>498</v>
      </c>
      <c r="E1907">
        <v>23758</v>
      </c>
      <c r="F1907">
        <v>747000000</v>
      </c>
      <c r="G1907">
        <v>2022</v>
      </c>
    </row>
    <row r="1908" spans="1:7" x14ac:dyDescent="0.3">
      <c r="A1908" s="3">
        <v>44805</v>
      </c>
      <c r="B1908" t="s">
        <v>35</v>
      </c>
      <c r="C1908" t="s">
        <v>6</v>
      </c>
      <c r="D1908">
        <v>7616</v>
      </c>
      <c r="E1908">
        <v>87981</v>
      </c>
      <c r="F1908">
        <v>11424000000</v>
      </c>
      <c r="G1908">
        <v>2022</v>
      </c>
    </row>
    <row r="1909" spans="1:7" x14ac:dyDescent="0.3">
      <c r="A1909" s="3">
        <v>44805</v>
      </c>
      <c r="B1909" t="s">
        <v>36</v>
      </c>
      <c r="C1909" t="s">
        <v>6</v>
      </c>
      <c r="D1909">
        <v>3100</v>
      </c>
      <c r="E1909">
        <v>53877</v>
      </c>
      <c r="F1909">
        <v>4650000000</v>
      </c>
      <c r="G1909">
        <v>2022</v>
      </c>
    </row>
    <row r="1910" spans="1:7" x14ac:dyDescent="0.3">
      <c r="A1910" s="3">
        <v>44805</v>
      </c>
      <c r="B1910" t="s">
        <v>24</v>
      </c>
      <c r="C1910" t="s">
        <v>6</v>
      </c>
      <c r="D1910">
        <v>1898</v>
      </c>
      <c r="E1910">
        <v>53245</v>
      </c>
      <c r="F1910">
        <v>2847000000</v>
      </c>
      <c r="G1910">
        <v>2022</v>
      </c>
    </row>
    <row r="1911" spans="1:7" x14ac:dyDescent="0.3">
      <c r="A1911" s="3">
        <v>44805</v>
      </c>
      <c r="B1911" t="s">
        <v>37</v>
      </c>
      <c r="C1911" t="s">
        <v>6</v>
      </c>
      <c r="D1911">
        <v>10730</v>
      </c>
      <c r="E1911">
        <v>122642</v>
      </c>
      <c r="F1911">
        <v>16095000000</v>
      </c>
      <c r="G1911">
        <v>2022</v>
      </c>
    </row>
    <row r="1912" spans="1:7" x14ac:dyDescent="0.3">
      <c r="A1912" s="3">
        <v>44805</v>
      </c>
      <c r="B1912" t="s">
        <v>17</v>
      </c>
      <c r="C1912" t="s">
        <v>6</v>
      </c>
      <c r="D1912">
        <v>4</v>
      </c>
      <c r="E1912">
        <v>1568</v>
      </c>
      <c r="F1912">
        <v>6000000</v>
      </c>
      <c r="G1912">
        <v>2022</v>
      </c>
    </row>
    <row r="1913" spans="1:7" x14ac:dyDescent="0.3">
      <c r="A1913" s="3">
        <v>44805</v>
      </c>
      <c r="B1913" t="s">
        <v>25</v>
      </c>
      <c r="C1913" t="s">
        <v>6</v>
      </c>
      <c r="D1913">
        <v>2197</v>
      </c>
      <c r="E1913">
        <v>36139</v>
      </c>
      <c r="F1913">
        <v>3295500000</v>
      </c>
      <c r="G1913">
        <v>2022</v>
      </c>
    </row>
    <row r="1914" spans="1:7" x14ac:dyDescent="0.3">
      <c r="A1914" s="3">
        <v>44805</v>
      </c>
      <c r="B1914" t="s">
        <v>19</v>
      </c>
      <c r="C1914" t="s">
        <v>6</v>
      </c>
      <c r="D1914">
        <v>114</v>
      </c>
      <c r="E1914">
        <v>3772</v>
      </c>
      <c r="F1914">
        <v>171000000</v>
      </c>
      <c r="G1914">
        <v>2022</v>
      </c>
    </row>
    <row r="1915" spans="1:7" x14ac:dyDescent="0.3">
      <c r="A1915" s="3">
        <v>44805</v>
      </c>
      <c r="B1915" t="s">
        <v>26</v>
      </c>
      <c r="C1915" t="s">
        <v>6</v>
      </c>
      <c r="D1915">
        <v>590</v>
      </c>
      <c r="E1915">
        <v>27407</v>
      </c>
      <c r="F1915">
        <v>885000000</v>
      </c>
      <c r="G1915">
        <v>2022</v>
      </c>
    </row>
    <row r="1916" spans="1:7" x14ac:dyDescent="0.3">
      <c r="A1916" s="3">
        <v>44805</v>
      </c>
      <c r="B1916" t="s">
        <v>38</v>
      </c>
      <c r="C1916" t="s">
        <v>6</v>
      </c>
      <c r="D1916">
        <v>4677</v>
      </c>
      <c r="E1916">
        <v>53951</v>
      </c>
      <c r="F1916">
        <v>7015500000</v>
      </c>
      <c r="G1916">
        <v>2022</v>
      </c>
    </row>
    <row r="1917" spans="1:7" x14ac:dyDescent="0.3">
      <c r="A1917" s="3">
        <v>44805</v>
      </c>
      <c r="B1917" t="s">
        <v>39</v>
      </c>
      <c r="C1917" t="s">
        <v>6</v>
      </c>
      <c r="D1917">
        <v>5112</v>
      </c>
      <c r="E1917">
        <v>121791</v>
      </c>
      <c r="F1917">
        <v>7668000000</v>
      </c>
      <c r="G1917">
        <v>2022</v>
      </c>
    </row>
    <row r="1918" spans="1:7" x14ac:dyDescent="0.3">
      <c r="A1918" s="3">
        <v>44805</v>
      </c>
      <c r="B1918" t="s">
        <v>20</v>
      </c>
      <c r="C1918" t="s">
        <v>6</v>
      </c>
      <c r="D1918">
        <v>17</v>
      </c>
      <c r="E1918">
        <v>3842</v>
      </c>
      <c r="F1918">
        <v>25500000</v>
      </c>
      <c r="G1918">
        <v>2022</v>
      </c>
    </row>
    <row r="1919" spans="1:7" x14ac:dyDescent="0.3">
      <c r="A1919" s="3">
        <v>44805</v>
      </c>
      <c r="B1919" t="s">
        <v>40</v>
      </c>
      <c r="C1919" t="s">
        <v>6</v>
      </c>
      <c r="D1919">
        <v>1787</v>
      </c>
      <c r="E1919">
        <v>97293</v>
      </c>
      <c r="F1919">
        <v>2680500000</v>
      </c>
      <c r="G1919">
        <v>2022</v>
      </c>
    </row>
    <row r="1920" spans="1:7" x14ac:dyDescent="0.3">
      <c r="A1920" s="3">
        <v>44805</v>
      </c>
      <c r="B1920" t="s">
        <v>27</v>
      </c>
      <c r="C1920" t="s">
        <v>6</v>
      </c>
      <c r="D1920">
        <v>386</v>
      </c>
      <c r="E1920">
        <v>9325</v>
      </c>
      <c r="F1920">
        <v>579000000</v>
      </c>
      <c r="G1920">
        <v>2022</v>
      </c>
    </row>
    <row r="1921" spans="1:7" x14ac:dyDescent="0.3">
      <c r="A1921" s="3">
        <v>44805</v>
      </c>
      <c r="B1921" t="s">
        <v>41</v>
      </c>
      <c r="C1921" t="s">
        <v>6</v>
      </c>
      <c r="D1921">
        <v>727</v>
      </c>
      <c r="E1921">
        <v>64255</v>
      </c>
      <c r="F1921">
        <v>1090500000</v>
      </c>
      <c r="G1921">
        <v>2022</v>
      </c>
    </row>
    <row r="1922" spans="1:7" x14ac:dyDescent="0.3">
      <c r="A1922" s="3">
        <v>44835</v>
      </c>
      <c r="B1922" t="s">
        <v>32</v>
      </c>
      <c r="C1922" t="s">
        <v>6</v>
      </c>
      <c r="D1922">
        <v>2568</v>
      </c>
      <c r="E1922">
        <v>74374</v>
      </c>
      <c r="F1922">
        <v>3852000000</v>
      </c>
      <c r="G1922">
        <v>2022</v>
      </c>
    </row>
    <row r="1923" spans="1:7" x14ac:dyDescent="0.3">
      <c r="A1923" s="3">
        <v>44835</v>
      </c>
      <c r="B1923" t="s">
        <v>10</v>
      </c>
      <c r="C1923" t="s">
        <v>6</v>
      </c>
      <c r="D1923">
        <v>194</v>
      </c>
      <c r="E1923">
        <v>38033</v>
      </c>
      <c r="F1923">
        <v>291000000</v>
      </c>
      <c r="G1923">
        <v>2022</v>
      </c>
    </row>
    <row r="1924" spans="1:7" x14ac:dyDescent="0.3">
      <c r="A1924" s="3">
        <v>44835</v>
      </c>
      <c r="B1924" t="s">
        <v>21</v>
      </c>
      <c r="C1924" t="s">
        <v>6</v>
      </c>
      <c r="D1924">
        <v>1377</v>
      </c>
      <c r="E1924">
        <v>88895</v>
      </c>
      <c r="F1924">
        <v>2065500000</v>
      </c>
      <c r="G1924">
        <v>2022</v>
      </c>
    </row>
    <row r="1925" spans="1:7" x14ac:dyDescent="0.3">
      <c r="A1925" s="3">
        <v>44835</v>
      </c>
      <c r="B1925" t="s">
        <v>22</v>
      </c>
      <c r="C1925" t="s">
        <v>6</v>
      </c>
      <c r="D1925">
        <v>118</v>
      </c>
      <c r="E1925">
        <v>3103</v>
      </c>
      <c r="F1925">
        <v>177000000</v>
      </c>
      <c r="G1925">
        <v>2022</v>
      </c>
    </row>
    <row r="1926" spans="1:7" x14ac:dyDescent="0.3">
      <c r="A1926" s="3">
        <v>44835</v>
      </c>
      <c r="B1926" t="s">
        <v>11</v>
      </c>
      <c r="C1926" t="s">
        <v>6</v>
      </c>
      <c r="D1926">
        <v>2471</v>
      </c>
      <c r="E1926">
        <v>57951</v>
      </c>
      <c r="F1926">
        <v>3706500000</v>
      </c>
      <c r="G1926">
        <v>2022</v>
      </c>
    </row>
    <row r="1927" spans="1:7" x14ac:dyDescent="0.3">
      <c r="A1927" s="3">
        <v>44835</v>
      </c>
      <c r="B1927" t="s">
        <v>12</v>
      </c>
      <c r="C1927" t="s">
        <v>6</v>
      </c>
      <c r="D1927">
        <v>5</v>
      </c>
      <c r="E1927">
        <v>619</v>
      </c>
      <c r="F1927">
        <v>7500000</v>
      </c>
      <c r="G1927">
        <v>2022</v>
      </c>
    </row>
    <row r="1928" spans="1:7" x14ac:dyDescent="0.3">
      <c r="A1928" s="3">
        <v>44835</v>
      </c>
      <c r="B1928" t="s">
        <v>23</v>
      </c>
      <c r="C1928" t="s">
        <v>6</v>
      </c>
      <c r="D1928">
        <v>3699</v>
      </c>
      <c r="E1928">
        <v>50702</v>
      </c>
      <c r="F1928">
        <v>5548500000</v>
      </c>
      <c r="G1928">
        <v>2022</v>
      </c>
    </row>
    <row r="1929" spans="1:7" x14ac:dyDescent="0.3">
      <c r="A1929" s="3">
        <v>44835</v>
      </c>
      <c r="B1929" t="s">
        <v>33</v>
      </c>
      <c r="C1929" t="s">
        <v>6</v>
      </c>
      <c r="D1929">
        <v>704</v>
      </c>
      <c r="E1929">
        <v>6241</v>
      </c>
      <c r="F1929">
        <v>1056000000</v>
      </c>
      <c r="G1929">
        <v>2022</v>
      </c>
    </row>
    <row r="1930" spans="1:7" x14ac:dyDescent="0.3">
      <c r="A1930" s="3">
        <v>44835</v>
      </c>
      <c r="B1930" t="s">
        <v>34</v>
      </c>
      <c r="C1930" t="s">
        <v>6</v>
      </c>
      <c r="D1930">
        <v>6635</v>
      </c>
      <c r="E1930">
        <v>115540</v>
      </c>
      <c r="F1930">
        <v>9952500000</v>
      </c>
      <c r="G1930">
        <v>2022</v>
      </c>
    </row>
    <row r="1931" spans="1:7" x14ac:dyDescent="0.3">
      <c r="A1931" s="3">
        <v>44835</v>
      </c>
      <c r="B1931" t="s">
        <v>30</v>
      </c>
      <c r="C1931" t="s">
        <v>6</v>
      </c>
      <c r="D1931">
        <v>1313</v>
      </c>
      <c r="E1931">
        <v>38921</v>
      </c>
      <c r="F1931">
        <v>1969500000</v>
      </c>
      <c r="G1931">
        <v>2022</v>
      </c>
    </row>
    <row r="1932" spans="1:7" x14ac:dyDescent="0.3">
      <c r="A1932" s="3">
        <v>44835</v>
      </c>
      <c r="B1932" t="s">
        <v>28</v>
      </c>
      <c r="C1932" t="s">
        <v>6</v>
      </c>
      <c r="D1932">
        <v>79</v>
      </c>
      <c r="E1932">
        <v>5548</v>
      </c>
      <c r="F1932">
        <v>118500000</v>
      </c>
      <c r="G1932">
        <v>2022</v>
      </c>
    </row>
    <row r="1933" spans="1:7" x14ac:dyDescent="0.3">
      <c r="A1933" s="3">
        <v>44835</v>
      </c>
      <c r="B1933" t="s">
        <v>13</v>
      </c>
      <c r="C1933" t="s">
        <v>6</v>
      </c>
      <c r="D1933">
        <v>258</v>
      </c>
      <c r="E1933">
        <v>9184</v>
      </c>
      <c r="F1933">
        <v>387000000</v>
      </c>
      <c r="G1933">
        <v>2022</v>
      </c>
    </row>
    <row r="1934" spans="1:7" x14ac:dyDescent="0.3">
      <c r="A1934" s="3">
        <v>44835</v>
      </c>
      <c r="B1934" t="s">
        <v>31</v>
      </c>
      <c r="C1934" t="s">
        <v>6</v>
      </c>
      <c r="D1934">
        <v>949</v>
      </c>
      <c r="E1934">
        <v>50073</v>
      </c>
      <c r="F1934">
        <v>1423500000</v>
      </c>
      <c r="G1934">
        <v>2022</v>
      </c>
    </row>
    <row r="1935" spans="1:7" x14ac:dyDescent="0.3">
      <c r="A1935" s="3">
        <v>44835</v>
      </c>
      <c r="B1935" t="s">
        <v>35</v>
      </c>
      <c r="C1935" t="s">
        <v>6</v>
      </c>
      <c r="D1935">
        <v>9706</v>
      </c>
      <c r="E1935">
        <v>117015</v>
      </c>
      <c r="F1935">
        <v>14559000000</v>
      </c>
      <c r="G1935">
        <v>2022</v>
      </c>
    </row>
    <row r="1936" spans="1:7" x14ac:dyDescent="0.3">
      <c r="A1936" s="3">
        <v>44835</v>
      </c>
      <c r="B1936" t="s">
        <v>36</v>
      </c>
      <c r="C1936" t="s">
        <v>6</v>
      </c>
      <c r="D1936">
        <v>3629</v>
      </c>
      <c r="E1936">
        <v>44021</v>
      </c>
      <c r="F1936">
        <v>5443500000</v>
      </c>
      <c r="G1936">
        <v>2022</v>
      </c>
    </row>
    <row r="1937" spans="1:7" x14ac:dyDescent="0.3">
      <c r="A1937" s="3">
        <v>44835</v>
      </c>
      <c r="B1937" t="s">
        <v>24</v>
      </c>
      <c r="C1937" t="s">
        <v>6</v>
      </c>
      <c r="D1937">
        <v>3616</v>
      </c>
      <c r="E1937">
        <v>137210</v>
      </c>
      <c r="F1937">
        <v>5424000000</v>
      </c>
      <c r="G1937">
        <v>2022</v>
      </c>
    </row>
    <row r="1938" spans="1:7" x14ac:dyDescent="0.3">
      <c r="A1938" s="3">
        <v>44835</v>
      </c>
      <c r="B1938" t="s">
        <v>37</v>
      </c>
      <c r="C1938" t="s">
        <v>6</v>
      </c>
      <c r="D1938">
        <v>15999</v>
      </c>
      <c r="E1938">
        <v>189870</v>
      </c>
      <c r="F1938">
        <v>23998500000</v>
      </c>
      <c r="G1938">
        <v>2022</v>
      </c>
    </row>
    <row r="1939" spans="1:7" x14ac:dyDescent="0.3">
      <c r="A1939" s="3">
        <v>44835</v>
      </c>
      <c r="B1939" t="s">
        <v>15</v>
      </c>
      <c r="C1939" t="s">
        <v>6</v>
      </c>
      <c r="D1939">
        <v>4</v>
      </c>
      <c r="E1939">
        <v>2532</v>
      </c>
      <c r="F1939">
        <v>6000000</v>
      </c>
      <c r="G1939">
        <v>2022</v>
      </c>
    </row>
    <row r="1940" spans="1:7" x14ac:dyDescent="0.3">
      <c r="A1940" s="3">
        <v>44835</v>
      </c>
      <c r="B1940" t="s">
        <v>16</v>
      </c>
      <c r="C1940" t="s">
        <v>6</v>
      </c>
      <c r="D1940">
        <v>5</v>
      </c>
      <c r="E1940">
        <v>1558</v>
      </c>
      <c r="F1940">
        <v>7500000</v>
      </c>
      <c r="G1940">
        <v>2022</v>
      </c>
    </row>
    <row r="1941" spans="1:7" x14ac:dyDescent="0.3">
      <c r="A1941" s="3">
        <v>44835</v>
      </c>
      <c r="B1941" t="s">
        <v>17</v>
      </c>
      <c r="C1941" t="s">
        <v>6</v>
      </c>
      <c r="D1941">
        <v>3</v>
      </c>
      <c r="E1941">
        <v>1638</v>
      </c>
      <c r="F1941">
        <v>4500000</v>
      </c>
      <c r="G1941">
        <v>2022</v>
      </c>
    </row>
    <row r="1942" spans="1:7" x14ac:dyDescent="0.3">
      <c r="A1942" s="3">
        <v>44835</v>
      </c>
      <c r="B1942" t="s">
        <v>25</v>
      </c>
      <c r="C1942" t="s">
        <v>6</v>
      </c>
      <c r="D1942">
        <v>3695</v>
      </c>
      <c r="E1942">
        <v>72161</v>
      </c>
      <c r="F1942">
        <v>5542500000</v>
      </c>
      <c r="G1942">
        <v>2022</v>
      </c>
    </row>
    <row r="1943" spans="1:7" x14ac:dyDescent="0.3">
      <c r="A1943" s="3">
        <v>44835</v>
      </c>
      <c r="B1943" t="s">
        <v>19</v>
      </c>
      <c r="C1943" t="s">
        <v>6</v>
      </c>
      <c r="D1943">
        <v>180</v>
      </c>
      <c r="E1943">
        <v>3564</v>
      </c>
      <c r="F1943">
        <v>270000000</v>
      </c>
      <c r="G1943">
        <v>2022</v>
      </c>
    </row>
    <row r="1944" spans="1:7" x14ac:dyDescent="0.3">
      <c r="A1944" s="3">
        <v>44835</v>
      </c>
      <c r="B1944" t="s">
        <v>26</v>
      </c>
      <c r="C1944" t="s">
        <v>6</v>
      </c>
      <c r="D1944">
        <v>707</v>
      </c>
      <c r="E1944">
        <v>37265</v>
      </c>
      <c r="F1944">
        <v>1060500000</v>
      </c>
      <c r="G1944">
        <v>2022</v>
      </c>
    </row>
    <row r="1945" spans="1:7" x14ac:dyDescent="0.3">
      <c r="A1945" s="3">
        <v>44835</v>
      </c>
      <c r="B1945" t="s">
        <v>38</v>
      </c>
      <c r="C1945" t="s">
        <v>6</v>
      </c>
      <c r="D1945">
        <v>9455</v>
      </c>
      <c r="E1945">
        <v>133585</v>
      </c>
      <c r="F1945">
        <v>14182500000</v>
      </c>
      <c r="G1945">
        <v>2022</v>
      </c>
    </row>
    <row r="1946" spans="1:7" x14ac:dyDescent="0.3">
      <c r="A1946" s="3">
        <v>44835</v>
      </c>
      <c r="B1946" t="s">
        <v>39</v>
      </c>
      <c r="C1946" t="s">
        <v>6</v>
      </c>
      <c r="D1946">
        <v>5530</v>
      </c>
      <c r="E1946">
        <v>111507</v>
      </c>
      <c r="F1946">
        <v>8295000000</v>
      </c>
      <c r="G1946">
        <v>2022</v>
      </c>
    </row>
    <row r="1947" spans="1:7" x14ac:dyDescent="0.3">
      <c r="A1947" s="3">
        <v>44835</v>
      </c>
      <c r="B1947" t="s">
        <v>20</v>
      </c>
      <c r="C1947" t="s">
        <v>6</v>
      </c>
      <c r="D1947">
        <v>13</v>
      </c>
      <c r="E1947">
        <v>3431</v>
      </c>
      <c r="F1947">
        <v>19500000</v>
      </c>
      <c r="G1947">
        <v>2022</v>
      </c>
    </row>
    <row r="1948" spans="1:7" x14ac:dyDescent="0.3">
      <c r="A1948" s="3">
        <v>44835</v>
      </c>
      <c r="B1948" t="s">
        <v>40</v>
      </c>
      <c r="C1948" t="s">
        <v>6</v>
      </c>
      <c r="D1948">
        <v>3003</v>
      </c>
      <c r="E1948">
        <v>258110</v>
      </c>
      <c r="F1948">
        <v>4504500000</v>
      </c>
      <c r="G1948">
        <v>2022</v>
      </c>
    </row>
    <row r="1949" spans="1:7" x14ac:dyDescent="0.3">
      <c r="A1949" s="3">
        <v>44835</v>
      </c>
      <c r="B1949" t="s">
        <v>27</v>
      </c>
      <c r="C1949" t="s">
        <v>6</v>
      </c>
      <c r="D1949">
        <v>797</v>
      </c>
      <c r="E1949">
        <v>19532</v>
      </c>
      <c r="F1949">
        <v>1195500000</v>
      </c>
      <c r="G1949">
        <v>2022</v>
      </c>
    </row>
    <row r="1950" spans="1:7" x14ac:dyDescent="0.3">
      <c r="A1950" s="3">
        <v>44835</v>
      </c>
      <c r="B1950" t="s">
        <v>41</v>
      </c>
      <c r="C1950" t="s">
        <v>6</v>
      </c>
      <c r="D1950">
        <v>538</v>
      </c>
      <c r="E1950">
        <v>50676</v>
      </c>
      <c r="F1950">
        <v>807000000</v>
      </c>
      <c r="G1950">
        <v>2022</v>
      </c>
    </row>
    <row r="1951" spans="1:7" x14ac:dyDescent="0.3">
      <c r="A1951" s="3">
        <v>44866</v>
      </c>
      <c r="B1951" t="s">
        <v>8</v>
      </c>
      <c r="C1951" t="s">
        <v>6</v>
      </c>
      <c r="D1951">
        <v>6</v>
      </c>
      <c r="E1951">
        <v>405</v>
      </c>
      <c r="F1951">
        <v>9000000</v>
      </c>
      <c r="G1951">
        <v>2022</v>
      </c>
    </row>
    <row r="1952" spans="1:7" x14ac:dyDescent="0.3">
      <c r="A1952" s="3">
        <v>44866</v>
      </c>
      <c r="B1952" t="s">
        <v>32</v>
      </c>
      <c r="C1952" t="s">
        <v>6</v>
      </c>
      <c r="D1952">
        <v>2742</v>
      </c>
      <c r="E1952">
        <v>69695</v>
      </c>
      <c r="F1952">
        <v>4113000000</v>
      </c>
      <c r="G1952">
        <v>2022</v>
      </c>
    </row>
    <row r="1953" spans="1:7" x14ac:dyDescent="0.3">
      <c r="A1953" s="3">
        <v>44866</v>
      </c>
      <c r="B1953" t="s">
        <v>10</v>
      </c>
      <c r="C1953" t="s">
        <v>6</v>
      </c>
      <c r="D1953">
        <v>176</v>
      </c>
      <c r="E1953">
        <v>32542</v>
      </c>
      <c r="F1953">
        <v>264000000</v>
      </c>
      <c r="G1953">
        <v>2022</v>
      </c>
    </row>
    <row r="1954" spans="1:7" x14ac:dyDescent="0.3">
      <c r="A1954" s="3">
        <v>44866</v>
      </c>
      <c r="B1954" t="s">
        <v>21</v>
      </c>
      <c r="C1954" t="s">
        <v>6</v>
      </c>
      <c r="D1954">
        <v>1253</v>
      </c>
      <c r="E1954">
        <v>110759</v>
      </c>
      <c r="F1954">
        <v>1879500000</v>
      </c>
      <c r="G1954">
        <v>2022</v>
      </c>
    </row>
    <row r="1955" spans="1:7" x14ac:dyDescent="0.3">
      <c r="A1955" s="3">
        <v>44866</v>
      </c>
      <c r="B1955" t="s">
        <v>22</v>
      </c>
      <c r="C1955" t="s">
        <v>6</v>
      </c>
      <c r="D1955">
        <v>163</v>
      </c>
      <c r="E1955">
        <v>1727</v>
      </c>
      <c r="F1955">
        <v>244500000</v>
      </c>
      <c r="G1955">
        <v>2022</v>
      </c>
    </row>
    <row r="1956" spans="1:7" x14ac:dyDescent="0.3">
      <c r="A1956" s="3">
        <v>44866</v>
      </c>
      <c r="B1956" t="s">
        <v>11</v>
      </c>
      <c r="C1956" t="s">
        <v>6</v>
      </c>
      <c r="D1956">
        <v>2725</v>
      </c>
      <c r="E1956">
        <v>42575</v>
      </c>
      <c r="F1956">
        <v>4087500000</v>
      </c>
      <c r="G1956">
        <v>2022</v>
      </c>
    </row>
    <row r="1957" spans="1:7" x14ac:dyDescent="0.3">
      <c r="A1957" s="3">
        <v>44866</v>
      </c>
      <c r="B1957" t="s">
        <v>12</v>
      </c>
      <c r="C1957" t="s">
        <v>6</v>
      </c>
      <c r="D1957">
        <v>14</v>
      </c>
      <c r="E1957">
        <v>1290</v>
      </c>
      <c r="F1957">
        <v>21000000</v>
      </c>
      <c r="G1957">
        <v>2022</v>
      </c>
    </row>
    <row r="1958" spans="1:7" x14ac:dyDescent="0.3">
      <c r="A1958" s="3">
        <v>44866</v>
      </c>
      <c r="B1958" t="s">
        <v>23</v>
      </c>
      <c r="C1958" t="s">
        <v>6</v>
      </c>
      <c r="D1958">
        <v>3869</v>
      </c>
      <c r="E1958">
        <v>41689</v>
      </c>
      <c r="F1958">
        <v>5803500000</v>
      </c>
      <c r="G1958">
        <v>2022</v>
      </c>
    </row>
    <row r="1959" spans="1:7" x14ac:dyDescent="0.3">
      <c r="A1959" s="3">
        <v>44866</v>
      </c>
      <c r="B1959" t="s">
        <v>33</v>
      </c>
      <c r="C1959" t="s">
        <v>6</v>
      </c>
      <c r="D1959">
        <v>587</v>
      </c>
      <c r="E1959">
        <v>5285</v>
      </c>
      <c r="F1959">
        <v>880500000</v>
      </c>
      <c r="G1959">
        <v>2022</v>
      </c>
    </row>
    <row r="1960" spans="1:7" x14ac:dyDescent="0.3">
      <c r="A1960" s="3">
        <v>44866</v>
      </c>
      <c r="B1960" t="s">
        <v>34</v>
      </c>
      <c r="C1960" t="s">
        <v>6</v>
      </c>
      <c r="D1960">
        <v>8322</v>
      </c>
      <c r="E1960">
        <v>165828</v>
      </c>
      <c r="F1960">
        <v>12483000000</v>
      </c>
      <c r="G1960">
        <v>2022</v>
      </c>
    </row>
    <row r="1961" spans="1:7" x14ac:dyDescent="0.3">
      <c r="A1961" s="3">
        <v>44866</v>
      </c>
      <c r="B1961" t="s">
        <v>30</v>
      </c>
      <c r="C1961" t="s">
        <v>6</v>
      </c>
      <c r="D1961">
        <v>1369</v>
      </c>
      <c r="E1961">
        <v>58469</v>
      </c>
      <c r="F1961">
        <v>2053500000</v>
      </c>
      <c r="G1961">
        <v>2022</v>
      </c>
    </row>
    <row r="1962" spans="1:7" x14ac:dyDescent="0.3">
      <c r="A1962" s="3">
        <v>44866</v>
      </c>
      <c r="B1962" t="s">
        <v>28</v>
      </c>
      <c r="C1962" t="s">
        <v>6</v>
      </c>
      <c r="D1962">
        <v>134</v>
      </c>
      <c r="E1962">
        <v>9181</v>
      </c>
      <c r="F1962">
        <v>201000000</v>
      </c>
      <c r="G1962">
        <v>2022</v>
      </c>
    </row>
    <row r="1963" spans="1:7" x14ac:dyDescent="0.3">
      <c r="A1963" s="3">
        <v>44866</v>
      </c>
      <c r="B1963" t="s">
        <v>13</v>
      </c>
      <c r="C1963" t="s">
        <v>6</v>
      </c>
      <c r="D1963">
        <v>194</v>
      </c>
      <c r="E1963">
        <v>4656</v>
      </c>
      <c r="F1963">
        <v>291000000</v>
      </c>
      <c r="G1963">
        <v>2022</v>
      </c>
    </row>
    <row r="1964" spans="1:7" x14ac:dyDescent="0.3">
      <c r="A1964" s="3">
        <v>44866</v>
      </c>
      <c r="B1964" t="s">
        <v>31</v>
      </c>
      <c r="C1964" t="s">
        <v>6</v>
      </c>
      <c r="D1964">
        <v>953</v>
      </c>
      <c r="E1964">
        <v>40248</v>
      </c>
      <c r="F1964">
        <v>1429500000</v>
      </c>
      <c r="G1964">
        <v>2022</v>
      </c>
    </row>
    <row r="1965" spans="1:7" x14ac:dyDescent="0.3">
      <c r="A1965" s="3">
        <v>44866</v>
      </c>
      <c r="B1965" t="s">
        <v>35</v>
      </c>
      <c r="C1965" t="s">
        <v>6</v>
      </c>
      <c r="D1965">
        <v>9851</v>
      </c>
      <c r="E1965">
        <v>109695</v>
      </c>
      <c r="F1965">
        <v>14776500000</v>
      </c>
      <c r="G1965">
        <v>2022</v>
      </c>
    </row>
    <row r="1966" spans="1:7" x14ac:dyDescent="0.3">
      <c r="A1966" s="3">
        <v>44866</v>
      </c>
      <c r="B1966" t="s">
        <v>36</v>
      </c>
      <c r="C1966" t="s">
        <v>6</v>
      </c>
      <c r="D1966">
        <v>3698</v>
      </c>
      <c r="E1966">
        <v>40561</v>
      </c>
      <c r="F1966">
        <v>5547000000</v>
      </c>
      <c r="G1966">
        <v>2022</v>
      </c>
    </row>
    <row r="1967" spans="1:7" x14ac:dyDescent="0.3">
      <c r="A1967" s="3">
        <v>44866</v>
      </c>
      <c r="B1967" t="s">
        <v>24</v>
      </c>
      <c r="C1967" t="s">
        <v>6</v>
      </c>
      <c r="D1967">
        <v>3426</v>
      </c>
      <c r="E1967">
        <v>130285</v>
      </c>
      <c r="F1967">
        <v>5139000000</v>
      </c>
      <c r="G1967">
        <v>2022</v>
      </c>
    </row>
    <row r="1968" spans="1:7" x14ac:dyDescent="0.3">
      <c r="A1968" s="3">
        <v>44866</v>
      </c>
      <c r="B1968" t="s">
        <v>37</v>
      </c>
      <c r="C1968" t="s">
        <v>6</v>
      </c>
      <c r="D1968">
        <v>13718</v>
      </c>
      <c r="E1968">
        <v>204988</v>
      </c>
      <c r="F1968">
        <v>20577000000</v>
      </c>
      <c r="G1968">
        <v>2022</v>
      </c>
    </row>
    <row r="1969" spans="1:7" x14ac:dyDescent="0.3">
      <c r="A1969" s="3">
        <v>44866</v>
      </c>
      <c r="B1969" t="s">
        <v>15</v>
      </c>
      <c r="C1969" t="s">
        <v>6</v>
      </c>
      <c r="D1969">
        <v>2</v>
      </c>
      <c r="E1969">
        <v>5529</v>
      </c>
      <c r="F1969">
        <v>3000000</v>
      </c>
      <c r="G1969">
        <v>2022</v>
      </c>
    </row>
    <row r="1970" spans="1:7" x14ac:dyDescent="0.3">
      <c r="A1970" s="3">
        <v>44866</v>
      </c>
      <c r="B1970" t="s">
        <v>16</v>
      </c>
      <c r="C1970" t="s">
        <v>6</v>
      </c>
      <c r="D1970">
        <v>3</v>
      </c>
      <c r="E1970">
        <v>1438</v>
      </c>
      <c r="F1970">
        <v>4500000</v>
      </c>
      <c r="G1970">
        <v>2022</v>
      </c>
    </row>
    <row r="1971" spans="1:7" x14ac:dyDescent="0.3">
      <c r="A1971" s="3">
        <v>44866</v>
      </c>
      <c r="B1971" t="s">
        <v>17</v>
      </c>
      <c r="C1971" t="s">
        <v>6</v>
      </c>
      <c r="D1971">
        <v>8</v>
      </c>
      <c r="E1971">
        <v>1542</v>
      </c>
      <c r="F1971">
        <v>12000000</v>
      </c>
      <c r="G1971">
        <v>2022</v>
      </c>
    </row>
    <row r="1972" spans="1:7" x14ac:dyDescent="0.3">
      <c r="A1972" s="3">
        <v>44866</v>
      </c>
      <c r="B1972" t="s">
        <v>25</v>
      </c>
      <c r="C1972" t="s">
        <v>6</v>
      </c>
      <c r="D1972">
        <v>2997</v>
      </c>
      <c r="E1972">
        <v>38593</v>
      </c>
      <c r="F1972">
        <v>4495500000</v>
      </c>
      <c r="G1972">
        <v>2022</v>
      </c>
    </row>
    <row r="1973" spans="1:7" x14ac:dyDescent="0.3">
      <c r="A1973" s="3">
        <v>44866</v>
      </c>
      <c r="B1973" t="s">
        <v>19</v>
      </c>
      <c r="C1973" t="s">
        <v>6</v>
      </c>
      <c r="D1973">
        <v>153</v>
      </c>
      <c r="E1973">
        <v>3002</v>
      </c>
      <c r="F1973">
        <v>229500000</v>
      </c>
      <c r="G1973">
        <v>2022</v>
      </c>
    </row>
    <row r="1974" spans="1:7" x14ac:dyDescent="0.3">
      <c r="A1974" s="3">
        <v>44866</v>
      </c>
      <c r="B1974" t="s">
        <v>26</v>
      </c>
      <c r="C1974" t="s">
        <v>6</v>
      </c>
      <c r="D1974">
        <v>1042</v>
      </c>
      <c r="E1974">
        <v>46873</v>
      </c>
      <c r="F1974">
        <v>1563000000</v>
      </c>
      <c r="G1974">
        <v>2022</v>
      </c>
    </row>
    <row r="1975" spans="1:7" x14ac:dyDescent="0.3">
      <c r="A1975" s="3">
        <v>44866</v>
      </c>
      <c r="B1975" t="s">
        <v>38</v>
      </c>
      <c r="C1975" t="s">
        <v>6</v>
      </c>
      <c r="D1975">
        <v>7306</v>
      </c>
      <c r="E1975">
        <v>158463</v>
      </c>
      <c r="F1975">
        <v>10959000000</v>
      </c>
      <c r="G1975">
        <v>2022</v>
      </c>
    </row>
    <row r="1976" spans="1:7" x14ac:dyDescent="0.3">
      <c r="A1976" s="3">
        <v>44866</v>
      </c>
      <c r="B1976" t="s">
        <v>39</v>
      </c>
      <c r="C1976" t="s">
        <v>6</v>
      </c>
      <c r="D1976">
        <v>7258</v>
      </c>
      <c r="E1976">
        <v>120109</v>
      </c>
      <c r="F1976">
        <v>10887000000</v>
      </c>
      <c r="G1976">
        <v>2022</v>
      </c>
    </row>
    <row r="1977" spans="1:7" x14ac:dyDescent="0.3">
      <c r="A1977" s="3">
        <v>44866</v>
      </c>
      <c r="B1977" t="s">
        <v>20</v>
      </c>
      <c r="C1977" t="s">
        <v>6</v>
      </c>
      <c r="D1977">
        <v>12</v>
      </c>
      <c r="E1977">
        <v>3427</v>
      </c>
      <c r="F1977">
        <v>18000000</v>
      </c>
      <c r="G1977">
        <v>2022</v>
      </c>
    </row>
    <row r="1978" spans="1:7" x14ac:dyDescent="0.3">
      <c r="A1978" s="3">
        <v>44866</v>
      </c>
      <c r="B1978" t="s">
        <v>40</v>
      </c>
      <c r="C1978" t="s">
        <v>6</v>
      </c>
      <c r="D1978">
        <v>2746</v>
      </c>
      <c r="E1978">
        <v>279169</v>
      </c>
      <c r="F1978">
        <v>4119000000</v>
      </c>
      <c r="G1978">
        <v>2022</v>
      </c>
    </row>
    <row r="1979" spans="1:7" x14ac:dyDescent="0.3">
      <c r="A1979" s="3">
        <v>44866</v>
      </c>
      <c r="B1979" t="s">
        <v>27</v>
      </c>
      <c r="C1979" t="s">
        <v>6</v>
      </c>
      <c r="D1979">
        <v>839</v>
      </c>
      <c r="E1979">
        <v>25037</v>
      </c>
      <c r="F1979">
        <v>1258500000</v>
      </c>
      <c r="G1979">
        <v>2022</v>
      </c>
    </row>
    <row r="1980" spans="1:7" x14ac:dyDescent="0.3">
      <c r="A1980" s="3">
        <v>44866</v>
      </c>
      <c r="B1980" t="s">
        <v>41</v>
      </c>
      <c r="C1980" t="s">
        <v>6</v>
      </c>
      <c r="D1980">
        <v>1209</v>
      </c>
      <c r="E1980">
        <v>100516</v>
      </c>
      <c r="F1980">
        <v>1813500000</v>
      </c>
      <c r="G1980">
        <v>2022</v>
      </c>
    </row>
    <row r="1981" spans="1:7" x14ac:dyDescent="0.3">
      <c r="A1981" s="3">
        <v>44896</v>
      </c>
      <c r="B1981" t="s">
        <v>8</v>
      </c>
      <c r="C1981" t="s">
        <v>6</v>
      </c>
      <c r="D1981">
        <v>10</v>
      </c>
      <c r="E1981">
        <v>397</v>
      </c>
      <c r="F1981">
        <v>15000000</v>
      </c>
      <c r="G1981">
        <v>2022</v>
      </c>
    </row>
    <row r="1982" spans="1:7" x14ac:dyDescent="0.3">
      <c r="A1982" s="3">
        <v>44896</v>
      </c>
      <c r="B1982" t="s">
        <v>32</v>
      </c>
      <c r="C1982" t="s">
        <v>6</v>
      </c>
      <c r="D1982">
        <v>2718</v>
      </c>
      <c r="E1982">
        <v>47327</v>
      </c>
      <c r="F1982">
        <v>4077000000</v>
      </c>
      <c r="G1982">
        <v>2022</v>
      </c>
    </row>
    <row r="1983" spans="1:7" x14ac:dyDescent="0.3">
      <c r="A1983" s="3">
        <v>44896</v>
      </c>
      <c r="B1983" t="s">
        <v>10</v>
      </c>
      <c r="C1983" t="s">
        <v>6</v>
      </c>
      <c r="D1983">
        <v>250</v>
      </c>
      <c r="E1983">
        <v>34737</v>
      </c>
      <c r="F1983">
        <v>375000000</v>
      </c>
      <c r="G1983">
        <v>2022</v>
      </c>
    </row>
    <row r="1984" spans="1:7" x14ac:dyDescent="0.3">
      <c r="A1984" s="3">
        <v>44896</v>
      </c>
      <c r="B1984" t="s">
        <v>21</v>
      </c>
      <c r="C1984" t="s">
        <v>6</v>
      </c>
      <c r="D1984">
        <v>987</v>
      </c>
      <c r="E1984">
        <v>60432</v>
      </c>
      <c r="F1984">
        <v>1480500000</v>
      </c>
      <c r="G1984">
        <v>2022</v>
      </c>
    </row>
    <row r="1985" spans="1:7" x14ac:dyDescent="0.3">
      <c r="A1985" s="3">
        <v>44896</v>
      </c>
      <c r="B1985" t="s">
        <v>22</v>
      </c>
      <c r="C1985" t="s">
        <v>6</v>
      </c>
      <c r="D1985">
        <v>123</v>
      </c>
      <c r="E1985">
        <v>1454</v>
      </c>
      <c r="F1985">
        <v>184500000</v>
      </c>
      <c r="G1985">
        <v>2022</v>
      </c>
    </row>
    <row r="1986" spans="1:7" x14ac:dyDescent="0.3">
      <c r="A1986" s="3">
        <v>44896</v>
      </c>
      <c r="B1986" t="s">
        <v>11</v>
      </c>
      <c r="C1986" t="s">
        <v>6</v>
      </c>
      <c r="D1986">
        <v>1883</v>
      </c>
      <c r="E1986">
        <v>26359</v>
      </c>
      <c r="F1986">
        <v>2824500000</v>
      </c>
      <c r="G1986">
        <v>2022</v>
      </c>
    </row>
    <row r="1987" spans="1:7" x14ac:dyDescent="0.3">
      <c r="A1987" s="3">
        <v>44896</v>
      </c>
      <c r="B1987" t="s">
        <v>12</v>
      </c>
      <c r="C1987" t="s">
        <v>6</v>
      </c>
      <c r="D1987">
        <v>19</v>
      </c>
      <c r="E1987">
        <v>1112</v>
      </c>
      <c r="F1987">
        <v>28500000</v>
      </c>
      <c r="G1987">
        <v>2022</v>
      </c>
    </row>
    <row r="1988" spans="1:7" x14ac:dyDescent="0.3">
      <c r="A1988" s="3">
        <v>44896</v>
      </c>
      <c r="B1988" t="s">
        <v>23</v>
      </c>
      <c r="C1988" t="s">
        <v>6</v>
      </c>
      <c r="D1988">
        <v>3826</v>
      </c>
      <c r="E1988">
        <v>21773</v>
      </c>
      <c r="F1988">
        <v>5739000000</v>
      </c>
      <c r="G1988">
        <v>2022</v>
      </c>
    </row>
    <row r="1989" spans="1:7" x14ac:dyDescent="0.3">
      <c r="A1989" s="3">
        <v>44896</v>
      </c>
      <c r="B1989" t="s">
        <v>33</v>
      </c>
      <c r="C1989" t="s">
        <v>6</v>
      </c>
      <c r="D1989">
        <v>528</v>
      </c>
      <c r="E1989">
        <v>4983</v>
      </c>
      <c r="F1989">
        <v>792000000</v>
      </c>
      <c r="G1989">
        <v>2022</v>
      </c>
    </row>
    <row r="1990" spans="1:7" x14ac:dyDescent="0.3">
      <c r="A1990" s="3">
        <v>44896</v>
      </c>
      <c r="B1990" t="s">
        <v>34</v>
      </c>
      <c r="C1990" t="s">
        <v>6</v>
      </c>
      <c r="D1990">
        <v>7906</v>
      </c>
      <c r="E1990">
        <v>107138</v>
      </c>
      <c r="F1990">
        <v>11859000000</v>
      </c>
      <c r="G1990">
        <v>2022</v>
      </c>
    </row>
    <row r="1991" spans="1:7" x14ac:dyDescent="0.3">
      <c r="A1991" s="3">
        <v>44896</v>
      </c>
      <c r="B1991" t="s">
        <v>30</v>
      </c>
      <c r="C1991" t="s">
        <v>6</v>
      </c>
      <c r="D1991">
        <v>885</v>
      </c>
      <c r="E1991">
        <v>37571</v>
      </c>
      <c r="F1991">
        <v>1327500000</v>
      </c>
      <c r="G1991">
        <v>2022</v>
      </c>
    </row>
    <row r="1992" spans="1:7" x14ac:dyDescent="0.3">
      <c r="A1992" s="3">
        <v>44896</v>
      </c>
      <c r="B1992" t="s">
        <v>28</v>
      </c>
      <c r="C1992" t="s">
        <v>6</v>
      </c>
      <c r="D1992">
        <v>100</v>
      </c>
      <c r="E1992">
        <v>6751</v>
      </c>
      <c r="F1992">
        <v>150000000</v>
      </c>
      <c r="G1992">
        <v>2022</v>
      </c>
    </row>
    <row r="1993" spans="1:7" x14ac:dyDescent="0.3">
      <c r="A1993" s="3">
        <v>44896</v>
      </c>
      <c r="B1993" t="s">
        <v>13</v>
      </c>
      <c r="C1993" t="s">
        <v>6</v>
      </c>
      <c r="D1993">
        <v>150</v>
      </c>
      <c r="E1993">
        <v>3943</v>
      </c>
      <c r="F1993">
        <v>225000000</v>
      </c>
      <c r="G1993">
        <v>2022</v>
      </c>
    </row>
    <row r="1994" spans="1:7" x14ac:dyDescent="0.3">
      <c r="A1994" s="3">
        <v>44896</v>
      </c>
      <c r="B1994" t="s">
        <v>31</v>
      </c>
      <c r="C1994" t="s">
        <v>6</v>
      </c>
      <c r="D1994">
        <v>653</v>
      </c>
      <c r="E1994">
        <v>27130</v>
      </c>
      <c r="F1994">
        <v>979500000</v>
      </c>
      <c r="G1994">
        <v>2022</v>
      </c>
    </row>
    <row r="1995" spans="1:7" x14ac:dyDescent="0.3">
      <c r="A1995" s="3">
        <v>44896</v>
      </c>
      <c r="B1995" t="s">
        <v>35</v>
      </c>
      <c r="C1995" t="s">
        <v>6</v>
      </c>
      <c r="D1995">
        <v>7750</v>
      </c>
      <c r="E1995">
        <v>75110</v>
      </c>
      <c r="F1995">
        <v>11625000000</v>
      </c>
      <c r="G1995">
        <v>2022</v>
      </c>
    </row>
    <row r="1996" spans="1:7" x14ac:dyDescent="0.3">
      <c r="A1996" s="3">
        <v>44896</v>
      </c>
      <c r="B1996" t="s">
        <v>36</v>
      </c>
      <c r="C1996" t="s">
        <v>6</v>
      </c>
      <c r="D1996">
        <v>4112</v>
      </c>
      <c r="E1996">
        <v>40445</v>
      </c>
      <c r="F1996">
        <v>6168000000</v>
      </c>
      <c r="G1996">
        <v>2022</v>
      </c>
    </row>
    <row r="1997" spans="1:7" x14ac:dyDescent="0.3">
      <c r="A1997" s="3">
        <v>44896</v>
      </c>
      <c r="B1997" t="s">
        <v>24</v>
      </c>
      <c r="C1997" t="s">
        <v>6</v>
      </c>
      <c r="D1997">
        <v>2328</v>
      </c>
      <c r="E1997">
        <v>64980</v>
      </c>
      <c r="F1997">
        <v>3492000000</v>
      </c>
      <c r="G1997">
        <v>2022</v>
      </c>
    </row>
    <row r="1998" spans="1:7" x14ac:dyDescent="0.3">
      <c r="A1998" s="3">
        <v>44896</v>
      </c>
      <c r="B1998" t="s">
        <v>37</v>
      </c>
      <c r="C1998" t="s">
        <v>6</v>
      </c>
      <c r="D1998">
        <v>13076</v>
      </c>
      <c r="E1998">
        <v>136534</v>
      </c>
      <c r="F1998">
        <v>19614000000</v>
      </c>
      <c r="G1998">
        <v>2022</v>
      </c>
    </row>
    <row r="1999" spans="1:7" x14ac:dyDescent="0.3">
      <c r="A1999" s="3">
        <v>44896</v>
      </c>
      <c r="B1999" t="s">
        <v>15</v>
      </c>
      <c r="C1999" t="s">
        <v>6</v>
      </c>
      <c r="D1999">
        <v>63</v>
      </c>
      <c r="E1999">
        <v>4150</v>
      </c>
      <c r="F1999">
        <v>94500000</v>
      </c>
      <c r="G1999">
        <v>2022</v>
      </c>
    </row>
    <row r="2000" spans="1:7" x14ac:dyDescent="0.3">
      <c r="A2000" s="3">
        <v>44896</v>
      </c>
      <c r="B2000" t="s">
        <v>17</v>
      </c>
      <c r="C2000" t="s">
        <v>6</v>
      </c>
      <c r="D2000">
        <v>11</v>
      </c>
      <c r="E2000">
        <v>1792</v>
      </c>
      <c r="F2000">
        <v>16500000</v>
      </c>
      <c r="G2000">
        <v>2022</v>
      </c>
    </row>
    <row r="2001" spans="1:7" x14ac:dyDescent="0.3">
      <c r="A2001" s="3">
        <v>44896</v>
      </c>
      <c r="B2001" t="s">
        <v>25</v>
      </c>
      <c r="C2001" t="s">
        <v>6</v>
      </c>
      <c r="D2001">
        <v>2379</v>
      </c>
      <c r="E2001">
        <v>38217</v>
      </c>
      <c r="F2001">
        <v>3568500000</v>
      </c>
      <c r="G2001">
        <v>2022</v>
      </c>
    </row>
    <row r="2002" spans="1:7" x14ac:dyDescent="0.3">
      <c r="A2002" s="3">
        <v>44896</v>
      </c>
      <c r="B2002" t="s">
        <v>19</v>
      </c>
      <c r="C2002" t="s">
        <v>6</v>
      </c>
      <c r="D2002">
        <v>177</v>
      </c>
      <c r="E2002">
        <v>2396</v>
      </c>
      <c r="F2002">
        <v>265500000</v>
      </c>
      <c r="G2002">
        <v>2022</v>
      </c>
    </row>
    <row r="2003" spans="1:7" x14ac:dyDescent="0.3">
      <c r="A2003" s="3">
        <v>44896</v>
      </c>
      <c r="B2003" t="s">
        <v>26</v>
      </c>
      <c r="C2003" t="s">
        <v>6</v>
      </c>
      <c r="D2003">
        <v>635</v>
      </c>
      <c r="E2003">
        <v>35992</v>
      </c>
      <c r="F2003">
        <v>952500000</v>
      </c>
      <c r="G2003">
        <v>2022</v>
      </c>
    </row>
    <row r="2004" spans="1:7" x14ac:dyDescent="0.3">
      <c r="A2004" s="3">
        <v>44896</v>
      </c>
      <c r="B2004" t="s">
        <v>38</v>
      </c>
      <c r="C2004" t="s">
        <v>6</v>
      </c>
      <c r="D2004">
        <v>5060</v>
      </c>
      <c r="E2004">
        <v>57108</v>
      </c>
      <c r="F2004">
        <v>7590000000</v>
      </c>
      <c r="G2004">
        <v>2022</v>
      </c>
    </row>
    <row r="2005" spans="1:7" x14ac:dyDescent="0.3">
      <c r="A2005" s="3">
        <v>44896</v>
      </c>
      <c r="B2005" t="s">
        <v>39</v>
      </c>
      <c r="C2005" t="s">
        <v>6</v>
      </c>
      <c r="D2005">
        <v>4991</v>
      </c>
      <c r="E2005">
        <v>77848</v>
      </c>
      <c r="F2005">
        <v>7486500000</v>
      </c>
      <c r="G2005">
        <v>2022</v>
      </c>
    </row>
    <row r="2006" spans="1:7" x14ac:dyDescent="0.3">
      <c r="A2006" s="3">
        <v>44896</v>
      </c>
      <c r="B2006" t="s">
        <v>20</v>
      </c>
      <c r="C2006" t="s">
        <v>6</v>
      </c>
      <c r="D2006">
        <v>57</v>
      </c>
      <c r="E2006">
        <v>3393</v>
      </c>
      <c r="F2006">
        <v>85500000</v>
      </c>
      <c r="G2006">
        <v>2022</v>
      </c>
    </row>
    <row r="2007" spans="1:7" x14ac:dyDescent="0.3">
      <c r="A2007" s="3">
        <v>44896</v>
      </c>
      <c r="B2007" t="s">
        <v>40</v>
      </c>
      <c r="C2007" t="s">
        <v>6</v>
      </c>
      <c r="D2007">
        <v>2334</v>
      </c>
      <c r="E2007">
        <v>134747</v>
      </c>
      <c r="F2007">
        <v>3501000000</v>
      </c>
      <c r="G2007">
        <v>2022</v>
      </c>
    </row>
    <row r="2008" spans="1:7" x14ac:dyDescent="0.3">
      <c r="A2008" s="3">
        <v>44896</v>
      </c>
      <c r="B2008" t="s">
        <v>27</v>
      </c>
      <c r="C2008" t="s">
        <v>6</v>
      </c>
      <c r="D2008">
        <v>581</v>
      </c>
      <c r="E2008">
        <v>10627</v>
      </c>
      <c r="F2008">
        <v>871500000</v>
      </c>
      <c r="G2008">
        <v>2022</v>
      </c>
    </row>
    <row r="2009" spans="1:7" x14ac:dyDescent="0.3">
      <c r="A2009" s="3">
        <v>44896</v>
      </c>
      <c r="B2009" t="s">
        <v>41</v>
      </c>
      <c r="C2009" t="s">
        <v>6</v>
      </c>
      <c r="D2009">
        <v>1047</v>
      </c>
      <c r="E2009">
        <v>69018</v>
      </c>
      <c r="F2009">
        <v>1570500000</v>
      </c>
      <c r="G2009">
        <v>2022</v>
      </c>
    </row>
    <row r="2010" spans="1:7" x14ac:dyDescent="0.3">
      <c r="A2010" s="3">
        <v>44927</v>
      </c>
      <c r="B2010" t="s">
        <v>32</v>
      </c>
      <c r="C2010" t="s">
        <v>6</v>
      </c>
      <c r="D2010">
        <v>2680</v>
      </c>
      <c r="E2010">
        <v>49537</v>
      </c>
      <c r="F2010">
        <v>4020000000</v>
      </c>
      <c r="G2010">
        <v>2023</v>
      </c>
    </row>
    <row r="2011" spans="1:7" x14ac:dyDescent="0.3">
      <c r="A2011" s="3">
        <v>44927</v>
      </c>
      <c r="B2011" t="s">
        <v>10</v>
      </c>
      <c r="C2011" t="s">
        <v>6</v>
      </c>
      <c r="D2011">
        <v>142</v>
      </c>
      <c r="E2011">
        <v>41897</v>
      </c>
      <c r="F2011">
        <v>213000000</v>
      </c>
      <c r="G2011">
        <v>2023</v>
      </c>
    </row>
    <row r="2012" spans="1:7" x14ac:dyDescent="0.3">
      <c r="A2012" s="3">
        <v>44927</v>
      </c>
      <c r="B2012" t="s">
        <v>21</v>
      </c>
      <c r="C2012" t="s">
        <v>6</v>
      </c>
      <c r="D2012">
        <v>987</v>
      </c>
      <c r="E2012">
        <v>63994</v>
      </c>
      <c r="F2012">
        <v>1480500000</v>
      </c>
      <c r="G2012">
        <v>2023</v>
      </c>
    </row>
    <row r="2013" spans="1:7" x14ac:dyDescent="0.3">
      <c r="A2013" s="3">
        <v>44927</v>
      </c>
      <c r="B2013" t="s">
        <v>22</v>
      </c>
      <c r="C2013" t="s">
        <v>6</v>
      </c>
      <c r="D2013">
        <v>172</v>
      </c>
      <c r="E2013">
        <v>1977</v>
      </c>
      <c r="F2013">
        <v>258000000</v>
      </c>
      <c r="G2013">
        <v>2023</v>
      </c>
    </row>
    <row r="2014" spans="1:7" x14ac:dyDescent="0.3">
      <c r="A2014" s="3">
        <v>44927</v>
      </c>
      <c r="B2014" t="s">
        <v>11</v>
      </c>
      <c r="C2014" t="s">
        <v>6</v>
      </c>
      <c r="D2014">
        <v>1923</v>
      </c>
      <c r="E2014">
        <v>35000</v>
      </c>
      <c r="F2014">
        <v>2884500000</v>
      </c>
      <c r="G2014">
        <v>2023</v>
      </c>
    </row>
    <row r="2015" spans="1:7" x14ac:dyDescent="0.3">
      <c r="A2015" s="3">
        <v>44927</v>
      </c>
      <c r="B2015" t="s">
        <v>12</v>
      </c>
      <c r="C2015" t="s">
        <v>6</v>
      </c>
      <c r="D2015">
        <v>9</v>
      </c>
      <c r="E2015">
        <v>698</v>
      </c>
      <c r="F2015">
        <v>13500000</v>
      </c>
      <c r="G2015">
        <v>2023</v>
      </c>
    </row>
    <row r="2016" spans="1:7" x14ac:dyDescent="0.3">
      <c r="A2016" s="3">
        <v>44927</v>
      </c>
      <c r="B2016" t="s">
        <v>23</v>
      </c>
      <c r="C2016" t="s">
        <v>6</v>
      </c>
      <c r="D2016">
        <v>3285</v>
      </c>
      <c r="E2016">
        <v>35973</v>
      </c>
      <c r="F2016">
        <v>4927500000</v>
      </c>
      <c r="G2016">
        <v>2023</v>
      </c>
    </row>
    <row r="2017" spans="1:7" x14ac:dyDescent="0.3">
      <c r="A2017" s="3">
        <v>44927</v>
      </c>
      <c r="B2017" t="s">
        <v>33</v>
      </c>
      <c r="C2017" t="s">
        <v>6</v>
      </c>
      <c r="D2017">
        <v>662</v>
      </c>
      <c r="E2017">
        <v>4457</v>
      </c>
      <c r="F2017">
        <v>993000000</v>
      </c>
      <c r="G2017">
        <v>2023</v>
      </c>
    </row>
    <row r="2018" spans="1:7" x14ac:dyDescent="0.3">
      <c r="A2018" s="3">
        <v>44927</v>
      </c>
      <c r="B2018" t="s">
        <v>34</v>
      </c>
      <c r="C2018" t="s">
        <v>6</v>
      </c>
      <c r="D2018">
        <v>5873</v>
      </c>
      <c r="E2018">
        <v>70897</v>
      </c>
      <c r="F2018">
        <v>8809500000</v>
      </c>
      <c r="G2018">
        <v>2023</v>
      </c>
    </row>
    <row r="2019" spans="1:7" x14ac:dyDescent="0.3">
      <c r="A2019" s="3">
        <v>44927</v>
      </c>
      <c r="B2019" t="s">
        <v>30</v>
      </c>
      <c r="C2019" t="s">
        <v>6</v>
      </c>
      <c r="D2019">
        <v>706</v>
      </c>
      <c r="E2019">
        <v>29990</v>
      </c>
      <c r="F2019">
        <v>1059000000</v>
      </c>
      <c r="G2019">
        <v>2023</v>
      </c>
    </row>
    <row r="2020" spans="1:7" x14ac:dyDescent="0.3">
      <c r="A2020" s="3">
        <v>44927</v>
      </c>
      <c r="B2020" t="s">
        <v>28</v>
      </c>
      <c r="C2020" t="s">
        <v>6</v>
      </c>
      <c r="D2020">
        <v>78</v>
      </c>
      <c r="E2020">
        <v>4421</v>
      </c>
      <c r="F2020">
        <v>117000000</v>
      </c>
      <c r="G2020">
        <v>2023</v>
      </c>
    </row>
    <row r="2021" spans="1:7" x14ac:dyDescent="0.3">
      <c r="A2021" s="3">
        <v>44927</v>
      </c>
      <c r="B2021" t="s">
        <v>13</v>
      </c>
      <c r="C2021" t="s">
        <v>6</v>
      </c>
      <c r="D2021">
        <v>115</v>
      </c>
      <c r="E2021">
        <v>3934</v>
      </c>
      <c r="F2021">
        <v>172500000</v>
      </c>
      <c r="G2021">
        <v>2023</v>
      </c>
    </row>
    <row r="2022" spans="1:7" x14ac:dyDescent="0.3">
      <c r="A2022" s="3">
        <v>44927</v>
      </c>
      <c r="B2022" t="s">
        <v>31</v>
      </c>
      <c r="C2022" t="s">
        <v>6</v>
      </c>
      <c r="D2022">
        <v>655</v>
      </c>
      <c r="E2022">
        <v>27267</v>
      </c>
      <c r="F2022">
        <v>982500000</v>
      </c>
      <c r="G2022">
        <v>2023</v>
      </c>
    </row>
    <row r="2023" spans="1:7" x14ac:dyDescent="0.3">
      <c r="A2023" s="3">
        <v>44927</v>
      </c>
      <c r="B2023" t="s">
        <v>35</v>
      </c>
      <c r="C2023" t="s">
        <v>6</v>
      </c>
      <c r="D2023">
        <v>9969</v>
      </c>
      <c r="E2023">
        <v>94898</v>
      </c>
      <c r="F2023">
        <v>14953500000</v>
      </c>
      <c r="G2023">
        <v>2023</v>
      </c>
    </row>
    <row r="2024" spans="1:7" x14ac:dyDescent="0.3">
      <c r="A2024" s="3">
        <v>44927</v>
      </c>
      <c r="B2024" t="s">
        <v>36</v>
      </c>
      <c r="C2024" t="s">
        <v>6</v>
      </c>
      <c r="D2024">
        <v>4667</v>
      </c>
      <c r="E2024">
        <v>43110</v>
      </c>
      <c r="F2024">
        <v>7000500000</v>
      </c>
      <c r="G2024">
        <v>2023</v>
      </c>
    </row>
    <row r="2025" spans="1:7" x14ac:dyDescent="0.3">
      <c r="A2025" s="3">
        <v>44927</v>
      </c>
      <c r="B2025" t="s">
        <v>24</v>
      </c>
      <c r="C2025" t="s">
        <v>6</v>
      </c>
      <c r="D2025">
        <v>2443</v>
      </c>
      <c r="E2025">
        <v>80312</v>
      </c>
      <c r="F2025">
        <v>3664500000</v>
      </c>
      <c r="G2025">
        <v>2023</v>
      </c>
    </row>
    <row r="2026" spans="1:7" x14ac:dyDescent="0.3">
      <c r="A2026" s="3">
        <v>44927</v>
      </c>
      <c r="B2026" t="s">
        <v>37</v>
      </c>
      <c r="C2026" t="s">
        <v>6</v>
      </c>
      <c r="D2026">
        <v>13802</v>
      </c>
      <c r="E2026">
        <v>148279</v>
      </c>
      <c r="F2026">
        <v>20703000000</v>
      </c>
      <c r="G2026">
        <v>2023</v>
      </c>
    </row>
    <row r="2027" spans="1:7" x14ac:dyDescent="0.3">
      <c r="A2027" s="3">
        <v>44927</v>
      </c>
      <c r="B2027" t="s">
        <v>15</v>
      </c>
      <c r="C2027" t="s">
        <v>6</v>
      </c>
      <c r="D2027">
        <v>7</v>
      </c>
      <c r="E2027">
        <v>3158</v>
      </c>
      <c r="F2027">
        <v>10500000</v>
      </c>
      <c r="G2027">
        <v>2023</v>
      </c>
    </row>
    <row r="2028" spans="1:7" x14ac:dyDescent="0.3">
      <c r="A2028" s="3">
        <v>44927</v>
      </c>
      <c r="B2028" t="s">
        <v>16</v>
      </c>
      <c r="C2028" t="s">
        <v>6</v>
      </c>
      <c r="D2028">
        <v>4</v>
      </c>
      <c r="E2028">
        <v>1372</v>
      </c>
      <c r="F2028">
        <v>6000000</v>
      </c>
      <c r="G2028">
        <v>2023</v>
      </c>
    </row>
    <row r="2029" spans="1:7" x14ac:dyDescent="0.3">
      <c r="A2029" s="3">
        <v>44927</v>
      </c>
      <c r="B2029" t="s">
        <v>17</v>
      </c>
      <c r="C2029" t="s">
        <v>6</v>
      </c>
      <c r="D2029">
        <v>10</v>
      </c>
      <c r="E2029">
        <v>1599</v>
      </c>
      <c r="F2029">
        <v>15000000</v>
      </c>
      <c r="G2029">
        <v>2023</v>
      </c>
    </row>
    <row r="2030" spans="1:7" x14ac:dyDescent="0.3">
      <c r="A2030" s="3">
        <v>44927</v>
      </c>
      <c r="B2030" t="s">
        <v>25</v>
      </c>
      <c r="C2030" t="s">
        <v>6</v>
      </c>
      <c r="D2030">
        <v>2533</v>
      </c>
      <c r="E2030">
        <v>47973</v>
      </c>
      <c r="F2030">
        <v>3799500000</v>
      </c>
      <c r="G2030">
        <v>2023</v>
      </c>
    </row>
    <row r="2031" spans="1:7" x14ac:dyDescent="0.3">
      <c r="A2031" s="3">
        <v>44927</v>
      </c>
      <c r="B2031" t="s">
        <v>19</v>
      </c>
      <c r="C2031" t="s">
        <v>6</v>
      </c>
      <c r="D2031">
        <v>197</v>
      </c>
      <c r="E2031">
        <v>4395</v>
      </c>
      <c r="F2031">
        <v>295500000</v>
      </c>
      <c r="G2031">
        <v>2023</v>
      </c>
    </row>
    <row r="2032" spans="1:7" x14ac:dyDescent="0.3">
      <c r="A2032" s="3">
        <v>44927</v>
      </c>
      <c r="B2032" t="s">
        <v>26</v>
      </c>
      <c r="C2032" t="s">
        <v>6</v>
      </c>
      <c r="D2032">
        <v>590</v>
      </c>
      <c r="E2032">
        <v>33117</v>
      </c>
      <c r="F2032">
        <v>885000000</v>
      </c>
      <c r="G2032">
        <v>2023</v>
      </c>
    </row>
    <row r="2033" spans="1:7" x14ac:dyDescent="0.3">
      <c r="A2033" s="3">
        <v>44927</v>
      </c>
      <c r="B2033" t="s">
        <v>38</v>
      </c>
      <c r="C2033" t="s">
        <v>6</v>
      </c>
      <c r="D2033">
        <v>4624</v>
      </c>
      <c r="E2033">
        <v>62966</v>
      </c>
      <c r="F2033">
        <v>6936000000</v>
      </c>
      <c r="G2033">
        <v>2023</v>
      </c>
    </row>
    <row r="2034" spans="1:7" x14ac:dyDescent="0.3">
      <c r="A2034" s="3">
        <v>44927</v>
      </c>
      <c r="B2034" t="s">
        <v>39</v>
      </c>
      <c r="C2034" t="s">
        <v>6</v>
      </c>
      <c r="D2034">
        <v>5505</v>
      </c>
      <c r="E2034">
        <v>135769</v>
      </c>
      <c r="F2034">
        <v>8257500000</v>
      </c>
      <c r="G2034">
        <v>2023</v>
      </c>
    </row>
    <row r="2035" spans="1:7" x14ac:dyDescent="0.3">
      <c r="A2035" s="3">
        <v>44927</v>
      </c>
      <c r="B2035" t="s">
        <v>20</v>
      </c>
      <c r="C2035" t="s">
        <v>6</v>
      </c>
      <c r="D2035">
        <v>8</v>
      </c>
      <c r="E2035">
        <v>2766</v>
      </c>
      <c r="F2035">
        <v>12000000</v>
      </c>
      <c r="G2035">
        <v>2023</v>
      </c>
    </row>
    <row r="2036" spans="1:7" x14ac:dyDescent="0.3">
      <c r="A2036" s="3">
        <v>44927</v>
      </c>
      <c r="B2036" t="s">
        <v>40</v>
      </c>
      <c r="C2036" t="s">
        <v>6</v>
      </c>
      <c r="D2036">
        <v>1952</v>
      </c>
      <c r="E2036">
        <v>171721</v>
      </c>
      <c r="F2036">
        <v>2928000000</v>
      </c>
      <c r="G2036">
        <v>2023</v>
      </c>
    </row>
    <row r="2037" spans="1:7" x14ac:dyDescent="0.3">
      <c r="A2037" s="3">
        <v>44927</v>
      </c>
      <c r="B2037" t="s">
        <v>27</v>
      </c>
      <c r="C2037" t="s">
        <v>6</v>
      </c>
      <c r="D2037">
        <v>447</v>
      </c>
      <c r="E2037">
        <v>12862</v>
      </c>
      <c r="F2037">
        <v>670500000</v>
      </c>
      <c r="G2037">
        <v>2023</v>
      </c>
    </row>
    <row r="2038" spans="1:7" x14ac:dyDescent="0.3">
      <c r="A2038" s="3">
        <v>44927</v>
      </c>
      <c r="B2038" t="s">
        <v>41</v>
      </c>
      <c r="C2038" t="s">
        <v>6</v>
      </c>
      <c r="D2038">
        <v>632</v>
      </c>
      <c r="E2038">
        <v>52431</v>
      </c>
      <c r="F2038">
        <v>948000000</v>
      </c>
      <c r="G2038">
        <v>2023</v>
      </c>
    </row>
    <row r="2039" spans="1:7" x14ac:dyDescent="0.3">
      <c r="A2039" s="3">
        <v>44958</v>
      </c>
      <c r="B2039" t="s">
        <v>32</v>
      </c>
      <c r="C2039" t="s">
        <v>6</v>
      </c>
      <c r="D2039">
        <v>2907</v>
      </c>
      <c r="E2039">
        <v>51810</v>
      </c>
      <c r="F2039">
        <v>4360500000</v>
      </c>
      <c r="G2039">
        <v>2023</v>
      </c>
    </row>
    <row r="2040" spans="1:7" x14ac:dyDescent="0.3">
      <c r="A2040" s="3">
        <v>44958</v>
      </c>
      <c r="B2040" t="s">
        <v>10</v>
      </c>
      <c r="C2040" t="s">
        <v>6</v>
      </c>
      <c r="D2040">
        <v>190</v>
      </c>
      <c r="E2040">
        <v>36795</v>
      </c>
      <c r="F2040">
        <v>285000000</v>
      </c>
      <c r="G2040">
        <v>2023</v>
      </c>
    </row>
    <row r="2041" spans="1:7" x14ac:dyDescent="0.3">
      <c r="A2041" s="3">
        <v>44958</v>
      </c>
      <c r="B2041" t="s">
        <v>21</v>
      </c>
      <c r="C2041" t="s">
        <v>6</v>
      </c>
      <c r="D2041">
        <v>911</v>
      </c>
      <c r="E2041">
        <v>77926</v>
      </c>
      <c r="F2041">
        <v>1366500000</v>
      </c>
      <c r="G2041">
        <v>2023</v>
      </c>
    </row>
    <row r="2042" spans="1:7" x14ac:dyDescent="0.3">
      <c r="A2042" s="3">
        <v>44958</v>
      </c>
      <c r="B2042" t="s">
        <v>22</v>
      </c>
      <c r="C2042" t="s">
        <v>6</v>
      </c>
      <c r="D2042">
        <v>216</v>
      </c>
      <c r="E2042">
        <v>955</v>
      </c>
      <c r="F2042">
        <v>324000000</v>
      </c>
      <c r="G2042">
        <v>2023</v>
      </c>
    </row>
    <row r="2043" spans="1:7" x14ac:dyDescent="0.3">
      <c r="A2043" s="3">
        <v>44958</v>
      </c>
      <c r="B2043" t="s">
        <v>11</v>
      </c>
      <c r="C2043" t="s">
        <v>6</v>
      </c>
      <c r="D2043">
        <v>1874</v>
      </c>
      <c r="E2043">
        <v>30804</v>
      </c>
      <c r="F2043">
        <v>2811000000</v>
      </c>
      <c r="G2043">
        <v>2023</v>
      </c>
    </row>
    <row r="2044" spans="1:7" x14ac:dyDescent="0.3">
      <c r="A2044" s="3">
        <v>44958</v>
      </c>
      <c r="B2044" t="s">
        <v>12</v>
      </c>
      <c r="C2044" t="s">
        <v>6</v>
      </c>
      <c r="D2044">
        <v>16</v>
      </c>
      <c r="E2044">
        <v>777</v>
      </c>
      <c r="F2044">
        <v>24000000</v>
      </c>
      <c r="G2044">
        <v>2023</v>
      </c>
    </row>
    <row r="2045" spans="1:7" x14ac:dyDescent="0.3">
      <c r="A2045" s="3">
        <v>44958</v>
      </c>
      <c r="B2045" t="s">
        <v>23</v>
      </c>
      <c r="C2045" t="s">
        <v>6</v>
      </c>
      <c r="D2045">
        <v>2800</v>
      </c>
      <c r="E2045">
        <v>29396</v>
      </c>
      <c r="F2045">
        <v>4200000000</v>
      </c>
      <c r="G2045">
        <v>2023</v>
      </c>
    </row>
    <row r="2046" spans="1:7" x14ac:dyDescent="0.3">
      <c r="A2046" s="3">
        <v>44958</v>
      </c>
      <c r="B2046" t="s">
        <v>33</v>
      </c>
      <c r="C2046" t="s">
        <v>6</v>
      </c>
      <c r="D2046">
        <v>628</v>
      </c>
      <c r="E2046">
        <v>3919</v>
      </c>
      <c r="F2046">
        <v>942000000</v>
      </c>
      <c r="G2046">
        <v>2023</v>
      </c>
    </row>
    <row r="2047" spans="1:7" x14ac:dyDescent="0.3">
      <c r="A2047" s="3">
        <v>44958</v>
      </c>
      <c r="B2047" t="s">
        <v>34</v>
      </c>
      <c r="C2047" t="s">
        <v>6</v>
      </c>
      <c r="D2047">
        <v>6757</v>
      </c>
      <c r="E2047">
        <v>85424</v>
      </c>
      <c r="F2047">
        <v>10135500000</v>
      </c>
      <c r="G2047">
        <v>2023</v>
      </c>
    </row>
    <row r="2048" spans="1:7" x14ac:dyDescent="0.3">
      <c r="A2048" s="3">
        <v>44958</v>
      </c>
      <c r="B2048" t="s">
        <v>30</v>
      </c>
      <c r="C2048" t="s">
        <v>6</v>
      </c>
      <c r="D2048">
        <v>702</v>
      </c>
      <c r="E2048">
        <v>31279</v>
      </c>
      <c r="F2048">
        <v>1053000000</v>
      </c>
      <c r="G2048">
        <v>2023</v>
      </c>
    </row>
    <row r="2049" spans="1:7" x14ac:dyDescent="0.3">
      <c r="A2049" s="3">
        <v>44958</v>
      </c>
      <c r="B2049" t="s">
        <v>28</v>
      </c>
      <c r="C2049" t="s">
        <v>6</v>
      </c>
      <c r="D2049">
        <v>65</v>
      </c>
      <c r="E2049">
        <v>4784</v>
      </c>
      <c r="F2049">
        <v>97500000</v>
      </c>
      <c r="G2049">
        <v>2023</v>
      </c>
    </row>
    <row r="2050" spans="1:7" x14ac:dyDescent="0.3">
      <c r="A2050" s="3">
        <v>44958</v>
      </c>
      <c r="B2050" t="s">
        <v>13</v>
      </c>
      <c r="C2050" t="s">
        <v>6</v>
      </c>
      <c r="D2050">
        <v>147</v>
      </c>
      <c r="E2050">
        <v>4868</v>
      </c>
      <c r="F2050">
        <v>220500000</v>
      </c>
      <c r="G2050">
        <v>2023</v>
      </c>
    </row>
    <row r="2051" spans="1:7" x14ac:dyDescent="0.3">
      <c r="A2051" s="3">
        <v>44958</v>
      </c>
      <c r="B2051" t="s">
        <v>31</v>
      </c>
      <c r="C2051" t="s">
        <v>6</v>
      </c>
      <c r="D2051">
        <v>652</v>
      </c>
      <c r="E2051">
        <v>31633</v>
      </c>
      <c r="F2051">
        <v>978000000</v>
      </c>
      <c r="G2051">
        <v>2023</v>
      </c>
    </row>
    <row r="2052" spans="1:7" x14ac:dyDescent="0.3">
      <c r="A2052" s="3">
        <v>44958</v>
      </c>
      <c r="B2052" t="s">
        <v>35</v>
      </c>
      <c r="C2052" t="s">
        <v>6</v>
      </c>
      <c r="D2052">
        <v>10266</v>
      </c>
      <c r="E2052">
        <v>88323</v>
      </c>
      <c r="F2052">
        <v>15399000000</v>
      </c>
      <c r="G2052">
        <v>2023</v>
      </c>
    </row>
    <row r="2053" spans="1:7" x14ac:dyDescent="0.3">
      <c r="A2053" s="3">
        <v>44958</v>
      </c>
      <c r="B2053" t="s">
        <v>36</v>
      </c>
      <c r="C2053" t="s">
        <v>6</v>
      </c>
      <c r="D2053">
        <v>5558</v>
      </c>
      <c r="E2053">
        <v>39985</v>
      </c>
      <c r="F2053">
        <v>8337000000</v>
      </c>
      <c r="G2053">
        <v>2023</v>
      </c>
    </row>
    <row r="2054" spans="1:7" x14ac:dyDescent="0.3">
      <c r="A2054" s="3">
        <v>44958</v>
      </c>
      <c r="B2054" t="s">
        <v>24</v>
      </c>
      <c r="C2054" t="s">
        <v>6</v>
      </c>
      <c r="D2054">
        <v>2358</v>
      </c>
      <c r="E2054">
        <v>75150</v>
      </c>
      <c r="F2054">
        <v>3537000000</v>
      </c>
      <c r="G2054">
        <v>2023</v>
      </c>
    </row>
    <row r="2055" spans="1:7" x14ac:dyDescent="0.3">
      <c r="A2055" s="3">
        <v>44958</v>
      </c>
      <c r="B2055" t="s">
        <v>37</v>
      </c>
      <c r="C2055" t="s">
        <v>6</v>
      </c>
      <c r="D2055">
        <v>12070</v>
      </c>
      <c r="E2055">
        <v>129508</v>
      </c>
      <c r="F2055">
        <v>18105000000</v>
      </c>
      <c r="G2055">
        <v>2023</v>
      </c>
    </row>
    <row r="2056" spans="1:7" x14ac:dyDescent="0.3">
      <c r="A2056" s="3">
        <v>44958</v>
      </c>
      <c r="B2056" t="s">
        <v>15</v>
      </c>
      <c r="C2056" t="s">
        <v>6</v>
      </c>
      <c r="D2056">
        <v>14</v>
      </c>
      <c r="E2056">
        <v>2990</v>
      </c>
      <c r="F2056">
        <v>21000000</v>
      </c>
      <c r="G2056">
        <v>2023</v>
      </c>
    </row>
    <row r="2057" spans="1:7" x14ac:dyDescent="0.3">
      <c r="A2057" s="3">
        <v>44958</v>
      </c>
      <c r="B2057" t="s">
        <v>16</v>
      </c>
      <c r="C2057" t="s">
        <v>6</v>
      </c>
      <c r="D2057">
        <v>2</v>
      </c>
      <c r="E2057">
        <v>1192</v>
      </c>
      <c r="F2057">
        <v>3000000</v>
      </c>
      <c r="G2057">
        <v>2023</v>
      </c>
    </row>
    <row r="2058" spans="1:7" x14ac:dyDescent="0.3">
      <c r="A2058" s="3">
        <v>44958</v>
      </c>
      <c r="B2058" t="s">
        <v>17</v>
      </c>
      <c r="C2058" t="s">
        <v>6</v>
      </c>
      <c r="D2058">
        <v>9</v>
      </c>
      <c r="E2058">
        <v>1655</v>
      </c>
      <c r="F2058">
        <v>13500000</v>
      </c>
      <c r="G2058">
        <v>2023</v>
      </c>
    </row>
    <row r="2059" spans="1:7" x14ac:dyDescent="0.3">
      <c r="A2059" s="3">
        <v>44958</v>
      </c>
      <c r="B2059" t="s">
        <v>25</v>
      </c>
      <c r="C2059" t="s">
        <v>6</v>
      </c>
      <c r="D2059">
        <v>2552</v>
      </c>
      <c r="E2059">
        <v>49375</v>
      </c>
      <c r="F2059">
        <v>3828000000</v>
      </c>
      <c r="G2059">
        <v>2023</v>
      </c>
    </row>
    <row r="2060" spans="1:7" x14ac:dyDescent="0.3">
      <c r="A2060" s="3">
        <v>44958</v>
      </c>
      <c r="B2060" t="s">
        <v>19</v>
      </c>
      <c r="C2060" t="s">
        <v>6</v>
      </c>
      <c r="D2060">
        <v>177</v>
      </c>
      <c r="E2060">
        <v>3354</v>
      </c>
      <c r="F2060">
        <v>265500000</v>
      </c>
      <c r="G2060">
        <v>2023</v>
      </c>
    </row>
    <row r="2061" spans="1:7" x14ac:dyDescent="0.3">
      <c r="A2061" s="3">
        <v>44958</v>
      </c>
      <c r="B2061" t="s">
        <v>26</v>
      </c>
      <c r="C2061" t="s">
        <v>6</v>
      </c>
      <c r="D2061">
        <v>609</v>
      </c>
      <c r="E2061">
        <v>34555</v>
      </c>
      <c r="F2061">
        <v>913500000</v>
      </c>
      <c r="G2061">
        <v>2023</v>
      </c>
    </row>
    <row r="2062" spans="1:7" x14ac:dyDescent="0.3">
      <c r="A2062" s="3">
        <v>44958</v>
      </c>
      <c r="B2062" t="s">
        <v>38</v>
      </c>
      <c r="C2062" t="s">
        <v>6</v>
      </c>
      <c r="D2062">
        <v>4662</v>
      </c>
      <c r="E2062">
        <v>62207</v>
      </c>
      <c r="F2062">
        <v>6993000000</v>
      </c>
      <c r="G2062">
        <v>2023</v>
      </c>
    </row>
    <row r="2063" spans="1:7" x14ac:dyDescent="0.3">
      <c r="A2063" s="3">
        <v>44958</v>
      </c>
      <c r="B2063" t="s">
        <v>39</v>
      </c>
      <c r="C2063" t="s">
        <v>6</v>
      </c>
      <c r="D2063">
        <v>6701</v>
      </c>
      <c r="E2063">
        <v>118355</v>
      </c>
      <c r="F2063">
        <v>10051500000</v>
      </c>
      <c r="G2063">
        <v>2023</v>
      </c>
    </row>
    <row r="2064" spans="1:7" x14ac:dyDescent="0.3">
      <c r="A2064" s="3">
        <v>44958</v>
      </c>
      <c r="B2064" t="s">
        <v>20</v>
      </c>
      <c r="C2064" t="s">
        <v>6</v>
      </c>
      <c r="D2064">
        <v>20</v>
      </c>
      <c r="E2064">
        <v>2860</v>
      </c>
      <c r="F2064">
        <v>30000000</v>
      </c>
      <c r="G2064">
        <v>2023</v>
      </c>
    </row>
    <row r="2065" spans="1:7" x14ac:dyDescent="0.3">
      <c r="A2065" s="3">
        <v>44958</v>
      </c>
      <c r="B2065" t="s">
        <v>40</v>
      </c>
      <c r="C2065" t="s">
        <v>6</v>
      </c>
      <c r="D2065">
        <v>1968</v>
      </c>
      <c r="E2065">
        <v>190812</v>
      </c>
      <c r="F2065">
        <v>2952000000</v>
      </c>
      <c r="G2065">
        <v>2023</v>
      </c>
    </row>
    <row r="2066" spans="1:7" x14ac:dyDescent="0.3">
      <c r="A2066" s="3">
        <v>44958</v>
      </c>
      <c r="B2066" t="s">
        <v>27</v>
      </c>
      <c r="C2066" t="s">
        <v>6</v>
      </c>
      <c r="D2066">
        <v>426</v>
      </c>
      <c r="E2066">
        <v>11079</v>
      </c>
      <c r="F2066">
        <v>639000000</v>
      </c>
      <c r="G2066">
        <v>2023</v>
      </c>
    </row>
    <row r="2067" spans="1:7" x14ac:dyDescent="0.3">
      <c r="A2067" s="3">
        <v>44958</v>
      </c>
      <c r="B2067" t="s">
        <v>41</v>
      </c>
      <c r="C2067" t="s">
        <v>6</v>
      </c>
      <c r="D2067">
        <v>814</v>
      </c>
      <c r="E2067">
        <v>67188</v>
      </c>
      <c r="F2067">
        <v>1221000000</v>
      </c>
      <c r="G2067">
        <v>2023</v>
      </c>
    </row>
    <row r="2068" spans="1:7" x14ac:dyDescent="0.3">
      <c r="A2068" s="3">
        <v>44986</v>
      </c>
      <c r="B2068" t="s">
        <v>32</v>
      </c>
      <c r="C2068" t="s">
        <v>6</v>
      </c>
      <c r="D2068">
        <v>3515</v>
      </c>
      <c r="E2068">
        <v>54298</v>
      </c>
      <c r="F2068">
        <v>5272500000</v>
      </c>
      <c r="G2068">
        <v>2023</v>
      </c>
    </row>
    <row r="2069" spans="1:7" x14ac:dyDescent="0.3">
      <c r="A2069" s="3">
        <v>44986</v>
      </c>
      <c r="B2069" t="s">
        <v>10</v>
      </c>
      <c r="C2069" t="s">
        <v>6</v>
      </c>
      <c r="D2069">
        <v>221</v>
      </c>
      <c r="E2069">
        <v>41575</v>
      </c>
      <c r="F2069">
        <v>331500000</v>
      </c>
      <c r="G2069">
        <v>2023</v>
      </c>
    </row>
    <row r="2070" spans="1:7" x14ac:dyDescent="0.3">
      <c r="A2070" s="3">
        <v>44986</v>
      </c>
      <c r="B2070" t="s">
        <v>21</v>
      </c>
      <c r="C2070" t="s">
        <v>6</v>
      </c>
      <c r="D2070">
        <v>1302</v>
      </c>
      <c r="E2070">
        <v>92334</v>
      </c>
      <c r="F2070">
        <v>1953000000</v>
      </c>
      <c r="G2070">
        <v>2023</v>
      </c>
    </row>
    <row r="2071" spans="1:7" x14ac:dyDescent="0.3">
      <c r="A2071" s="3">
        <v>44986</v>
      </c>
      <c r="B2071" t="s">
        <v>22</v>
      </c>
      <c r="C2071" t="s">
        <v>6</v>
      </c>
      <c r="D2071">
        <v>362</v>
      </c>
      <c r="E2071">
        <v>663</v>
      </c>
      <c r="F2071">
        <v>543000000</v>
      </c>
      <c r="G2071">
        <v>2023</v>
      </c>
    </row>
    <row r="2072" spans="1:7" x14ac:dyDescent="0.3">
      <c r="A2072" s="3">
        <v>44986</v>
      </c>
      <c r="B2072" t="s">
        <v>11</v>
      </c>
      <c r="C2072" t="s">
        <v>6</v>
      </c>
      <c r="D2072">
        <v>2188</v>
      </c>
      <c r="E2072">
        <v>33362</v>
      </c>
      <c r="F2072">
        <v>3282000000</v>
      </c>
      <c r="G2072">
        <v>2023</v>
      </c>
    </row>
    <row r="2073" spans="1:7" x14ac:dyDescent="0.3">
      <c r="A2073" s="3">
        <v>44986</v>
      </c>
      <c r="B2073" t="s">
        <v>12</v>
      </c>
      <c r="C2073" t="s">
        <v>6</v>
      </c>
      <c r="D2073">
        <v>5</v>
      </c>
      <c r="E2073">
        <v>902</v>
      </c>
      <c r="F2073">
        <v>7500000</v>
      </c>
      <c r="G2073">
        <v>2023</v>
      </c>
    </row>
    <row r="2074" spans="1:7" x14ac:dyDescent="0.3">
      <c r="A2074" s="3">
        <v>44986</v>
      </c>
      <c r="B2074" t="s">
        <v>23</v>
      </c>
      <c r="C2074" t="s">
        <v>6</v>
      </c>
      <c r="D2074">
        <v>3782</v>
      </c>
      <c r="E2074">
        <v>30396</v>
      </c>
      <c r="F2074">
        <v>5673000000</v>
      </c>
      <c r="G2074">
        <v>2023</v>
      </c>
    </row>
    <row r="2075" spans="1:7" x14ac:dyDescent="0.3">
      <c r="A2075" s="3">
        <v>44986</v>
      </c>
      <c r="B2075" t="s">
        <v>33</v>
      </c>
      <c r="C2075" t="s">
        <v>6</v>
      </c>
      <c r="D2075">
        <v>837</v>
      </c>
      <c r="E2075">
        <v>5064</v>
      </c>
      <c r="F2075">
        <v>1255500000</v>
      </c>
      <c r="G2075">
        <v>2023</v>
      </c>
    </row>
    <row r="2076" spans="1:7" x14ac:dyDescent="0.3">
      <c r="A2076" s="3">
        <v>44986</v>
      </c>
      <c r="B2076" t="s">
        <v>34</v>
      </c>
      <c r="C2076" t="s">
        <v>6</v>
      </c>
      <c r="D2076">
        <v>7790</v>
      </c>
      <c r="E2076">
        <v>92417</v>
      </c>
      <c r="F2076">
        <v>11685000000</v>
      </c>
      <c r="G2076">
        <v>2023</v>
      </c>
    </row>
    <row r="2077" spans="1:7" x14ac:dyDescent="0.3">
      <c r="A2077" s="3">
        <v>44986</v>
      </c>
      <c r="B2077" t="s">
        <v>30</v>
      </c>
      <c r="C2077" t="s">
        <v>6</v>
      </c>
      <c r="D2077">
        <v>714</v>
      </c>
      <c r="E2077">
        <v>33171</v>
      </c>
      <c r="F2077">
        <v>1071000000</v>
      </c>
      <c r="G2077">
        <v>2023</v>
      </c>
    </row>
    <row r="2078" spans="1:7" x14ac:dyDescent="0.3">
      <c r="A2078" s="3">
        <v>44986</v>
      </c>
      <c r="B2078" t="s">
        <v>28</v>
      </c>
      <c r="C2078" t="s">
        <v>6</v>
      </c>
      <c r="D2078">
        <v>91</v>
      </c>
      <c r="E2078">
        <v>4543</v>
      </c>
      <c r="F2078">
        <v>136500000</v>
      </c>
      <c r="G2078">
        <v>2023</v>
      </c>
    </row>
    <row r="2079" spans="1:7" x14ac:dyDescent="0.3">
      <c r="A2079" s="3">
        <v>44986</v>
      </c>
      <c r="B2079" t="s">
        <v>13</v>
      </c>
      <c r="C2079" t="s">
        <v>6</v>
      </c>
      <c r="D2079">
        <v>198</v>
      </c>
      <c r="E2079">
        <v>7789</v>
      </c>
      <c r="F2079">
        <v>297000000</v>
      </c>
      <c r="G2079">
        <v>2023</v>
      </c>
    </row>
    <row r="2080" spans="1:7" x14ac:dyDescent="0.3">
      <c r="A2080" s="3">
        <v>44986</v>
      </c>
      <c r="B2080" t="s">
        <v>31</v>
      </c>
      <c r="C2080" t="s">
        <v>6</v>
      </c>
      <c r="D2080">
        <v>797</v>
      </c>
      <c r="E2080">
        <v>39001</v>
      </c>
      <c r="F2080">
        <v>1195500000</v>
      </c>
      <c r="G2080">
        <v>2023</v>
      </c>
    </row>
    <row r="2081" spans="1:7" x14ac:dyDescent="0.3">
      <c r="A2081" s="3">
        <v>44986</v>
      </c>
      <c r="B2081" t="s">
        <v>35</v>
      </c>
      <c r="C2081" t="s">
        <v>6</v>
      </c>
      <c r="D2081">
        <v>13056</v>
      </c>
      <c r="E2081">
        <v>104953</v>
      </c>
      <c r="F2081">
        <v>19584000000</v>
      </c>
      <c r="G2081">
        <v>2023</v>
      </c>
    </row>
    <row r="2082" spans="1:7" x14ac:dyDescent="0.3">
      <c r="A2082" s="3">
        <v>44986</v>
      </c>
      <c r="B2082" t="s">
        <v>36</v>
      </c>
      <c r="C2082" t="s">
        <v>6</v>
      </c>
      <c r="D2082">
        <v>6773</v>
      </c>
      <c r="E2082">
        <v>50705</v>
      </c>
      <c r="F2082">
        <v>10159500000</v>
      </c>
      <c r="G2082">
        <v>2023</v>
      </c>
    </row>
    <row r="2083" spans="1:7" x14ac:dyDescent="0.3">
      <c r="A2083" s="3">
        <v>44986</v>
      </c>
      <c r="B2083" t="s">
        <v>24</v>
      </c>
      <c r="C2083" t="s">
        <v>6</v>
      </c>
      <c r="D2083">
        <v>3213</v>
      </c>
      <c r="E2083">
        <v>100653</v>
      </c>
      <c r="F2083">
        <v>4819500000</v>
      </c>
      <c r="G2083">
        <v>2023</v>
      </c>
    </row>
    <row r="2084" spans="1:7" x14ac:dyDescent="0.3">
      <c r="A2084" s="3">
        <v>44986</v>
      </c>
      <c r="B2084" t="s">
        <v>37</v>
      </c>
      <c r="C2084" t="s">
        <v>6</v>
      </c>
      <c r="D2084">
        <v>17077</v>
      </c>
      <c r="E2084">
        <v>154632</v>
      </c>
      <c r="F2084">
        <v>25615500000</v>
      </c>
      <c r="G2084">
        <v>2023</v>
      </c>
    </row>
    <row r="2085" spans="1:7" x14ac:dyDescent="0.3">
      <c r="A2085" s="3">
        <v>44986</v>
      </c>
      <c r="B2085" t="s">
        <v>15</v>
      </c>
      <c r="C2085" t="s">
        <v>6</v>
      </c>
      <c r="D2085">
        <v>3</v>
      </c>
      <c r="E2085">
        <v>3985</v>
      </c>
      <c r="F2085">
        <v>4500000</v>
      </c>
      <c r="G2085">
        <v>2023</v>
      </c>
    </row>
    <row r="2086" spans="1:7" x14ac:dyDescent="0.3">
      <c r="A2086" s="3">
        <v>44986</v>
      </c>
      <c r="B2086" t="s">
        <v>17</v>
      </c>
      <c r="C2086" t="s">
        <v>6</v>
      </c>
      <c r="D2086">
        <v>10</v>
      </c>
      <c r="E2086">
        <v>1615</v>
      </c>
      <c r="F2086">
        <v>15000000</v>
      </c>
      <c r="G2086">
        <v>2023</v>
      </c>
    </row>
    <row r="2087" spans="1:7" x14ac:dyDescent="0.3">
      <c r="A2087" s="3">
        <v>44986</v>
      </c>
      <c r="B2087" t="s">
        <v>25</v>
      </c>
      <c r="C2087" t="s">
        <v>6</v>
      </c>
      <c r="D2087">
        <v>3269</v>
      </c>
      <c r="E2087">
        <v>52642</v>
      </c>
      <c r="F2087">
        <v>4903500000</v>
      </c>
      <c r="G2087">
        <v>2023</v>
      </c>
    </row>
    <row r="2088" spans="1:7" x14ac:dyDescent="0.3">
      <c r="A2088" s="3">
        <v>44986</v>
      </c>
      <c r="B2088" t="s">
        <v>19</v>
      </c>
      <c r="C2088" t="s">
        <v>6</v>
      </c>
      <c r="D2088">
        <v>261</v>
      </c>
      <c r="E2088">
        <v>3608</v>
      </c>
      <c r="F2088">
        <v>391500000</v>
      </c>
      <c r="G2088">
        <v>2023</v>
      </c>
    </row>
    <row r="2089" spans="1:7" x14ac:dyDescent="0.3">
      <c r="A2089" s="3">
        <v>44986</v>
      </c>
      <c r="B2089" t="s">
        <v>26</v>
      </c>
      <c r="C2089" t="s">
        <v>6</v>
      </c>
      <c r="D2089">
        <v>805</v>
      </c>
      <c r="E2089">
        <v>36806</v>
      </c>
      <c r="F2089">
        <v>1207500000</v>
      </c>
      <c r="G2089">
        <v>2023</v>
      </c>
    </row>
    <row r="2090" spans="1:7" x14ac:dyDescent="0.3">
      <c r="A2090" s="3">
        <v>44986</v>
      </c>
      <c r="B2090" t="s">
        <v>38</v>
      </c>
      <c r="C2090" t="s">
        <v>6</v>
      </c>
      <c r="D2090">
        <v>6375</v>
      </c>
      <c r="E2090">
        <v>85324</v>
      </c>
      <c r="F2090">
        <v>9562500000</v>
      </c>
      <c r="G2090">
        <v>2023</v>
      </c>
    </row>
    <row r="2091" spans="1:7" x14ac:dyDescent="0.3">
      <c r="A2091" s="3">
        <v>44986</v>
      </c>
      <c r="B2091" t="s">
        <v>39</v>
      </c>
      <c r="C2091" t="s">
        <v>6</v>
      </c>
      <c r="D2091">
        <v>8388</v>
      </c>
      <c r="E2091">
        <v>119376</v>
      </c>
      <c r="F2091">
        <v>12582000000</v>
      </c>
      <c r="G2091">
        <v>2023</v>
      </c>
    </row>
    <row r="2092" spans="1:7" x14ac:dyDescent="0.3">
      <c r="A2092" s="3">
        <v>44986</v>
      </c>
      <c r="B2092" t="s">
        <v>20</v>
      </c>
      <c r="C2092" t="s">
        <v>6</v>
      </c>
      <c r="D2092">
        <v>23</v>
      </c>
      <c r="E2092">
        <v>3016</v>
      </c>
      <c r="F2092">
        <v>34500000</v>
      </c>
      <c r="G2092">
        <v>2023</v>
      </c>
    </row>
    <row r="2093" spans="1:7" x14ac:dyDescent="0.3">
      <c r="A2093" s="3">
        <v>44986</v>
      </c>
      <c r="B2093" t="s">
        <v>40</v>
      </c>
      <c r="C2093" t="s">
        <v>6</v>
      </c>
      <c r="D2093">
        <v>3559</v>
      </c>
      <c r="E2093">
        <v>206315</v>
      </c>
      <c r="F2093">
        <v>5338500000</v>
      </c>
      <c r="G2093">
        <v>2023</v>
      </c>
    </row>
    <row r="2094" spans="1:7" x14ac:dyDescent="0.3">
      <c r="A2094" s="3">
        <v>44986</v>
      </c>
      <c r="B2094" t="s">
        <v>27</v>
      </c>
      <c r="C2094" t="s">
        <v>6</v>
      </c>
      <c r="D2094">
        <v>587</v>
      </c>
      <c r="E2094">
        <v>13077</v>
      </c>
      <c r="F2094">
        <v>880500000</v>
      </c>
      <c r="G2094">
        <v>2023</v>
      </c>
    </row>
    <row r="2095" spans="1:7" x14ac:dyDescent="0.3">
      <c r="A2095" s="3">
        <v>44986</v>
      </c>
      <c r="B2095" t="s">
        <v>41</v>
      </c>
      <c r="C2095" t="s">
        <v>6</v>
      </c>
      <c r="D2095">
        <v>1103</v>
      </c>
      <c r="E2095">
        <v>73690</v>
      </c>
      <c r="F2095">
        <v>1654500000</v>
      </c>
      <c r="G2095">
        <v>2023</v>
      </c>
    </row>
    <row r="2096" spans="1:7" x14ac:dyDescent="0.3">
      <c r="A2096" s="3">
        <v>45017</v>
      </c>
      <c r="B2096" t="s">
        <v>32</v>
      </c>
      <c r="C2096" t="s">
        <v>6</v>
      </c>
      <c r="D2096">
        <v>3515</v>
      </c>
      <c r="E2096">
        <v>48046</v>
      </c>
      <c r="F2096">
        <v>5272500000</v>
      </c>
      <c r="G2096">
        <v>2023</v>
      </c>
    </row>
    <row r="2097" spans="1:7" x14ac:dyDescent="0.3">
      <c r="A2097" s="3">
        <v>45017</v>
      </c>
      <c r="B2097" t="s">
        <v>10</v>
      </c>
      <c r="C2097" t="s">
        <v>6</v>
      </c>
      <c r="D2097">
        <v>178</v>
      </c>
      <c r="E2097">
        <v>35047</v>
      </c>
      <c r="F2097">
        <v>267000000</v>
      </c>
      <c r="G2097">
        <v>2023</v>
      </c>
    </row>
    <row r="2098" spans="1:7" x14ac:dyDescent="0.3">
      <c r="A2098" s="3">
        <v>45017</v>
      </c>
      <c r="B2098" t="s">
        <v>21</v>
      </c>
      <c r="C2098" t="s">
        <v>6</v>
      </c>
      <c r="D2098">
        <v>971</v>
      </c>
      <c r="E2098">
        <v>84319</v>
      </c>
      <c r="F2098">
        <v>1456500000</v>
      </c>
      <c r="G2098">
        <v>2023</v>
      </c>
    </row>
    <row r="2099" spans="1:7" x14ac:dyDescent="0.3">
      <c r="A2099" s="3">
        <v>45017</v>
      </c>
      <c r="B2099" t="s">
        <v>22</v>
      </c>
      <c r="C2099" t="s">
        <v>6</v>
      </c>
      <c r="D2099">
        <v>126</v>
      </c>
      <c r="E2099">
        <v>2085</v>
      </c>
      <c r="F2099">
        <v>189000000</v>
      </c>
      <c r="G2099">
        <v>2023</v>
      </c>
    </row>
    <row r="2100" spans="1:7" x14ac:dyDescent="0.3">
      <c r="A2100" s="3">
        <v>45017</v>
      </c>
      <c r="B2100" t="s">
        <v>11</v>
      </c>
      <c r="C2100" t="s">
        <v>6</v>
      </c>
      <c r="D2100">
        <v>1559</v>
      </c>
      <c r="E2100">
        <v>27613</v>
      </c>
      <c r="F2100">
        <v>2338500000</v>
      </c>
      <c r="G2100">
        <v>2023</v>
      </c>
    </row>
    <row r="2101" spans="1:7" x14ac:dyDescent="0.3">
      <c r="A2101" s="3">
        <v>45017</v>
      </c>
      <c r="B2101" t="s">
        <v>12</v>
      </c>
      <c r="C2101" t="s">
        <v>6</v>
      </c>
      <c r="D2101">
        <v>5</v>
      </c>
      <c r="E2101">
        <v>666</v>
      </c>
      <c r="F2101">
        <v>7500000</v>
      </c>
      <c r="G2101">
        <v>2023</v>
      </c>
    </row>
    <row r="2102" spans="1:7" x14ac:dyDescent="0.3">
      <c r="A2102" s="3">
        <v>45017</v>
      </c>
      <c r="B2102" t="s">
        <v>23</v>
      </c>
      <c r="C2102" t="s">
        <v>6</v>
      </c>
      <c r="D2102">
        <v>2738</v>
      </c>
      <c r="E2102">
        <v>28590</v>
      </c>
      <c r="F2102">
        <v>4107000000</v>
      </c>
      <c r="G2102">
        <v>2023</v>
      </c>
    </row>
    <row r="2103" spans="1:7" x14ac:dyDescent="0.3">
      <c r="A2103" s="3">
        <v>45017</v>
      </c>
      <c r="B2103" t="s">
        <v>33</v>
      </c>
      <c r="C2103" t="s">
        <v>6</v>
      </c>
      <c r="D2103">
        <v>698</v>
      </c>
      <c r="E2103">
        <v>3609</v>
      </c>
      <c r="F2103">
        <v>1047000000</v>
      </c>
      <c r="G2103">
        <v>2023</v>
      </c>
    </row>
    <row r="2104" spans="1:7" x14ac:dyDescent="0.3">
      <c r="A2104" s="3">
        <v>45017</v>
      </c>
      <c r="B2104" t="s">
        <v>34</v>
      </c>
      <c r="C2104" t="s">
        <v>6</v>
      </c>
      <c r="D2104">
        <v>8266</v>
      </c>
      <c r="E2104">
        <v>89782</v>
      </c>
      <c r="F2104">
        <v>12399000000</v>
      </c>
      <c r="G2104">
        <v>2023</v>
      </c>
    </row>
    <row r="2105" spans="1:7" x14ac:dyDescent="0.3">
      <c r="A2105" s="3">
        <v>45017</v>
      </c>
      <c r="B2105" t="s">
        <v>30</v>
      </c>
      <c r="C2105" t="s">
        <v>6</v>
      </c>
      <c r="D2105">
        <v>802</v>
      </c>
      <c r="E2105">
        <v>34168</v>
      </c>
      <c r="F2105">
        <v>1203000000</v>
      </c>
      <c r="G2105">
        <v>2023</v>
      </c>
    </row>
    <row r="2106" spans="1:7" x14ac:dyDescent="0.3">
      <c r="A2106" s="3">
        <v>45017</v>
      </c>
      <c r="B2106" t="s">
        <v>28</v>
      </c>
      <c r="C2106" t="s">
        <v>6</v>
      </c>
      <c r="D2106">
        <v>96</v>
      </c>
      <c r="E2106">
        <v>4847</v>
      </c>
      <c r="F2106">
        <v>144000000</v>
      </c>
      <c r="G2106">
        <v>2023</v>
      </c>
    </row>
    <row r="2107" spans="1:7" x14ac:dyDescent="0.3">
      <c r="A2107" s="3">
        <v>45017</v>
      </c>
      <c r="B2107" t="s">
        <v>13</v>
      </c>
      <c r="C2107" t="s">
        <v>6</v>
      </c>
      <c r="D2107">
        <v>212</v>
      </c>
      <c r="E2107">
        <v>6299</v>
      </c>
      <c r="F2107">
        <v>318000000</v>
      </c>
      <c r="G2107">
        <v>2023</v>
      </c>
    </row>
    <row r="2108" spans="1:7" x14ac:dyDescent="0.3">
      <c r="A2108" s="3">
        <v>45017</v>
      </c>
      <c r="B2108" t="s">
        <v>31</v>
      </c>
      <c r="C2108" t="s">
        <v>6</v>
      </c>
      <c r="D2108">
        <v>682</v>
      </c>
      <c r="E2108">
        <v>36353</v>
      </c>
      <c r="F2108">
        <v>1023000000</v>
      </c>
      <c r="G2108">
        <v>2023</v>
      </c>
    </row>
    <row r="2109" spans="1:7" x14ac:dyDescent="0.3">
      <c r="A2109" s="3">
        <v>45017</v>
      </c>
      <c r="B2109" t="s">
        <v>35</v>
      </c>
      <c r="C2109" t="s">
        <v>6</v>
      </c>
      <c r="D2109">
        <v>9711</v>
      </c>
      <c r="E2109">
        <v>91491</v>
      </c>
      <c r="F2109">
        <v>14566500000</v>
      </c>
      <c r="G2109">
        <v>2023</v>
      </c>
    </row>
    <row r="2110" spans="1:7" x14ac:dyDescent="0.3">
      <c r="A2110" s="3">
        <v>45017</v>
      </c>
      <c r="B2110" t="s">
        <v>36</v>
      </c>
      <c r="C2110" t="s">
        <v>6</v>
      </c>
      <c r="D2110">
        <v>4659</v>
      </c>
      <c r="E2110">
        <v>32903</v>
      </c>
      <c r="F2110">
        <v>6988500000</v>
      </c>
      <c r="G2110">
        <v>2023</v>
      </c>
    </row>
    <row r="2111" spans="1:7" x14ac:dyDescent="0.3">
      <c r="A2111" s="3">
        <v>45017</v>
      </c>
      <c r="B2111" t="s">
        <v>24</v>
      </c>
      <c r="C2111" t="s">
        <v>6</v>
      </c>
      <c r="D2111">
        <v>1958</v>
      </c>
      <c r="E2111">
        <v>64877</v>
      </c>
      <c r="F2111">
        <v>2937000000</v>
      </c>
      <c r="G2111">
        <v>2023</v>
      </c>
    </row>
    <row r="2112" spans="1:7" x14ac:dyDescent="0.3">
      <c r="A2112" s="3">
        <v>45017</v>
      </c>
      <c r="B2112" t="s">
        <v>37</v>
      </c>
      <c r="C2112" t="s">
        <v>6</v>
      </c>
      <c r="D2112">
        <v>12260</v>
      </c>
      <c r="E2112">
        <v>130977</v>
      </c>
      <c r="F2112">
        <v>18390000000</v>
      </c>
      <c r="G2112">
        <v>2023</v>
      </c>
    </row>
    <row r="2113" spans="1:7" x14ac:dyDescent="0.3">
      <c r="A2113" s="3">
        <v>45017</v>
      </c>
      <c r="B2113" t="s">
        <v>15</v>
      </c>
      <c r="C2113" t="s">
        <v>6</v>
      </c>
      <c r="D2113">
        <v>15</v>
      </c>
      <c r="E2113">
        <v>3425</v>
      </c>
      <c r="F2113">
        <v>22500000</v>
      </c>
      <c r="G2113">
        <v>2023</v>
      </c>
    </row>
    <row r="2114" spans="1:7" x14ac:dyDescent="0.3">
      <c r="A2114" s="3">
        <v>45017</v>
      </c>
      <c r="B2114" t="s">
        <v>16</v>
      </c>
      <c r="C2114" t="s">
        <v>6</v>
      </c>
      <c r="D2114">
        <v>3</v>
      </c>
      <c r="E2114">
        <v>1501</v>
      </c>
      <c r="F2114">
        <v>4500000</v>
      </c>
      <c r="G2114">
        <v>2023</v>
      </c>
    </row>
    <row r="2115" spans="1:7" x14ac:dyDescent="0.3">
      <c r="A2115" s="3">
        <v>45017</v>
      </c>
      <c r="B2115" t="s">
        <v>17</v>
      </c>
      <c r="C2115" t="s">
        <v>6</v>
      </c>
      <c r="D2115">
        <v>8</v>
      </c>
      <c r="E2115">
        <v>1565</v>
      </c>
      <c r="F2115">
        <v>12000000</v>
      </c>
      <c r="G2115">
        <v>2023</v>
      </c>
    </row>
    <row r="2116" spans="1:7" x14ac:dyDescent="0.3">
      <c r="A2116" s="3">
        <v>45017</v>
      </c>
      <c r="B2116" t="s">
        <v>25</v>
      </c>
      <c r="C2116" t="s">
        <v>6</v>
      </c>
      <c r="D2116">
        <v>2848</v>
      </c>
      <c r="E2116">
        <v>43956</v>
      </c>
      <c r="F2116">
        <v>4272000000</v>
      </c>
      <c r="G2116">
        <v>2023</v>
      </c>
    </row>
    <row r="2117" spans="1:7" x14ac:dyDescent="0.3">
      <c r="A2117" s="3">
        <v>45017</v>
      </c>
      <c r="B2117" t="s">
        <v>19</v>
      </c>
      <c r="C2117" t="s">
        <v>6</v>
      </c>
      <c r="D2117">
        <v>157</v>
      </c>
      <c r="E2117">
        <v>3076</v>
      </c>
      <c r="F2117">
        <v>235500000</v>
      </c>
      <c r="G2117">
        <v>2023</v>
      </c>
    </row>
    <row r="2118" spans="1:7" x14ac:dyDescent="0.3">
      <c r="A2118" s="3">
        <v>45017</v>
      </c>
      <c r="B2118" t="s">
        <v>26</v>
      </c>
      <c r="C2118" t="s">
        <v>6</v>
      </c>
      <c r="D2118">
        <v>376</v>
      </c>
      <c r="E2118">
        <v>28269</v>
      </c>
      <c r="F2118">
        <v>564000000</v>
      </c>
      <c r="G2118">
        <v>2023</v>
      </c>
    </row>
    <row r="2119" spans="1:7" x14ac:dyDescent="0.3">
      <c r="A2119" s="3">
        <v>45017</v>
      </c>
      <c r="B2119" t="s">
        <v>38</v>
      </c>
      <c r="C2119" t="s">
        <v>6</v>
      </c>
      <c r="D2119">
        <v>3914</v>
      </c>
      <c r="E2119">
        <v>67999</v>
      </c>
      <c r="F2119">
        <v>5871000000</v>
      </c>
      <c r="G2119">
        <v>2023</v>
      </c>
    </row>
    <row r="2120" spans="1:7" x14ac:dyDescent="0.3">
      <c r="A2120" s="3">
        <v>45017</v>
      </c>
      <c r="B2120" t="s">
        <v>39</v>
      </c>
      <c r="C2120" t="s">
        <v>6</v>
      </c>
      <c r="D2120">
        <v>6509</v>
      </c>
      <c r="E2120">
        <v>94801</v>
      </c>
      <c r="F2120">
        <v>9763500000</v>
      </c>
      <c r="G2120">
        <v>2023</v>
      </c>
    </row>
    <row r="2121" spans="1:7" x14ac:dyDescent="0.3">
      <c r="A2121" s="3">
        <v>45017</v>
      </c>
      <c r="B2121" t="s">
        <v>20</v>
      </c>
      <c r="C2121" t="s">
        <v>6</v>
      </c>
      <c r="D2121">
        <v>19</v>
      </c>
      <c r="E2121">
        <v>2450</v>
      </c>
      <c r="F2121">
        <v>28500000</v>
      </c>
      <c r="G2121">
        <v>2023</v>
      </c>
    </row>
    <row r="2122" spans="1:7" x14ac:dyDescent="0.3">
      <c r="A2122" s="3">
        <v>45017</v>
      </c>
      <c r="B2122" t="s">
        <v>40</v>
      </c>
      <c r="C2122" t="s">
        <v>6</v>
      </c>
      <c r="D2122">
        <v>3087</v>
      </c>
      <c r="E2122">
        <v>195568</v>
      </c>
      <c r="F2122">
        <v>4630500000</v>
      </c>
      <c r="G2122">
        <v>2023</v>
      </c>
    </row>
    <row r="2123" spans="1:7" x14ac:dyDescent="0.3">
      <c r="A2123" s="3">
        <v>45017</v>
      </c>
      <c r="B2123" t="s">
        <v>27</v>
      </c>
      <c r="C2123" t="s">
        <v>6</v>
      </c>
      <c r="D2123">
        <v>524</v>
      </c>
      <c r="E2123">
        <v>12580</v>
      </c>
      <c r="F2123">
        <v>786000000</v>
      </c>
      <c r="G2123">
        <v>2023</v>
      </c>
    </row>
    <row r="2124" spans="1:7" x14ac:dyDescent="0.3">
      <c r="A2124" s="3">
        <v>45017</v>
      </c>
      <c r="B2124" t="s">
        <v>41</v>
      </c>
      <c r="C2124" t="s">
        <v>6</v>
      </c>
      <c r="D2124">
        <v>918</v>
      </c>
      <c r="E2124">
        <v>54194</v>
      </c>
      <c r="F2124">
        <v>1377000000</v>
      </c>
      <c r="G2124">
        <v>2023</v>
      </c>
    </row>
    <row r="2125" spans="1:7" x14ac:dyDescent="0.3">
      <c r="A2125" s="3">
        <v>45047</v>
      </c>
      <c r="B2125" t="s">
        <v>32</v>
      </c>
      <c r="C2125" t="s">
        <v>6</v>
      </c>
      <c r="D2125">
        <v>4370</v>
      </c>
      <c r="E2125">
        <v>54545</v>
      </c>
      <c r="F2125">
        <v>6555000000</v>
      </c>
      <c r="G2125">
        <v>2023</v>
      </c>
    </row>
    <row r="2126" spans="1:7" x14ac:dyDescent="0.3">
      <c r="A2126" s="3">
        <v>45047</v>
      </c>
      <c r="B2126" t="s">
        <v>10</v>
      </c>
      <c r="C2126" t="s">
        <v>6</v>
      </c>
      <c r="D2126">
        <v>282</v>
      </c>
      <c r="E2126">
        <v>35939</v>
      </c>
      <c r="F2126">
        <v>423000000</v>
      </c>
      <c r="G2126">
        <v>2023</v>
      </c>
    </row>
    <row r="2127" spans="1:7" x14ac:dyDescent="0.3">
      <c r="A2127" s="3">
        <v>45047</v>
      </c>
      <c r="B2127" t="s">
        <v>21</v>
      </c>
      <c r="C2127" t="s">
        <v>6</v>
      </c>
      <c r="D2127">
        <v>1536</v>
      </c>
      <c r="E2127">
        <v>125465</v>
      </c>
      <c r="F2127">
        <v>2304000000</v>
      </c>
      <c r="G2127">
        <v>2023</v>
      </c>
    </row>
    <row r="2128" spans="1:7" x14ac:dyDescent="0.3">
      <c r="A2128" s="3">
        <v>45047</v>
      </c>
      <c r="B2128" t="s">
        <v>22</v>
      </c>
      <c r="C2128" t="s">
        <v>6</v>
      </c>
      <c r="D2128">
        <v>209</v>
      </c>
      <c r="E2128">
        <v>2356</v>
      </c>
      <c r="F2128">
        <v>313500000</v>
      </c>
      <c r="G2128">
        <v>2023</v>
      </c>
    </row>
    <row r="2129" spans="1:7" x14ac:dyDescent="0.3">
      <c r="A2129" s="3">
        <v>45047</v>
      </c>
      <c r="B2129" t="s">
        <v>11</v>
      </c>
      <c r="C2129" t="s">
        <v>6</v>
      </c>
      <c r="D2129">
        <v>2514</v>
      </c>
      <c r="E2129">
        <v>29232</v>
      </c>
      <c r="F2129">
        <v>3771000000</v>
      </c>
      <c r="G2129">
        <v>2023</v>
      </c>
    </row>
    <row r="2130" spans="1:7" x14ac:dyDescent="0.3">
      <c r="A2130" s="3">
        <v>45047</v>
      </c>
      <c r="B2130" t="s">
        <v>12</v>
      </c>
      <c r="C2130" t="s">
        <v>6</v>
      </c>
      <c r="D2130">
        <v>4</v>
      </c>
      <c r="E2130">
        <v>829</v>
      </c>
      <c r="F2130">
        <v>6000000</v>
      </c>
      <c r="G2130">
        <v>2023</v>
      </c>
    </row>
    <row r="2131" spans="1:7" x14ac:dyDescent="0.3">
      <c r="A2131" s="3">
        <v>45047</v>
      </c>
      <c r="B2131" t="s">
        <v>23</v>
      </c>
      <c r="C2131" t="s">
        <v>6</v>
      </c>
      <c r="D2131">
        <v>4977</v>
      </c>
      <c r="E2131">
        <v>32282</v>
      </c>
      <c r="F2131">
        <v>7465500000</v>
      </c>
      <c r="G2131">
        <v>2023</v>
      </c>
    </row>
    <row r="2132" spans="1:7" x14ac:dyDescent="0.3">
      <c r="A2132" s="3">
        <v>45047</v>
      </c>
      <c r="B2132" t="s">
        <v>33</v>
      </c>
      <c r="C2132" t="s">
        <v>6</v>
      </c>
      <c r="D2132">
        <v>863</v>
      </c>
      <c r="E2132">
        <v>3933</v>
      </c>
      <c r="F2132">
        <v>1294500000</v>
      </c>
      <c r="G2132">
        <v>2023</v>
      </c>
    </row>
    <row r="2133" spans="1:7" x14ac:dyDescent="0.3">
      <c r="A2133" s="3">
        <v>45047</v>
      </c>
      <c r="B2133" t="s">
        <v>34</v>
      </c>
      <c r="C2133" t="s">
        <v>6</v>
      </c>
      <c r="D2133">
        <v>9609</v>
      </c>
      <c r="E2133">
        <v>87169</v>
      </c>
      <c r="F2133">
        <v>14413500000</v>
      </c>
      <c r="G2133">
        <v>2023</v>
      </c>
    </row>
    <row r="2134" spans="1:7" x14ac:dyDescent="0.3">
      <c r="A2134" s="3">
        <v>45047</v>
      </c>
      <c r="B2134" t="s">
        <v>30</v>
      </c>
      <c r="C2134" t="s">
        <v>6</v>
      </c>
      <c r="D2134">
        <v>1053</v>
      </c>
      <c r="E2134">
        <v>34399</v>
      </c>
      <c r="F2134">
        <v>1579500000</v>
      </c>
      <c r="G2134">
        <v>2023</v>
      </c>
    </row>
    <row r="2135" spans="1:7" x14ac:dyDescent="0.3">
      <c r="A2135" s="3">
        <v>45047</v>
      </c>
      <c r="B2135" t="s">
        <v>28</v>
      </c>
      <c r="C2135" t="s">
        <v>6</v>
      </c>
      <c r="D2135">
        <v>118</v>
      </c>
      <c r="E2135">
        <v>5278</v>
      </c>
      <c r="F2135">
        <v>177000000</v>
      </c>
      <c r="G2135">
        <v>2023</v>
      </c>
    </row>
    <row r="2136" spans="1:7" x14ac:dyDescent="0.3">
      <c r="A2136" s="3">
        <v>45047</v>
      </c>
      <c r="B2136" t="s">
        <v>13</v>
      </c>
      <c r="C2136" t="s">
        <v>6</v>
      </c>
      <c r="D2136">
        <v>258</v>
      </c>
      <c r="E2136">
        <v>9084</v>
      </c>
      <c r="F2136">
        <v>387000000</v>
      </c>
      <c r="G2136">
        <v>2023</v>
      </c>
    </row>
    <row r="2137" spans="1:7" x14ac:dyDescent="0.3">
      <c r="A2137" s="3">
        <v>45047</v>
      </c>
      <c r="B2137" t="s">
        <v>31</v>
      </c>
      <c r="C2137" t="s">
        <v>6</v>
      </c>
      <c r="D2137">
        <v>839</v>
      </c>
      <c r="E2137">
        <v>41796</v>
      </c>
      <c r="F2137">
        <v>1258500000</v>
      </c>
      <c r="G2137">
        <v>2023</v>
      </c>
    </row>
    <row r="2138" spans="1:7" x14ac:dyDescent="0.3">
      <c r="A2138" s="3">
        <v>45047</v>
      </c>
      <c r="B2138" t="s">
        <v>35</v>
      </c>
      <c r="C2138" t="s">
        <v>6</v>
      </c>
      <c r="D2138">
        <v>17292</v>
      </c>
      <c r="E2138">
        <v>97074</v>
      </c>
      <c r="F2138">
        <v>25938000000</v>
      </c>
      <c r="G2138">
        <v>2023</v>
      </c>
    </row>
    <row r="2139" spans="1:7" x14ac:dyDescent="0.3">
      <c r="A2139" s="3">
        <v>45047</v>
      </c>
      <c r="B2139" t="s">
        <v>36</v>
      </c>
      <c r="C2139" t="s">
        <v>6</v>
      </c>
      <c r="D2139">
        <v>7386</v>
      </c>
      <c r="E2139">
        <v>41347</v>
      </c>
      <c r="F2139">
        <v>11079000000</v>
      </c>
      <c r="G2139">
        <v>2023</v>
      </c>
    </row>
    <row r="2140" spans="1:7" x14ac:dyDescent="0.3">
      <c r="A2140" s="3">
        <v>45047</v>
      </c>
      <c r="B2140" t="s">
        <v>14</v>
      </c>
      <c r="C2140" t="s">
        <v>6</v>
      </c>
      <c r="D2140">
        <v>14</v>
      </c>
      <c r="E2140">
        <v>161</v>
      </c>
      <c r="F2140">
        <v>21000000</v>
      </c>
      <c r="G2140">
        <v>2023</v>
      </c>
    </row>
    <row r="2141" spans="1:7" x14ac:dyDescent="0.3">
      <c r="A2141" s="3">
        <v>45047</v>
      </c>
      <c r="B2141" t="s">
        <v>24</v>
      </c>
      <c r="C2141" t="s">
        <v>6</v>
      </c>
      <c r="D2141">
        <v>3940</v>
      </c>
      <c r="E2141">
        <v>97067</v>
      </c>
      <c r="F2141">
        <v>5910000000</v>
      </c>
      <c r="G2141">
        <v>2023</v>
      </c>
    </row>
    <row r="2142" spans="1:7" x14ac:dyDescent="0.3">
      <c r="A2142" s="3">
        <v>45047</v>
      </c>
      <c r="B2142" t="s">
        <v>37</v>
      </c>
      <c r="C2142" t="s">
        <v>6</v>
      </c>
      <c r="D2142">
        <v>20585</v>
      </c>
      <c r="E2142">
        <v>126680</v>
      </c>
      <c r="F2142">
        <v>30877500000</v>
      </c>
      <c r="G2142">
        <v>2023</v>
      </c>
    </row>
    <row r="2143" spans="1:7" x14ac:dyDescent="0.3">
      <c r="A2143" s="3">
        <v>45047</v>
      </c>
      <c r="B2143" t="s">
        <v>15</v>
      </c>
      <c r="C2143" t="s">
        <v>6</v>
      </c>
      <c r="D2143">
        <v>10</v>
      </c>
      <c r="E2143">
        <v>572</v>
      </c>
      <c r="F2143">
        <v>15000000</v>
      </c>
      <c r="G2143">
        <v>2023</v>
      </c>
    </row>
    <row r="2144" spans="1:7" x14ac:dyDescent="0.3">
      <c r="A2144" s="3">
        <v>45047</v>
      </c>
      <c r="B2144" t="s">
        <v>16</v>
      </c>
      <c r="C2144" t="s">
        <v>6</v>
      </c>
      <c r="D2144">
        <v>7</v>
      </c>
      <c r="E2144">
        <v>2006</v>
      </c>
      <c r="F2144">
        <v>10500000</v>
      </c>
      <c r="G2144">
        <v>2023</v>
      </c>
    </row>
    <row r="2145" spans="1:7" x14ac:dyDescent="0.3">
      <c r="A2145" s="3">
        <v>45047</v>
      </c>
      <c r="B2145" t="s">
        <v>17</v>
      </c>
      <c r="C2145" t="s">
        <v>6</v>
      </c>
      <c r="D2145">
        <v>14</v>
      </c>
      <c r="E2145">
        <v>1626</v>
      </c>
      <c r="F2145">
        <v>21000000</v>
      </c>
      <c r="G2145">
        <v>2023</v>
      </c>
    </row>
    <row r="2146" spans="1:7" x14ac:dyDescent="0.3">
      <c r="A2146" s="3">
        <v>45047</v>
      </c>
      <c r="B2146" t="s">
        <v>25</v>
      </c>
      <c r="C2146" t="s">
        <v>6</v>
      </c>
      <c r="D2146">
        <v>3727</v>
      </c>
      <c r="E2146">
        <v>44563</v>
      </c>
      <c r="F2146">
        <v>5590500000</v>
      </c>
      <c r="G2146">
        <v>2023</v>
      </c>
    </row>
    <row r="2147" spans="1:7" x14ac:dyDescent="0.3">
      <c r="A2147" s="3">
        <v>45047</v>
      </c>
      <c r="B2147" t="s">
        <v>19</v>
      </c>
      <c r="C2147" t="s">
        <v>6</v>
      </c>
      <c r="D2147">
        <v>382</v>
      </c>
      <c r="E2147">
        <v>3736</v>
      </c>
      <c r="F2147">
        <v>573000000</v>
      </c>
      <c r="G2147">
        <v>2023</v>
      </c>
    </row>
    <row r="2148" spans="1:7" x14ac:dyDescent="0.3">
      <c r="A2148" s="3">
        <v>45047</v>
      </c>
      <c r="B2148" t="s">
        <v>26</v>
      </c>
      <c r="C2148" t="s">
        <v>6</v>
      </c>
      <c r="D2148">
        <v>1181</v>
      </c>
      <c r="E2148">
        <v>32433</v>
      </c>
      <c r="F2148">
        <v>1771500000</v>
      </c>
      <c r="G2148">
        <v>2023</v>
      </c>
    </row>
    <row r="2149" spans="1:7" x14ac:dyDescent="0.3">
      <c r="A2149" s="3">
        <v>45047</v>
      </c>
      <c r="B2149" t="s">
        <v>38</v>
      </c>
      <c r="C2149" t="s">
        <v>6</v>
      </c>
      <c r="D2149">
        <v>6897</v>
      </c>
      <c r="E2149">
        <v>79573</v>
      </c>
      <c r="F2149">
        <v>10345500000</v>
      </c>
      <c r="G2149">
        <v>2023</v>
      </c>
    </row>
    <row r="2150" spans="1:7" x14ac:dyDescent="0.3">
      <c r="A2150" s="3">
        <v>45047</v>
      </c>
      <c r="B2150" t="s">
        <v>39</v>
      </c>
      <c r="C2150" t="s">
        <v>6</v>
      </c>
      <c r="D2150">
        <v>10330</v>
      </c>
      <c r="E2150">
        <v>109325</v>
      </c>
      <c r="F2150">
        <v>15495000000</v>
      </c>
      <c r="G2150">
        <v>2023</v>
      </c>
    </row>
    <row r="2151" spans="1:7" x14ac:dyDescent="0.3">
      <c r="A2151" s="3">
        <v>45047</v>
      </c>
      <c r="B2151" t="s">
        <v>20</v>
      </c>
      <c r="C2151" t="s">
        <v>6</v>
      </c>
      <c r="D2151">
        <v>65</v>
      </c>
      <c r="E2151">
        <v>3305</v>
      </c>
      <c r="F2151">
        <v>97500000</v>
      </c>
      <c r="G2151">
        <v>2023</v>
      </c>
    </row>
    <row r="2152" spans="1:7" x14ac:dyDescent="0.3">
      <c r="A2152" s="3">
        <v>45047</v>
      </c>
      <c r="B2152" t="s">
        <v>40</v>
      </c>
      <c r="C2152" t="s">
        <v>6</v>
      </c>
      <c r="D2152">
        <v>4704</v>
      </c>
      <c r="E2152">
        <v>300079</v>
      </c>
      <c r="F2152">
        <v>7056000000</v>
      </c>
      <c r="G2152">
        <v>2023</v>
      </c>
    </row>
    <row r="2153" spans="1:7" x14ac:dyDescent="0.3">
      <c r="A2153" s="3">
        <v>45047</v>
      </c>
      <c r="B2153" t="s">
        <v>27</v>
      </c>
      <c r="C2153" t="s">
        <v>6</v>
      </c>
      <c r="D2153">
        <v>682</v>
      </c>
      <c r="E2153">
        <v>14779</v>
      </c>
      <c r="F2153">
        <v>1023000000</v>
      </c>
      <c r="G2153">
        <v>2023</v>
      </c>
    </row>
    <row r="2154" spans="1:7" x14ac:dyDescent="0.3">
      <c r="A2154" s="3">
        <v>45047</v>
      </c>
      <c r="B2154" t="s">
        <v>41</v>
      </c>
      <c r="C2154" t="s">
        <v>6</v>
      </c>
      <c r="D2154">
        <v>1508</v>
      </c>
      <c r="E2154">
        <v>77494</v>
      </c>
      <c r="F2154">
        <v>2262000000</v>
      </c>
      <c r="G2154">
        <v>2023</v>
      </c>
    </row>
    <row r="2155" spans="1:7" x14ac:dyDescent="0.3">
      <c r="A2155" s="3">
        <v>45078</v>
      </c>
      <c r="B2155" t="s">
        <v>32</v>
      </c>
      <c r="C2155" t="s">
        <v>6</v>
      </c>
      <c r="D2155">
        <v>1004</v>
      </c>
      <c r="E2155">
        <v>45618</v>
      </c>
      <c r="F2155">
        <v>1506000000</v>
      </c>
      <c r="G2155">
        <v>2023</v>
      </c>
    </row>
    <row r="2156" spans="1:7" x14ac:dyDescent="0.3">
      <c r="A2156" s="3">
        <v>45078</v>
      </c>
      <c r="B2156" t="s">
        <v>10</v>
      </c>
      <c r="C2156" t="s">
        <v>6</v>
      </c>
      <c r="D2156">
        <v>177</v>
      </c>
      <c r="E2156">
        <v>31855</v>
      </c>
      <c r="F2156">
        <v>265500000</v>
      </c>
      <c r="G2156">
        <v>2023</v>
      </c>
    </row>
    <row r="2157" spans="1:7" x14ac:dyDescent="0.3">
      <c r="A2157" s="3">
        <v>45078</v>
      </c>
      <c r="B2157" t="s">
        <v>21</v>
      </c>
      <c r="C2157" t="s">
        <v>6</v>
      </c>
      <c r="D2157">
        <v>520</v>
      </c>
      <c r="E2157">
        <v>90944</v>
      </c>
      <c r="F2157">
        <v>780000000</v>
      </c>
      <c r="G2157">
        <v>2023</v>
      </c>
    </row>
    <row r="2158" spans="1:7" x14ac:dyDescent="0.3">
      <c r="A2158" s="3">
        <v>45078</v>
      </c>
      <c r="B2158" t="s">
        <v>22</v>
      </c>
      <c r="C2158" t="s">
        <v>6</v>
      </c>
      <c r="D2158">
        <v>135</v>
      </c>
      <c r="E2158">
        <v>2638</v>
      </c>
      <c r="F2158">
        <v>202500000</v>
      </c>
      <c r="G2158">
        <v>2023</v>
      </c>
    </row>
    <row r="2159" spans="1:7" x14ac:dyDescent="0.3">
      <c r="A2159" s="3">
        <v>45078</v>
      </c>
      <c r="B2159" t="s">
        <v>11</v>
      </c>
      <c r="C2159" t="s">
        <v>6</v>
      </c>
      <c r="D2159">
        <v>1245</v>
      </c>
      <c r="E2159">
        <v>30378</v>
      </c>
      <c r="F2159">
        <v>1867500000</v>
      </c>
      <c r="G2159">
        <v>2023</v>
      </c>
    </row>
    <row r="2160" spans="1:7" x14ac:dyDescent="0.3">
      <c r="A2160" s="3">
        <v>45078</v>
      </c>
      <c r="B2160" t="s">
        <v>12</v>
      </c>
      <c r="C2160" t="s">
        <v>6</v>
      </c>
      <c r="D2160">
        <v>5</v>
      </c>
      <c r="E2160">
        <v>765</v>
      </c>
      <c r="F2160">
        <v>7500000</v>
      </c>
      <c r="G2160">
        <v>2023</v>
      </c>
    </row>
    <row r="2161" spans="1:7" x14ac:dyDescent="0.3">
      <c r="A2161" s="3">
        <v>45078</v>
      </c>
      <c r="B2161" t="s">
        <v>23</v>
      </c>
      <c r="C2161" t="s">
        <v>6</v>
      </c>
      <c r="D2161">
        <v>1787</v>
      </c>
      <c r="E2161">
        <v>28279</v>
      </c>
      <c r="F2161">
        <v>2680500000</v>
      </c>
      <c r="G2161">
        <v>2023</v>
      </c>
    </row>
    <row r="2162" spans="1:7" x14ac:dyDescent="0.3">
      <c r="A2162" s="3">
        <v>45078</v>
      </c>
      <c r="B2162" t="s">
        <v>33</v>
      </c>
      <c r="C2162" t="s">
        <v>6</v>
      </c>
      <c r="D2162">
        <v>531</v>
      </c>
      <c r="E2162">
        <v>3485</v>
      </c>
      <c r="F2162">
        <v>796500000</v>
      </c>
      <c r="G2162">
        <v>2023</v>
      </c>
    </row>
    <row r="2163" spans="1:7" x14ac:dyDescent="0.3">
      <c r="A2163" s="3">
        <v>45078</v>
      </c>
      <c r="B2163" t="s">
        <v>34</v>
      </c>
      <c r="C2163" t="s">
        <v>6</v>
      </c>
      <c r="D2163">
        <v>4019</v>
      </c>
      <c r="E2163">
        <v>80898</v>
      </c>
      <c r="F2163">
        <v>6028500000</v>
      </c>
      <c r="G2163">
        <v>2023</v>
      </c>
    </row>
    <row r="2164" spans="1:7" x14ac:dyDescent="0.3">
      <c r="A2164" s="3">
        <v>45078</v>
      </c>
      <c r="B2164" t="s">
        <v>30</v>
      </c>
      <c r="C2164" t="s">
        <v>6</v>
      </c>
      <c r="D2164">
        <v>408</v>
      </c>
      <c r="E2164">
        <v>33317</v>
      </c>
      <c r="F2164">
        <v>612000000</v>
      </c>
      <c r="G2164">
        <v>2023</v>
      </c>
    </row>
    <row r="2165" spans="1:7" x14ac:dyDescent="0.3">
      <c r="A2165" s="3">
        <v>45078</v>
      </c>
      <c r="B2165" t="s">
        <v>28</v>
      </c>
      <c r="C2165" t="s">
        <v>6</v>
      </c>
      <c r="D2165">
        <v>59</v>
      </c>
      <c r="E2165">
        <v>5397</v>
      </c>
      <c r="F2165">
        <v>88500000</v>
      </c>
      <c r="G2165">
        <v>2023</v>
      </c>
    </row>
    <row r="2166" spans="1:7" x14ac:dyDescent="0.3">
      <c r="A2166" s="3">
        <v>45078</v>
      </c>
      <c r="B2166" t="s">
        <v>13</v>
      </c>
      <c r="C2166" t="s">
        <v>6</v>
      </c>
      <c r="D2166">
        <v>166</v>
      </c>
      <c r="E2166">
        <v>7915</v>
      </c>
      <c r="F2166">
        <v>249000000</v>
      </c>
      <c r="G2166">
        <v>2023</v>
      </c>
    </row>
    <row r="2167" spans="1:7" x14ac:dyDescent="0.3">
      <c r="A2167" s="3">
        <v>45078</v>
      </c>
      <c r="B2167" t="s">
        <v>31</v>
      </c>
      <c r="C2167" t="s">
        <v>6</v>
      </c>
      <c r="D2167">
        <v>390</v>
      </c>
      <c r="E2167">
        <v>36415</v>
      </c>
      <c r="F2167">
        <v>585000000</v>
      </c>
      <c r="G2167">
        <v>2023</v>
      </c>
    </row>
    <row r="2168" spans="1:7" x14ac:dyDescent="0.3">
      <c r="A2168" s="3">
        <v>45078</v>
      </c>
      <c r="B2168" t="s">
        <v>35</v>
      </c>
      <c r="C2168" t="s">
        <v>6</v>
      </c>
      <c r="D2168">
        <v>7730</v>
      </c>
      <c r="E2168">
        <v>101825</v>
      </c>
      <c r="F2168">
        <v>11595000000</v>
      </c>
      <c r="G2168">
        <v>2023</v>
      </c>
    </row>
    <row r="2169" spans="1:7" x14ac:dyDescent="0.3">
      <c r="A2169" s="3">
        <v>45078</v>
      </c>
      <c r="B2169" t="s">
        <v>36</v>
      </c>
      <c r="C2169" t="s">
        <v>6</v>
      </c>
      <c r="D2169">
        <v>4020</v>
      </c>
      <c r="E2169">
        <v>38025</v>
      </c>
      <c r="F2169">
        <v>6030000000</v>
      </c>
      <c r="G2169">
        <v>2023</v>
      </c>
    </row>
    <row r="2170" spans="1:7" x14ac:dyDescent="0.3">
      <c r="A2170" s="3">
        <v>45078</v>
      </c>
      <c r="B2170" t="s">
        <v>14</v>
      </c>
      <c r="C2170" t="s">
        <v>6</v>
      </c>
      <c r="D2170">
        <v>2</v>
      </c>
      <c r="E2170">
        <v>208</v>
      </c>
      <c r="F2170">
        <v>3000000</v>
      </c>
      <c r="G2170">
        <v>2023</v>
      </c>
    </row>
    <row r="2171" spans="1:7" x14ac:dyDescent="0.3">
      <c r="A2171" s="3">
        <v>45078</v>
      </c>
      <c r="B2171" t="s">
        <v>24</v>
      </c>
      <c r="C2171" t="s">
        <v>6</v>
      </c>
      <c r="D2171">
        <v>1671</v>
      </c>
      <c r="E2171">
        <v>78536</v>
      </c>
      <c r="F2171">
        <v>2506500000</v>
      </c>
      <c r="G2171">
        <v>2023</v>
      </c>
    </row>
    <row r="2172" spans="1:7" x14ac:dyDescent="0.3">
      <c r="A2172" s="3">
        <v>45078</v>
      </c>
      <c r="B2172" t="s">
        <v>37</v>
      </c>
      <c r="C2172" t="s">
        <v>6</v>
      </c>
      <c r="D2172">
        <v>8451</v>
      </c>
      <c r="E2172">
        <v>119809</v>
      </c>
      <c r="F2172">
        <v>12676500000</v>
      </c>
      <c r="G2172">
        <v>2023</v>
      </c>
    </row>
    <row r="2173" spans="1:7" x14ac:dyDescent="0.3">
      <c r="A2173" s="3">
        <v>45078</v>
      </c>
      <c r="B2173" t="s">
        <v>15</v>
      </c>
      <c r="C2173" t="s">
        <v>6</v>
      </c>
      <c r="D2173">
        <v>4</v>
      </c>
      <c r="E2173">
        <v>270</v>
      </c>
      <c r="F2173">
        <v>6000000</v>
      </c>
      <c r="G2173">
        <v>2023</v>
      </c>
    </row>
    <row r="2174" spans="1:7" x14ac:dyDescent="0.3">
      <c r="A2174" s="3">
        <v>45078</v>
      </c>
      <c r="B2174" t="s">
        <v>17</v>
      </c>
      <c r="C2174" t="s">
        <v>6</v>
      </c>
      <c r="D2174">
        <v>4</v>
      </c>
      <c r="E2174">
        <v>1795</v>
      </c>
      <c r="F2174">
        <v>6000000</v>
      </c>
      <c r="G2174">
        <v>2023</v>
      </c>
    </row>
    <row r="2175" spans="1:7" x14ac:dyDescent="0.3">
      <c r="A2175" s="3">
        <v>45078</v>
      </c>
      <c r="B2175" t="s">
        <v>25</v>
      </c>
      <c r="C2175" t="s">
        <v>6</v>
      </c>
      <c r="D2175">
        <v>2131</v>
      </c>
      <c r="E2175">
        <v>43202</v>
      </c>
      <c r="F2175">
        <v>3196500000</v>
      </c>
      <c r="G2175">
        <v>2023</v>
      </c>
    </row>
    <row r="2176" spans="1:7" x14ac:dyDescent="0.3">
      <c r="A2176" s="3">
        <v>45078</v>
      </c>
      <c r="B2176" t="s">
        <v>19</v>
      </c>
      <c r="C2176" t="s">
        <v>6</v>
      </c>
      <c r="D2176">
        <v>140</v>
      </c>
      <c r="E2176">
        <v>3591</v>
      </c>
      <c r="F2176">
        <v>210000000</v>
      </c>
      <c r="G2176">
        <v>2023</v>
      </c>
    </row>
    <row r="2177" spans="1:7" x14ac:dyDescent="0.3">
      <c r="A2177" s="3">
        <v>45078</v>
      </c>
      <c r="B2177" t="s">
        <v>26</v>
      </c>
      <c r="C2177" t="s">
        <v>6</v>
      </c>
      <c r="D2177">
        <v>534</v>
      </c>
      <c r="E2177">
        <v>30214</v>
      </c>
      <c r="F2177">
        <v>801000000</v>
      </c>
      <c r="G2177">
        <v>2023</v>
      </c>
    </row>
    <row r="2178" spans="1:7" x14ac:dyDescent="0.3">
      <c r="A2178" s="3">
        <v>45078</v>
      </c>
      <c r="B2178" t="s">
        <v>38</v>
      </c>
      <c r="C2178" t="s">
        <v>6</v>
      </c>
      <c r="D2178">
        <v>3261</v>
      </c>
      <c r="E2178">
        <v>69235</v>
      </c>
      <c r="F2178">
        <v>4891500000</v>
      </c>
      <c r="G2178">
        <v>2023</v>
      </c>
    </row>
    <row r="2179" spans="1:7" x14ac:dyDescent="0.3">
      <c r="A2179" s="3">
        <v>45078</v>
      </c>
      <c r="B2179" t="s">
        <v>39</v>
      </c>
      <c r="C2179" t="s">
        <v>6</v>
      </c>
      <c r="D2179">
        <v>4720</v>
      </c>
      <c r="E2179">
        <v>121451</v>
      </c>
      <c r="F2179">
        <v>7080000000</v>
      </c>
      <c r="G2179">
        <v>2023</v>
      </c>
    </row>
    <row r="2180" spans="1:7" x14ac:dyDescent="0.3">
      <c r="A2180" s="3">
        <v>45078</v>
      </c>
      <c r="B2180" t="s">
        <v>20</v>
      </c>
      <c r="C2180" t="s">
        <v>6</v>
      </c>
      <c r="D2180">
        <v>8</v>
      </c>
      <c r="E2180">
        <v>2709</v>
      </c>
      <c r="F2180">
        <v>12000000</v>
      </c>
      <c r="G2180">
        <v>2023</v>
      </c>
    </row>
    <row r="2181" spans="1:7" x14ac:dyDescent="0.3">
      <c r="A2181" s="3">
        <v>45078</v>
      </c>
      <c r="B2181" t="s">
        <v>40</v>
      </c>
      <c r="C2181" t="s">
        <v>6</v>
      </c>
      <c r="D2181">
        <v>1932</v>
      </c>
      <c r="E2181">
        <v>219233</v>
      </c>
      <c r="F2181">
        <v>2898000000</v>
      </c>
      <c r="G2181">
        <v>2023</v>
      </c>
    </row>
    <row r="2182" spans="1:7" x14ac:dyDescent="0.3">
      <c r="A2182" s="3">
        <v>45078</v>
      </c>
      <c r="B2182" t="s">
        <v>27</v>
      </c>
      <c r="C2182" t="s">
        <v>6</v>
      </c>
      <c r="D2182">
        <v>324</v>
      </c>
      <c r="E2182">
        <v>13374</v>
      </c>
      <c r="F2182">
        <v>486000000</v>
      </c>
      <c r="G2182">
        <v>2023</v>
      </c>
    </row>
    <row r="2183" spans="1:7" x14ac:dyDescent="0.3">
      <c r="A2183" s="3">
        <v>45078</v>
      </c>
      <c r="B2183" t="s">
        <v>41</v>
      </c>
      <c r="C2183" t="s">
        <v>6</v>
      </c>
      <c r="D2183">
        <v>462</v>
      </c>
      <c r="E2183">
        <v>64854</v>
      </c>
      <c r="F2183">
        <v>693000000</v>
      </c>
      <c r="G2183">
        <v>2023</v>
      </c>
    </row>
    <row r="2184" spans="1:7" x14ac:dyDescent="0.3">
      <c r="A2184" s="3">
        <v>45108</v>
      </c>
      <c r="B2184" t="s">
        <v>32</v>
      </c>
      <c r="C2184" t="s">
        <v>6</v>
      </c>
      <c r="D2184">
        <v>1361</v>
      </c>
      <c r="E2184">
        <v>50877</v>
      </c>
      <c r="F2184">
        <v>2041500000</v>
      </c>
      <c r="G2184">
        <v>2023</v>
      </c>
    </row>
    <row r="2185" spans="1:7" x14ac:dyDescent="0.3">
      <c r="A2185" s="3">
        <v>45108</v>
      </c>
      <c r="B2185" t="s">
        <v>10</v>
      </c>
      <c r="C2185" t="s">
        <v>6</v>
      </c>
      <c r="D2185">
        <v>168</v>
      </c>
      <c r="E2185">
        <v>32074</v>
      </c>
      <c r="F2185">
        <v>252000000</v>
      </c>
      <c r="G2185">
        <v>2023</v>
      </c>
    </row>
    <row r="2186" spans="1:7" x14ac:dyDescent="0.3">
      <c r="A2186" s="3">
        <v>45108</v>
      </c>
      <c r="B2186" t="s">
        <v>21</v>
      </c>
      <c r="C2186" t="s">
        <v>6</v>
      </c>
      <c r="D2186">
        <v>614</v>
      </c>
      <c r="E2186">
        <v>69583</v>
      </c>
      <c r="F2186">
        <v>921000000</v>
      </c>
      <c r="G2186">
        <v>2023</v>
      </c>
    </row>
    <row r="2187" spans="1:7" x14ac:dyDescent="0.3">
      <c r="A2187" s="3">
        <v>45108</v>
      </c>
      <c r="B2187" t="s">
        <v>22</v>
      </c>
      <c r="C2187" t="s">
        <v>6</v>
      </c>
      <c r="D2187">
        <v>134</v>
      </c>
      <c r="E2187">
        <v>1813</v>
      </c>
      <c r="F2187">
        <v>201000000</v>
      </c>
      <c r="G2187">
        <v>2023</v>
      </c>
    </row>
    <row r="2188" spans="1:7" x14ac:dyDescent="0.3">
      <c r="A2188" s="3">
        <v>45108</v>
      </c>
      <c r="B2188" t="s">
        <v>11</v>
      </c>
      <c r="C2188" t="s">
        <v>6</v>
      </c>
      <c r="D2188">
        <v>1584</v>
      </c>
      <c r="E2188">
        <v>28753</v>
      </c>
      <c r="F2188">
        <v>2376000000</v>
      </c>
      <c r="G2188">
        <v>2023</v>
      </c>
    </row>
    <row r="2189" spans="1:7" x14ac:dyDescent="0.3">
      <c r="A2189" s="3">
        <v>45108</v>
      </c>
      <c r="B2189" t="s">
        <v>12</v>
      </c>
      <c r="C2189" t="s">
        <v>6</v>
      </c>
      <c r="D2189">
        <v>5</v>
      </c>
      <c r="E2189">
        <v>856</v>
      </c>
      <c r="F2189">
        <v>7500000</v>
      </c>
      <c r="G2189">
        <v>2023</v>
      </c>
    </row>
    <row r="2190" spans="1:7" x14ac:dyDescent="0.3">
      <c r="A2190" s="3">
        <v>45108</v>
      </c>
      <c r="B2190" t="s">
        <v>23</v>
      </c>
      <c r="C2190" t="s">
        <v>6</v>
      </c>
      <c r="D2190">
        <v>2068</v>
      </c>
      <c r="E2190">
        <v>31269</v>
      </c>
      <c r="F2190">
        <v>3102000000</v>
      </c>
      <c r="G2190">
        <v>2023</v>
      </c>
    </row>
    <row r="2191" spans="1:7" x14ac:dyDescent="0.3">
      <c r="A2191" s="3">
        <v>45108</v>
      </c>
      <c r="B2191" t="s">
        <v>33</v>
      </c>
      <c r="C2191" t="s">
        <v>6</v>
      </c>
      <c r="D2191">
        <v>517</v>
      </c>
      <c r="E2191">
        <v>2877</v>
      </c>
      <c r="F2191">
        <v>775500000</v>
      </c>
      <c r="G2191">
        <v>2023</v>
      </c>
    </row>
    <row r="2192" spans="1:7" x14ac:dyDescent="0.3">
      <c r="A2192" s="3">
        <v>45108</v>
      </c>
      <c r="B2192" t="s">
        <v>34</v>
      </c>
      <c r="C2192" t="s">
        <v>6</v>
      </c>
      <c r="D2192">
        <v>5300</v>
      </c>
      <c r="E2192">
        <v>98394</v>
      </c>
      <c r="F2192">
        <v>7950000000</v>
      </c>
      <c r="G2192">
        <v>2023</v>
      </c>
    </row>
    <row r="2193" spans="1:7" x14ac:dyDescent="0.3">
      <c r="A2193" s="3">
        <v>45108</v>
      </c>
      <c r="B2193" t="s">
        <v>30</v>
      </c>
      <c r="C2193" t="s">
        <v>6</v>
      </c>
      <c r="D2193">
        <v>152</v>
      </c>
      <c r="E2193">
        <v>15523</v>
      </c>
      <c r="F2193">
        <v>228000000</v>
      </c>
      <c r="G2193">
        <v>2023</v>
      </c>
    </row>
    <row r="2194" spans="1:7" x14ac:dyDescent="0.3">
      <c r="A2194" s="3">
        <v>45108</v>
      </c>
      <c r="B2194" t="s">
        <v>28</v>
      </c>
      <c r="C2194" t="s">
        <v>6</v>
      </c>
      <c r="D2194">
        <v>40</v>
      </c>
      <c r="E2194">
        <v>5450</v>
      </c>
      <c r="F2194">
        <v>60000000</v>
      </c>
      <c r="G2194">
        <v>2023</v>
      </c>
    </row>
    <row r="2195" spans="1:7" x14ac:dyDescent="0.3">
      <c r="A2195" s="3">
        <v>45108</v>
      </c>
      <c r="B2195" t="s">
        <v>13</v>
      </c>
      <c r="C2195" t="s">
        <v>6</v>
      </c>
      <c r="D2195">
        <v>116</v>
      </c>
      <c r="E2195">
        <v>8604</v>
      </c>
      <c r="F2195">
        <v>174000000</v>
      </c>
      <c r="G2195">
        <v>2023</v>
      </c>
    </row>
    <row r="2196" spans="1:7" x14ac:dyDescent="0.3">
      <c r="A2196" s="3">
        <v>45108</v>
      </c>
      <c r="B2196" t="s">
        <v>31</v>
      </c>
      <c r="C2196" t="s">
        <v>6</v>
      </c>
      <c r="D2196">
        <v>447</v>
      </c>
      <c r="E2196">
        <v>32370</v>
      </c>
      <c r="F2196">
        <v>670500000</v>
      </c>
      <c r="G2196">
        <v>2023</v>
      </c>
    </row>
    <row r="2197" spans="1:7" x14ac:dyDescent="0.3">
      <c r="A2197" s="3">
        <v>45108</v>
      </c>
      <c r="B2197" t="s">
        <v>35</v>
      </c>
      <c r="C2197" t="s">
        <v>6</v>
      </c>
      <c r="D2197">
        <v>9632</v>
      </c>
      <c r="E2197">
        <v>95036</v>
      </c>
      <c r="F2197">
        <v>14448000000</v>
      </c>
      <c r="G2197">
        <v>2023</v>
      </c>
    </row>
    <row r="2198" spans="1:7" x14ac:dyDescent="0.3">
      <c r="A2198" s="3">
        <v>45108</v>
      </c>
      <c r="B2198" t="s">
        <v>36</v>
      </c>
      <c r="C2198" t="s">
        <v>6</v>
      </c>
      <c r="D2198">
        <v>3937</v>
      </c>
      <c r="E2198">
        <v>34948</v>
      </c>
      <c r="F2198">
        <v>5905500000</v>
      </c>
      <c r="G2198">
        <v>2023</v>
      </c>
    </row>
    <row r="2199" spans="1:7" x14ac:dyDescent="0.3">
      <c r="A2199" s="3">
        <v>45108</v>
      </c>
      <c r="B2199" t="s">
        <v>24</v>
      </c>
      <c r="C2199" t="s">
        <v>6</v>
      </c>
      <c r="D2199">
        <v>1971</v>
      </c>
      <c r="E2199">
        <v>69937</v>
      </c>
      <c r="F2199">
        <v>2956500000</v>
      </c>
      <c r="G2199">
        <v>2023</v>
      </c>
    </row>
    <row r="2200" spans="1:7" x14ac:dyDescent="0.3">
      <c r="A2200" s="3">
        <v>45108</v>
      </c>
      <c r="B2200" t="s">
        <v>37</v>
      </c>
      <c r="C2200" t="s">
        <v>6</v>
      </c>
      <c r="D2200">
        <v>9822</v>
      </c>
      <c r="E2200">
        <v>126943</v>
      </c>
      <c r="F2200">
        <v>14733000000</v>
      </c>
      <c r="G2200">
        <v>2023</v>
      </c>
    </row>
    <row r="2201" spans="1:7" x14ac:dyDescent="0.3">
      <c r="A2201" s="3">
        <v>45108</v>
      </c>
      <c r="B2201" t="s">
        <v>15</v>
      </c>
      <c r="C2201" t="s">
        <v>6</v>
      </c>
      <c r="D2201">
        <v>6</v>
      </c>
      <c r="E2201">
        <v>1145</v>
      </c>
      <c r="F2201">
        <v>9000000</v>
      </c>
      <c r="G2201">
        <v>2023</v>
      </c>
    </row>
    <row r="2202" spans="1:7" x14ac:dyDescent="0.3">
      <c r="A2202" s="3">
        <v>45108</v>
      </c>
      <c r="B2202" t="s">
        <v>16</v>
      </c>
      <c r="C2202" t="s">
        <v>6</v>
      </c>
      <c r="D2202">
        <v>20</v>
      </c>
      <c r="E2202">
        <v>2030</v>
      </c>
      <c r="F2202">
        <v>30000000</v>
      </c>
      <c r="G2202">
        <v>2023</v>
      </c>
    </row>
    <row r="2203" spans="1:7" x14ac:dyDescent="0.3">
      <c r="A2203" s="3">
        <v>45108</v>
      </c>
      <c r="B2203" t="s">
        <v>17</v>
      </c>
      <c r="C2203" t="s">
        <v>6</v>
      </c>
      <c r="D2203">
        <v>6</v>
      </c>
      <c r="E2203">
        <v>1721</v>
      </c>
      <c r="F2203">
        <v>9000000</v>
      </c>
      <c r="G2203">
        <v>2023</v>
      </c>
    </row>
    <row r="2204" spans="1:7" x14ac:dyDescent="0.3">
      <c r="A2204" s="3">
        <v>45108</v>
      </c>
      <c r="B2204" t="s">
        <v>25</v>
      </c>
      <c r="C2204" t="s">
        <v>6</v>
      </c>
      <c r="D2204">
        <v>2805</v>
      </c>
      <c r="E2204">
        <v>38394</v>
      </c>
      <c r="F2204">
        <v>4207500000</v>
      </c>
      <c r="G2204">
        <v>2023</v>
      </c>
    </row>
    <row r="2205" spans="1:7" x14ac:dyDescent="0.3">
      <c r="A2205" s="3">
        <v>45108</v>
      </c>
      <c r="B2205" t="s">
        <v>19</v>
      </c>
      <c r="C2205" t="s">
        <v>6</v>
      </c>
      <c r="D2205">
        <v>189</v>
      </c>
      <c r="E2205">
        <v>3909</v>
      </c>
      <c r="F2205">
        <v>283500000</v>
      </c>
      <c r="G2205">
        <v>2023</v>
      </c>
    </row>
    <row r="2206" spans="1:7" x14ac:dyDescent="0.3">
      <c r="A2206" s="3">
        <v>45108</v>
      </c>
      <c r="B2206" t="s">
        <v>26</v>
      </c>
      <c r="C2206" t="s">
        <v>6</v>
      </c>
      <c r="D2206">
        <v>445</v>
      </c>
      <c r="E2206">
        <v>33588</v>
      </c>
      <c r="F2206">
        <v>667500000</v>
      </c>
      <c r="G2206">
        <v>2023</v>
      </c>
    </row>
    <row r="2207" spans="1:7" x14ac:dyDescent="0.3">
      <c r="A2207" s="3">
        <v>45108</v>
      </c>
      <c r="B2207" t="s">
        <v>38</v>
      </c>
      <c r="C2207" t="s">
        <v>6</v>
      </c>
      <c r="D2207">
        <v>3763</v>
      </c>
      <c r="E2207">
        <v>76511</v>
      </c>
      <c r="F2207">
        <v>5644500000</v>
      </c>
      <c r="G2207">
        <v>2023</v>
      </c>
    </row>
    <row r="2208" spans="1:7" x14ac:dyDescent="0.3">
      <c r="A2208" s="3">
        <v>45108</v>
      </c>
      <c r="B2208" t="s">
        <v>39</v>
      </c>
      <c r="C2208" t="s">
        <v>6</v>
      </c>
      <c r="D2208">
        <v>5839</v>
      </c>
      <c r="E2208">
        <v>119322</v>
      </c>
      <c r="F2208">
        <v>8758500000</v>
      </c>
      <c r="G2208">
        <v>2023</v>
      </c>
    </row>
    <row r="2209" spans="1:7" x14ac:dyDescent="0.3">
      <c r="A2209" s="3">
        <v>45108</v>
      </c>
      <c r="B2209" t="s">
        <v>20</v>
      </c>
      <c r="C2209" t="s">
        <v>6</v>
      </c>
      <c r="D2209">
        <v>6</v>
      </c>
      <c r="E2209">
        <v>2942</v>
      </c>
      <c r="F2209">
        <v>9000000</v>
      </c>
      <c r="G2209">
        <v>2023</v>
      </c>
    </row>
    <row r="2210" spans="1:7" x14ac:dyDescent="0.3">
      <c r="A2210" s="3">
        <v>45108</v>
      </c>
      <c r="B2210" t="s">
        <v>40</v>
      </c>
      <c r="C2210" t="s">
        <v>6</v>
      </c>
      <c r="D2210">
        <v>2326</v>
      </c>
      <c r="E2210">
        <v>158970</v>
      </c>
      <c r="F2210">
        <v>3489000000</v>
      </c>
      <c r="G2210">
        <v>2023</v>
      </c>
    </row>
    <row r="2211" spans="1:7" x14ac:dyDescent="0.3">
      <c r="A2211" s="3">
        <v>45108</v>
      </c>
      <c r="B2211" t="s">
        <v>27</v>
      </c>
      <c r="C2211" t="s">
        <v>6</v>
      </c>
      <c r="D2211">
        <v>408</v>
      </c>
      <c r="E2211">
        <v>13216</v>
      </c>
      <c r="F2211">
        <v>612000000</v>
      </c>
      <c r="G2211">
        <v>2023</v>
      </c>
    </row>
    <row r="2212" spans="1:7" x14ac:dyDescent="0.3">
      <c r="A2212" s="3">
        <v>45108</v>
      </c>
      <c r="B2212" t="s">
        <v>41</v>
      </c>
      <c r="C2212" t="s">
        <v>6</v>
      </c>
      <c r="D2212">
        <v>509</v>
      </c>
      <c r="E2212">
        <v>67367</v>
      </c>
      <c r="F2212">
        <v>763500000</v>
      </c>
      <c r="G2212">
        <v>2023</v>
      </c>
    </row>
    <row r="2213" spans="1:7" x14ac:dyDescent="0.3">
      <c r="A2213" s="3">
        <v>45139</v>
      </c>
      <c r="B2213" t="s">
        <v>32</v>
      </c>
      <c r="C2213" t="s">
        <v>6</v>
      </c>
      <c r="D2213">
        <v>1568</v>
      </c>
      <c r="E2213">
        <v>56399</v>
      </c>
      <c r="F2213">
        <v>2352000000</v>
      </c>
      <c r="G2213">
        <v>2023</v>
      </c>
    </row>
    <row r="2214" spans="1:7" x14ac:dyDescent="0.3">
      <c r="A2214" s="3">
        <v>45139</v>
      </c>
      <c r="B2214" t="s">
        <v>10</v>
      </c>
      <c r="C2214" t="s">
        <v>6</v>
      </c>
      <c r="D2214">
        <v>147</v>
      </c>
      <c r="E2214">
        <v>31641</v>
      </c>
      <c r="F2214">
        <v>220500000</v>
      </c>
      <c r="G2214">
        <v>2023</v>
      </c>
    </row>
    <row r="2215" spans="1:7" x14ac:dyDescent="0.3">
      <c r="A2215" s="3">
        <v>45139</v>
      </c>
      <c r="B2215" t="s">
        <v>21</v>
      </c>
      <c r="C2215" t="s">
        <v>6</v>
      </c>
      <c r="D2215">
        <v>713</v>
      </c>
      <c r="E2215">
        <v>58346</v>
      </c>
      <c r="F2215">
        <v>1069500000</v>
      </c>
      <c r="G2215">
        <v>2023</v>
      </c>
    </row>
    <row r="2216" spans="1:7" x14ac:dyDescent="0.3">
      <c r="A2216" s="3">
        <v>45139</v>
      </c>
      <c r="B2216" t="s">
        <v>22</v>
      </c>
      <c r="C2216" t="s">
        <v>6</v>
      </c>
      <c r="D2216">
        <v>125</v>
      </c>
      <c r="E2216">
        <v>1789</v>
      </c>
      <c r="F2216">
        <v>187500000</v>
      </c>
      <c r="G2216">
        <v>2023</v>
      </c>
    </row>
    <row r="2217" spans="1:7" x14ac:dyDescent="0.3">
      <c r="A2217" s="3">
        <v>45139</v>
      </c>
      <c r="B2217" t="s">
        <v>11</v>
      </c>
      <c r="C2217" t="s">
        <v>6</v>
      </c>
      <c r="D2217">
        <v>2088</v>
      </c>
      <c r="E2217">
        <v>28699</v>
      </c>
      <c r="F2217">
        <v>3132000000</v>
      </c>
      <c r="G2217">
        <v>2023</v>
      </c>
    </row>
    <row r="2218" spans="1:7" x14ac:dyDescent="0.3">
      <c r="A2218" s="3">
        <v>45139</v>
      </c>
      <c r="B2218" t="s">
        <v>12</v>
      </c>
      <c r="C2218" t="s">
        <v>6</v>
      </c>
      <c r="D2218">
        <v>6</v>
      </c>
      <c r="E2218">
        <v>606</v>
      </c>
      <c r="F2218">
        <v>9000000</v>
      </c>
      <c r="G2218">
        <v>2023</v>
      </c>
    </row>
    <row r="2219" spans="1:7" x14ac:dyDescent="0.3">
      <c r="A2219" s="3">
        <v>45139</v>
      </c>
      <c r="B2219" t="s">
        <v>23</v>
      </c>
      <c r="C2219" t="s">
        <v>6</v>
      </c>
      <c r="D2219">
        <v>2116</v>
      </c>
      <c r="E2219">
        <v>33120</v>
      </c>
      <c r="F2219">
        <v>3174000000</v>
      </c>
      <c r="G2219">
        <v>2023</v>
      </c>
    </row>
    <row r="2220" spans="1:7" x14ac:dyDescent="0.3">
      <c r="A2220" s="3">
        <v>45139</v>
      </c>
      <c r="B2220" t="s">
        <v>33</v>
      </c>
      <c r="C2220" t="s">
        <v>6</v>
      </c>
      <c r="D2220">
        <v>689</v>
      </c>
      <c r="E2220">
        <v>4098</v>
      </c>
      <c r="F2220">
        <v>1033500000</v>
      </c>
      <c r="G2220">
        <v>2023</v>
      </c>
    </row>
    <row r="2221" spans="1:7" x14ac:dyDescent="0.3">
      <c r="A2221" s="3">
        <v>45139</v>
      </c>
      <c r="B2221" t="s">
        <v>34</v>
      </c>
      <c r="C2221" t="s">
        <v>6</v>
      </c>
      <c r="D2221">
        <v>5755</v>
      </c>
      <c r="E2221">
        <v>87134</v>
      </c>
      <c r="F2221">
        <v>8632500000</v>
      </c>
      <c r="G2221">
        <v>2023</v>
      </c>
    </row>
    <row r="2222" spans="1:7" x14ac:dyDescent="0.3">
      <c r="A2222" s="3">
        <v>45139</v>
      </c>
      <c r="B2222" t="s">
        <v>30</v>
      </c>
      <c r="C2222" t="s">
        <v>6</v>
      </c>
      <c r="D2222">
        <v>399</v>
      </c>
      <c r="E2222">
        <v>38102</v>
      </c>
      <c r="F2222">
        <v>598500000</v>
      </c>
      <c r="G2222">
        <v>2023</v>
      </c>
    </row>
    <row r="2223" spans="1:7" x14ac:dyDescent="0.3">
      <c r="A2223" s="3">
        <v>45139</v>
      </c>
      <c r="B2223" t="s">
        <v>28</v>
      </c>
      <c r="C2223" t="s">
        <v>6</v>
      </c>
      <c r="D2223">
        <v>64</v>
      </c>
      <c r="E2223">
        <v>5345</v>
      </c>
      <c r="F2223">
        <v>96000000</v>
      </c>
      <c r="G2223">
        <v>2023</v>
      </c>
    </row>
    <row r="2224" spans="1:7" x14ac:dyDescent="0.3">
      <c r="A2224" s="3">
        <v>45139</v>
      </c>
      <c r="B2224" t="s">
        <v>13</v>
      </c>
      <c r="C2224" t="s">
        <v>6</v>
      </c>
      <c r="D2224">
        <v>98</v>
      </c>
      <c r="E2224">
        <v>8650</v>
      </c>
      <c r="F2224">
        <v>147000000</v>
      </c>
      <c r="G2224">
        <v>2023</v>
      </c>
    </row>
    <row r="2225" spans="1:7" x14ac:dyDescent="0.3">
      <c r="A2225" s="3">
        <v>45139</v>
      </c>
      <c r="B2225" t="s">
        <v>31</v>
      </c>
      <c r="C2225" t="s">
        <v>6</v>
      </c>
      <c r="D2225">
        <v>455</v>
      </c>
      <c r="E2225">
        <v>27909</v>
      </c>
      <c r="F2225">
        <v>682500000</v>
      </c>
      <c r="G2225">
        <v>2023</v>
      </c>
    </row>
    <row r="2226" spans="1:7" x14ac:dyDescent="0.3">
      <c r="A2226" s="3">
        <v>45139</v>
      </c>
      <c r="B2226" t="s">
        <v>35</v>
      </c>
      <c r="C2226" t="s">
        <v>6</v>
      </c>
      <c r="D2226">
        <v>9720</v>
      </c>
      <c r="E2226">
        <v>101545</v>
      </c>
      <c r="F2226">
        <v>14580000000</v>
      </c>
      <c r="G2226">
        <v>2023</v>
      </c>
    </row>
    <row r="2227" spans="1:7" x14ac:dyDescent="0.3">
      <c r="A2227" s="3">
        <v>45139</v>
      </c>
      <c r="B2227" t="s">
        <v>36</v>
      </c>
      <c r="C2227" t="s">
        <v>6</v>
      </c>
      <c r="D2227">
        <v>4798</v>
      </c>
      <c r="E2227">
        <v>49548</v>
      </c>
      <c r="F2227">
        <v>7197000000</v>
      </c>
      <c r="G2227">
        <v>2023</v>
      </c>
    </row>
    <row r="2228" spans="1:7" x14ac:dyDescent="0.3">
      <c r="A2228" s="3">
        <v>45139</v>
      </c>
      <c r="B2228" t="s">
        <v>24</v>
      </c>
      <c r="C2228" t="s">
        <v>6</v>
      </c>
      <c r="D2228">
        <v>3907</v>
      </c>
      <c r="E2228">
        <v>73963</v>
      </c>
      <c r="F2228">
        <v>5860500000</v>
      </c>
      <c r="G2228">
        <v>2023</v>
      </c>
    </row>
    <row r="2229" spans="1:7" x14ac:dyDescent="0.3">
      <c r="A2229" s="3">
        <v>45139</v>
      </c>
      <c r="B2229" t="s">
        <v>37</v>
      </c>
      <c r="C2229" t="s">
        <v>6</v>
      </c>
      <c r="D2229">
        <v>12043</v>
      </c>
      <c r="E2229">
        <v>133378</v>
      </c>
      <c r="F2229">
        <v>18064500000</v>
      </c>
      <c r="G2229">
        <v>2023</v>
      </c>
    </row>
    <row r="2230" spans="1:7" x14ac:dyDescent="0.3">
      <c r="A2230" s="3">
        <v>45139</v>
      </c>
      <c r="B2230" t="s">
        <v>15</v>
      </c>
      <c r="C2230" t="s">
        <v>6</v>
      </c>
      <c r="D2230">
        <v>8</v>
      </c>
      <c r="E2230">
        <v>846</v>
      </c>
      <c r="F2230">
        <v>12000000</v>
      </c>
      <c r="G2230">
        <v>2023</v>
      </c>
    </row>
    <row r="2231" spans="1:7" x14ac:dyDescent="0.3">
      <c r="A2231" s="3">
        <v>45139</v>
      </c>
      <c r="B2231" t="s">
        <v>16</v>
      </c>
      <c r="C2231" t="s">
        <v>6</v>
      </c>
      <c r="D2231">
        <v>15</v>
      </c>
      <c r="E2231">
        <v>2060</v>
      </c>
      <c r="F2231">
        <v>22500000</v>
      </c>
      <c r="G2231">
        <v>2023</v>
      </c>
    </row>
    <row r="2232" spans="1:7" x14ac:dyDescent="0.3">
      <c r="A2232" s="3">
        <v>45139</v>
      </c>
      <c r="B2232" t="s">
        <v>17</v>
      </c>
      <c r="C2232" t="s">
        <v>6</v>
      </c>
      <c r="D2232">
        <v>4</v>
      </c>
      <c r="E2232">
        <v>1908</v>
      </c>
      <c r="F2232">
        <v>6000000</v>
      </c>
      <c r="G2232">
        <v>2023</v>
      </c>
    </row>
    <row r="2233" spans="1:7" x14ac:dyDescent="0.3">
      <c r="A2233" s="3">
        <v>45139</v>
      </c>
      <c r="B2233" t="s">
        <v>25</v>
      </c>
      <c r="C2233" t="s">
        <v>6</v>
      </c>
      <c r="D2233">
        <v>2737</v>
      </c>
      <c r="E2233">
        <v>36033</v>
      </c>
      <c r="F2233">
        <v>4105500000</v>
      </c>
      <c r="G2233">
        <v>2023</v>
      </c>
    </row>
    <row r="2234" spans="1:7" x14ac:dyDescent="0.3">
      <c r="A2234" s="3">
        <v>45139</v>
      </c>
      <c r="B2234" t="s">
        <v>19</v>
      </c>
      <c r="C2234" t="s">
        <v>6</v>
      </c>
      <c r="D2234">
        <v>197</v>
      </c>
      <c r="E2234">
        <v>4141</v>
      </c>
      <c r="F2234">
        <v>295500000</v>
      </c>
      <c r="G2234">
        <v>2023</v>
      </c>
    </row>
    <row r="2235" spans="1:7" x14ac:dyDescent="0.3">
      <c r="A2235" s="3">
        <v>45139</v>
      </c>
      <c r="B2235" t="s">
        <v>26</v>
      </c>
      <c r="C2235" t="s">
        <v>6</v>
      </c>
      <c r="D2235">
        <v>642</v>
      </c>
      <c r="E2235">
        <v>34784</v>
      </c>
      <c r="F2235">
        <v>963000000</v>
      </c>
      <c r="G2235">
        <v>2023</v>
      </c>
    </row>
    <row r="2236" spans="1:7" x14ac:dyDescent="0.3">
      <c r="A2236" s="3">
        <v>45139</v>
      </c>
      <c r="B2236" t="s">
        <v>38</v>
      </c>
      <c r="C2236" t="s">
        <v>6</v>
      </c>
      <c r="D2236">
        <v>4313</v>
      </c>
      <c r="E2236">
        <v>76171</v>
      </c>
      <c r="F2236">
        <v>6469500000</v>
      </c>
      <c r="G2236">
        <v>2023</v>
      </c>
    </row>
    <row r="2237" spans="1:7" x14ac:dyDescent="0.3">
      <c r="A2237" s="3">
        <v>45139</v>
      </c>
      <c r="B2237" t="s">
        <v>39</v>
      </c>
      <c r="C2237" t="s">
        <v>6</v>
      </c>
      <c r="D2237">
        <v>6246</v>
      </c>
      <c r="E2237">
        <v>128997</v>
      </c>
      <c r="F2237">
        <v>9369000000</v>
      </c>
      <c r="G2237">
        <v>2023</v>
      </c>
    </row>
    <row r="2238" spans="1:7" x14ac:dyDescent="0.3">
      <c r="A2238" s="3">
        <v>45139</v>
      </c>
      <c r="B2238" t="s">
        <v>20</v>
      </c>
      <c r="C2238" t="s">
        <v>6</v>
      </c>
      <c r="D2238">
        <v>33</v>
      </c>
      <c r="E2238">
        <v>3154</v>
      </c>
      <c r="F2238">
        <v>49500000</v>
      </c>
      <c r="G2238">
        <v>2023</v>
      </c>
    </row>
    <row r="2239" spans="1:7" x14ac:dyDescent="0.3">
      <c r="A2239" s="3">
        <v>45139</v>
      </c>
      <c r="B2239" t="s">
        <v>40</v>
      </c>
      <c r="C2239" t="s">
        <v>6</v>
      </c>
      <c r="D2239">
        <v>2710</v>
      </c>
      <c r="E2239">
        <v>146984</v>
      </c>
      <c r="F2239">
        <v>4065000000</v>
      </c>
      <c r="G2239">
        <v>2023</v>
      </c>
    </row>
    <row r="2240" spans="1:7" x14ac:dyDescent="0.3">
      <c r="A2240" s="3">
        <v>45139</v>
      </c>
      <c r="B2240" t="s">
        <v>27</v>
      </c>
      <c r="C2240" t="s">
        <v>6</v>
      </c>
      <c r="D2240">
        <v>364</v>
      </c>
      <c r="E2240">
        <v>12790</v>
      </c>
      <c r="F2240">
        <v>546000000</v>
      </c>
      <c r="G2240">
        <v>2023</v>
      </c>
    </row>
    <row r="2241" spans="1:7" x14ac:dyDescent="0.3">
      <c r="A2241" s="3">
        <v>45139</v>
      </c>
      <c r="B2241" t="s">
        <v>41</v>
      </c>
      <c r="C2241" t="s">
        <v>6</v>
      </c>
      <c r="D2241">
        <v>511</v>
      </c>
      <c r="E2241">
        <v>64154</v>
      </c>
      <c r="F2241">
        <v>766500000</v>
      </c>
      <c r="G2241">
        <v>2023</v>
      </c>
    </row>
    <row r="2242" spans="1:7" x14ac:dyDescent="0.3">
      <c r="A2242" s="3">
        <v>45170</v>
      </c>
      <c r="B2242" t="s">
        <v>32</v>
      </c>
      <c r="C2242" t="s">
        <v>6</v>
      </c>
      <c r="D2242">
        <v>1388</v>
      </c>
      <c r="E2242">
        <v>53014</v>
      </c>
      <c r="F2242">
        <v>2082000000</v>
      </c>
      <c r="G2242">
        <v>2023</v>
      </c>
    </row>
    <row r="2243" spans="1:7" x14ac:dyDescent="0.3">
      <c r="A2243" s="3">
        <v>45170</v>
      </c>
      <c r="B2243" t="s">
        <v>10</v>
      </c>
      <c r="C2243" t="s">
        <v>6</v>
      </c>
      <c r="D2243">
        <v>257</v>
      </c>
      <c r="E2243">
        <v>32936</v>
      </c>
      <c r="F2243">
        <v>385500000</v>
      </c>
      <c r="G2243">
        <v>2023</v>
      </c>
    </row>
    <row r="2244" spans="1:7" x14ac:dyDescent="0.3">
      <c r="A2244" s="3">
        <v>45170</v>
      </c>
      <c r="B2244" t="s">
        <v>21</v>
      </c>
      <c r="C2244" t="s">
        <v>6</v>
      </c>
      <c r="D2244">
        <v>900</v>
      </c>
      <c r="E2244">
        <v>65102</v>
      </c>
      <c r="F2244">
        <v>1350000000</v>
      </c>
      <c r="G2244">
        <v>2023</v>
      </c>
    </row>
    <row r="2245" spans="1:7" x14ac:dyDescent="0.3">
      <c r="A2245" s="3">
        <v>45170</v>
      </c>
      <c r="B2245" t="s">
        <v>22</v>
      </c>
      <c r="C2245" t="s">
        <v>6</v>
      </c>
      <c r="D2245">
        <v>134</v>
      </c>
      <c r="E2245">
        <v>1868</v>
      </c>
      <c r="F2245">
        <v>201000000</v>
      </c>
      <c r="G2245">
        <v>2023</v>
      </c>
    </row>
    <row r="2246" spans="1:7" x14ac:dyDescent="0.3">
      <c r="A2246" s="3">
        <v>45170</v>
      </c>
      <c r="B2246" t="s">
        <v>11</v>
      </c>
      <c r="C2246" t="s">
        <v>6</v>
      </c>
      <c r="D2246">
        <v>2178</v>
      </c>
      <c r="E2246">
        <v>30725</v>
      </c>
      <c r="F2246">
        <v>3267000000</v>
      </c>
      <c r="G2246">
        <v>2023</v>
      </c>
    </row>
    <row r="2247" spans="1:7" x14ac:dyDescent="0.3">
      <c r="A2247" s="3">
        <v>45170</v>
      </c>
      <c r="B2247" t="s">
        <v>12</v>
      </c>
      <c r="C2247" t="s">
        <v>6</v>
      </c>
      <c r="D2247">
        <v>12</v>
      </c>
      <c r="E2247">
        <v>732</v>
      </c>
      <c r="F2247">
        <v>18000000</v>
      </c>
      <c r="G2247">
        <v>2023</v>
      </c>
    </row>
    <row r="2248" spans="1:7" x14ac:dyDescent="0.3">
      <c r="A2248" s="3">
        <v>45170</v>
      </c>
      <c r="B2248" t="s">
        <v>23</v>
      </c>
      <c r="C2248" t="s">
        <v>6</v>
      </c>
      <c r="D2248">
        <v>2002</v>
      </c>
      <c r="E2248">
        <v>31468</v>
      </c>
      <c r="F2248">
        <v>3003000000</v>
      </c>
      <c r="G2248">
        <v>2023</v>
      </c>
    </row>
    <row r="2249" spans="1:7" x14ac:dyDescent="0.3">
      <c r="A2249" s="3">
        <v>45170</v>
      </c>
      <c r="B2249" t="s">
        <v>33</v>
      </c>
      <c r="C2249" t="s">
        <v>6</v>
      </c>
      <c r="D2249">
        <v>560</v>
      </c>
      <c r="E2249">
        <v>5539</v>
      </c>
      <c r="F2249">
        <v>840000000</v>
      </c>
      <c r="G2249">
        <v>2023</v>
      </c>
    </row>
    <row r="2250" spans="1:7" x14ac:dyDescent="0.3">
      <c r="A2250" s="3">
        <v>45170</v>
      </c>
      <c r="B2250" t="s">
        <v>34</v>
      </c>
      <c r="C2250" t="s">
        <v>6</v>
      </c>
      <c r="D2250">
        <v>7209</v>
      </c>
      <c r="E2250">
        <v>129851</v>
      </c>
      <c r="F2250">
        <v>10813500000</v>
      </c>
      <c r="G2250">
        <v>2023</v>
      </c>
    </row>
    <row r="2251" spans="1:7" x14ac:dyDescent="0.3">
      <c r="A2251" s="3">
        <v>45170</v>
      </c>
      <c r="B2251" t="s">
        <v>30</v>
      </c>
      <c r="C2251" t="s">
        <v>6</v>
      </c>
      <c r="D2251">
        <v>321</v>
      </c>
      <c r="E2251">
        <v>44459</v>
      </c>
      <c r="F2251">
        <v>481500000</v>
      </c>
      <c r="G2251">
        <v>2023</v>
      </c>
    </row>
    <row r="2252" spans="1:7" x14ac:dyDescent="0.3">
      <c r="A2252" s="3">
        <v>45170</v>
      </c>
      <c r="B2252" t="s">
        <v>28</v>
      </c>
      <c r="C2252" t="s">
        <v>6</v>
      </c>
      <c r="D2252">
        <v>68</v>
      </c>
      <c r="E2252">
        <v>5403</v>
      </c>
      <c r="F2252">
        <v>102000000</v>
      </c>
      <c r="G2252">
        <v>2023</v>
      </c>
    </row>
    <row r="2253" spans="1:7" x14ac:dyDescent="0.3">
      <c r="A2253" s="3">
        <v>45170</v>
      </c>
      <c r="B2253" t="s">
        <v>13</v>
      </c>
      <c r="C2253" t="s">
        <v>6</v>
      </c>
      <c r="D2253">
        <v>113</v>
      </c>
      <c r="E2253">
        <v>8372</v>
      </c>
      <c r="F2253">
        <v>169500000</v>
      </c>
      <c r="G2253">
        <v>2023</v>
      </c>
    </row>
    <row r="2254" spans="1:7" x14ac:dyDescent="0.3">
      <c r="A2254" s="3">
        <v>45170</v>
      </c>
      <c r="B2254" t="s">
        <v>31</v>
      </c>
      <c r="C2254" t="s">
        <v>6</v>
      </c>
      <c r="D2254">
        <v>524</v>
      </c>
      <c r="E2254">
        <v>31209</v>
      </c>
      <c r="F2254">
        <v>786000000</v>
      </c>
      <c r="G2254">
        <v>2023</v>
      </c>
    </row>
    <row r="2255" spans="1:7" x14ac:dyDescent="0.3">
      <c r="A2255" s="3">
        <v>45170</v>
      </c>
      <c r="B2255" t="s">
        <v>35</v>
      </c>
      <c r="C2255" t="s">
        <v>6</v>
      </c>
      <c r="D2255">
        <v>10590</v>
      </c>
      <c r="E2255">
        <v>106981</v>
      </c>
      <c r="F2255">
        <v>15885000000</v>
      </c>
      <c r="G2255">
        <v>2023</v>
      </c>
    </row>
    <row r="2256" spans="1:7" x14ac:dyDescent="0.3">
      <c r="A2256" s="3">
        <v>45170</v>
      </c>
      <c r="B2256" t="s">
        <v>36</v>
      </c>
      <c r="C2256" t="s">
        <v>6</v>
      </c>
      <c r="D2256">
        <v>4461</v>
      </c>
      <c r="E2256">
        <v>48967</v>
      </c>
      <c r="F2256">
        <v>6691500000</v>
      </c>
      <c r="G2256">
        <v>2023</v>
      </c>
    </row>
    <row r="2257" spans="1:7" x14ac:dyDescent="0.3">
      <c r="A2257" s="3">
        <v>45170</v>
      </c>
      <c r="B2257" t="s">
        <v>24</v>
      </c>
      <c r="C2257" t="s">
        <v>6</v>
      </c>
      <c r="D2257">
        <v>3283</v>
      </c>
      <c r="E2257">
        <v>74064</v>
      </c>
      <c r="F2257">
        <v>4924500000</v>
      </c>
      <c r="G2257">
        <v>2023</v>
      </c>
    </row>
    <row r="2258" spans="1:7" x14ac:dyDescent="0.3">
      <c r="A2258" s="3">
        <v>45170</v>
      </c>
      <c r="B2258" t="s">
        <v>37</v>
      </c>
      <c r="C2258" t="s">
        <v>6</v>
      </c>
      <c r="D2258">
        <v>12444</v>
      </c>
      <c r="E2258">
        <v>134556</v>
      </c>
      <c r="F2258">
        <v>18666000000</v>
      </c>
      <c r="G2258">
        <v>2023</v>
      </c>
    </row>
    <row r="2259" spans="1:7" x14ac:dyDescent="0.3">
      <c r="A2259" s="3">
        <v>45170</v>
      </c>
      <c r="B2259" t="s">
        <v>16</v>
      </c>
      <c r="C2259" t="s">
        <v>6</v>
      </c>
      <c r="D2259">
        <v>11</v>
      </c>
      <c r="E2259">
        <v>1991</v>
      </c>
      <c r="F2259">
        <v>16500000</v>
      </c>
      <c r="G2259">
        <v>2023</v>
      </c>
    </row>
    <row r="2260" spans="1:7" x14ac:dyDescent="0.3">
      <c r="A2260" s="3">
        <v>45170</v>
      </c>
      <c r="B2260" t="s">
        <v>17</v>
      </c>
      <c r="C2260" t="s">
        <v>6</v>
      </c>
      <c r="D2260">
        <v>6</v>
      </c>
      <c r="E2260">
        <v>1561</v>
      </c>
      <c r="F2260">
        <v>9000000</v>
      </c>
      <c r="G2260">
        <v>2023</v>
      </c>
    </row>
    <row r="2261" spans="1:7" x14ac:dyDescent="0.3">
      <c r="A2261" s="3">
        <v>45170</v>
      </c>
      <c r="B2261" t="s">
        <v>25</v>
      </c>
      <c r="C2261" t="s">
        <v>6</v>
      </c>
      <c r="D2261">
        <v>3049</v>
      </c>
      <c r="E2261">
        <v>45630</v>
      </c>
      <c r="F2261">
        <v>4573500000</v>
      </c>
      <c r="G2261">
        <v>2023</v>
      </c>
    </row>
    <row r="2262" spans="1:7" x14ac:dyDescent="0.3">
      <c r="A2262" s="3">
        <v>45170</v>
      </c>
      <c r="B2262" t="s">
        <v>19</v>
      </c>
      <c r="C2262" t="s">
        <v>6</v>
      </c>
      <c r="D2262">
        <v>136</v>
      </c>
      <c r="E2262">
        <v>3350</v>
      </c>
      <c r="F2262">
        <v>204000000</v>
      </c>
      <c r="G2262">
        <v>2023</v>
      </c>
    </row>
    <row r="2263" spans="1:7" x14ac:dyDescent="0.3">
      <c r="A2263" s="3">
        <v>45170</v>
      </c>
      <c r="B2263" t="s">
        <v>26</v>
      </c>
      <c r="C2263" t="s">
        <v>6</v>
      </c>
      <c r="D2263">
        <v>676</v>
      </c>
      <c r="E2263">
        <v>35832</v>
      </c>
      <c r="F2263">
        <v>1014000000</v>
      </c>
      <c r="G2263">
        <v>2023</v>
      </c>
    </row>
    <row r="2264" spans="1:7" x14ac:dyDescent="0.3">
      <c r="A2264" s="3">
        <v>45170</v>
      </c>
      <c r="B2264" t="s">
        <v>38</v>
      </c>
      <c r="C2264" t="s">
        <v>6</v>
      </c>
      <c r="D2264">
        <v>4336</v>
      </c>
      <c r="E2264">
        <v>81056</v>
      </c>
      <c r="F2264">
        <v>6504000000</v>
      </c>
      <c r="G2264">
        <v>2023</v>
      </c>
    </row>
    <row r="2265" spans="1:7" x14ac:dyDescent="0.3">
      <c r="A2265" s="3">
        <v>45170</v>
      </c>
      <c r="B2265" t="s">
        <v>39</v>
      </c>
      <c r="C2265" t="s">
        <v>6</v>
      </c>
      <c r="D2265">
        <v>5178</v>
      </c>
      <c r="E2265">
        <v>116071</v>
      </c>
      <c r="F2265">
        <v>7767000000</v>
      </c>
      <c r="G2265">
        <v>2023</v>
      </c>
    </row>
    <row r="2266" spans="1:7" x14ac:dyDescent="0.3">
      <c r="A2266" s="3">
        <v>45170</v>
      </c>
      <c r="B2266" t="s">
        <v>20</v>
      </c>
      <c r="C2266" t="s">
        <v>6</v>
      </c>
      <c r="D2266">
        <v>17</v>
      </c>
      <c r="E2266">
        <v>3157</v>
      </c>
      <c r="F2266">
        <v>25500000</v>
      </c>
      <c r="G2266">
        <v>2023</v>
      </c>
    </row>
    <row r="2267" spans="1:7" x14ac:dyDescent="0.3">
      <c r="A2267" s="3">
        <v>45170</v>
      </c>
      <c r="B2267" t="s">
        <v>40</v>
      </c>
      <c r="C2267" t="s">
        <v>6</v>
      </c>
      <c r="D2267">
        <v>3141</v>
      </c>
      <c r="E2267">
        <v>143067</v>
      </c>
      <c r="F2267">
        <v>4711500000</v>
      </c>
      <c r="G2267">
        <v>2023</v>
      </c>
    </row>
    <row r="2268" spans="1:7" x14ac:dyDescent="0.3">
      <c r="A2268" s="3">
        <v>45170</v>
      </c>
      <c r="B2268" t="s">
        <v>27</v>
      </c>
      <c r="C2268" t="s">
        <v>6</v>
      </c>
      <c r="D2268">
        <v>262</v>
      </c>
      <c r="E2268">
        <v>12642</v>
      </c>
      <c r="F2268">
        <v>393000000</v>
      </c>
      <c r="G2268">
        <v>2023</v>
      </c>
    </row>
    <row r="2269" spans="1:7" x14ac:dyDescent="0.3">
      <c r="A2269" s="3">
        <v>45170</v>
      </c>
      <c r="B2269" t="s">
        <v>41</v>
      </c>
      <c r="C2269" t="s">
        <v>6</v>
      </c>
      <c r="D2269">
        <v>489</v>
      </c>
      <c r="E2269">
        <v>58361</v>
      </c>
      <c r="F2269">
        <v>733500000</v>
      </c>
      <c r="G2269">
        <v>2023</v>
      </c>
    </row>
    <row r="2270" spans="1:7" x14ac:dyDescent="0.3">
      <c r="A2270" s="3">
        <v>45200</v>
      </c>
      <c r="B2270" t="s">
        <v>32</v>
      </c>
      <c r="C2270" t="s">
        <v>6</v>
      </c>
      <c r="D2270">
        <v>1757</v>
      </c>
      <c r="E2270">
        <v>66154</v>
      </c>
      <c r="F2270">
        <v>2635500000</v>
      </c>
      <c r="G2270">
        <v>2023</v>
      </c>
    </row>
    <row r="2271" spans="1:7" x14ac:dyDescent="0.3">
      <c r="A2271" s="3">
        <v>45200</v>
      </c>
      <c r="B2271" t="s">
        <v>10</v>
      </c>
      <c r="C2271" t="s">
        <v>6</v>
      </c>
      <c r="D2271">
        <v>245</v>
      </c>
      <c r="E2271">
        <v>51372</v>
      </c>
      <c r="F2271">
        <v>367500000</v>
      </c>
      <c r="G2271">
        <v>2023</v>
      </c>
    </row>
    <row r="2272" spans="1:7" x14ac:dyDescent="0.3">
      <c r="A2272" s="3">
        <v>45200</v>
      </c>
      <c r="B2272" t="s">
        <v>21</v>
      </c>
      <c r="C2272" t="s">
        <v>6</v>
      </c>
      <c r="D2272">
        <v>820</v>
      </c>
      <c r="E2272">
        <v>65088</v>
      </c>
      <c r="F2272">
        <v>1230000000</v>
      </c>
      <c r="G2272">
        <v>2023</v>
      </c>
    </row>
    <row r="2273" spans="1:7" x14ac:dyDescent="0.3">
      <c r="A2273" s="3">
        <v>45200</v>
      </c>
      <c r="B2273" t="s">
        <v>22</v>
      </c>
      <c r="C2273" t="s">
        <v>6</v>
      </c>
      <c r="D2273">
        <v>157</v>
      </c>
      <c r="E2273">
        <v>1964</v>
      </c>
      <c r="F2273">
        <v>235500000</v>
      </c>
      <c r="G2273">
        <v>2023</v>
      </c>
    </row>
    <row r="2274" spans="1:7" x14ac:dyDescent="0.3">
      <c r="A2274" s="3">
        <v>45200</v>
      </c>
      <c r="B2274" t="s">
        <v>11</v>
      </c>
      <c r="C2274" t="s">
        <v>6</v>
      </c>
      <c r="D2274">
        <v>2195</v>
      </c>
      <c r="E2274">
        <v>38600</v>
      </c>
      <c r="F2274">
        <v>3292500000</v>
      </c>
      <c r="G2274">
        <v>2023</v>
      </c>
    </row>
    <row r="2275" spans="1:7" x14ac:dyDescent="0.3">
      <c r="A2275" s="3">
        <v>45200</v>
      </c>
      <c r="B2275" t="s">
        <v>12</v>
      </c>
      <c r="C2275" t="s">
        <v>6</v>
      </c>
      <c r="D2275">
        <v>4</v>
      </c>
      <c r="E2275">
        <v>1109</v>
      </c>
      <c r="F2275">
        <v>6000000</v>
      </c>
      <c r="G2275">
        <v>2023</v>
      </c>
    </row>
    <row r="2276" spans="1:7" x14ac:dyDescent="0.3">
      <c r="A2276" s="3">
        <v>45200</v>
      </c>
      <c r="B2276" t="s">
        <v>23</v>
      </c>
      <c r="C2276" t="s">
        <v>6</v>
      </c>
      <c r="D2276">
        <v>2611</v>
      </c>
      <c r="E2276">
        <v>35861</v>
      </c>
      <c r="F2276">
        <v>3916500000</v>
      </c>
      <c r="G2276">
        <v>2023</v>
      </c>
    </row>
    <row r="2277" spans="1:7" x14ac:dyDescent="0.3">
      <c r="A2277" s="3">
        <v>45200</v>
      </c>
      <c r="B2277" t="s">
        <v>33</v>
      </c>
      <c r="C2277" t="s">
        <v>6</v>
      </c>
      <c r="D2277">
        <v>567</v>
      </c>
      <c r="E2277">
        <v>5377</v>
      </c>
      <c r="F2277">
        <v>850500000</v>
      </c>
      <c r="G2277">
        <v>2023</v>
      </c>
    </row>
    <row r="2278" spans="1:7" x14ac:dyDescent="0.3">
      <c r="A2278" s="3">
        <v>45200</v>
      </c>
      <c r="B2278" t="s">
        <v>34</v>
      </c>
      <c r="C2278" t="s">
        <v>6</v>
      </c>
      <c r="D2278">
        <v>8417</v>
      </c>
      <c r="E2278">
        <v>149414</v>
      </c>
      <c r="F2278">
        <v>12625500000</v>
      </c>
      <c r="G2278">
        <v>2023</v>
      </c>
    </row>
    <row r="2279" spans="1:7" x14ac:dyDescent="0.3">
      <c r="A2279" s="3">
        <v>45200</v>
      </c>
      <c r="B2279" t="s">
        <v>30</v>
      </c>
      <c r="C2279" t="s">
        <v>6</v>
      </c>
      <c r="D2279">
        <v>591</v>
      </c>
      <c r="E2279">
        <v>37096</v>
      </c>
      <c r="F2279">
        <v>886500000</v>
      </c>
      <c r="G2279">
        <v>2023</v>
      </c>
    </row>
    <row r="2280" spans="1:7" x14ac:dyDescent="0.3">
      <c r="A2280" s="3">
        <v>45200</v>
      </c>
      <c r="B2280" t="s">
        <v>28</v>
      </c>
      <c r="C2280" t="s">
        <v>6</v>
      </c>
      <c r="D2280">
        <v>53</v>
      </c>
      <c r="E2280">
        <v>4480</v>
      </c>
      <c r="F2280">
        <v>79500000</v>
      </c>
      <c r="G2280">
        <v>2023</v>
      </c>
    </row>
    <row r="2281" spans="1:7" x14ac:dyDescent="0.3">
      <c r="A2281" s="3">
        <v>45200</v>
      </c>
      <c r="B2281" t="s">
        <v>13</v>
      </c>
      <c r="C2281" t="s">
        <v>6</v>
      </c>
      <c r="D2281">
        <v>137</v>
      </c>
      <c r="E2281">
        <v>6736</v>
      </c>
      <c r="F2281">
        <v>205500000</v>
      </c>
      <c r="G2281">
        <v>2023</v>
      </c>
    </row>
    <row r="2282" spans="1:7" x14ac:dyDescent="0.3">
      <c r="A2282" s="3">
        <v>45200</v>
      </c>
      <c r="B2282" t="s">
        <v>31</v>
      </c>
      <c r="C2282" t="s">
        <v>6</v>
      </c>
      <c r="D2282">
        <v>502</v>
      </c>
      <c r="E2282">
        <v>33632</v>
      </c>
      <c r="F2282">
        <v>753000000</v>
      </c>
      <c r="G2282">
        <v>2023</v>
      </c>
    </row>
    <row r="2283" spans="1:7" x14ac:dyDescent="0.3">
      <c r="A2283" s="3">
        <v>45200</v>
      </c>
      <c r="B2283" t="s">
        <v>35</v>
      </c>
      <c r="C2283" t="s">
        <v>6</v>
      </c>
      <c r="D2283">
        <v>11137</v>
      </c>
      <c r="E2283">
        <v>108712</v>
      </c>
      <c r="F2283">
        <v>16705500000</v>
      </c>
      <c r="G2283">
        <v>2023</v>
      </c>
    </row>
    <row r="2284" spans="1:7" x14ac:dyDescent="0.3">
      <c r="A2284" s="3">
        <v>45200</v>
      </c>
      <c r="B2284" t="s">
        <v>36</v>
      </c>
      <c r="C2284" t="s">
        <v>6</v>
      </c>
      <c r="D2284">
        <v>5051</v>
      </c>
      <c r="E2284">
        <v>36841</v>
      </c>
      <c r="F2284">
        <v>7576500000</v>
      </c>
      <c r="G2284">
        <v>2023</v>
      </c>
    </row>
    <row r="2285" spans="1:7" x14ac:dyDescent="0.3">
      <c r="A2285" s="3">
        <v>45200</v>
      </c>
      <c r="B2285" t="s">
        <v>24</v>
      </c>
      <c r="C2285" t="s">
        <v>6</v>
      </c>
      <c r="D2285">
        <v>3262</v>
      </c>
      <c r="E2285">
        <v>99036</v>
      </c>
      <c r="F2285">
        <v>4893000000</v>
      </c>
      <c r="G2285">
        <v>2023</v>
      </c>
    </row>
    <row r="2286" spans="1:7" x14ac:dyDescent="0.3">
      <c r="A2286" s="3">
        <v>45200</v>
      </c>
      <c r="B2286" t="s">
        <v>37</v>
      </c>
      <c r="C2286" t="s">
        <v>6</v>
      </c>
      <c r="D2286">
        <v>15716</v>
      </c>
      <c r="E2286">
        <v>167065</v>
      </c>
      <c r="F2286">
        <v>23574000000</v>
      </c>
      <c r="G2286">
        <v>2023</v>
      </c>
    </row>
    <row r="2287" spans="1:7" x14ac:dyDescent="0.3">
      <c r="A2287" s="3">
        <v>45200</v>
      </c>
      <c r="B2287" t="s">
        <v>15</v>
      </c>
      <c r="C2287" t="s">
        <v>6</v>
      </c>
      <c r="D2287">
        <v>6</v>
      </c>
      <c r="E2287">
        <v>1035</v>
      </c>
      <c r="F2287">
        <v>9000000</v>
      </c>
      <c r="G2287">
        <v>2023</v>
      </c>
    </row>
    <row r="2288" spans="1:7" x14ac:dyDescent="0.3">
      <c r="A2288" s="3">
        <v>45200</v>
      </c>
      <c r="B2288" t="s">
        <v>17</v>
      </c>
      <c r="C2288" t="s">
        <v>6</v>
      </c>
      <c r="D2288">
        <v>36</v>
      </c>
      <c r="E2288">
        <v>1958</v>
      </c>
      <c r="F2288">
        <v>54000000</v>
      </c>
      <c r="G2288">
        <v>2023</v>
      </c>
    </row>
    <row r="2289" spans="1:7" x14ac:dyDescent="0.3">
      <c r="A2289" s="3">
        <v>45200</v>
      </c>
      <c r="B2289" t="s">
        <v>25</v>
      </c>
      <c r="C2289" t="s">
        <v>6</v>
      </c>
      <c r="D2289">
        <v>3972</v>
      </c>
      <c r="E2289">
        <v>71596</v>
      </c>
      <c r="F2289">
        <v>5958000000</v>
      </c>
      <c r="G2289">
        <v>2023</v>
      </c>
    </row>
    <row r="2290" spans="1:7" x14ac:dyDescent="0.3">
      <c r="A2290" s="3">
        <v>45200</v>
      </c>
      <c r="B2290" t="s">
        <v>19</v>
      </c>
      <c r="C2290" t="s">
        <v>6</v>
      </c>
      <c r="D2290">
        <v>197</v>
      </c>
      <c r="E2290">
        <v>3765</v>
      </c>
      <c r="F2290">
        <v>295500000</v>
      </c>
      <c r="G2290">
        <v>2023</v>
      </c>
    </row>
    <row r="2291" spans="1:7" x14ac:dyDescent="0.3">
      <c r="A2291" s="3">
        <v>45200</v>
      </c>
      <c r="B2291" t="s">
        <v>26</v>
      </c>
      <c r="C2291" t="s">
        <v>6</v>
      </c>
      <c r="D2291">
        <v>760</v>
      </c>
      <c r="E2291">
        <v>34028</v>
      </c>
      <c r="F2291">
        <v>1140000000</v>
      </c>
      <c r="G2291">
        <v>2023</v>
      </c>
    </row>
    <row r="2292" spans="1:7" x14ac:dyDescent="0.3">
      <c r="A2292" s="3">
        <v>45200</v>
      </c>
      <c r="B2292" t="s">
        <v>38</v>
      </c>
      <c r="C2292" t="s">
        <v>6</v>
      </c>
      <c r="D2292">
        <v>4906</v>
      </c>
      <c r="E2292">
        <v>103647</v>
      </c>
      <c r="F2292">
        <v>7359000000</v>
      </c>
      <c r="G2292">
        <v>2023</v>
      </c>
    </row>
    <row r="2293" spans="1:7" x14ac:dyDescent="0.3">
      <c r="A2293" s="3">
        <v>45200</v>
      </c>
      <c r="B2293" t="s">
        <v>39</v>
      </c>
      <c r="C2293" t="s">
        <v>6</v>
      </c>
      <c r="D2293">
        <v>6507</v>
      </c>
      <c r="E2293">
        <v>131658</v>
      </c>
      <c r="F2293">
        <v>9760500000</v>
      </c>
      <c r="G2293">
        <v>2023</v>
      </c>
    </row>
    <row r="2294" spans="1:7" x14ac:dyDescent="0.3">
      <c r="A2294" s="3">
        <v>45200</v>
      </c>
      <c r="B2294" t="s">
        <v>20</v>
      </c>
      <c r="C2294" t="s">
        <v>6</v>
      </c>
      <c r="D2294">
        <v>6</v>
      </c>
      <c r="E2294">
        <v>4285</v>
      </c>
      <c r="F2294">
        <v>9000000</v>
      </c>
      <c r="G2294">
        <v>2023</v>
      </c>
    </row>
    <row r="2295" spans="1:7" x14ac:dyDescent="0.3">
      <c r="A2295" s="3">
        <v>45200</v>
      </c>
      <c r="B2295" t="s">
        <v>40</v>
      </c>
      <c r="C2295" t="s">
        <v>6</v>
      </c>
      <c r="D2295">
        <v>3775</v>
      </c>
      <c r="E2295">
        <v>162993</v>
      </c>
      <c r="F2295">
        <v>5662500000</v>
      </c>
      <c r="G2295">
        <v>2023</v>
      </c>
    </row>
    <row r="2296" spans="1:7" x14ac:dyDescent="0.3">
      <c r="A2296" s="3">
        <v>45200</v>
      </c>
      <c r="B2296" t="s">
        <v>27</v>
      </c>
      <c r="C2296" t="s">
        <v>6</v>
      </c>
      <c r="D2296">
        <v>383</v>
      </c>
      <c r="E2296">
        <v>13890</v>
      </c>
      <c r="F2296">
        <v>574500000</v>
      </c>
      <c r="G2296">
        <v>2023</v>
      </c>
    </row>
    <row r="2297" spans="1:7" x14ac:dyDescent="0.3">
      <c r="A2297" s="3">
        <v>45200</v>
      </c>
      <c r="B2297" t="s">
        <v>41</v>
      </c>
      <c r="C2297" t="s">
        <v>6</v>
      </c>
      <c r="D2297">
        <v>851</v>
      </c>
      <c r="E2297">
        <v>65489</v>
      </c>
      <c r="F2297">
        <v>1276500000</v>
      </c>
      <c r="G2297">
        <v>2023</v>
      </c>
    </row>
    <row r="2298" spans="1:7" x14ac:dyDescent="0.3">
      <c r="A2298" s="3">
        <v>45231</v>
      </c>
      <c r="B2298" t="s">
        <v>8</v>
      </c>
      <c r="C2298" t="s">
        <v>6</v>
      </c>
      <c r="D2298">
        <v>3</v>
      </c>
      <c r="E2298">
        <v>598</v>
      </c>
      <c r="F2298">
        <v>4500000</v>
      </c>
      <c r="G2298">
        <v>2023</v>
      </c>
    </row>
    <row r="2299" spans="1:7" x14ac:dyDescent="0.3">
      <c r="A2299" s="3">
        <v>45231</v>
      </c>
      <c r="B2299" t="s">
        <v>32</v>
      </c>
      <c r="C2299" t="s">
        <v>6</v>
      </c>
      <c r="D2299">
        <v>1997</v>
      </c>
      <c r="E2299">
        <v>79246</v>
      </c>
      <c r="F2299">
        <v>2995500000</v>
      </c>
      <c r="G2299">
        <v>2023</v>
      </c>
    </row>
    <row r="2300" spans="1:7" x14ac:dyDescent="0.3">
      <c r="A2300" s="3">
        <v>45231</v>
      </c>
      <c r="B2300" t="s">
        <v>10</v>
      </c>
      <c r="C2300" t="s">
        <v>6</v>
      </c>
      <c r="D2300">
        <v>244</v>
      </c>
      <c r="E2300">
        <v>41326</v>
      </c>
      <c r="F2300">
        <v>366000000</v>
      </c>
      <c r="G2300">
        <v>2023</v>
      </c>
    </row>
    <row r="2301" spans="1:7" x14ac:dyDescent="0.3">
      <c r="A2301" s="3">
        <v>45231</v>
      </c>
      <c r="B2301" t="s">
        <v>21</v>
      </c>
      <c r="C2301" t="s">
        <v>6</v>
      </c>
      <c r="D2301">
        <v>1765</v>
      </c>
      <c r="E2301">
        <v>149828</v>
      </c>
      <c r="F2301">
        <v>2647500000</v>
      </c>
      <c r="G2301">
        <v>2023</v>
      </c>
    </row>
    <row r="2302" spans="1:7" x14ac:dyDescent="0.3">
      <c r="A2302" s="3">
        <v>45231</v>
      </c>
      <c r="B2302" t="s">
        <v>22</v>
      </c>
      <c r="C2302" t="s">
        <v>6</v>
      </c>
      <c r="D2302">
        <v>241</v>
      </c>
      <c r="E2302">
        <v>2430</v>
      </c>
      <c r="F2302">
        <v>361500000</v>
      </c>
      <c r="G2302">
        <v>2023</v>
      </c>
    </row>
    <row r="2303" spans="1:7" x14ac:dyDescent="0.3">
      <c r="A2303" s="3">
        <v>45231</v>
      </c>
      <c r="B2303" t="s">
        <v>11</v>
      </c>
      <c r="C2303" t="s">
        <v>6</v>
      </c>
      <c r="D2303">
        <v>3880</v>
      </c>
      <c r="E2303">
        <v>76276</v>
      </c>
      <c r="F2303">
        <v>5820000000</v>
      </c>
      <c r="G2303">
        <v>2023</v>
      </c>
    </row>
    <row r="2304" spans="1:7" x14ac:dyDescent="0.3">
      <c r="A2304" s="3">
        <v>45231</v>
      </c>
      <c r="B2304" t="s">
        <v>12</v>
      </c>
      <c r="C2304" t="s">
        <v>6</v>
      </c>
      <c r="D2304">
        <v>15</v>
      </c>
      <c r="E2304">
        <v>1185</v>
      </c>
      <c r="F2304">
        <v>22500000</v>
      </c>
      <c r="G2304">
        <v>2023</v>
      </c>
    </row>
    <row r="2305" spans="1:7" x14ac:dyDescent="0.3">
      <c r="A2305" s="3">
        <v>45231</v>
      </c>
      <c r="B2305" t="s">
        <v>23</v>
      </c>
      <c r="C2305" t="s">
        <v>6</v>
      </c>
      <c r="D2305">
        <v>3976</v>
      </c>
      <c r="E2305">
        <v>56736</v>
      </c>
      <c r="F2305">
        <v>5964000000</v>
      </c>
      <c r="G2305">
        <v>2023</v>
      </c>
    </row>
    <row r="2306" spans="1:7" x14ac:dyDescent="0.3">
      <c r="A2306" s="3">
        <v>45231</v>
      </c>
      <c r="B2306" t="s">
        <v>33</v>
      </c>
      <c r="C2306" t="s">
        <v>6</v>
      </c>
      <c r="D2306">
        <v>977</v>
      </c>
      <c r="E2306">
        <v>6217</v>
      </c>
      <c r="F2306">
        <v>1465500000</v>
      </c>
      <c r="G2306">
        <v>2023</v>
      </c>
    </row>
    <row r="2307" spans="1:7" x14ac:dyDescent="0.3">
      <c r="A2307" s="3">
        <v>45231</v>
      </c>
      <c r="B2307" t="s">
        <v>34</v>
      </c>
      <c r="C2307" t="s">
        <v>6</v>
      </c>
      <c r="D2307">
        <v>5424</v>
      </c>
      <c r="E2307">
        <v>152556</v>
      </c>
      <c r="F2307">
        <v>8136000000</v>
      </c>
      <c r="G2307">
        <v>2023</v>
      </c>
    </row>
    <row r="2308" spans="1:7" x14ac:dyDescent="0.3">
      <c r="A2308" s="3">
        <v>45231</v>
      </c>
      <c r="B2308" t="s">
        <v>30</v>
      </c>
      <c r="C2308" t="s">
        <v>6</v>
      </c>
      <c r="D2308">
        <v>565</v>
      </c>
      <c r="E2308">
        <v>42364</v>
      </c>
      <c r="F2308">
        <v>847500000</v>
      </c>
      <c r="G2308">
        <v>2023</v>
      </c>
    </row>
    <row r="2309" spans="1:7" x14ac:dyDescent="0.3">
      <c r="A2309" s="3">
        <v>45231</v>
      </c>
      <c r="B2309" t="s">
        <v>28</v>
      </c>
      <c r="C2309" t="s">
        <v>6</v>
      </c>
      <c r="D2309">
        <v>53</v>
      </c>
      <c r="E2309">
        <v>6131</v>
      </c>
      <c r="F2309">
        <v>79500000</v>
      </c>
      <c r="G2309">
        <v>2023</v>
      </c>
    </row>
    <row r="2310" spans="1:7" x14ac:dyDescent="0.3">
      <c r="A2310" s="3">
        <v>45231</v>
      </c>
      <c r="B2310" t="s">
        <v>13</v>
      </c>
      <c r="C2310" t="s">
        <v>6</v>
      </c>
      <c r="D2310">
        <v>172</v>
      </c>
      <c r="E2310">
        <v>8743</v>
      </c>
      <c r="F2310">
        <v>258000000</v>
      </c>
      <c r="G2310">
        <v>2023</v>
      </c>
    </row>
    <row r="2311" spans="1:7" x14ac:dyDescent="0.3">
      <c r="A2311" s="3">
        <v>45231</v>
      </c>
      <c r="B2311" t="s">
        <v>31</v>
      </c>
      <c r="C2311" t="s">
        <v>6</v>
      </c>
      <c r="D2311">
        <v>825</v>
      </c>
      <c r="E2311">
        <v>63696</v>
      </c>
      <c r="F2311">
        <v>1237500000</v>
      </c>
      <c r="G2311">
        <v>2023</v>
      </c>
    </row>
    <row r="2312" spans="1:7" x14ac:dyDescent="0.3">
      <c r="A2312" s="3">
        <v>45231</v>
      </c>
      <c r="B2312" t="s">
        <v>35</v>
      </c>
      <c r="C2312" t="s">
        <v>6</v>
      </c>
      <c r="D2312">
        <v>14300</v>
      </c>
      <c r="E2312">
        <v>136535</v>
      </c>
      <c r="F2312">
        <v>21450000000</v>
      </c>
      <c r="G2312">
        <v>2023</v>
      </c>
    </row>
    <row r="2313" spans="1:7" x14ac:dyDescent="0.3">
      <c r="A2313" s="3">
        <v>45231</v>
      </c>
      <c r="B2313" t="s">
        <v>36</v>
      </c>
      <c r="C2313" t="s">
        <v>6</v>
      </c>
      <c r="D2313">
        <v>5352</v>
      </c>
      <c r="E2313">
        <v>36822</v>
      </c>
      <c r="F2313">
        <v>8028000000</v>
      </c>
      <c r="G2313">
        <v>2023</v>
      </c>
    </row>
    <row r="2314" spans="1:7" x14ac:dyDescent="0.3">
      <c r="A2314" s="3">
        <v>45231</v>
      </c>
      <c r="B2314" t="s">
        <v>24</v>
      </c>
      <c r="C2314" t="s">
        <v>6</v>
      </c>
      <c r="D2314">
        <v>4861</v>
      </c>
      <c r="E2314">
        <v>204532</v>
      </c>
      <c r="F2314">
        <v>7291500000</v>
      </c>
      <c r="G2314">
        <v>2023</v>
      </c>
    </row>
    <row r="2315" spans="1:7" x14ac:dyDescent="0.3">
      <c r="A2315" s="3">
        <v>45231</v>
      </c>
      <c r="B2315" t="s">
        <v>37</v>
      </c>
      <c r="C2315" t="s">
        <v>6</v>
      </c>
      <c r="D2315">
        <v>19008</v>
      </c>
      <c r="E2315">
        <v>230768</v>
      </c>
      <c r="F2315">
        <v>28512000000</v>
      </c>
      <c r="G2315">
        <v>2023</v>
      </c>
    </row>
    <row r="2316" spans="1:7" x14ac:dyDescent="0.3">
      <c r="A2316" s="3">
        <v>45231</v>
      </c>
      <c r="B2316" t="s">
        <v>15</v>
      </c>
      <c r="C2316" t="s">
        <v>6</v>
      </c>
      <c r="D2316">
        <v>10</v>
      </c>
      <c r="E2316">
        <v>812</v>
      </c>
      <c r="F2316">
        <v>15000000</v>
      </c>
      <c r="G2316">
        <v>2023</v>
      </c>
    </row>
    <row r="2317" spans="1:7" x14ac:dyDescent="0.3">
      <c r="A2317" s="3">
        <v>45231</v>
      </c>
      <c r="B2317" t="s">
        <v>16</v>
      </c>
      <c r="C2317" t="s">
        <v>6</v>
      </c>
      <c r="D2317">
        <v>6</v>
      </c>
      <c r="E2317">
        <v>1893</v>
      </c>
      <c r="F2317">
        <v>9000000</v>
      </c>
      <c r="G2317">
        <v>2023</v>
      </c>
    </row>
    <row r="2318" spans="1:7" x14ac:dyDescent="0.3">
      <c r="A2318" s="3">
        <v>45231</v>
      </c>
      <c r="B2318" t="s">
        <v>17</v>
      </c>
      <c r="C2318" t="s">
        <v>6</v>
      </c>
      <c r="D2318">
        <v>35</v>
      </c>
      <c r="E2318">
        <v>1977</v>
      </c>
      <c r="F2318">
        <v>52500000</v>
      </c>
      <c r="G2318">
        <v>2023</v>
      </c>
    </row>
    <row r="2319" spans="1:7" x14ac:dyDescent="0.3">
      <c r="A2319" s="3">
        <v>45231</v>
      </c>
      <c r="B2319" t="s">
        <v>25</v>
      </c>
      <c r="C2319" t="s">
        <v>6</v>
      </c>
      <c r="D2319">
        <v>4345</v>
      </c>
      <c r="E2319">
        <v>63423</v>
      </c>
      <c r="F2319">
        <v>6517500000</v>
      </c>
      <c r="G2319">
        <v>2023</v>
      </c>
    </row>
    <row r="2320" spans="1:7" x14ac:dyDescent="0.3">
      <c r="A2320" s="3">
        <v>45231</v>
      </c>
      <c r="B2320" t="s">
        <v>19</v>
      </c>
      <c r="C2320" t="s">
        <v>6</v>
      </c>
      <c r="D2320">
        <v>194</v>
      </c>
      <c r="E2320">
        <v>3681</v>
      </c>
      <c r="F2320">
        <v>291000000</v>
      </c>
      <c r="G2320">
        <v>2023</v>
      </c>
    </row>
    <row r="2321" spans="1:7" x14ac:dyDescent="0.3">
      <c r="A2321" s="3">
        <v>45231</v>
      </c>
      <c r="B2321" t="s">
        <v>26</v>
      </c>
      <c r="C2321" t="s">
        <v>6</v>
      </c>
      <c r="D2321">
        <v>1184</v>
      </c>
      <c r="E2321">
        <v>48694</v>
      </c>
      <c r="F2321">
        <v>1776000000</v>
      </c>
      <c r="G2321">
        <v>2023</v>
      </c>
    </row>
    <row r="2322" spans="1:7" x14ac:dyDescent="0.3">
      <c r="A2322" s="3">
        <v>45231</v>
      </c>
      <c r="B2322" t="s">
        <v>38</v>
      </c>
      <c r="C2322" t="s">
        <v>6</v>
      </c>
      <c r="D2322">
        <v>7743</v>
      </c>
      <c r="E2322">
        <v>191722</v>
      </c>
      <c r="F2322">
        <v>11614500000</v>
      </c>
      <c r="G2322">
        <v>2023</v>
      </c>
    </row>
    <row r="2323" spans="1:7" x14ac:dyDescent="0.3">
      <c r="A2323" s="3">
        <v>45231</v>
      </c>
      <c r="B2323" t="s">
        <v>39</v>
      </c>
      <c r="C2323" t="s">
        <v>6</v>
      </c>
      <c r="D2323">
        <v>7096</v>
      </c>
      <c r="E2323">
        <v>121926</v>
      </c>
      <c r="F2323">
        <v>10644000000</v>
      </c>
      <c r="G2323">
        <v>2023</v>
      </c>
    </row>
    <row r="2324" spans="1:7" x14ac:dyDescent="0.3">
      <c r="A2324" s="3">
        <v>45231</v>
      </c>
      <c r="B2324" t="s">
        <v>20</v>
      </c>
      <c r="C2324" t="s">
        <v>6</v>
      </c>
      <c r="D2324">
        <v>11</v>
      </c>
      <c r="E2324">
        <v>4893</v>
      </c>
      <c r="F2324">
        <v>16500000</v>
      </c>
      <c r="G2324">
        <v>2023</v>
      </c>
    </row>
    <row r="2325" spans="1:7" x14ac:dyDescent="0.3">
      <c r="A2325" s="3">
        <v>45231</v>
      </c>
      <c r="B2325" t="s">
        <v>40</v>
      </c>
      <c r="C2325" t="s">
        <v>6</v>
      </c>
      <c r="D2325">
        <v>5327</v>
      </c>
      <c r="E2325">
        <v>387983</v>
      </c>
      <c r="F2325">
        <v>7990500000</v>
      </c>
      <c r="G2325">
        <v>2023</v>
      </c>
    </row>
    <row r="2326" spans="1:7" x14ac:dyDescent="0.3">
      <c r="A2326" s="3">
        <v>45231</v>
      </c>
      <c r="B2326" t="s">
        <v>27</v>
      </c>
      <c r="C2326" t="s">
        <v>6</v>
      </c>
      <c r="D2326">
        <v>626</v>
      </c>
      <c r="E2326">
        <v>24522</v>
      </c>
      <c r="F2326">
        <v>939000000</v>
      </c>
      <c r="G2326">
        <v>2023</v>
      </c>
    </row>
    <row r="2327" spans="1:7" x14ac:dyDescent="0.3">
      <c r="A2327" s="3">
        <v>45231</v>
      </c>
      <c r="B2327" t="s">
        <v>41</v>
      </c>
      <c r="C2327" t="s">
        <v>6</v>
      </c>
      <c r="D2327">
        <v>1007</v>
      </c>
      <c r="E2327">
        <v>97240</v>
      </c>
      <c r="F2327">
        <v>1510500000</v>
      </c>
      <c r="G2327">
        <v>2023</v>
      </c>
    </row>
    <row r="2328" spans="1:7" x14ac:dyDescent="0.3">
      <c r="A2328" s="3">
        <v>45261</v>
      </c>
      <c r="B2328" t="s">
        <v>8</v>
      </c>
      <c r="C2328" t="s">
        <v>6</v>
      </c>
      <c r="D2328">
        <v>7</v>
      </c>
      <c r="E2328">
        <v>430</v>
      </c>
      <c r="F2328">
        <v>10500000</v>
      </c>
      <c r="G2328">
        <v>2023</v>
      </c>
    </row>
    <row r="2329" spans="1:7" x14ac:dyDescent="0.3">
      <c r="A2329" s="3">
        <v>45261</v>
      </c>
      <c r="B2329" t="s">
        <v>32</v>
      </c>
      <c r="C2329" t="s">
        <v>6</v>
      </c>
      <c r="D2329">
        <v>2372</v>
      </c>
      <c r="E2329">
        <v>60868</v>
      </c>
      <c r="F2329">
        <v>3558000000</v>
      </c>
      <c r="G2329">
        <v>2023</v>
      </c>
    </row>
    <row r="2330" spans="1:7" x14ac:dyDescent="0.3">
      <c r="A2330" s="3">
        <v>45261</v>
      </c>
      <c r="B2330" t="s">
        <v>9</v>
      </c>
      <c r="C2330" t="s">
        <v>6</v>
      </c>
      <c r="D2330">
        <v>2</v>
      </c>
      <c r="E2330">
        <v>1377</v>
      </c>
      <c r="F2330">
        <v>3000000</v>
      </c>
      <c r="G2330">
        <v>2023</v>
      </c>
    </row>
    <row r="2331" spans="1:7" x14ac:dyDescent="0.3">
      <c r="A2331" s="3">
        <v>45261</v>
      </c>
      <c r="B2331" t="s">
        <v>10</v>
      </c>
      <c r="C2331" t="s">
        <v>6</v>
      </c>
      <c r="D2331">
        <v>204</v>
      </c>
      <c r="E2331">
        <v>38490</v>
      </c>
      <c r="F2331">
        <v>306000000</v>
      </c>
      <c r="G2331">
        <v>2023</v>
      </c>
    </row>
    <row r="2332" spans="1:7" x14ac:dyDescent="0.3">
      <c r="A2332" s="3">
        <v>45261</v>
      </c>
      <c r="B2332" t="s">
        <v>21</v>
      </c>
      <c r="C2332" t="s">
        <v>6</v>
      </c>
      <c r="D2332">
        <v>1354</v>
      </c>
      <c r="E2332">
        <v>91064</v>
      </c>
      <c r="F2332">
        <v>2031000000</v>
      </c>
      <c r="G2332">
        <v>2023</v>
      </c>
    </row>
    <row r="2333" spans="1:7" x14ac:dyDescent="0.3">
      <c r="A2333" s="3">
        <v>45261</v>
      </c>
      <c r="B2333" t="s">
        <v>22</v>
      </c>
      <c r="C2333" t="s">
        <v>6</v>
      </c>
      <c r="D2333">
        <v>137</v>
      </c>
      <c r="E2333">
        <v>1162</v>
      </c>
      <c r="F2333">
        <v>205500000</v>
      </c>
      <c r="G2333">
        <v>2023</v>
      </c>
    </row>
    <row r="2334" spans="1:7" x14ac:dyDescent="0.3">
      <c r="A2334" s="3">
        <v>45261</v>
      </c>
      <c r="B2334" t="s">
        <v>11</v>
      </c>
      <c r="C2334" t="s">
        <v>6</v>
      </c>
      <c r="D2334">
        <v>1865</v>
      </c>
      <c r="E2334">
        <v>31773</v>
      </c>
      <c r="F2334">
        <v>2797500000</v>
      </c>
      <c r="G2334">
        <v>2023</v>
      </c>
    </row>
    <row r="2335" spans="1:7" x14ac:dyDescent="0.3">
      <c r="A2335" s="3">
        <v>45261</v>
      </c>
      <c r="B2335" t="s">
        <v>12</v>
      </c>
      <c r="C2335" t="s">
        <v>6</v>
      </c>
      <c r="D2335">
        <v>13</v>
      </c>
      <c r="E2335">
        <v>1447</v>
      </c>
      <c r="F2335">
        <v>19500000</v>
      </c>
      <c r="G2335">
        <v>2023</v>
      </c>
    </row>
    <row r="2336" spans="1:7" x14ac:dyDescent="0.3">
      <c r="A2336" s="3">
        <v>45261</v>
      </c>
      <c r="B2336" t="s">
        <v>23</v>
      </c>
      <c r="C2336" t="s">
        <v>6</v>
      </c>
      <c r="D2336">
        <v>5380</v>
      </c>
      <c r="E2336">
        <v>27097</v>
      </c>
      <c r="F2336">
        <v>8070000000</v>
      </c>
      <c r="G2336">
        <v>2023</v>
      </c>
    </row>
    <row r="2337" spans="1:7" x14ac:dyDescent="0.3">
      <c r="A2337" s="3">
        <v>45261</v>
      </c>
      <c r="B2337" t="s">
        <v>33</v>
      </c>
      <c r="C2337" t="s">
        <v>6</v>
      </c>
      <c r="D2337">
        <v>799</v>
      </c>
      <c r="E2337">
        <v>4299</v>
      </c>
      <c r="F2337">
        <v>1198500000</v>
      </c>
      <c r="G2337">
        <v>2023</v>
      </c>
    </row>
    <row r="2338" spans="1:7" x14ac:dyDescent="0.3">
      <c r="A2338" s="3">
        <v>45261</v>
      </c>
      <c r="B2338" t="s">
        <v>34</v>
      </c>
      <c r="C2338" t="s">
        <v>6</v>
      </c>
      <c r="D2338">
        <v>4080</v>
      </c>
      <c r="E2338">
        <v>85848</v>
      </c>
      <c r="F2338">
        <v>6120000000</v>
      </c>
      <c r="G2338">
        <v>2023</v>
      </c>
    </row>
    <row r="2339" spans="1:7" x14ac:dyDescent="0.3">
      <c r="A2339" s="3">
        <v>45261</v>
      </c>
      <c r="B2339" t="s">
        <v>30</v>
      </c>
      <c r="C2339" t="s">
        <v>6</v>
      </c>
      <c r="D2339">
        <v>1019</v>
      </c>
      <c r="E2339">
        <v>60574</v>
      </c>
      <c r="F2339">
        <v>1528500000</v>
      </c>
      <c r="G2339">
        <v>2023</v>
      </c>
    </row>
    <row r="2340" spans="1:7" x14ac:dyDescent="0.3">
      <c r="A2340" s="3">
        <v>45261</v>
      </c>
      <c r="B2340" t="s">
        <v>28</v>
      </c>
      <c r="C2340" t="s">
        <v>6</v>
      </c>
      <c r="D2340">
        <v>102</v>
      </c>
      <c r="E2340">
        <v>9988</v>
      </c>
      <c r="F2340">
        <v>153000000</v>
      </c>
      <c r="G2340">
        <v>2023</v>
      </c>
    </row>
    <row r="2341" spans="1:7" x14ac:dyDescent="0.3">
      <c r="A2341" s="3">
        <v>45261</v>
      </c>
      <c r="B2341" t="s">
        <v>13</v>
      </c>
      <c r="C2341" t="s">
        <v>6</v>
      </c>
      <c r="D2341">
        <v>96</v>
      </c>
      <c r="E2341">
        <v>3661</v>
      </c>
      <c r="F2341">
        <v>144000000</v>
      </c>
      <c r="G2341">
        <v>2023</v>
      </c>
    </row>
    <row r="2342" spans="1:7" x14ac:dyDescent="0.3">
      <c r="A2342" s="3">
        <v>45261</v>
      </c>
      <c r="B2342" t="s">
        <v>31</v>
      </c>
      <c r="C2342" t="s">
        <v>6</v>
      </c>
      <c r="D2342">
        <v>632</v>
      </c>
      <c r="E2342">
        <v>32673</v>
      </c>
      <c r="F2342">
        <v>948000000</v>
      </c>
      <c r="G2342">
        <v>2023</v>
      </c>
    </row>
    <row r="2343" spans="1:7" x14ac:dyDescent="0.3">
      <c r="A2343" s="3">
        <v>45261</v>
      </c>
      <c r="B2343" t="s">
        <v>35</v>
      </c>
      <c r="C2343" t="s">
        <v>6</v>
      </c>
      <c r="D2343">
        <v>10237</v>
      </c>
      <c r="E2343">
        <v>91996</v>
      </c>
      <c r="F2343">
        <v>15355500000</v>
      </c>
      <c r="G2343">
        <v>2023</v>
      </c>
    </row>
    <row r="2344" spans="1:7" x14ac:dyDescent="0.3">
      <c r="A2344" s="3">
        <v>45261</v>
      </c>
      <c r="B2344" t="s">
        <v>36</v>
      </c>
      <c r="C2344" t="s">
        <v>6</v>
      </c>
      <c r="D2344">
        <v>4866</v>
      </c>
      <c r="E2344">
        <v>35712</v>
      </c>
      <c r="F2344">
        <v>7299000000</v>
      </c>
      <c r="G2344">
        <v>2023</v>
      </c>
    </row>
    <row r="2345" spans="1:7" x14ac:dyDescent="0.3">
      <c r="A2345" s="3">
        <v>45261</v>
      </c>
      <c r="B2345" t="s">
        <v>24</v>
      </c>
      <c r="C2345" t="s">
        <v>6</v>
      </c>
      <c r="D2345">
        <v>3359</v>
      </c>
      <c r="E2345">
        <v>88017</v>
      </c>
      <c r="F2345">
        <v>5038500000</v>
      </c>
      <c r="G2345">
        <v>2023</v>
      </c>
    </row>
    <row r="2346" spans="1:7" x14ac:dyDescent="0.3">
      <c r="A2346" s="3">
        <v>45261</v>
      </c>
      <c r="B2346" t="s">
        <v>37</v>
      </c>
      <c r="C2346" t="s">
        <v>6</v>
      </c>
      <c r="D2346">
        <v>14495</v>
      </c>
      <c r="E2346">
        <v>174125</v>
      </c>
      <c r="F2346">
        <v>21742500000</v>
      </c>
      <c r="G2346">
        <v>2023</v>
      </c>
    </row>
    <row r="2347" spans="1:7" x14ac:dyDescent="0.3">
      <c r="A2347" s="3">
        <v>45261</v>
      </c>
      <c r="B2347" t="s">
        <v>15</v>
      </c>
      <c r="C2347" t="s">
        <v>6</v>
      </c>
      <c r="D2347">
        <v>6</v>
      </c>
      <c r="E2347">
        <v>976</v>
      </c>
      <c r="F2347">
        <v>9000000</v>
      </c>
      <c r="G2347">
        <v>2023</v>
      </c>
    </row>
    <row r="2348" spans="1:7" x14ac:dyDescent="0.3">
      <c r="A2348" s="3">
        <v>45261</v>
      </c>
      <c r="B2348" t="s">
        <v>17</v>
      </c>
      <c r="C2348" t="s">
        <v>6</v>
      </c>
      <c r="D2348">
        <v>24</v>
      </c>
      <c r="E2348">
        <v>1974</v>
      </c>
      <c r="F2348">
        <v>36000000</v>
      </c>
      <c r="G2348">
        <v>2023</v>
      </c>
    </row>
    <row r="2349" spans="1:7" x14ac:dyDescent="0.3">
      <c r="A2349" s="3">
        <v>45261</v>
      </c>
      <c r="B2349" t="s">
        <v>25</v>
      </c>
      <c r="C2349" t="s">
        <v>6</v>
      </c>
      <c r="D2349">
        <v>4383</v>
      </c>
      <c r="E2349">
        <v>48402</v>
      </c>
      <c r="F2349">
        <v>6574500000</v>
      </c>
      <c r="G2349">
        <v>2023</v>
      </c>
    </row>
    <row r="2350" spans="1:7" x14ac:dyDescent="0.3">
      <c r="A2350" s="3">
        <v>45261</v>
      </c>
      <c r="B2350" t="s">
        <v>19</v>
      </c>
      <c r="C2350" t="s">
        <v>6</v>
      </c>
      <c r="D2350">
        <v>224</v>
      </c>
      <c r="E2350">
        <v>2836</v>
      </c>
      <c r="F2350">
        <v>336000000</v>
      </c>
      <c r="G2350">
        <v>2023</v>
      </c>
    </row>
    <row r="2351" spans="1:7" x14ac:dyDescent="0.3">
      <c r="A2351" s="3">
        <v>45261</v>
      </c>
      <c r="B2351" t="s">
        <v>26</v>
      </c>
      <c r="C2351" t="s">
        <v>6</v>
      </c>
      <c r="D2351">
        <v>951</v>
      </c>
      <c r="E2351">
        <v>45523</v>
      </c>
      <c r="F2351">
        <v>1426500000</v>
      </c>
      <c r="G2351">
        <v>2023</v>
      </c>
    </row>
    <row r="2352" spans="1:7" x14ac:dyDescent="0.3">
      <c r="A2352" s="3">
        <v>45261</v>
      </c>
      <c r="B2352" t="s">
        <v>38</v>
      </c>
      <c r="C2352" t="s">
        <v>6</v>
      </c>
      <c r="D2352">
        <v>4676</v>
      </c>
      <c r="E2352">
        <v>99479</v>
      </c>
      <c r="F2352">
        <v>7014000000</v>
      </c>
      <c r="G2352">
        <v>2023</v>
      </c>
    </row>
    <row r="2353" spans="1:7" x14ac:dyDescent="0.3">
      <c r="A2353" s="3">
        <v>45261</v>
      </c>
      <c r="B2353" t="s">
        <v>39</v>
      </c>
      <c r="C2353" t="s">
        <v>6</v>
      </c>
      <c r="D2353">
        <v>5403</v>
      </c>
      <c r="E2353">
        <v>82736</v>
      </c>
      <c r="F2353">
        <v>8104500000</v>
      </c>
      <c r="G2353">
        <v>2023</v>
      </c>
    </row>
    <row r="2354" spans="1:7" x14ac:dyDescent="0.3">
      <c r="A2354" s="3">
        <v>45261</v>
      </c>
      <c r="B2354" t="s">
        <v>20</v>
      </c>
      <c r="C2354" t="s">
        <v>6</v>
      </c>
      <c r="D2354">
        <v>40</v>
      </c>
      <c r="E2354">
        <v>3663</v>
      </c>
      <c r="F2354">
        <v>60000000</v>
      </c>
      <c r="G2354">
        <v>2023</v>
      </c>
    </row>
    <row r="2355" spans="1:7" x14ac:dyDescent="0.3">
      <c r="A2355" s="3">
        <v>45261</v>
      </c>
      <c r="B2355" t="s">
        <v>40</v>
      </c>
      <c r="C2355" t="s">
        <v>6</v>
      </c>
      <c r="D2355">
        <v>5487</v>
      </c>
      <c r="E2355">
        <v>211546</v>
      </c>
      <c r="F2355">
        <v>8230500000</v>
      </c>
      <c r="G2355">
        <v>2023</v>
      </c>
    </row>
    <row r="2356" spans="1:7" x14ac:dyDescent="0.3">
      <c r="A2356" s="3">
        <v>45261</v>
      </c>
      <c r="B2356" t="s">
        <v>27</v>
      </c>
      <c r="C2356" t="s">
        <v>6</v>
      </c>
      <c r="D2356">
        <v>655</v>
      </c>
      <c r="E2356">
        <v>19337</v>
      </c>
      <c r="F2356">
        <v>982500000</v>
      </c>
      <c r="G2356">
        <v>2023</v>
      </c>
    </row>
    <row r="2357" spans="1:7" x14ac:dyDescent="0.3">
      <c r="A2357" s="3">
        <v>45261</v>
      </c>
      <c r="B2357" t="s">
        <v>41</v>
      </c>
      <c r="C2357" t="s">
        <v>6</v>
      </c>
      <c r="D2357">
        <v>2625</v>
      </c>
      <c r="E2357">
        <v>90092</v>
      </c>
      <c r="F2357">
        <v>3937500000</v>
      </c>
      <c r="G2357">
        <v>2023</v>
      </c>
    </row>
    <row r="2358" spans="1:7" x14ac:dyDescent="0.3">
      <c r="A2358" s="3">
        <v>45292</v>
      </c>
      <c r="B2358" t="s">
        <v>40</v>
      </c>
      <c r="C2358" t="s">
        <v>6</v>
      </c>
      <c r="D2358">
        <v>5668</v>
      </c>
      <c r="E2358">
        <v>181667</v>
      </c>
      <c r="F2358">
        <v>8502000000</v>
      </c>
      <c r="G2358">
        <v>2024</v>
      </c>
    </row>
    <row r="2359" spans="1:7" x14ac:dyDescent="0.3">
      <c r="A2359" s="3">
        <v>45292</v>
      </c>
      <c r="B2359" t="s">
        <v>37</v>
      </c>
      <c r="C2359" t="s">
        <v>6</v>
      </c>
      <c r="D2359">
        <v>16367</v>
      </c>
      <c r="E2359">
        <v>172830</v>
      </c>
      <c r="F2359">
        <v>24550500000</v>
      </c>
      <c r="G2359">
        <v>2024</v>
      </c>
    </row>
    <row r="2360" spans="1:7" x14ac:dyDescent="0.3">
      <c r="A2360" s="3">
        <v>45292</v>
      </c>
      <c r="B2360" t="s">
        <v>35</v>
      </c>
      <c r="C2360" t="s">
        <v>6</v>
      </c>
      <c r="D2360">
        <v>12415</v>
      </c>
      <c r="E2360">
        <v>115920</v>
      </c>
      <c r="F2360">
        <v>18622500000</v>
      </c>
      <c r="G2360">
        <v>2024</v>
      </c>
    </row>
    <row r="2361" spans="1:7" x14ac:dyDescent="0.3">
      <c r="A2361" s="3">
        <v>45292</v>
      </c>
      <c r="B2361" t="s">
        <v>39</v>
      </c>
      <c r="C2361" t="s">
        <v>6</v>
      </c>
      <c r="D2361">
        <v>7580</v>
      </c>
      <c r="E2361">
        <v>153753</v>
      </c>
      <c r="F2361">
        <v>11370000000</v>
      </c>
      <c r="G2361">
        <v>2024</v>
      </c>
    </row>
    <row r="2362" spans="1:7" x14ac:dyDescent="0.3">
      <c r="A2362" s="3">
        <v>45292</v>
      </c>
      <c r="B2362" t="s">
        <v>21</v>
      </c>
      <c r="C2362" t="s">
        <v>6</v>
      </c>
      <c r="D2362">
        <v>1288</v>
      </c>
      <c r="E2362">
        <v>71556</v>
      </c>
      <c r="F2362">
        <v>1932000000</v>
      </c>
      <c r="G2362">
        <v>2024</v>
      </c>
    </row>
    <row r="2363" spans="1:7" x14ac:dyDescent="0.3">
      <c r="A2363" s="3">
        <v>45292</v>
      </c>
      <c r="B2363" t="s">
        <v>36</v>
      </c>
      <c r="C2363" t="s">
        <v>6</v>
      </c>
      <c r="D2363">
        <v>6457</v>
      </c>
      <c r="E2363">
        <v>42509</v>
      </c>
      <c r="F2363">
        <v>9685500000</v>
      </c>
      <c r="G2363">
        <v>2024</v>
      </c>
    </row>
    <row r="2364" spans="1:7" x14ac:dyDescent="0.3">
      <c r="A2364" s="3">
        <v>45292</v>
      </c>
      <c r="B2364" t="s">
        <v>38</v>
      </c>
      <c r="C2364" t="s">
        <v>6</v>
      </c>
      <c r="D2364">
        <v>4432</v>
      </c>
      <c r="E2364">
        <v>78862</v>
      </c>
      <c r="F2364">
        <v>6648000000</v>
      </c>
      <c r="G2364">
        <v>2024</v>
      </c>
    </row>
    <row r="2365" spans="1:7" x14ac:dyDescent="0.3">
      <c r="A2365" s="3">
        <v>45292</v>
      </c>
      <c r="B2365" t="s">
        <v>23</v>
      </c>
      <c r="C2365" t="s">
        <v>6</v>
      </c>
      <c r="D2365">
        <v>3073</v>
      </c>
      <c r="E2365">
        <v>38413</v>
      </c>
      <c r="F2365">
        <v>4609500000</v>
      </c>
      <c r="G2365">
        <v>2024</v>
      </c>
    </row>
    <row r="2366" spans="1:7" x14ac:dyDescent="0.3">
      <c r="A2366" s="3">
        <v>45292</v>
      </c>
      <c r="B2366" t="s">
        <v>24</v>
      </c>
      <c r="C2366" t="s">
        <v>6</v>
      </c>
      <c r="D2366">
        <v>3684</v>
      </c>
      <c r="E2366">
        <v>92100</v>
      </c>
      <c r="F2366">
        <v>5526000000</v>
      </c>
      <c r="G2366">
        <v>2024</v>
      </c>
    </row>
    <row r="2367" spans="1:7" x14ac:dyDescent="0.3">
      <c r="A2367" s="3">
        <v>45292</v>
      </c>
      <c r="B2367" t="s">
        <v>34</v>
      </c>
      <c r="C2367" t="s">
        <v>6</v>
      </c>
      <c r="D2367">
        <v>5424</v>
      </c>
      <c r="E2367">
        <v>91933</v>
      </c>
      <c r="F2367">
        <v>8136000000</v>
      </c>
      <c r="G2367">
        <v>2024</v>
      </c>
    </row>
    <row r="2368" spans="1:7" x14ac:dyDescent="0.3">
      <c r="A2368" s="3">
        <v>45292</v>
      </c>
      <c r="B2368" t="s">
        <v>25</v>
      </c>
      <c r="C2368" t="s">
        <v>6</v>
      </c>
      <c r="D2368">
        <v>3883</v>
      </c>
      <c r="E2368">
        <v>53485</v>
      </c>
      <c r="F2368">
        <v>5824500000</v>
      </c>
      <c r="G2368">
        <v>2024</v>
      </c>
    </row>
    <row r="2369" spans="1:7" x14ac:dyDescent="0.3">
      <c r="A2369" s="3">
        <v>45292</v>
      </c>
      <c r="B2369" t="s">
        <v>10</v>
      </c>
      <c r="C2369" t="s">
        <v>6</v>
      </c>
      <c r="D2369">
        <v>253</v>
      </c>
      <c r="E2369">
        <v>44386</v>
      </c>
      <c r="F2369">
        <v>379500000</v>
      </c>
      <c r="G2369">
        <v>2024</v>
      </c>
    </row>
    <row r="2370" spans="1:7" x14ac:dyDescent="0.3">
      <c r="A2370" s="3">
        <v>45292</v>
      </c>
      <c r="B2370" t="s">
        <v>30</v>
      </c>
      <c r="C2370" t="s">
        <v>6</v>
      </c>
      <c r="D2370">
        <v>1259</v>
      </c>
      <c r="E2370">
        <v>42824</v>
      </c>
      <c r="F2370">
        <v>1888500000</v>
      </c>
      <c r="G2370">
        <v>2024</v>
      </c>
    </row>
    <row r="2371" spans="1:7" x14ac:dyDescent="0.3">
      <c r="A2371" s="3">
        <v>45292</v>
      </c>
      <c r="B2371" t="s">
        <v>11</v>
      </c>
      <c r="C2371" t="s">
        <v>6</v>
      </c>
      <c r="D2371">
        <v>2367</v>
      </c>
      <c r="E2371">
        <v>42881</v>
      </c>
      <c r="F2371">
        <v>3550500000</v>
      </c>
      <c r="G2371">
        <v>2024</v>
      </c>
    </row>
    <row r="2372" spans="1:7" x14ac:dyDescent="0.3">
      <c r="A2372" s="3">
        <v>45292</v>
      </c>
      <c r="B2372" t="s">
        <v>41</v>
      </c>
      <c r="C2372" t="s">
        <v>6</v>
      </c>
      <c r="D2372">
        <v>1636</v>
      </c>
      <c r="E2372">
        <v>72390</v>
      </c>
      <c r="F2372">
        <v>2454000000</v>
      </c>
      <c r="G2372">
        <v>2024</v>
      </c>
    </row>
    <row r="2373" spans="1:7" x14ac:dyDescent="0.3">
      <c r="A2373" s="3">
        <v>45292</v>
      </c>
      <c r="B2373" t="s">
        <v>26</v>
      </c>
      <c r="C2373" t="s">
        <v>6</v>
      </c>
      <c r="D2373">
        <v>821</v>
      </c>
      <c r="E2373">
        <v>33511</v>
      </c>
      <c r="F2373">
        <v>1231500000</v>
      </c>
      <c r="G2373">
        <v>2024</v>
      </c>
    </row>
    <row r="2374" spans="1:7" x14ac:dyDescent="0.3">
      <c r="A2374" s="3">
        <v>45292</v>
      </c>
      <c r="B2374" t="s">
        <v>32</v>
      </c>
      <c r="C2374" t="s">
        <v>6</v>
      </c>
      <c r="D2374">
        <v>2134</v>
      </c>
      <c r="E2374">
        <v>53619</v>
      </c>
      <c r="F2374">
        <v>3201000000</v>
      </c>
      <c r="G2374">
        <v>2024</v>
      </c>
    </row>
    <row r="2375" spans="1:7" x14ac:dyDescent="0.3">
      <c r="A2375" s="3">
        <v>45292</v>
      </c>
      <c r="B2375" t="s">
        <v>31</v>
      </c>
      <c r="C2375" t="s">
        <v>6</v>
      </c>
      <c r="D2375">
        <v>551</v>
      </c>
      <c r="E2375">
        <v>30612</v>
      </c>
      <c r="F2375">
        <v>826500000</v>
      </c>
      <c r="G2375">
        <v>2024</v>
      </c>
    </row>
    <row r="2376" spans="1:7" x14ac:dyDescent="0.3">
      <c r="A2376" s="3">
        <v>45292</v>
      </c>
      <c r="B2376" t="s">
        <v>27</v>
      </c>
      <c r="C2376" t="s">
        <v>6</v>
      </c>
      <c r="D2376">
        <v>382</v>
      </c>
      <c r="E2376">
        <v>11682</v>
      </c>
      <c r="F2376">
        <v>573000000</v>
      </c>
      <c r="G2376">
        <v>2024</v>
      </c>
    </row>
    <row r="2377" spans="1:7" x14ac:dyDescent="0.3">
      <c r="A2377" s="3">
        <v>45292</v>
      </c>
      <c r="B2377" t="s">
        <v>13</v>
      </c>
      <c r="C2377" t="s">
        <v>6</v>
      </c>
      <c r="D2377">
        <v>219</v>
      </c>
      <c r="E2377">
        <v>4582</v>
      </c>
      <c r="F2377">
        <v>328500000</v>
      </c>
      <c r="G2377">
        <v>2024</v>
      </c>
    </row>
    <row r="2378" spans="1:7" x14ac:dyDescent="0.3">
      <c r="A2378" s="3">
        <v>45292</v>
      </c>
      <c r="B2378" t="s">
        <v>33</v>
      </c>
      <c r="C2378" t="s">
        <v>6</v>
      </c>
      <c r="D2378">
        <v>832</v>
      </c>
      <c r="E2378">
        <v>5079</v>
      </c>
      <c r="F2378">
        <v>1248000000</v>
      </c>
      <c r="G2378">
        <v>2024</v>
      </c>
    </row>
    <row r="2379" spans="1:7" x14ac:dyDescent="0.3">
      <c r="A2379" s="3">
        <v>45292</v>
      </c>
      <c r="B2379" t="s">
        <v>22</v>
      </c>
      <c r="C2379" t="s">
        <v>6</v>
      </c>
      <c r="D2379">
        <v>118</v>
      </c>
      <c r="E2379">
        <v>1450</v>
      </c>
      <c r="F2379">
        <v>177000000</v>
      </c>
      <c r="G2379">
        <v>2024</v>
      </c>
    </row>
    <row r="2380" spans="1:7" x14ac:dyDescent="0.3">
      <c r="A2380" s="3">
        <v>45292</v>
      </c>
      <c r="B2380" t="s">
        <v>20</v>
      </c>
      <c r="C2380" t="s">
        <v>6</v>
      </c>
      <c r="D2380">
        <v>3</v>
      </c>
      <c r="E2380">
        <v>3000</v>
      </c>
      <c r="F2380">
        <v>4500000</v>
      </c>
      <c r="G2380">
        <v>2024</v>
      </c>
    </row>
    <row r="2381" spans="1:7" x14ac:dyDescent="0.3">
      <c r="A2381" s="3">
        <v>45292</v>
      </c>
      <c r="B2381" t="s">
        <v>19</v>
      </c>
      <c r="C2381" t="s">
        <v>6</v>
      </c>
      <c r="D2381">
        <v>310</v>
      </c>
      <c r="E2381">
        <v>5141</v>
      </c>
      <c r="F2381">
        <v>465000000</v>
      </c>
      <c r="G2381">
        <v>2024</v>
      </c>
    </row>
    <row r="2382" spans="1:7" x14ac:dyDescent="0.3">
      <c r="A2382" s="3">
        <v>45292</v>
      </c>
      <c r="B2382" t="s">
        <v>28</v>
      </c>
      <c r="C2382" t="s">
        <v>6</v>
      </c>
      <c r="D2382">
        <v>79</v>
      </c>
      <c r="E2382">
        <v>6031</v>
      </c>
      <c r="F2382">
        <v>118500000</v>
      </c>
      <c r="G2382">
        <v>2024</v>
      </c>
    </row>
    <row r="2383" spans="1:7" x14ac:dyDescent="0.3">
      <c r="A2383" s="3">
        <v>45292</v>
      </c>
      <c r="B2383" t="s">
        <v>12</v>
      </c>
      <c r="C2383" t="s">
        <v>6</v>
      </c>
      <c r="D2383">
        <v>31</v>
      </c>
      <c r="E2383">
        <v>866</v>
      </c>
      <c r="F2383">
        <v>46500000</v>
      </c>
      <c r="G2383">
        <v>2024</v>
      </c>
    </row>
    <row r="2384" spans="1:7" x14ac:dyDescent="0.3">
      <c r="A2384" s="3">
        <v>45292</v>
      </c>
      <c r="B2384" t="s">
        <v>15</v>
      </c>
      <c r="C2384" t="s">
        <v>6</v>
      </c>
      <c r="D2384">
        <v>7</v>
      </c>
      <c r="E2384">
        <v>1556</v>
      </c>
      <c r="F2384">
        <v>10500000</v>
      </c>
      <c r="G2384">
        <v>2024</v>
      </c>
    </row>
    <row r="2385" spans="1:7" x14ac:dyDescent="0.3">
      <c r="A2385" s="3">
        <v>45292</v>
      </c>
      <c r="B2385" t="s">
        <v>17</v>
      </c>
      <c r="C2385" t="s">
        <v>6</v>
      </c>
      <c r="D2385">
        <v>28</v>
      </c>
      <c r="E2385">
        <v>1872</v>
      </c>
      <c r="F2385">
        <v>42000000</v>
      </c>
      <c r="G2385">
        <v>2024</v>
      </c>
    </row>
    <row r="2386" spans="1:7" x14ac:dyDescent="0.3">
      <c r="A2386" s="3">
        <v>45292</v>
      </c>
      <c r="B2386" t="s">
        <v>16</v>
      </c>
      <c r="C2386" t="s">
        <v>6</v>
      </c>
      <c r="D2386">
        <v>26</v>
      </c>
      <c r="E2386">
        <v>1625</v>
      </c>
      <c r="F2386">
        <v>39000000</v>
      </c>
      <c r="G2386">
        <v>2024</v>
      </c>
    </row>
    <row r="2387" spans="1:7" x14ac:dyDescent="0.3">
      <c r="A2387" s="3">
        <v>45292</v>
      </c>
      <c r="B2387" t="s">
        <v>14</v>
      </c>
      <c r="C2387" t="s">
        <v>6</v>
      </c>
      <c r="D2387">
        <v>14</v>
      </c>
      <c r="E2387">
        <v>37</v>
      </c>
      <c r="F2387">
        <v>21000000</v>
      </c>
      <c r="G2387">
        <v>2024</v>
      </c>
    </row>
    <row r="2388" spans="1:7" x14ac:dyDescent="0.3">
      <c r="A2388" s="3">
        <v>45292</v>
      </c>
      <c r="B2388" t="s">
        <v>29</v>
      </c>
      <c r="C2388" t="s">
        <v>6</v>
      </c>
      <c r="D2388">
        <v>2</v>
      </c>
      <c r="E2388">
        <v>483</v>
      </c>
      <c r="F2388">
        <v>3000000</v>
      </c>
      <c r="G2388">
        <v>2024</v>
      </c>
    </row>
    <row r="2389" spans="1:7" x14ac:dyDescent="0.3">
      <c r="A2389" s="3">
        <v>45323</v>
      </c>
      <c r="B2389" t="s">
        <v>40</v>
      </c>
      <c r="C2389" t="s">
        <v>6</v>
      </c>
      <c r="D2389">
        <v>6557</v>
      </c>
      <c r="E2389">
        <v>206846</v>
      </c>
      <c r="F2389">
        <v>9835500000</v>
      </c>
      <c r="G2389">
        <v>2024</v>
      </c>
    </row>
    <row r="2390" spans="1:7" x14ac:dyDescent="0.3">
      <c r="A2390" s="3">
        <v>45323</v>
      </c>
      <c r="B2390" t="s">
        <v>37</v>
      </c>
      <c r="C2390" t="s">
        <v>6</v>
      </c>
      <c r="D2390">
        <v>15193</v>
      </c>
      <c r="E2390">
        <v>147649</v>
      </c>
      <c r="F2390">
        <v>22789500000</v>
      </c>
      <c r="G2390">
        <v>2024</v>
      </c>
    </row>
    <row r="2391" spans="1:7" x14ac:dyDescent="0.3">
      <c r="A2391" s="3">
        <v>45323</v>
      </c>
      <c r="B2391" t="s">
        <v>35</v>
      </c>
      <c r="C2391" t="s">
        <v>6</v>
      </c>
      <c r="D2391">
        <v>12605</v>
      </c>
      <c r="E2391">
        <v>108852</v>
      </c>
      <c r="F2391">
        <v>18907500000</v>
      </c>
      <c r="G2391">
        <v>2024</v>
      </c>
    </row>
    <row r="2392" spans="1:7" x14ac:dyDescent="0.3">
      <c r="A2392" s="3">
        <v>45323</v>
      </c>
      <c r="B2392" t="s">
        <v>39</v>
      </c>
      <c r="C2392" t="s">
        <v>6</v>
      </c>
      <c r="D2392">
        <v>8647</v>
      </c>
      <c r="E2392">
        <v>143638</v>
      </c>
      <c r="F2392">
        <v>12970500000</v>
      </c>
      <c r="G2392">
        <v>2024</v>
      </c>
    </row>
    <row r="2393" spans="1:7" x14ac:dyDescent="0.3">
      <c r="A2393" s="3">
        <v>45323</v>
      </c>
      <c r="B2393" t="s">
        <v>38</v>
      </c>
      <c r="C2393" t="s">
        <v>6</v>
      </c>
      <c r="D2393">
        <v>5145</v>
      </c>
      <c r="E2393">
        <v>81152</v>
      </c>
      <c r="F2393">
        <v>7717500000</v>
      </c>
      <c r="G2393">
        <v>2024</v>
      </c>
    </row>
    <row r="2394" spans="1:7" x14ac:dyDescent="0.3">
      <c r="A2394" s="3">
        <v>45323</v>
      </c>
      <c r="B2394" t="s">
        <v>21</v>
      </c>
      <c r="C2394" t="s">
        <v>6</v>
      </c>
      <c r="D2394">
        <v>1301</v>
      </c>
      <c r="E2394">
        <v>83398</v>
      </c>
      <c r="F2394">
        <v>1951500000</v>
      </c>
      <c r="G2394">
        <v>2024</v>
      </c>
    </row>
    <row r="2395" spans="1:7" x14ac:dyDescent="0.3">
      <c r="A2395" s="3">
        <v>45323</v>
      </c>
      <c r="B2395" t="s">
        <v>24</v>
      </c>
      <c r="C2395" t="s">
        <v>6</v>
      </c>
      <c r="D2395">
        <v>4006</v>
      </c>
      <c r="E2395">
        <v>87659</v>
      </c>
      <c r="F2395">
        <v>6009000000</v>
      </c>
      <c r="G2395">
        <v>2024</v>
      </c>
    </row>
    <row r="2396" spans="1:7" x14ac:dyDescent="0.3">
      <c r="A2396" s="3">
        <v>45323</v>
      </c>
      <c r="B2396" t="s">
        <v>36</v>
      </c>
      <c r="C2396" t="s">
        <v>6</v>
      </c>
      <c r="D2396">
        <v>5389</v>
      </c>
      <c r="E2396">
        <v>38356</v>
      </c>
      <c r="F2396">
        <v>8083500000</v>
      </c>
      <c r="G2396">
        <v>2024</v>
      </c>
    </row>
    <row r="2397" spans="1:7" x14ac:dyDescent="0.3">
      <c r="A2397" s="3">
        <v>45323</v>
      </c>
      <c r="B2397" t="s">
        <v>34</v>
      </c>
      <c r="C2397" t="s">
        <v>6</v>
      </c>
      <c r="D2397">
        <v>5103</v>
      </c>
      <c r="E2397">
        <v>88441</v>
      </c>
      <c r="F2397">
        <v>7654500000</v>
      </c>
      <c r="G2397">
        <v>2024</v>
      </c>
    </row>
    <row r="2398" spans="1:7" x14ac:dyDescent="0.3">
      <c r="A2398" s="3">
        <v>45323</v>
      </c>
      <c r="B2398" t="s">
        <v>23</v>
      </c>
      <c r="C2398" t="s">
        <v>6</v>
      </c>
      <c r="D2398">
        <v>2364</v>
      </c>
      <c r="E2398">
        <v>30504</v>
      </c>
      <c r="F2398">
        <v>3546000000</v>
      </c>
      <c r="G2398">
        <v>2024</v>
      </c>
    </row>
    <row r="2399" spans="1:7" x14ac:dyDescent="0.3">
      <c r="A2399" s="3">
        <v>45323</v>
      </c>
      <c r="B2399" t="s">
        <v>10</v>
      </c>
      <c r="C2399" t="s">
        <v>6</v>
      </c>
      <c r="D2399">
        <v>246</v>
      </c>
      <c r="E2399">
        <v>39048</v>
      </c>
      <c r="F2399">
        <v>369000000</v>
      </c>
      <c r="G2399">
        <v>2024</v>
      </c>
    </row>
    <row r="2400" spans="1:7" x14ac:dyDescent="0.3">
      <c r="A2400" s="3">
        <v>45323</v>
      </c>
      <c r="B2400" t="s">
        <v>25</v>
      </c>
      <c r="C2400" t="s">
        <v>6</v>
      </c>
      <c r="D2400">
        <v>3733</v>
      </c>
      <c r="E2400">
        <v>57255</v>
      </c>
      <c r="F2400">
        <v>5599500000</v>
      </c>
      <c r="G2400">
        <v>2024</v>
      </c>
    </row>
    <row r="2401" spans="1:7" x14ac:dyDescent="0.3">
      <c r="A2401" s="3">
        <v>45323</v>
      </c>
      <c r="B2401" t="s">
        <v>11</v>
      </c>
      <c r="C2401" t="s">
        <v>6</v>
      </c>
      <c r="D2401">
        <v>2198</v>
      </c>
      <c r="E2401">
        <v>40110</v>
      </c>
      <c r="F2401">
        <v>3297000000</v>
      </c>
      <c r="G2401">
        <v>2024</v>
      </c>
    </row>
    <row r="2402" spans="1:7" x14ac:dyDescent="0.3">
      <c r="A2402" s="3">
        <v>45323</v>
      </c>
      <c r="B2402" t="s">
        <v>26</v>
      </c>
      <c r="C2402" t="s">
        <v>6</v>
      </c>
      <c r="D2402">
        <v>1017</v>
      </c>
      <c r="E2402">
        <v>34359</v>
      </c>
      <c r="F2402">
        <v>1525500000</v>
      </c>
      <c r="G2402">
        <v>2024</v>
      </c>
    </row>
    <row r="2403" spans="1:7" x14ac:dyDescent="0.3">
      <c r="A2403" s="3">
        <v>45323</v>
      </c>
      <c r="B2403" t="s">
        <v>32</v>
      </c>
      <c r="C2403" t="s">
        <v>6</v>
      </c>
      <c r="D2403">
        <v>2830</v>
      </c>
      <c r="E2403">
        <v>56600</v>
      </c>
      <c r="F2403">
        <v>4245000000</v>
      </c>
      <c r="G2403">
        <v>2024</v>
      </c>
    </row>
    <row r="2404" spans="1:7" x14ac:dyDescent="0.3">
      <c r="A2404" s="3">
        <v>45323</v>
      </c>
      <c r="B2404" t="s">
        <v>30</v>
      </c>
      <c r="C2404" t="s">
        <v>6</v>
      </c>
      <c r="D2404">
        <v>1075</v>
      </c>
      <c r="E2404">
        <v>38121</v>
      </c>
      <c r="F2404">
        <v>1612500000</v>
      </c>
      <c r="G2404">
        <v>2024</v>
      </c>
    </row>
    <row r="2405" spans="1:7" x14ac:dyDescent="0.3">
      <c r="A2405" s="3">
        <v>45323</v>
      </c>
      <c r="B2405" t="s">
        <v>41</v>
      </c>
      <c r="C2405" t="s">
        <v>6</v>
      </c>
      <c r="D2405">
        <v>1341</v>
      </c>
      <c r="E2405">
        <v>74089</v>
      </c>
      <c r="F2405">
        <v>2011500000</v>
      </c>
      <c r="G2405">
        <v>2024</v>
      </c>
    </row>
    <row r="2406" spans="1:7" x14ac:dyDescent="0.3">
      <c r="A2406" s="3">
        <v>45323</v>
      </c>
      <c r="B2406" t="s">
        <v>31</v>
      </c>
      <c r="C2406" t="s">
        <v>6</v>
      </c>
      <c r="D2406">
        <v>710</v>
      </c>
      <c r="E2406">
        <v>34467</v>
      </c>
      <c r="F2406">
        <v>1065000000</v>
      </c>
      <c r="G2406">
        <v>2024</v>
      </c>
    </row>
    <row r="2407" spans="1:7" x14ac:dyDescent="0.3">
      <c r="A2407" s="3">
        <v>45323</v>
      </c>
      <c r="B2407" t="s">
        <v>27</v>
      </c>
      <c r="C2407" t="s">
        <v>6</v>
      </c>
      <c r="D2407">
        <v>586</v>
      </c>
      <c r="E2407">
        <v>13692</v>
      </c>
      <c r="F2407">
        <v>879000000</v>
      </c>
      <c r="G2407">
        <v>2024</v>
      </c>
    </row>
    <row r="2408" spans="1:7" x14ac:dyDescent="0.3">
      <c r="A2408" s="3">
        <v>45323</v>
      </c>
      <c r="B2408" t="s">
        <v>13</v>
      </c>
      <c r="C2408" t="s">
        <v>6</v>
      </c>
      <c r="D2408">
        <v>233</v>
      </c>
      <c r="E2408">
        <v>5055</v>
      </c>
      <c r="F2408">
        <v>349500000</v>
      </c>
      <c r="G2408">
        <v>2024</v>
      </c>
    </row>
    <row r="2409" spans="1:7" x14ac:dyDescent="0.3">
      <c r="A2409" s="3">
        <v>45323</v>
      </c>
      <c r="B2409" t="s">
        <v>33</v>
      </c>
      <c r="C2409" t="s">
        <v>6</v>
      </c>
      <c r="D2409">
        <v>990</v>
      </c>
      <c r="E2409">
        <v>4759</v>
      </c>
      <c r="F2409">
        <v>1485000000</v>
      </c>
      <c r="G2409">
        <v>2024</v>
      </c>
    </row>
    <row r="2410" spans="1:7" x14ac:dyDescent="0.3">
      <c r="A2410" s="3">
        <v>45323</v>
      </c>
      <c r="B2410" t="s">
        <v>20</v>
      </c>
      <c r="C2410" t="s">
        <v>6</v>
      </c>
      <c r="D2410">
        <v>24</v>
      </c>
      <c r="E2410">
        <v>3334</v>
      </c>
      <c r="F2410">
        <v>36000000</v>
      </c>
      <c r="G2410">
        <v>2024</v>
      </c>
    </row>
    <row r="2411" spans="1:7" x14ac:dyDescent="0.3">
      <c r="A2411" s="3">
        <v>45323</v>
      </c>
      <c r="B2411" t="s">
        <v>22</v>
      </c>
      <c r="C2411" t="s">
        <v>6</v>
      </c>
      <c r="D2411">
        <v>126</v>
      </c>
      <c r="E2411">
        <v>1416</v>
      </c>
      <c r="F2411">
        <v>189000000</v>
      </c>
      <c r="G2411">
        <v>2024</v>
      </c>
    </row>
    <row r="2412" spans="1:7" x14ac:dyDescent="0.3">
      <c r="A2412" s="3">
        <v>45323</v>
      </c>
      <c r="B2412" t="s">
        <v>19</v>
      </c>
      <c r="C2412" t="s">
        <v>6</v>
      </c>
      <c r="D2412">
        <v>384</v>
      </c>
      <c r="E2412">
        <v>4556</v>
      </c>
      <c r="F2412">
        <v>576000000</v>
      </c>
      <c r="G2412">
        <v>2024</v>
      </c>
    </row>
    <row r="2413" spans="1:7" x14ac:dyDescent="0.3">
      <c r="A2413" s="3">
        <v>45323</v>
      </c>
      <c r="B2413" t="s">
        <v>28</v>
      </c>
      <c r="C2413" t="s">
        <v>6</v>
      </c>
      <c r="D2413">
        <v>66</v>
      </c>
      <c r="E2413">
        <v>4926</v>
      </c>
      <c r="F2413">
        <v>99000000</v>
      </c>
      <c r="G2413">
        <v>2024</v>
      </c>
    </row>
    <row r="2414" spans="1:7" x14ac:dyDescent="0.3">
      <c r="A2414" s="3">
        <v>45323</v>
      </c>
      <c r="B2414" t="s">
        <v>17</v>
      </c>
      <c r="C2414" t="s">
        <v>6</v>
      </c>
      <c r="D2414">
        <v>51</v>
      </c>
      <c r="E2414">
        <v>2146</v>
      </c>
      <c r="F2414">
        <v>76500000</v>
      </c>
      <c r="G2414">
        <v>2024</v>
      </c>
    </row>
    <row r="2415" spans="1:7" x14ac:dyDescent="0.3">
      <c r="A2415" s="3">
        <v>45323</v>
      </c>
      <c r="B2415" t="s">
        <v>15</v>
      </c>
      <c r="C2415" t="s">
        <v>6</v>
      </c>
      <c r="D2415">
        <v>3</v>
      </c>
      <c r="E2415">
        <v>1723</v>
      </c>
      <c r="F2415">
        <v>4500000</v>
      </c>
      <c r="G2415">
        <v>2024</v>
      </c>
    </row>
    <row r="2416" spans="1:7" x14ac:dyDescent="0.3">
      <c r="A2416" s="3">
        <v>45323</v>
      </c>
      <c r="B2416" t="s">
        <v>12</v>
      </c>
      <c r="C2416" t="s">
        <v>6</v>
      </c>
      <c r="D2416">
        <v>24</v>
      </c>
      <c r="E2416">
        <v>1052</v>
      </c>
      <c r="F2416">
        <v>36000000</v>
      </c>
      <c r="G2416">
        <v>2024</v>
      </c>
    </row>
    <row r="2417" spans="1:7" x14ac:dyDescent="0.3">
      <c r="A2417" s="3">
        <v>45323</v>
      </c>
      <c r="B2417" t="s">
        <v>16</v>
      </c>
      <c r="C2417" t="s">
        <v>6</v>
      </c>
      <c r="D2417">
        <v>11</v>
      </c>
      <c r="E2417">
        <v>1890</v>
      </c>
      <c r="F2417">
        <v>16500000</v>
      </c>
      <c r="G2417">
        <v>2024</v>
      </c>
    </row>
    <row r="2418" spans="1:7" x14ac:dyDescent="0.3">
      <c r="A2418" s="3">
        <v>45323</v>
      </c>
      <c r="B2418" t="s">
        <v>8</v>
      </c>
      <c r="C2418" t="s">
        <v>6</v>
      </c>
      <c r="D2418">
        <v>5</v>
      </c>
      <c r="E2418">
        <v>473</v>
      </c>
      <c r="F2418">
        <v>7500000</v>
      </c>
      <c r="G2418">
        <v>2024</v>
      </c>
    </row>
    <row r="2419" spans="1:7" x14ac:dyDescent="0.3">
      <c r="A2419" s="3">
        <v>45352</v>
      </c>
      <c r="B2419" t="s">
        <v>37</v>
      </c>
      <c r="C2419" t="s">
        <v>6</v>
      </c>
      <c r="D2419">
        <v>26668</v>
      </c>
      <c r="E2419">
        <v>152563</v>
      </c>
      <c r="F2419">
        <v>40002000000</v>
      </c>
      <c r="G2419">
        <v>2024</v>
      </c>
    </row>
    <row r="2420" spans="1:7" x14ac:dyDescent="0.3">
      <c r="A2420" s="3">
        <v>45352</v>
      </c>
      <c r="B2420" t="s">
        <v>40</v>
      </c>
      <c r="C2420" t="s">
        <v>6</v>
      </c>
      <c r="D2420">
        <v>7799</v>
      </c>
      <c r="E2420">
        <v>210216</v>
      </c>
      <c r="F2420">
        <v>11698500000</v>
      </c>
      <c r="G2420">
        <v>2024</v>
      </c>
    </row>
    <row r="2421" spans="1:7" x14ac:dyDescent="0.3">
      <c r="A2421" s="3">
        <v>45352</v>
      </c>
      <c r="B2421" t="s">
        <v>35</v>
      </c>
      <c r="C2421" t="s">
        <v>6</v>
      </c>
      <c r="D2421">
        <v>22742</v>
      </c>
      <c r="E2421">
        <v>123800</v>
      </c>
      <c r="F2421">
        <v>34113000000</v>
      </c>
      <c r="G2421">
        <v>2024</v>
      </c>
    </row>
    <row r="2422" spans="1:7" x14ac:dyDescent="0.3">
      <c r="A2422" s="3">
        <v>45352</v>
      </c>
      <c r="B2422" t="s">
        <v>39</v>
      </c>
      <c r="C2422" t="s">
        <v>6</v>
      </c>
      <c r="D2422">
        <v>13350</v>
      </c>
      <c r="E2422">
        <v>124071</v>
      </c>
      <c r="F2422">
        <v>20025000000</v>
      </c>
      <c r="G2422">
        <v>2024</v>
      </c>
    </row>
    <row r="2423" spans="1:7" x14ac:dyDescent="0.3">
      <c r="A2423" s="3">
        <v>45352</v>
      </c>
      <c r="B2423" t="s">
        <v>38</v>
      </c>
      <c r="C2423" t="s">
        <v>6</v>
      </c>
      <c r="D2423">
        <v>7933</v>
      </c>
      <c r="E2423">
        <v>89538</v>
      </c>
      <c r="F2423">
        <v>11899500000</v>
      </c>
      <c r="G2423">
        <v>2024</v>
      </c>
    </row>
    <row r="2424" spans="1:7" x14ac:dyDescent="0.3">
      <c r="A2424" s="3">
        <v>45352</v>
      </c>
      <c r="B2424" t="s">
        <v>23</v>
      </c>
      <c r="C2424" t="s">
        <v>6</v>
      </c>
      <c r="D2424">
        <v>5002</v>
      </c>
      <c r="E2424">
        <v>31599</v>
      </c>
      <c r="F2424">
        <v>7503000000</v>
      </c>
      <c r="G2424">
        <v>2024</v>
      </c>
    </row>
    <row r="2425" spans="1:7" x14ac:dyDescent="0.3">
      <c r="A2425" s="3">
        <v>45352</v>
      </c>
      <c r="B2425" t="s">
        <v>36</v>
      </c>
      <c r="C2425" t="s">
        <v>6</v>
      </c>
      <c r="D2425">
        <v>8393</v>
      </c>
      <c r="E2425">
        <v>42909</v>
      </c>
      <c r="F2425">
        <v>12589500000</v>
      </c>
      <c r="G2425">
        <v>2024</v>
      </c>
    </row>
    <row r="2426" spans="1:7" x14ac:dyDescent="0.3">
      <c r="A2426" s="3">
        <v>45352</v>
      </c>
      <c r="B2426" t="s">
        <v>34</v>
      </c>
      <c r="C2426" t="s">
        <v>6</v>
      </c>
      <c r="D2426">
        <v>8496</v>
      </c>
      <c r="E2426">
        <v>94822</v>
      </c>
      <c r="F2426">
        <v>12744000000</v>
      </c>
      <c r="G2426">
        <v>2024</v>
      </c>
    </row>
    <row r="2427" spans="1:7" x14ac:dyDescent="0.3">
      <c r="A2427" s="3">
        <v>45352</v>
      </c>
      <c r="B2427" t="s">
        <v>21</v>
      </c>
      <c r="C2427" t="s">
        <v>6</v>
      </c>
      <c r="D2427">
        <v>2584</v>
      </c>
      <c r="E2427">
        <v>102949</v>
      </c>
      <c r="F2427">
        <v>3876000000</v>
      </c>
      <c r="G2427">
        <v>2024</v>
      </c>
    </row>
    <row r="2428" spans="1:7" x14ac:dyDescent="0.3">
      <c r="A2428" s="3">
        <v>45352</v>
      </c>
      <c r="B2428" t="s">
        <v>24</v>
      </c>
      <c r="C2428" t="s">
        <v>6</v>
      </c>
      <c r="D2428">
        <v>5772</v>
      </c>
      <c r="E2428">
        <v>95405</v>
      </c>
      <c r="F2428">
        <v>8658000000</v>
      </c>
      <c r="G2428">
        <v>2024</v>
      </c>
    </row>
    <row r="2429" spans="1:7" x14ac:dyDescent="0.3">
      <c r="A2429" s="3">
        <v>45352</v>
      </c>
      <c r="B2429" t="s">
        <v>32</v>
      </c>
      <c r="C2429" t="s">
        <v>6</v>
      </c>
      <c r="D2429">
        <v>7057</v>
      </c>
      <c r="E2429">
        <v>69119</v>
      </c>
      <c r="F2429">
        <v>10585500000</v>
      </c>
      <c r="G2429">
        <v>2024</v>
      </c>
    </row>
    <row r="2430" spans="1:7" x14ac:dyDescent="0.3">
      <c r="A2430" s="3">
        <v>45352</v>
      </c>
      <c r="B2430" t="s">
        <v>10</v>
      </c>
      <c r="C2430" t="s">
        <v>6</v>
      </c>
      <c r="D2430">
        <v>767</v>
      </c>
      <c r="E2430">
        <v>42612</v>
      </c>
      <c r="F2430">
        <v>1150500000</v>
      </c>
      <c r="G2430">
        <v>2024</v>
      </c>
    </row>
    <row r="2431" spans="1:7" x14ac:dyDescent="0.3">
      <c r="A2431" s="3">
        <v>45352</v>
      </c>
      <c r="B2431" t="s">
        <v>11</v>
      </c>
      <c r="C2431" t="s">
        <v>6</v>
      </c>
      <c r="D2431">
        <v>3610</v>
      </c>
      <c r="E2431">
        <v>46046</v>
      </c>
      <c r="F2431">
        <v>5415000000</v>
      </c>
      <c r="G2431">
        <v>2024</v>
      </c>
    </row>
    <row r="2432" spans="1:7" x14ac:dyDescent="0.3">
      <c r="A2432" s="3">
        <v>45352</v>
      </c>
      <c r="B2432" t="s">
        <v>26</v>
      </c>
      <c r="C2432" t="s">
        <v>6</v>
      </c>
      <c r="D2432">
        <v>1514</v>
      </c>
      <c r="E2432">
        <v>35877</v>
      </c>
      <c r="F2432">
        <v>2271000000</v>
      </c>
      <c r="G2432">
        <v>2024</v>
      </c>
    </row>
    <row r="2433" spans="1:7" x14ac:dyDescent="0.3">
      <c r="A2433" s="3">
        <v>45352</v>
      </c>
      <c r="B2433" t="s">
        <v>41</v>
      </c>
      <c r="C2433" t="s">
        <v>6</v>
      </c>
      <c r="D2433">
        <v>2159</v>
      </c>
      <c r="E2433">
        <v>69871</v>
      </c>
      <c r="F2433">
        <v>3238500000</v>
      </c>
      <c r="G2433">
        <v>2024</v>
      </c>
    </row>
    <row r="2434" spans="1:7" x14ac:dyDescent="0.3">
      <c r="A2434" s="3">
        <v>45352</v>
      </c>
      <c r="B2434" t="s">
        <v>30</v>
      </c>
      <c r="C2434" t="s">
        <v>6</v>
      </c>
      <c r="D2434">
        <v>1387</v>
      </c>
      <c r="E2434">
        <v>41778</v>
      </c>
      <c r="F2434">
        <v>2080500000</v>
      </c>
      <c r="G2434">
        <v>2024</v>
      </c>
    </row>
    <row r="2435" spans="1:7" x14ac:dyDescent="0.3">
      <c r="A2435" s="3">
        <v>45352</v>
      </c>
      <c r="B2435" t="s">
        <v>31</v>
      </c>
      <c r="C2435" t="s">
        <v>6</v>
      </c>
      <c r="D2435">
        <v>824</v>
      </c>
      <c r="E2435">
        <v>38149</v>
      </c>
      <c r="F2435">
        <v>1236000000</v>
      </c>
      <c r="G2435">
        <v>2024</v>
      </c>
    </row>
    <row r="2436" spans="1:7" x14ac:dyDescent="0.3">
      <c r="A2436" s="3">
        <v>45352</v>
      </c>
      <c r="B2436" t="s">
        <v>33</v>
      </c>
      <c r="C2436" t="s">
        <v>6</v>
      </c>
      <c r="D2436">
        <v>1745</v>
      </c>
      <c r="E2436">
        <v>5018</v>
      </c>
      <c r="F2436">
        <v>2617500000</v>
      </c>
      <c r="G2436">
        <v>2024</v>
      </c>
    </row>
    <row r="2437" spans="1:7" x14ac:dyDescent="0.3">
      <c r="A2437" s="3">
        <v>45352</v>
      </c>
      <c r="B2437" t="s">
        <v>27</v>
      </c>
      <c r="C2437" t="s">
        <v>6</v>
      </c>
      <c r="D2437">
        <v>579</v>
      </c>
      <c r="E2437">
        <v>12506</v>
      </c>
      <c r="F2437">
        <v>868500000</v>
      </c>
      <c r="G2437">
        <v>2024</v>
      </c>
    </row>
    <row r="2438" spans="1:7" x14ac:dyDescent="0.3">
      <c r="A2438" s="3">
        <v>45352</v>
      </c>
      <c r="B2438" t="s">
        <v>13</v>
      </c>
      <c r="C2438" t="s">
        <v>6</v>
      </c>
      <c r="D2438">
        <v>297</v>
      </c>
      <c r="E2438">
        <v>6600</v>
      </c>
      <c r="F2438">
        <v>445500000</v>
      </c>
      <c r="G2438">
        <v>2024</v>
      </c>
    </row>
    <row r="2439" spans="1:7" x14ac:dyDescent="0.3">
      <c r="A2439" s="3">
        <v>45352</v>
      </c>
      <c r="B2439" t="s">
        <v>20</v>
      </c>
      <c r="C2439" t="s">
        <v>6</v>
      </c>
      <c r="D2439">
        <v>41</v>
      </c>
      <c r="E2439">
        <v>3728</v>
      </c>
      <c r="F2439">
        <v>61500000</v>
      </c>
      <c r="G2439">
        <v>2024</v>
      </c>
    </row>
    <row r="2440" spans="1:7" x14ac:dyDescent="0.3">
      <c r="A2440" s="3">
        <v>45352</v>
      </c>
      <c r="B2440" t="s">
        <v>22</v>
      </c>
      <c r="C2440" t="s">
        <v>6</v>
      </c>
      <c r="D2440">
        <v>215</v>
      </c>
      <c r="E2440">
        <v>1525</v>
      </c>
      <c r="F2440">
        <v>322500000</v>
      </c>
      <c r="G2440">
        <v>2024</v>
      </c>
    </row>
    <row r="2441" spans="1:7" x14ac:dyDescent="0.3">
      <c r="A2441" s="3">
        <v>45352</v>
      </c>
      <c r="B2441" t="s">
        <v>19</v>
      </c>
      <c r="C2441" t="s">
        <v>6</v>
      </c>
      <c r="D2441">
        <v>477</v>
      </c>
      <c r="E2441">
        <v>4337</v>
      </c>
      <c r="F2441">
        <v>715500000</v>
      </c>
      <c r="G2441">
        <v>2024</v>
      </c>
    </row>
    <row r="2442" spans="1:7" x14ac:dyDescent="0.3">
      <c r="A2442" s="3">
        <v>45352</v>
      </c>
      <c r="B2442" t="s">
        <v>16</v>
      </c>
      <c r="C2442" t="s">
        <v>6</v>
      </c>
      <c r="D2442">
        <v>4</v>
      </c>
      <c r="E2442">
        <v>2223</v>
      </c>
      <c r="F2442">
        <v>6000000</v>
      </c>
      <c r="G2442">
        <v>2024</v>
      </c>
    </row>
    <row r="2443" spans="1:7" x14ac:dyDescent="0.3">
      <c r="A2443" s="3">
        <v>45352</v>
      </c>
      <c r="B2443" t="s">
        <v>28</v>
      </c>
      <c r="C2443" t="s">
        <v>6</v>
      </c>
      <c r="D2443">
        <v>90</v>
      </c>
      <c r="E2443">
        <v>4737</v>
      </c>
      <c r="F2443">
        <v>135000000</v>
      </c>
      <c r="G2443">
        <v>2024</v>
      </c>
    </row>
    <row r="2444" spans="1:7" x14ac:dyDescent="0.3">
      <c r="A2444" s="3">
        <v>45352</v>
      </c>
      <c r="B2444" t="s">
        <v>17</v>
      </c>
      <c r="C2444" t="s">
        <v>6</v>
      </c>
      <c r="D2444">
        <v>58</v>
      </c>
      <c r="E2444">
        <v>1932</v>
      </c>
      <c r="F2444">
        <v>87000000</v>
      </c>
      <c r="G2444">
        <v>2024</v>
      </c>
    </row>
    <row r="2445" spans="1:7" x14ac:dyDescent="0.3">
      <c r="A2445" s="3">
        <v>45352</v>
      </c>
      <c r="B2445" t="s">
        <v>12</v>
      </c>
      <c r="C2445" t="s">
        <v>6</v>
      </c>
      <c r="D2445">
        <v>25</v>
      </c>
      <c r="E2445">
        <v>780</v>
      </c>
      <c r="F2445">
        <v>37500000</v>
      </c>
      <c r="G2445">
        <v>2024</v>
      </c>
    </row>
    <row r="2446" spans="1:7" x14ac:dyDescent="0.3">
      <c r="A2446" s="3">
        <v>45352</v>
      </c>
      <c r="B2446" t="s">
        <v>15</v>
      </c>
      <c r="C2446" t="s">
        <v>6</v>
      </c>
      <c r="D2446">
        <v>13</v>
      </c>
      <c r="E2446">
        <v>1394</v>
      </c>
      <c r="F2446">
        <v>19500000</v>
      </c>
      <c r="G2446">
        <v>2024</v>
      </c>
    </row>
    <row r="2447" spans="1:7" x14ac:dyDescent="0.3">
      <c r="A2447" s="3">
        <v>45352</v>
      </c>
      <c r="B2447" t="s">
        <v>8</v>
      </c>
      <c r="C2447" t="s">
        <v>6</v>
      </c>
      <c r="D2447">
        <v>2</v>
      </c>
      <c r="E2447">
        <v>447</v>
      </c>
      <c r="F2447">
        <v>3000000</v>
      </c>
      <c r="G2447">
        <v>2024</v>
      </c>
    </row>
    <row r="2448" spans="1:7" x14ac:dyDescent="0.3">
      <c r="A2448" s="3">
        <v>45352</v>
      </c>
      <c r="B2448" t="s">
        <v>18</v>
      </c>
      <c r="C2448" t="s">
        <v>6</v>
      </c>
      <c r="D2448">
        <v>2</v>
      </c>
      <c r="E2448">
        <v>1180</v>
      </c>
      <c r="F2448">
        <v>3000000</v>
      </c>
      <c r="G2448">
        <v>2024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5295A-1E5E-4A11-88C8-A06B412BBFE7}">
  <sheetPr codeName="Sheet19"/>
  <dimension ref="A1:N99"/>
  <sheetViews>
    <sheetView topLeftCell="B6" zoomScale="80" workbookViewId="0">
      <selection activeCell="H9" sqref="H9"/>
    </sheetView>
  </sheetViews>
  <sheetFormatPr defaultRowHeight="14.4" x14ac:dyDescent="0.3"/>
  <cols>
    <col min="1" max="1" width="15.109375" bestFit="1" customWidth="1"/>
    <col min="2" max="2" width="20" bestFit="1" customWidth="1"/>
    <col min="3" max="4" width="11.44140625" bestFit="1" customWidth="1"/>
    <col min="5" max="5" width="7.5546875" bestFit="1" customWidth="1"/>
    <col min="6" max="6" width="26.88671875" bestFit="1" customWidth="1"/>
    <col min="7" max="7" width="16.33203125" bestFit="1" customWidth="1"/>
    <col min="8" max="8" width="11.109375" bestFit="1" customWidth="1"/>
    <col min="9" max="9" width="11" bestFit="1" customWidth="1"/>
    <col min="10" max="13" width="7.5546875" bestFit="1" customWidth="1"/>
    <col min="14" max="14" width="14.6640625" bestFit="1" customWidth="1"/>
    <col min="15" max="15" width="9.109375" bestFit="1" customWidth="1"/>
    <col min="16" max="16" width="8.21875" bestFit="1" customWidth="1"/>
    <col min="17" max="17" width="7.5546875" bestFit="1" customWidth="1"/>
    <col min="18" max="18" width="8.6640625" bestFit="1" customWidth="1"/>
    <col min="19" max="19" width="8.44140625" bestFit="1" customWidth="1"/>
    <col min="20" max="20" width="8.21875" bestFit="1" customWidth="1"/>
    <col min="21" max="21" width="8.77734375" bestFit="1" customWidth="1"/>
    <col min="22" max="22" width="8.44140625" bestFit="1" customWidth="1"/>
    <col min="23" max="23" width="8.109375" bestFit="1" customWidth="1"/>
    <col min="24" max="24" width="8.33203125" bestFit="1" customWidth="1"/>
    <col min="25" max="25" width="8.77734375" bestFit="1" customWidth="1"/>
    <col min="26" max="26" width="8.33203125" bestFit="1" customWidth="1"/>
    <col min="27" max="27" width="9.109375" bestFit="1" customWidth="1"/>
    <col min="28" max="28" width="8.21875" bestFit="1" customWidth="1"/>
    <col min="29" max="29" width="7.5546875" bestFit="1" customWidth="1"/>
    <col min="30" max="30" width="8.6640625" bestFit="1" customWidth="1"/>
    <col min="31" max="31" width="8.44140625" bestFit="1" customWidth="1"/>
    <col min="32" max="32" width="8.21875" bestFit="1" customWidth="1"/>
    <col min="33" max="33" width="8.77734375" bestFit="1" customWidth="1"/>
    <col min="34" max="34" width="8.44140625" bestFit="1" customWidth="1"/>
    <col min="35" max="35" width="8.109375" bestFit="1" customWidth="1"/>
    <col min="36" max="36" width="8.33203125" bestFit="1" customWidth="1"/>
    <col min="37" max="37" width="8.77734375" bestFit="1" customWidth="1"/>
    <col min="38" max="38" width="10.77734375" bestFit="1" customWidth="1"/>
  </cols>
  <sheetData>
    <row r="1" spans="1:14" x14ac:dyDescent="0.3">
      <c r="F1" t="s">
        <v>77</v>
      </c>
      <c r="N1" t="s">
        <v>78</v>
      </c>
    </row>
    <row r="2" spans="1:14" x14ac:dyDescent="0.3">
      <c r="F2" s="62">
        <v>2066111</v>
      </c>
      <c r="N2" s="99">
        <v>3.61</v>
      </c>
    </row>
    <row r="3" spans="1:14" x14ac:dyDescent="0.3">
      <c r="A3" t="s">
        <v>117</v>
      </c>
    </row>
    <row r="4" spans="1:14" x14ac:dyDescent="0.3">
      <c r="A4" s="89">
        <v>2882752155000</v>
      </c>
    </row>
    <row r="9" spans="1:14" x14ac:dyDescent="0.3">
      <c r="G9" s="4" t="s">
        <v>84</v>
      </c>
    </row>
    <row r="10" spans="1:14" x14ac:dyDescent="0.3">
      <c r="G10" t="s">
        <v>6</v>
      </c>
      <c r="H10" t="s">
        <v>7</v>
      </c>
      <c r="I10" t="s">
        <v>75</v>
      </c>
    </row>
    <row r="11" spans="1:14" x14ac:dyDescent="0.3">
      <c r="F11" t="s">
        <v>77</v>
      </c>
      <c r="G11" s="83">
        <v>0.9259754195200548</v>
      </c>
      <c r="H11" s="83">
        <v>7.4024580479945173E-2</v>
      </c>
      <c r="I11" s="83">
        <v>1</v>
      </c>
    </row>
    <row r="49" spans="1:9" x14ac:dyDescent="0.3">
      <c r="A49" t="s">
        <v>127</v>
      </c>
      <c r="B49" t="s">
        <v>129</v>
      </c>
      <c r="C49" t="s">
        <v>130</v>
      </c>
      <c r="D49" s="33" t="s">
        <v>131</v>
      </c>
      <c r="F49" s="4" t="s">
        <v>76</v>
      </c>
      <c r="G49" t="s">
        <v>132</v>
      </c>
      <c r="H49" t="s">
        <v>133</v>
      </c>
      <c r="I49" t="s">
        <v>134</v>
      </c>
    </row>
    <row r="50" spans="1:9" hidden="1" x14ac:dyDescent="0.3">
      <c r="A50">
        <f t="shared" ref="A50:A84" si="0">A8</f>
        <v>0</v>
      </c>
      <c r="B50" s="43" t="e">
        <f t="shared" ref="B50:B84" si="1">SUM(H8:I8)/SUM(F8:G8) - 1</f>
        <v>#DIV/0!</v>
      </c>
      <c r="C50" s="43" t="e">
        <f t="shared" ref="C50:C84" si="2">SQRT(SUM(L8:M8)/SUM(J8:K8))-1</f>
        <v>#DIV/0!</v>
      </c>
      <c r="D50" t="e">
        <f>C50-B50</f>
        <v>#DIV/0!</v>
      </c>
      <c r="F50" s="5">
        <v>0</v>
      </c>
      <c r="G50" t="e">
        <v>#DIV/0!</v>
      </c>
      <c r="H50" t="e">
        <v>#DIV/0!</v>
      </c>
      <c r="I50" t="e">
        <v>#DIV/0!</v>
      </c>
    </row>
    <row r="51" spans="1:9" hidden="1" x14ac:dyDescent="0.3">
      <c r="A51">
        <f t="shared" si="0"/>
        <v>0</v>
      </c>
      <c r="B51" s="43" t="e">
        <f t="shared" si="1"/>
        <v>#DIV/0!</v>
      </c>
      <c r="C51" s="43" t="e">
        <f t="shared" si="2"/>
        <v>#DIV/0!</v>
      </c>
      <c r="D51" s="33" t="e">
        <f>C51-B51</f>
        <v>#DIV/0!</v>
      </c>
      <c r="F51" s="5" t="s">
        <v>75</v>
      </c>
      <c r="G51" t="e">
        <v>#DIV/0!</v>
      </c>
      <c r="H51" t="e">
        <v>#DIV/0!</v>
      </c>
      <c r="I51" t="e">
        <v>#DIV/0!</v>
      </c>
    </row>
    <row r="52" spans="1:9" x14ac:dyDescent="0.3">
      <c r="A52">
        <f t="shared" si="0"/>
        <v>0</v>
      </c>
      <c r="B52" s="43" t="e">
        <f>SUM(H10:I10)/SUM(F10:G10) - 1</f>
        <v>#DIV/0!</v>
      </c>
      <c r="C52" s="43" t="e">
        <f>SQRT(SUM(L10:M10)/SUM(J10:K10))-1</f>
        <v>#DIV/0!</v>
      </c>
      <c r="D52" s="33" t="e">
        <f>C52-B52</f>
        <v>#DIV/0!</v>
      </c>
    </row>
    <row r="53" spans="1:9" hidden="1" x14ac:dyDescent="0.3">
      <c r="A53">
        <f t="shared" si="0"/>
        <v>0</v>
      </c>
      <c r="B53" s="43">
        <f t="shared" si="1"/>
        <v>0.1598845475149071</v>
      </c>
      <c r="C53" s="43" t="e">
        <f t="shared" si="2"/>
        <v>#DIV/0!</v>
      </c>
      <c r="D53" t="e">
        <f>C53-B53</f>
        <v>#DIV/0!</v>
      </c>
    </row>
    <row r="54" spans="1:9" x14ac:dyDescent="0.3">
      <c r="A54">
        <f t="shared" si="0"/>
        <v>0</v>
      </c>
      <c r="B54" s="43" t="e">
        <f>SUM(H12:I12)/SUM(F12:G12) - 1</f>
        <v>#DIV/0!</v>
      </c>
      <c r="C54" s="43" t="e">
        <f t="shared" si="2"/>
        <v>#DIV/0!</v>
      </c>
      <c r="D54" s="33" t="e">
        <f t="shared" ref="D54:D72" si="3">C54-B54</f>
        <v>#DIV/0!</v>
      </c>
    </row>
    <row r="55" spans="1:9" x14ac:dyDescent="0.3">
      <c r="A55">
        <f t="shared" si="0"/>
        <v>0</v>
      </c>
      <c r="B55" s="43" t="e">
        <f t="shared" si="1"/>
        <v>#DIV/0!</v>
      </c>
      <c r="C55" s="43" t="e">
        <f t="shared" si="2"/>
        <v>#DIV/0!</v>
      </c>
      <c r="D55" s="33" t="e">
        <f t="shared" si="3"/>
        <v>#DIV/0!</v>
      </c>
    </row>
    <row r="56" spans="1:9" x14ac:dyDescent="0.3">
      <c r="A56">
        <f t="shared" si="0"/>
        <v>0</v>
      </c>
      <c r="B56" s="43" t="e">
        <f t="shared" si="1"/>
        <v>#DIV/0!</v>
      </c>
      <c r="C56" s="43" t="e">
        <f t="shared" si="2"/>
        <v>#DIV/0!</v>
      </c>
      <c r="D56" s="33" t="e">
        <f t="shared" si="3"/>
        <v>#DIV/0!</v>
      </c>
    </row>
    <row r="57" spans="1:9" x14ac:dyDescent="0.3">
      <c r="A57">
        <f t="shared" si="0"/>
        <v>0</v>
      </c>
      <c r="B57" s="43" t="e">
        <f t="shared" si="1"/>
        <v>#DIV/0!</v>
      </c>
      <c r="C57" s="43" t="e">
        <f t="shared" si="2"/>
        <v>#DIV/0!</v>
      </c>
      <c r="D57" s="33" t="e">
        <f t="shared" si="3"/>
        <v>#DIV/0!</v>
      </c>
    </row>
    <row r="58" spans="1:9" x14ac:dyDescent="0.3">
      <c r="A58">
        <f t="shared" si="0"/>
        <v>0</v>
      </c>
      <c r="B58" s="43" t="e">
        <f t="shared" si="1"/>
        <v>#DIV/0!</v>
      </c>
      <c r="C58" s="43" t="e">
        <f t="shared" si="2"/>
        <v>#DIV/0!</v>
      </c>
      <c r="D58" s="33" t="e">
        <f t="shared" si="3"/>
        <v>#DIV/0!</v>
      </c>
    </row>
    <row r="59" spans="1:9" x14ac:dyDescent="0.3">
      <c r="A59">
        <f t="shared" si="0"/>
        <v>0</v>
      </c>
      <c r="B59" s="43" t="e">
        <f t="shared" si="1"/>
        <v>#DIV/0!</v>
      </c>
      <c r="C59" s="43" t="e">
        <f t="shared" si="2"/>
        <v>#DIV/0!</v>
      </c>
      <c r="D59" s="33" t="e">
        <f t="shared" si="3"/>
        <v>#DIV/0!</v>
      </c>
    </row>
    <row r="60" spans="1:9" x14ac:dyDescent="0.3">
      <c r="A60">
        <f t="shared" si="0"/>
        <v>0</v>
      </c>
      <c r="B60" s="43" t="e">
        <f t="shared" si="1"/>
        <v>#DIV/0!</v>
      </c>
      <c r="C60" s="43" t="e">
        <f t="shared" si="2"/>
        <v>#DIV/0!</v>
      </c>
      <c r="D60" s="33" t="e">
        <f t="shared" si="3"/>
        <v>#DIV/0!</v>
      </c>
    </row>
    <row r="61" spans="1:9" x14ac:dyDescent="0.3">
      <c r="A61">
        <f t="shared" si="0"/>
        <v>0</v>
      </c>
      <c r="B61" s="43" t="e">
        <f t="shared" si="1"/>
        <v>#DIV/0!</v>
      </c>
      <c r="C61" s="43" t="e">
        <f t="shared" si="2"/>
        <v>#DIV/0!</v>
      </c>
      <c r="D61" s="33" t="e">
        <f t="shared" si="3"/>
        <v>#DIV/0!</v>
      </c>
    </row>
    <row r="62" spans="1:9" x14ac:dyDescent="0.3">
      <c r="A62">
        <f t="shared" si="0"/>
        <v>0</v>
      </c>
      <c r="B62" s="43" t="e">
        <f t="shared" si="1"/>
        <v>#DIV/0!</v>
      </c>
      <c r="C62" s="43" t="e">
        <f t="shared" si="2"/>
        <v>#DIV/0!</v>
      </c>
      <c r="D62" s="33" t="e">
        <f t="shared" si="3"/>
        <v>#DIV/0!</v>
      </c>
    </row>
    <row r="63" spans="1:9" x14ac:dyDescent="0.3">
      <c r="A63">
        <f t="shared" si="0"/>
        <v>0</v>
      </c>
      <c r="B63" s="43" t="e">
        <f t="shared" si="1"/>
        <v>#DIV/0!</v>
      </c>
      <c r="C63" s="43" t="e">
        <f t="shared" si="2"/>
        <v>#DIV/0!</v>
      </c>
      <c r="D63" s="33" t="e">
        <f t="shared" si="3"/>
        <v>#DIV/0!</v>
      </c>
    </row>
    <row r="64" spans="1:9" x14ac:dyDescent="0.3">
      <c r="A64">
        <f t="shared" si="0"/>
        <v>0</v>
      </c>
      <c r="B64" s="43" t="e">
        <f t="shared" si="1"/>
        <v>#DIV/0!</v>
      </c>
      <c r="C64" s="43" t="e">
        <f t="shared" si="2"/>
        <v>#DIV/0!</v>
      </c>
      <c r="D64" s="33" t="e">
        <f t="shared" si="3"/>
        <v>#DIV/0!</v>
      </c>
    </row>
    <row r="65" spans="1:4" x14ac:dyDescent="0.3">
      <c r="A65">
        <f t="shared" si="0"/>
        <v>0</v>
      </c>
      <c r="B65" s="43" t="e">
        <f t="shared" si="1"/>
        <v>#DIV/0!</v>
      </c>
      <c r="C65" s="43" t="e">
        <f t="shared" si="2"/>
        <v>#DIV/0!</v>
      </c>
      <c r="D65" s="33" t="e">
        <f t="shared" si="3"/>
        <v>#DIV/0!</v>
      </c>
    </row>
    <row r="66" spans="1:4" x14ac:dyDescent="0.3">
      <c r="A66">
        <f t="shared" si="0"/>
        <v>0</v>
      </c>
      <c r="B66" s="43" t="e">
        <f t="shared" si="1"/>
        <v>#DIV/0!</v>
      </c>
      <c r="C66" s="43" t="e">
        <f t="shared" si="2"/>
        <v>#DIV/0!</v>
      </c>
      <c r="D66" s="33" t="e">
        <f t="shared" si="3"/>
        <v>#DIV/0!</v>
      </c>
    </row>
    <row r="67" spans="1:4" x14ac:dyDescent="0.3">
      <c r="A67">
        <f t="shared" si="0"/>
        <v>0</v>
      </c>
      <c r="B67" s="43" t="e">
        <f t="shared" si="1"/>
        <v>#DIV/0!</v>
      </c>
      <c r="C67" s="43" t="e">
        <f t="shared" si="2"/>
        <v>#DIV/0!</v>
      </c>
      <c r="D67" s="33" t="e">
        <f t="shared" si="3"/>
        <v>#DIV/0!</v>
      </c>
    </row>
    <row r="68" spans="1:4" x14ac:dyDescent="0.3">
      <c r="A68">
        <f t="shared" si="0"/>
        <v>0</v>
      </c>
      <c r="B68" s="43" t="e">
        <f t="shared" si="1"/>
        <v>#DIV/0!</v>
      </c>
      <c r="C68" s="43" t="e">
        <f t="shared" si="2"/>
        <v>#DIV/0!</v>
      </c>
      <c r="D68" s="33" t="e">
        <f t="shared" si="3"/>
        <v>#DIV/0!</v>
      </c>
    </row>
    <row r="69" spans="1:4" x14ac:dyDescent="0.3">
      <c r="A69">
        <f t="shared" si="0"/>
        <v>0</v>
      </c>
      <c r="B69" s="43" t="e">
        <f t="shared" si="1"/>
        <v>#DIV/0!</v>
      </c>
      <c r="C69" s="43" t="e">
        <f t="shared" si="2"/>
        <v>#DIV/0!</v>
      </c>
      <c r="D69" s="33" t="e">
        <f t="shared" si="3"/>
        <v>#DIV/0!</v>
      </c>
    </row>
    <row r="70" spans="1:4" x14ac:dyDescent="0.3">
      <c r="A70">
        <f t="shared" si="0"/>
        <v>0</v>
      </c>
      <c r="B70" s="43" t="e">
        <f t="shared" si="1"/>
        <v>#DIV/0!</v>
      </c>
      <c r="C70" s="43" t="e">
        <f t="shared" si="2"/>
        <v>#DIV/0!</v>
      </c>
      <c r="D70" s="33" t="e">
        <f t="shared" si="3"/>
        <v>#DIV/0!</v>
      </c>
    </row>
    <row r="71" spans="1:4" x14ac:dyDescent="0.3">
      <c r="A71">
        <f t="shared" si="0"/>
        <v>0</v>
      </c>
      <c r="B71" s="43" t="e">
        <f t="shared" si="1"/>
        <v>#DIV/0!</v>
      </c>
      <c r="C71" s="43" t="e">
        <f t="shared" si="2"/>
        <v>#DIV/0!</v>
      </c>
      <c r="D71" s="33" t="e">
        <f t="shared" si="3"/>
        <v>#DIV/0!</v>
      </c>
    </row>
    <row r="72" spans="1:4" x14ac:dyDescent="0.3">
      <c r="A72">
        <f t="shared" si="0"/>
        <v>0</v>
      </c>
      <c r="B72" s="43" t="e">
        <f t="shared" si="1"/>
        <v>#DIV/0!</v>
      </c>
      <c r="C72" s="43" t="e">
        <f t="shared" si="2"/>
        <v>#DIV/0!</v>
      </c>
      <c r="D72" s="33" t="e">
        <f t="shared" si="3"/>
        <v>#DIV/0!</v>
      </c>
    </row>
    <row r="73" spans="1:4" hidden="1" x14ac:dyDescent="0.3">
      <c r="A73">
        <f t="shared" si="0"/>
        <v>0</v>
      </c>
      <c r="B73" s="43" t="e">
        <f t="shared" si="1"/>
        <v>#DIV/0!</v>
      </c>
      <c r="C73" s="43" t="e">
        <f t="shared" si="2"/>
        <v>#DIV/0!</v>
      </c>
      <c r="D73" t="e">
        <f>C73-B73</f>
        <v>#DIV/0!</v>
      </c>
    </row>
    <row r="74" spans="1:4" x14ac:dyDescent="0.3">
      <c r="A74">
        <f t="shared" si="0"/>
        <v>0</v>
      </c>
      <c r="B74" s="43" t="e">
        <f t="shared" si="1"/>
        <v>#DIV/0!</v>
      </c>
      <c r="C74" s="43" t="e">
        <f t="shared" si="2"/>
        <v>#DIV/0!</v>
      </c>
      <c r="D74" s="33" t="e">
        <f t="shared" ref="D74:D78" si="4">C74-B74</f>
        <v>#DIV/0!</v>
      </c>
    </row>
    <row r="75" spans="1:4" x14ac:dyDescent="0.3">
      <c r="A75">
        <f t="shared" si="0"/>
        <v>0</v>
      </c>
      <c r="B75" s="43" t="e">
        <f t="shared" si="1"/>
        <v>#DIV/0!</v>
      </c>
      <c r="C75" s="43" t="e">
        <f t="shared" si="2"/>
        <v>#DIV/0!</v>
      </c>
      <c r="D75" s="33" t="e">
        <f t="shared" si="4"/>
        <v>#DIV/0!</v>
      </c>
    </row>
    <row r="76" spans="1:4" x14ac:dyDescent="0.3">
      <c r="A76">
        <f t="shared" si="0"/>
        <v>0</v>
      </c>
      <c r="B76" s="43" t="e">
        <f t="shared" si="1"/>
        <v>#DIV/0!</v>
      </c>
      <c r="C76" s="43" t="e">
        <f t="shared" si="2"/>
        <v>#DIV/0!</v>
      </c>
      <c r="D76" s="33" t="e">
        <f t="shared" si="4"/>
        <v>#DIV/0!</v>
      </c>
    </row>
    <row r="77" spans="1:4" x14ac:dyDescent="0.3">
      <c r="A77">
        <f t="shared" si="0"/>
        <v>0</v>
      </c>
      <c r="B77" s="43" t="e">
        <f t="shared" si="1"/>
        <v>#DIV/0!</v>
      </c>
      <c r="C77" s="43" t="e">
        <f t="shared" si="2"/>
        <v>#DIV/0!</v>
      </c>
      <c r="D77" s="33" t="e">
        <f t="shared" si="4"/>
        <v>#DIV/0!</v>
      </c>
    </row>
    <row r="78" spans="1:4" x14ac:dyDescent="0.3">
      <c r="A78">
        <f t="shared" si="0"/>
        <v>0</v>
      </c>
      <c r="B78" s="43" t="e">
        <f t="shared" si="1"/>
        <v>#DIV/0!</v>
      </c>
      <c r="C78" s="43" t="e">
        <f t="shared" si="2"/>
        <v>#DIV/0!</v>
      </c>
      <c r="D78" s="33" t="e">
        <f t="shared" si="4"/>
        <v>#DIV/0!</v>
      </c>
    </row>
    <row r="79" spans="1:4" hidden="1" x14ac:dyDescent="0.3">
      <c r="A79">
        <f t="shared" si="0"/>
        <v>0</v>
      </c>
      <c r="B79" s="43" t="e">
        <f t="shared" si="1"/>
        <v>#DIV/0!</v>
      </c>
      <c r="C79" s="43" t="e">
        <f t="shared" si="2"/>
        <v>#DIV/0!</v>
      </c>
      <c r="D79" t="e">
        <f>C79-B79</f>
        <v>#DIV/0!</v>
      </c>
    </row>
    <row r="80" spans="1:4" x14ac:dyDescent="0.3">
      <c r="A80">
        <f t="shared" si="0"/>
        <v>0</v>
      </c>
      <c r="B80" s="43" t="e">
        <f t="shared" si="1"/>
        <v>#DIV/0!</v>
      </c>
      <c r="C80" s="43" t="e">
        <f t="shared" si="2"/>
        <v>#DIV/0!</v>
      </c>
      <c r="D80" s="33" t="e">
        <f t="shared" ref="D80:D84" si="5">C80-B80</f>
        <v>#DIV/0!</v>
      </c>
    </row>
    <row r="81" spans="1:4" x14ac:dyDescent="0.3">
      <c r="A81">
        <f t="shared" si="0"/>
        <v>0</v>
      </c>
      <c r="B81" s="43" t="e">
        <f t="shared" si="1"/>
        <v>#DIV/0!</v>
      </c>
      <c r="C81" s="43" t="e">
        <f t="shared" si="2"/>
        <v>#DIV/0!</v>
      </c>
      <c r="D81" s="33" t="e">
        <f t="shared" si="5"/>
        <v>#DIV/0!</v>
      </c>
    </row>
    <row r="82" spans="1:4" x14ac:dyDescent="0.3">
      <c r="A82">
        <f t="shared" si="0"/>
        <v>0</v>
      </c>
      <c r="B82" s="43" t="e">
        <f t="shared" si="1"/>
        <v>#DIV/0!</v>
      </c>
      <c r="C82" s="43" t="e">
        <f t="shared" si="2"/>
        <v>#DIV/0!</v>
      </c>
      <c r="D82" s="33" t="e">
        <f t="shared" si="5"/>
        <v>#DIV/0!</v>
      </c>
    </row>
    <row r="83" spans="1:4" x14ac:dyDescent="0.3">
      <c r="A83">
        <f t="shared" si="0"/>
        <v>0</v>
      </c>
      <c r="B83" s="43" t="e">
        <f t="shared" si="1"/>
        <v>#DIV/0!</v>
      </c>
      <c r="C83" s="43" t="e">
        <f t="shared" si="2"/>
        <v>#DIV/0!</v>
      </c>
      <c r="D83" s="33" t="e">
        <f t="shared" si="5"/>
        <v>#DIV/0!</v>
      </c>
    </row>
    <row r="84" spans="1:4" x14ac:dyDescent="0.3">
      <c r="A84">
        <f t="shared" si="0"/>
        <v>0</v>
      </c>
      <c r="B84" s="43" t="e">
        <f t="shared" si="1"/>
        <v>#DIV/0!</v>
      </c>
      <c r="C84" s="43" t="e">
        <f t="shared" si="2"/>
        <v>#DIV/0!</v>
      </c>
      <c r="D84" s="33" t="e">
        <f t="shared" si="5"/>
        <v>#DIV/0!</v>
      </c>
    </row>
    <row r="98" spans="1:1" x14ac:dyDescent="0.3">
      <c r="A98" t="s">
        <v>117</v>
      </c>
    </row>
    <row r="99" spans="1:1" x14ac:dyDescent="0.3">
      <c r="A99" s="29">
        <v>2882752155000</v>
      </c>
    </row>
  </sheetData>
  <pageMargins left="0.7" right="0.7" top="0.75" bottom="0.75" header="0.3" footer="0.3"/>
  <drawing r:id="rId7"/>
  <tableParts count="1">
    <tablePart r:id="rId8"/>
  </tableParts>
  <extLst>
    <ext xmlns:x14="http://schemas.microsoft.com/office/spreadsheetml/2009/9/main" uri="{A8765BA9-456A-4dab-B4F3-ACF838C121DE}">
      <x14:slicerList>
        <x14:slicer r:id="rId9"/>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22214-1AB9-453E-8C76-60415786C4C6}">
  <sheetPr codeName="Sheet3"/>
  <dimension ref="A3:C78"/>
  <sheetViews>
    <sheetView topLeftCell="A82" zoomScale="73" workbookViewId="0">
      <selection activeCell="B47" sqref="B47"/>
    </sheetView>
  </sheetViews>
  <sheetFormatPr defaultRowHeight="14.4" x14ac:dyDescent="0.3"/>
  <cols>
    <col min="1" max="1" width="14.6640625" bestFit="1" customWidth="1"/>
    <col min="2" max="2" width="17.109375" bestFit="1" customWidth="1"/>
    <col min="3" max="5" width="16.21875" bestFit="1" customWidth="1"/>
    <col min="6" max="6" width="9.109375" bestFit="1" customWidth="1"/>
    <col min="7" max="7" width="8.21875" bestFit="1" customWidth="1"/>
    <col min="8" max="8" width="7.5546875" bestFit="1" customWidth="1"/>
    <col min="9" max="9" width="8.6640625" bestFit="1" customWidth="1"/>
    <col min="10" max="10" width="8.44140625" bestFit="1" customWidth="1"/>
    <col min="11" max="11" width="8.33203125" bestFit="1" customWidth="1"/>
    <col min="12" max="12" width="8.77734375" bestFit="1" customWidth="1"/>
    <col min="13" max="13" width="8.44140625" bestFit="1" customWidth="1"/>
    <col min="14" max="14" width="8.109375" bestFit="1" customWidth="1"/>
    <col min="15" max="15" width="8.44140625" bestFit="1" customWidth="1"/>
    <col min="16" max="16" width="8.77734375" bestFit="1" customWidth="1"/>
    <col min="17" max="17" width="8.44140625" bestFit="1" customWidth="1"/>
    <col min="18" max="18" width="9.109375" bestFit="1" customWidth="1"/>
    <col min="19" max="19" width="8.21875" bestFit="1" customWidth="1"/>
    <col min="20" max="20" width="7.5546875" bestFit="1" customWidth="1"/>
    <col min="21" max="21" width="8.6640625" bestFit="1" customWidth="1"/>
    <col min="22" max="22" width="8.44140625" bestFit="1" customWidth="1"/>
    <col min="23" max="23" width="8.33203125" bestFit="1" customWidth="1"/>
    <col min="24" max="24" width="8.77734375" bestFit="1" customWidth="1"/>
    <col min="25" max="25" width="8.44140625" bestFit="1" customWidth="1"/>
    <col min="26" max="26" width="8.109375" bestFit="1" customWidth="1"/>
    <col min="27" max="27" width="8.44140625" bestFit="1" customWidth="1"/>
    <col min="28" max="28" width="8.77734375" bestFit="1" customWidth="1"/>
    <col min="29" max="29" width="10.77734375" bestFit="1" customWidth="1"/>
    <col min="30" max="30" width="8.6640625" bestFit="1" customWidth="1"/>
    <col min="31" max="31" width="8.44140625" bestFit="1" customWidth="1"/>
    <col min="32" max="32" width="8.33203125" bestFit="1" customWidth="1"/>
    <col min="33" max="33" width="8.77734375" bestFit="1" customWidth="1"/>
    <col min="34" max="34" width="8.44140625" bestFit="1" customWidth="1"/>
    <col min="35" max="35" width="8.109375" bestFit="1" customWidth="1"/>
    <col min="36" max="36" width="8.44140625" bestFit="1" customWidth="1"/>
    <col min="37" max="37" width="8.77734375" bestFit="1" customWidth="1"/>
    <col min="38" max="38" width="10.77734375" bestFit="1" customWidth="1"/>
  </cols>
  <sheetData>
    <row r="3" spans="1:3" x14ac:dyDescent="0.3">
      <c r="A3" s="9"/>
      <c r="B3" s="10"/>
      <c r="C3" s="11"/>
    </row>
    <row r="4" spans="1:3" x14ac:dyDescent="0.3">
      <c r="A4" s="12"/>
      <c r="B4" s="13"/>
      <c r="C4" s="14"/>
    </row>
    <row r="5" spans="1:3" x14ac:dyDescent="0.3">
      <c r="A5" s="12"/>
      <c r="B5" s="13"/>
      <c r="C5" s="14"/>
    </row>
    <row r="6" spans="1:3" x14ac:dyDescent="0.3">
      <c r="A6" s="12"/>
      <c r="B6" s="13"/>
      <c r="C6" s="14"/>
    </row>
    <row r="7" spans="1:3" x14ac:dyDescent="0.3">
      <c r="A7" s="12"/>
      <c r="B7" s="13"/>
      <c r="C7" s="14"/>
    </row>
    <row r="8" spans="1:3" x14ac:dyDescent="0.3">
      <c r="A8" s="12"/>
      <c r="B8" s="13"/>
      <c r="C8" s="14"/>
    </row>
    <row r="9" spans="1:3" x14ac:dyDescent="0.3">
      <c r="A9" s="12"/>
      <c r="B9" s="13"/>
      <c r="C9" s="14"/>
    </row>
    <row r="10" spans="1:3" x14ac:dyDescent="0.3">
      <c r="A10" s="12"/>
      <c r="B10" s="13"/>
      <c r="C10" s="14"/>
    </row>
    <row r="11" spans="1:3" x14ac:dyDescent="0.3">
      <c r="A11" s="12"/>
      <c r="B11" s="13"/>
      <c r="C11" s="14"/>
    </row>
    <row r="12" spans="1:3" x14ac:dyDescent="0.3">
      <c r="A12" s="12"/>
      <c r="B12" s="13"/>
      <c r="C12" s="14"/>
    </row>
    <row r="13" spans="1:3" x14ac:dyDescent="0.3">
      <c r="A13" s="12"/>
      <c r="B13" s="13"/>
      <c r="C13" s="14"/>
    </row>
    <row r="14" spans="1:3" x14ac:dyDescent="0.3">
      <c r="A14" s="12"/>
      <c r="B14" s="13"/>
      <c r="C14" s="14"/>
    </row>
    <row r="15" spans="1:3" x14ac:dyDescent="0.3">
      <c r="A15" s="12"/>
      <c r="B15" s="13"/>
      <c r="C15" s="14"/>
    </row>
    <row r="16" spans="1:3" x14ac:dyDescent="0.3">
      <c r="A16" s="12"/>
      <c r="B16" s="13"/>
      <c r="C16" s="14"/>
    </row>
    <row r="17" spans="1:3" x14ac:dyDescent="0.3">
      <c r="A17" s="12"/>
      <c r="B17" s="13"/>
      <c r="C17" s="14"/>
    </row>
    <row r="18" spans="1:3" x14ac:dyDescent="0.3">
      <c r="A18" s="12"/>
      <c r="B18" s="13"/>
      <c r="C18" s="14"/>
    </row>
    <row r="19" spans="1:3" x14ac:dyDescent="0.3">
      <c r="A19" s="12"/>
      <c r="B19" s="13"/>
      <c r="C19" s="14"/>
    </row>
    <row r="20" spans="1:3" x14ac:dyDescent="0.3">
      <c r="A20" s="15"/>
      <c r="B20" s="16"/>
      <c r="C20" s="17"/>
    </row>
    <row r="47" spans="2:3" x14ac:dyDescent="0.3">
      <c r="B47" s="4" t="s">
        <v>76</v>
      </c>
      <c r="C47" t="s">
        <v>159</v>
      </c>
    </row>
    <row r="48" spans="2:3" x14ac:dyDescent="0.3">
      <c r="B48" s="5" t="s">
        <v>37</v>
      </c>
      <c r="C48" s="83">
        <v>6.4910203822743817E-2</v>
      </c>
    </row>
    <row r="49" spans="2:3" x14ac:dyDescent="0.3">
      <c r="B49" s="5" t="s">
        <v>36</v>
      </c>
      <c r="C49" s="83">
        <v>6.6383264791538818E-2</v>
      </c>
    </row>
    <row r="50" spans="2:3" x14ac:dyDescent="0.3">
      <c r="B50" s="5" t="s">
        <v>23</v>
      </c>
      <c r="C50" s="83">
        <v>6.7558277450271834E-2</v>
      </c>
    </row>
    <row r="51" spans="2:3" x14ac:dyDescent="0.3">
      <c r="B51" s="5" t="s">
        <v>35</v>
      </c>
      <c r="C51" s="83">
        <v>7.8359844669780576E-2</v>
      </c>
    </row>
    <row r="52" spans="2:3" x14ac:dyDescent="0.3">
      <c r="B52" s="5" t="s">
        <v>33</v>
      </c>
      <c r="C52" s="83">
        <v>9.8434765214782213E-2</v>
      </c>
    </row>
    <row r="53" spans="2:3" x14ac:dyDescent="0.3">
      <c r="B53" s="5" t="s">
        <v>75</v>
      </c>
      <c r="C53">
        <v>6.9761781641929962E-2</v>
      </c>
    </row>
    <row r="72" spans="2:3" x14ac:dyDescent="0.3">
      <c r="B72" s="4" t="s">
        <v>76</v>
      </c>
      <c r="C72" t="s">
        <v>159</v>
      </c>
    </row>
    <row r="73" spans="2:3" x14ac:dyDescent="0.3">
      <c r="B73" s="5" t="s">
        <v>5</v>
      </c>
      <c r="C73" s="83">
        <v>0</v>
      </c>
    </row>
    <row r="74" spans="2:3" x14ac:dyDescent="0.3">
      <c r="B74" s="5" t="s">
        <v>18</v>
      </c>
      <c r="C74" s="83">
        <v>2.9483806586228797E-4</v>
      </c>
    </row>
    <row r="75" spans="2:3" x14ac:dyDescent="0.3">
      <c r="B75" s="5" t="s">
        <v>9</v>
      </c>
      <c r="C75" s="83">
        <v>4.6123527191915803E-4</v>
      </c>
    </row>
    <row r="76" spans="2:3" x14ac:dyDescent="0.3">
      <c r="B76" s="5" t="s">
        <v>16</v>
      </c>
      <c r="C76" s="83">
        <v>1.962675892352217E-3</v>
      </c>
    </row>
    <row r="77" spans="2:3" x14ac:dyDescent="0.3">
      <c r="B77" s="5" t="s">
        <v>15</v>
      </c>
      <c r="C77" s="83">
        <v>2.860888119181346E-3</v>
      </c>
    </row>
    <row r="78" spans="2:3" x14ac:dyDescent="0.3">
      <c r="B78" s="5" t="s">
        <v>75</v>
      </c>
      <c r="C78">
        <v>1.5367359375413991E-3</v>
      </c>
    </row>
  </sheetData>
  <pageMargins left="0.7" right="0.7" top="0.75" bottom="0.75" header="0.3" footer="0.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FB9CE-5D45-409B-94B5-8D4A6CA98414}">
  <sheetPr codeName="Sheet22"/>
  <dimension ref="A1:L2446"/>
  <sheetViews>
    <sheetView topLeftCell="A12" workbookViewId="0">
      <selection activeCell="A2" sqref="A2:L2446"/>
    </sheetView>
  </sheetViews>
  <sheetFormatPr defaultRowHeight="14.4" x14ac:dyDescent="0.3"/>
  <cols>
    <col min="1" max="1" width="13.6640625" bestFit="1" customWidth="1"/>
    <col min="2" max="2" width="12.109375" bestFit="1" customWidth="1"/>
    <col min="3" max="3" width="9.44140625" bestFit="1" customWidth="1"/>
    <col min="4" max="4" width="34.5546875" bestFit="1" customWidth="1"/>
    <col min="5" max="5" width="45" bestFit="1" customWidth="1"/>
    <col min="6" max="6" width="49" bestFit="1" customWidth="1"/>
    <col min="7" max="7" width="46.77734375" bestFit="1" customWidth="1"/>
    <col min="8" max="8" width="34.109375" bestFit="1" customWidth="1"/>
    <col min="9" max="9" width="34.5546875" bestFit="1" customWidth="1"/>
    <col min="10" max="10" width="43.21875" bestFit="1" customWidth="1"/>
    <col min="11" max="11" width="35.33203125" bestFit="1" customWidth="1"/>
    <col min="12" max="12" width="41.21875" bestFit="1" customWidth="1"/>
  </cols>
  <sheetData>
    <row r="1" spans="1:12" x14ac:dyDescent="0.3">
      <c r="A1" t="s">
        <v>0</v>
      </c>
      <c r="B1" t="s">
        <v>74</v>
      </c>
      <c r="C1" t="s">
        <v>73</v>
      </c>
      <c r="D1" t="s">
        <v>150</v>
      </c>
      <c r="E1" t="s">
        <v>151</v>
      </c>
      <c r="F1" t="s">
        <v>152</v>
      </c>
      <c r="G1" t="s">
        <v>153</v>
      </c>
      <c r="H1" t="s">
        <v>154</v>
      </c>
      <c r="I1" t="s">
        <v>155</v>
      </c>
      <c r="J1" t="s">
        <v>156</v>
      </c>
      <c r="K1" t="s">
        <v>157</v>
      </c>
      <c r="L1" t="s">
        <v>158</v>
      </c>
    </row>
    <row r="2" spans="1:12" x14ac:dyDescent="0.3">
      <c r="A2" s="32">
        <v>44287</v>
      </c>
      <c r="B2">
        <v>2022</v>
      </c>
      <c r="C2" t="s">
        <v>72</v>
      </c>
      <c r="D2" t="s">
        <v>5</v>
      </c>
      <c r="E2" t="s">
        <v>6</v>
      </c>
      <c r="F2">
        <v>0</v>
      </c>
      <c r="G2">
        <v>398</v>
      </c>
      <c r="H2">
        <v>2021</v>
      </c>
      <c r="I2">
        <v>85000</v>
      </c>
      <c r="J2">
        <v>0</v>
      </c>
      <c r="K2">
        <v>85000</v>
      </c>
      <c r="L2">
        <v>0</v>
      </c>
    </row>
    <row r="3" spans="1:12" x14ac:dyDescent="0.3">
      <c r="A3" s="32">
        <v>44287</v>
      </c>
      <c r="B3">
        <v>2022</v>
      </c>
      <c r="C3" t="s">
        <v>72</v>
      </c>
      <c r="D3" t="s">
        <v>5</v>
      </c>
      <c r="E3" t="s">
        <v>7</v>
      </c>
      <c r="F3">
        <v>0</v>
      </c>
      <c r="G3">
        <v>361</v>
      </c>
      <c r="H3">
        <v>2021</v>
      </c>
      <c r="I3">
        <v>1500000</v>
      </c>
      <c r="J3">
        <v>0</v>
      </c>
      <c r="K3">
        <v>1500000</v>
      </c>
      <c r="L3">
        <v>0</v>
      </c>
    </row>
    <row r="4" spans="1:12" x14ac:dyDescent="0.3">
      <c r="A4" s="32">
        <v>44317</v>
      </c>
      <c r="B4">
        <v>2022</v>
      </c>
      <c r="C4" t="s">
        <v>72</v>
      </c>
      <c r="D4" t="s">
        <v>5</v>
      </c>
      <c r="E4" t="s">
        <v>6</v>
      </c>
      <c r="F4">
        <v>0</v>
      </c>
      <c r="G4">
        <v>113</v>
      </c>
      <c r="H4">
        <v>2021</v>
      </c>
      <c r="I4">
        <v>85000</v>
      </c>
      <c r="J4">
        <v>0</v>
      </c>
      <c r="K4">
        <v>85000</v>
      </c>
      <c r="L4">
        <v>0</v>
      </c>
    </row>
    <row r="5" spans="1:12" x14ac:dyDescent="0.3">
      <c r="A5" s="32">
        <v>44317</v>
      </c>
      <c r="B5">
        <v>2022</v>
      </c>
      <c r="C5" t="s">
        <v>72</v>
      </c>
      <c r="D5" t="s">
        <v>5</v>
      </c>
      <c r="E5" t="s">
        <v>7</v>
      </c>
      <c r="F5">
        <v>0</v>
      </c>
      <c r="G5">
        <v>98</v>
      </c>
      <c r="H5">
        <v>2021</v>
      </c>
      <c r="I5">
        <v>1500000</v>
      </c>
      <c r="J5">
        <v>0</v>
      </c>
      <c r="K5">
        <v>1500000</v>
      </c>
      <c r="L5">
        <v>0</v>
      </c>
    </row>
    <row r="6" spans="1:12" x14ac:dyDescent="0.3">
      <c r="A6" s="32">
        <v>44348</v>
      </c>
      <c r="B6">
        <v>2022</v>
      </c>
      <c r="C6" t="s">
        <v>72</v>
      </c>
      <c r="D6" t="s">
        <v>5</v>
      </c>
      <c r="E6" t="s">
        <v>6</v>
      </c>
      <c r="F6">
        <v>0</v>
      </c>
      <c r="G6">
        <v>229</v>
      </c>
      <c r="H6">
        <v>2021</v>
      </c>
      <c r="I6">
        <v>85000</v>
      </c>
      <c r="J6">
        <v>0</v>
      </c>
      <c r="K6">
        <v>85000</v>
      </c>
      <c r="L6">
        <v>0</v>
      </c>
    </row>
    <row r="7" spans="1:12" x14ac:dyDescent="0.3">
      <c r="A7" s="32">
        <v>44348</v>
      </c>
      <c r="B7">
        <v>2022</v>
      </c>
      <c r="C7" t="s">
        <v>72</v>
      </c>
      <c r="D7" t="s">
        <v>5</v>
      </c>
      <c r="E7" t="s">
        <v>7</v>
      </c>
      <c r="F7">
        <v>0</v>
      </c>
      <c r="G7">
        <v>244</v>
      </c>
      <c r="H7">
        <v>2021</v>
      </c>
      <c r="I7">
        <v>1500000</v>
      </c>
      <c r="J7">
        <v>0</v>
      </c>
      <c r="K7">
        <v>1500000</v>
      </c>
      <c r="L7">
        <v>0</v>
      </c>
    </row>
    <row r="8" spans="1:12" x14ac:dyDescent="0.3">
      <c r="A8" s="32">
        <v>44378</v>
      </c>
      <c r="B8">
        <v>2022</v>
      </c>
      <c r="C8" t="s">
        <v>71</v>
      </c>
      <c r="D8" t="s">
        <v>5</v>
      </c>
      <c r="E8" t="s">
        <v>6</v>
      </c>
      <c r="F8">
        <v>0</v>
      </c>
      <c r="G8">
        <v>458</v>
      </c>
      <c r="H8">
        <v>2021</v>
      </c>
      <c r="I8">
        <v>85000</v>
      </c>
      <c r="J8">
        <v>0</v>
      </c>
      <c r="K8">
        <v>85000</v>
      </c>
      <c r="L8">
        <v>0</v>
      </c>
    </row>
    <row r="9" spans="1:12" x14ac:dyDescent="0.3">
      <c r="A9" s="32">
        <v>44378</v>
      </c>
      <c r="B9">
        <v>2022</v>
      </c>
      <c r="C9" t="s">
        <v>71</v>
      </c>
      <c r="D9" t="s">
        <v>5</v>
      </c>
      <c r="E9" t="s">
        <v>7</v>
      </c>
      <c r="F9">
        <v>0</v>
      </c>
      <c r="G9">
        <v>452</v>
      </c>
      <c r="H9">
        <v>2021</v>
      </c>
      <c r="I9">
        <v>1500000</v>
      </c>
      <c r="J9">
        <v>0</v>
      </c>
      <c r="K9">
        <v>1500000</v>
      </c>
      <c r="L9">
        <v>0</v>
      </c>
    </row>
    <row r="10" spans="1:12" x14ac:dyDescent="0.3">
      <c r="A10" s="32">
        <v>44409</v>
      </c>
      <c r="B10">
        <v>2022</v>
      </c>
      <c r="C10" t="s">
        <v>71</v>
      </c>
      <c r="D10" t="s">
        <v>5</v>
      </c>
      <c r="E10" t="s">
        <v>6</v>
      </c>
      <c r="F10">
        <v>0</v>
      </c>
      <c r="G10">
        <v>489</v>
      </c>
      <c r="H10">
        <v>2021</v>
      </c>
      <c r="I10">
        <v>85000</v>
      </c>
      <c r="J10">
        <v>0</v>
      </c>
      <c r="K10">
        <v>85000</v>
      </c>
      <c r="L10">
        <v>0</v>
      </c>
    </row>
    <row r="11" spans="1:12" x14ac:dyDescent="0.3">
      <c r="A11" s="32">
        <v>44409</v>
      </c>
      <c r="B11">
        <v>2022</v>
      </c>
      <c r="C11" t="s">
        <v>71</v>
      </c>
      <c r="D11" t="s">
        <v>5</v>
      </c>
      <c r="E11" t="s">
        <v>7</v>
      </c>
      <c r="F11">
        <v>0</v>
      </c>
      <c r="G11">
        <v>408</v>
      </c>
      <c r="H11">
        <v>2021</v>
      </c>
      <c r="I11">
        <v>1500000</v>
      </c>
      <c r="J11">
        <v>0</v>
      </c>
      <c r="K11">
        <v>1500000</v>
      </c>
      <c r="L11">
        <v>0</v>
      </c>
    </row>
    <row r="12" spans="1:12" x14ac:dyDescent="0.3">
      <c r="A12" s="32">
        <v>44440</v>
      </c>
      <c r="B12">
        <v>2022</v>
      </c>
      <c r="C12" t="s">
        <v>71</v>
      </c>
      <c r="D12" t="s">
        <v>5</v>
      </c>
      <c r="E12" t="s">
        <v>6</v>
      </c>
      <c r="F12">
        <v>0</v>
      </c>
      <c r="G12">
        <v>540</v>
      </c>
      <c r="H12">
        <v>2021</v>
      </c>
      <c r="I12">
        <v>85000</v>
      </c>
      <c r="J12">
        <v>0</v>
      </c>
      <c r="K12">
        <v>85000</v>
      </c>
      <c r="L12">
        <v>0</v>
      </c>
    </row>
    <row r="13" spans="1:12" x14ac:dyDescent="0.3">
      <c r="A13" s="32">
        <v>44440</v>
      </c>
      <c r="B13">
        <v>2022</v>
      </c>
      <c r="C13" t="s">
        <v>71</v>
      </c>
      <c r="D13" t="s">
        <v>5</v>
      </c>
      <c r="E13" t="s">
        <v>7</v>
      </c>
      <c r="F13">
        <v>0</v>
      </c>
      <c r="G13">
        <v>355</v>
      </c>
      <c r="H13">
        <v>2021</v>
      </c>
      <c r="I13">
        <v>1500000</v>
      </c>
      <c r="J13">
        <v>0</v>
      </c>
      <c r="K13">
        <v>1500000</v>
      </c>
      <c r="L13">
        <v>0</v>
      </c>
    </row>
    <row r="14" spans="1:12" x14ac:dyDescent="0.3">
      <c r="A14" s="32">
        <v>44470</v>
      </c>
      <c r="B14">
        <v>2022</v>
      </c>
      <c r="C14" t="s">
        <v>70</v>
      </c>
      <c r="D14" t="s">
        <v>5</v>
      </c>
      <c r="E14" t="s">
        <v>6</v>
      </c>
      <c r="F14">
        <v>0</v>
      </c>
      <c r="G14">
        <v>455</v>
      </c>
      <c r="H14">
        <v>2021</v>
      </c>
      <c r="I14">
        <v>85000</v>
      </c>
      <c r="J14">
        <v>0</v>
      </c>
      <c r="K14">
        <v>85000</v>
      </c>
      <c r="L14">
        <v>0</v>
      </c>
    </row>
    <row r="15" spans="1:12" x14ac:dyDescent="0.3">
      <c r="A15" s="32">
        <v>44470</v>
      </c>
      <c r="B15">
        <v>2022</v>
      </c>
      <c r="C15" t="s">
        <v>70</v>
      </c>
      <c r="D15" t="s">
        <v>5</v>
      </c>
      <c r="E15" t="s">
        <v>7</v>
      </c>
      <c r="F15">
        <v>0</v>
      </c>
      <c r="G15">
        <v>345</v>
      </c>
      <c r="H15">
        <v>2021</v>
      </c>
      <c r="I15">
        <v>1500000</v>
      </c>
      <c r="J15">
        <v>0</v>
      </c>
      <c r="K15">
        <v>1500000</v>
      </c>
      <c r="L15">
        <v>0</v>
      </c>
    </row>
    <row r="16" spans="1:12" x14ac:dyDescent="0.3">
      <c r="A16" s="32">
        <v>44501</v>
      </c>
      <c r="B16">
        <v>2022</v>
      </c>
      <c r="C16" t="s">
        <v>70</v>
      </c>
      <c r="D16" t="s">
        <v>5</v>
      </c>
      <c r="E16" t="s">
        <v>6</v>
      </c>
      <c r="F16">
        <v>0</v>
      </c>
      <c r="G16">
        <v>478</v>
      </c>
      <c r="H16">
        <v>2021</v>
      </c>
      <c r="I16">
        <v>85000</v>
      </c>
      <c r="J16">
        <v>0</v>
      </c>
      <c r="K16">
        <v>85000</v>
      </c>
      <c r="L16">
        <v>0</v>
      </c>
    </row>
    <row r="17" spans="1:12" x14ac:dyDescent="0.3">
      <c r="A17" s="32">
        <v>44501</v>
      </c>
      <c r="B17">
        <v>2022</v>
      </c>
      <c r="C17" t="s">
        <v>70</v>
      </c>
      <c r="D17" t="s">
        <v>5</v>
      </c>
      <c r="E17" t="s">
        <v>7</v>
      </c>
      <c r="F17">
        <v>0</v>
      </c>
      <c r="G17">
        <v>351</v>
      </c>
      <c r="H17">
        <v>2021</v>
      </c>
      <c r="I17">
        <v>1500000</v>
      </c>
      <c r="J17">
        <v>0</v>
      </c>
      <c r="K17">
        <v>1500000</v>
      </c>
      <c r="L17">
        <v>0</v>
      </c>
    </row>
    <row r="18" spans="1:12" x14ac:dyDescent="0.3">
      <c r="A18" s="32">
        <v>44531</v>
      </c>
      <c r="B18">
        <v>2022</v>
      </c>
      <c r="C18" t="s">
        <v>70</v>
      </c>
      <c r="D18" t="s">
        <v>5</v>
      </c>
      <c r="E18" t="s">
        <v>6</v>
      </c>
      <c r="F18">
        <v>0</v>
      </c>
      <c r="G18">
        <v>454</v>
      </c>
      <c r="H18">
        <v>2021</v>
      </c>
      <c r="I18">
        <v>85000</v>
      </c>
      <c r="J18">
        <v>0</v>
      </c>
      <c r="K18">
        <v>85000</v>
      </c>
      <c r="L18">
        <v>0</v>
      </c>
    </row>
    <row r="19" spans="1:12" x14ac:dyDescent="0.3">
      <c r="A19" s="32">
        <v>44531</v>
      </c>
      <c r="B19">
        <v>2022</v>
      </c>
      <c r="C19" t="s">
        <v>70</v>
      </c>
      <c r="D19" t="s">
        <v>5</v>
      </c>
      <c r="E19" t="s">
        <v>7</v>
      </c>
      <c r="F19">
        <v>0</v>
      </c>
      <c r="G19">
        <v>394</v>
      </c>
      <c r="H19">
        <v>2021</v>
      </c>
      <c r="I19">
        <v>1500000</v>
      </c>
      <c r="J19">
        <v>0</v>
      </c>
      <c r="K19">
        <v>1500000</v>
      </c>
      <c r="L19">
        <v>0</v>
      </c>
    </row>
    <row r="20" spans="1:12" x14ac:dyDescent="0.3">
      <c r="A20" s="32">
        <v>44562</v>
      </c>
      <c r="B20">
        <v>2022</v>
      </c>
      <c r="C20" t="s">
        <v>69</v>
      </c>
      <c r="D20" t="s">
        <v>5</v>
      </c>
      <c r="E20" t="s">
        <v>6</v>
      </c>
      <c r="F20">
        <v>0</v>
      </c>
      <c r="G20">
        <v>400</v>
      </c>
      <c r="H20">
        <v>2022</v>
      </c>
      <c r="I20">
        <v>85000</v>
      </c>
      <c r="J20">
        <v>0</v>
      </c>
      <c r="K20">
        <v>85000</v>
      </c>
      <c r="L20">
        <v>0</v>
      </c>
    </row>
    <row r="21" spans="1:12" x14ac:dyDescent="0.3">
      <c r="A21" s="32">
        <v>44562</v>
      </c>
      <c r="B21">
        <v>2022</v>
      </c>
      <c r="C21" t="s">
        <v>69</v>
      </c>
      <c r="D21" t="s">
        <v>5</v>
      </c>
      <c r="E21" t="s">
        <v>7</v>
      </c>
      <c r="F21">
        <v>0</v>
      </c>
      <c r="G21">
        <v>270</v>
      </c>
      <c r="H21">
        <v>2022</v>
      </c>
      <c r="I21">
        <v>1500000</v>
      </c>
      <c r="J21">
        <v>0</v>
      </c>
      <c r="K21">
        <v>1500000</v>
      </c>
      <c r="L21">
        <v>0</v>
      </c>
    </row>
    <row r="22" spans="1:12" x14ac:dyDescent="0.3">
      <c r="A22" s="32">
        <v>44593</v>
      </c>
      <c r="B22">
        <v>2022</v>
      </c>
      <c r="C22" t="s">
        <v>69</v>
      </c>
      <c r="D22" t="s">
        <v>5</v>
      </c>
      <c r="E22" t="s">
        <v>6</v>
      </c>
      <c r="F22">
        <v>0</v>
      </c>
      <c r="G22">
        <v>384</v>
      </c>
      <c r="H22">
        <v>2022</v>
      </c>
      <c r="I22">
        <v>85000</v>
      </c>
      <c r="J22">
        <v>0</v>
      </c>
      <c r="K22">
        <v>85000</v>
      </c>
      <c r="L22">
        <v>0</v>
      </c>
    </row>
    <row r="23" spans="1:12" x14ac:dyDescent="0.3">
      <c r="A23" s="32">
        <v>44593</v>
      </c>
      <c r="B23">
        <v>2022</v>
      </c>
      <c r="C23" t="s">
        <v>69</v>
      </c>
      <c r="D23" t="s">
        <v>5</v>
      </c>
      <c r="E23" t="s">
        <v>7</v>
      </c>
      <c r="F23">
        <v>0</v>
      </c>
      <c r="G23">
        <v>371</v>
      </c>
      <c r="H23">
        <v>2022</v>
      </c>
      <c r="I23">
        <v>1500000</v>
      </c>
      <c r="J23">
        <v>0</v>
      </c>
      <c r="K23">
        <v>1500000</v>
      </c>
      <c r="L23">
        <v>0</v>
      </c>
    </row>
    <row r="24" spans="1:12" x14ac:dyDescent="0.3">
      <c r="A24" s="32">
        <v>44621</v>
      </c>
      <c r="B24">
        <v>2022</v>
      </c>
      <c r="C24" t="s">
        <v>69</v>
      </c>
      <c r="D24" t="s">
        <v>5</v>
      </c>
      <c r="E24" t="s">
        <v>6</v>
      </c>
      <c r="F24">
        <v>0</v>
      </c>
      <c r="G24">
        <v>460</v>
      </c>
      <c r="H24">
        <v>2022</v>
      </c>
      <c r="I24">
        <v>85000</v>
      </c>
      <c r="J24">
        <v>0</v>
      </c>
      <c r="K24">
        <v>85000</v>
      </c>
      <c r="L24">
        <v>0</v>
      </c>
    </row>
    <row r="25" spans="1:12" x14ac:dyDescent="0.3">
      <c r="A25" s="32">
        <v>44621</v>
      </c>
      <c r="B25">
        <v>2022</v>
      </c>
      <c r="C25" t="s">
        <v>69</v>
      </c>
      <c r="D25" t="s">
        <v>5</v>
      </c>
      <c r="E25" t="s">
        <v>7</v>
      </c>
      <c r="F25">
        <v>0</v>
      </c>
      <c r="G25">
        <v>390</v>
      </c>
      <c r="H25">
        <v>2022</v>
      </c>
      <c r="I25">
        <v>1500000</v>
      </c>
      <c r="J25">
        <v>0</v>
      </c>
      <c r="K25">
        <v>1500000</v>
      </c>
      <c r="L25">
        <v>0</v>
      </c>
    </row>
    <row r="26" spans="1:12" x14ac:dyDescent="0.3">
      <c r="A26" s="32">
        <v>44652</v>
      </c>
      <c r="B26">
        <v>2023</v>
      </c>
      <c r="C26" t="s">
        <v>72</v>
      </c>
      <c r="D26" t="s">
        <v>5</v>
      </c>
      <c r="E26" t="s">
        <v>6</v>
      </c>
      <c r="F26">
        <v>0</v>
      </c>
      <c r="G26">
        <v>455</v>
      </c>
      <c r="H26">
        <v>2022</v>
      </c>
      <c r="I26">
        <v>85000</v>
      </c>
      <c r="J26">
        <v>0</v>
      </c>
      <c r="K26">
        <v>85000</v>
      </c>
      <c r="L26">
        <v>0</v>
      </c>
    </row>
    <row r="27" spans="1:12" x14ac:dyDescent="0.3">
      <c r="A27" s="32">
        <v>44652</v>
      </c>
      <c r="B27">
        <v>2023</v>
      </c>
      <c r="C27" t="s">
        <v>72</v>
      </c>
      <c r="D27" t="s">
        <v>5</v>
      </c>
      <c r="E27" t="s">
        <v>7</v>
      </c>
      <c r="F27">
        <v>0</v>
      </c>
      <c r="G27">
        <v>380</v>
      </c>
      <c r="H27">
        <v>2022</v>
      </c>
      <c r="I27">
        <v>1500000</v>
      </c>
      <c r="J27">
        <v>0</v>
      </c>
      <c r="K27">
        <v>1500000</v>
      </c>
      <c r="L27">
        <v>0</v>
      </c>
    </row>
    <row r="28" spans="1:12" x14ac:dyDescent="0.3">
      <c r="A28" s="32">
        <v>44682</v>
      </c>
      <c r="B28">
        <v>2023</v>
      </c>
      <c r="C28" t="s">
        <v>72</v>
      </c>
      <c r="D28" t="s">
        <v>5</v>
      </c>
      <c r="E28" t="s">
        <v>6</v>
      </c>
      <c r="F28">
        <v>0</v>
      </c>
      <c r="G28">
        <v>461</v>
      </c>
      <c r="H28">
        <v>2022</v>
      </c>
      <c r="I28">
        <v>85000</v>
      </c>
      <c r="J28">
        <v>0</v>
      </c>
      <c r="K28">
        <v>85000</v>
      </c>
      <c r="L28">
        <v>0</v>
      </c>
    </row>
    <row r="29" spans="1:12" x14ac:dyDescent="0.3">
      <c r="A29" s="32">
        <v>44682</v>
      </c>
      <c r="B29">
        <v>2023</v>
      </c>
      <c r="C29" t="s">
        <v>72</v>
      </c>
      <c r="D29" t="s">
        <v>5</v>
      </c>
      <c r="E29" t="s">
        <v>7</v>
      </c>
      <c r="F29">
        <v>0</v>
      </c>
      <c r="G29">
        <v>421</v>
      </c>
      <c r="H29">
        <v>2022</v>
      </c>
      <c r="I29">
        <v>1500000</v>
      </c>
      <c r="J29">
        <v>0</v>
      </c>
      <c r="K29">
        <v>1500000</v>
      </c>
      <c r="L29">
        <v>0</v>
      </c>
    </row>
    <row r="30" spans="1:12" x14ac:dyDescent="0.3">
      <c r="A30" s="32">
        <v>44713</v>
      </c>
      <c r="B30">
        <v>2023</v>
      </c>
      <c r="C30" t="s">
        <v>72</v>
      </c>
      <c r="D30" t="s">
        <v>5</v>
      </c>
      <c r="E30" t="s">
        <v>6</v>
      </c>
      <c r="F30">
        <v>0</v>
      </c>
      <c r="G30">
        <v>429</v>
      </c>
      <c r="H30">
        <v>2022</v>
      </c>
      <c r="I30">
        <v>85000</v>
      </c>
      <c r="J30">
        <v>0</v>
      </c>
      <c r="K30">
        <v>85000</v>
      </c>
      <c r="L30">
        <v>0</v>
      </c>
    </row>
    <row r="31" spans="1:12" x14ac:dyDescent="0.3">
      <c r="A31" s="32">
        <v>44713</v>
      </c>
      <c r="B31">
        <v>2023</v>
      </c>
      <c r="C31" t="s">
        <v>72</v>
      </c>
      <c r="D31" t="s">
        <v>5</v>
      </c>
      <c r="E31" t="s">
        <v>7</v>
      </c>
      <c r="F31">
        <v>0</v>
      </c>
      <c r="G31">
        <v>446</v>
      </c>
      <c r="H31">
        <v>2022</v>
      </c>
      <c r="I31">
        <v>1500000</v>
      </c>
      <c r="J31">
        <v>0</v>
      </c>
      <c r="K31">
        <v>1500000</v>
      </c>
      <c r="L31">
        <v>0</v>
      </c>
    </row>
    <row r="32" spans="1:12" x14ac:dyDescent="0.3">
      <c r="A32" s="32">
        <v>44743</v>
      </c>
      <c r="B32">
        <v>2023</v>
      </c>
      <c r="C32" t="s">
        <v>71</v>
      </c>
      <c r="D32" t="s">
        <v>5</v>
      </c>
      <c r="E32" t="s">
        <v>6</v>
      </c>
      <c r="F32">
        <v>0</v>
      </c>
      <c r="G32">
        <v>409</v>
      </c>
      <c r="H32">
        <v>2022</v>
      </c>
      <c r="I32">
        <v>85000</v>
      </c>
      <c r="J32">
        <v>0</v>
      </c>
      <c r="K32">
        <v>85000</v>
      </c>
      <c r="L32">
        <v>0</v>
      </c>
    </row>
    <row r="33" spans="1:12" x14ac:dyDescent="0.3">
      <c r="A33" s="32">
        <v>44743</v>
      </c>
      <c r="B33">
        <v>2023</v>
      </c>
      <c r="C33" t="s">
        <v>71</v>
      </c>
      <c r="D33" t="s">
        <v>5</v>
      </c>
      <c r="E33" t="s">
        <v>7</v>
      </c>
      <c r="F33">
        <v>0</v>
      </c>
      <c r="G33">
        <v>439</v>
      </c>
      <c r="H33">
        <v>2022</v>
      </c>
      <c r="I33">
        <v>1500000</v>
      </c>
      <c r="J33">
        <v>0</v>
      </c>
      <c r="K33">
        <v>1500000</v>
      </c>
      <c r="L33">
        <v>0</v>
      </c>
    </row>
    <row r="34" spans="1:12" x14ac:dyDescent="0.3">
      <c r="A34" s="32">
        <v>44774</v>
      </c>
      <c r="B34">
        <v>2023</v>
      </c>
      <c r="C34" t="s">
        <v>71</v>
      </c>
      <c r="D34" t="s">
        <v>5</v>
      </c>
      <c r="E34" t="s">
        <v>6</v>
      </c>
      <c r="F34">
        <v>0</v>
      </c>
      <c r="G34">
        <v>394</v>
      </c>
      <c r="H34">
        <v>2022</v>
      </c>
      <c r="I34">
        <v>85000</v>
      </c>
      <c r="J34">
        <v>0</v>
      </c>
      <c r="K34">
        <v>85000</v>
      </c>
      <c r="L34">
        <v>0</v>
      </c>
    </row>
    <row r="35" spans="1:12" x14ac:dyDescent="0.3">
      <c r="A35" s="32">
        <v>44774</v>
      </c>
      <c r="B35">
        <v>2023</v>
      </c>
      <c r="C35" t="s">
        <v>71</v>
      </c>
      <c r="D35" t="s">
        <v>5</v>
      </c>
      <c r="E35" t="s">
        <v>7</v>
      </c>
      <c r="F35">
        <v>0</v>
      </c>
      <c r="G35">
        <v>421</v>
      </c>
      <c r="H35">
        <v>2022</v>
      </c>
      <c r="I35">
        <v>1500000</v>
      </c>
      <c r="J35">
        <v>0</v>
      </c>
      <c r="K35">
        <v>1500000</v>
      </c>
      <c r="L35">
        <v>0</v>
      </c>
    </row>
    <row r="36" spans="1:12" x14ac:dyDescent="0.3">
      <c r="A36" s="32">
        <v>44805</v>
      </c>
      <c r="B36">
        <v>2023</v>
      </c>
      <c r="C36" t="s">
        <v>71</v>
      </c>
      <c r="D36" t="s">
        <v>5</v>
      </c>
      <c r="E36" t="s">
        <v>6</v>
      </c>
      <c r="F36">
        <v>0</v>
      </c>
      <c r="G36">
        <v>443</v>
      </c>
      <c r="H36">
        <v>2022</v>
      </c>
      <c r="I36">
        <v>85000</v>
      </c>
      <c r="J36">
        <v>0</v>
      </c>
      <c r="K36">
        <v>85000</v>
      </c>
      <c r="L36">
        <v>0</v>
      </c>
    </row>
    <row r="37" spans="1:12" x14ac:dyDescent="0.3">
      <c r="A37" s="32">
        <v>44805</v>
      </c>
      <c r="B37">
        <v>2023</v>
      </c>
      <c r="C37" t="s">
        <v>71</v>
      </c>
      <c r="D37" t="s">
        <v>5</v>
      </c>
      <c r="E37" t="s">
        <v>7</v>
      </c>
      <c r="F37">
        <v>0</v>
      </c>
      <c r="G37">
        <v>581</v>
      </c>
      <c r="H37">
        <v>2022</v>
      </c>
      <c r="I37">
        <v>1500000</v>
      </c>
      <c r="J37">
        <v>0</v>
      </c>
      <c r="K37">
        <v>1500000</v>
      </c>
      <c r="L37">
        <v>0</v>
      </c>
    </row>
    <row r="38" spans="1:12" x14ac:dyDescent="0.3">
      <c r="A38" s="32">
        <v>44835</v>
      </c>
      <c r="B38">
        <v>2023</v>
      </c>
      <c r="C38" t="s">
        <v>70</v>
      </c>
      <c r="D38" t="s">
        <v>5</v>
      </c>
      <c r="E38" t="s">
        <v>6</v>
      </c>
      <c r="F38">
        <v>0</v>
      </c>
      <c r="G38">
        <v>371</v>
      </c>
      <c r="H38">
        <v>2022</v>
      </c>
      <c r="I38">
        <v>85000</v>
      </c>
      <c r="J38">
        <v>0</v>
      </c>
      <c r="K38">
        <v>85000</v>
      </c>
      <c r="L38">
        <v>0</v>
      </c>
    </row>
    <row r="39" spans="1:12" x14ac:dyDescent="0.3">
      <c r="A39" s="32">
        <v>44835</v>
      </c>
      <c r="B39">
        <v>2023</v>
      </c>
      <c r="C39" t="s">
        <v>70</v>
      </c>
      <c r="D39" t="s">
        <v>5</v>
      </c>
      <c r="E39" t="s">
        <v>7</v>
      </c>
      <c r="F39">
        <v>0</v>
      </c>
      <c r="G39">
        <v>340</v>
      </c>
      <c r="H39">
        <v>2022</v>
      </c>
      <c r="I39">
        <v>1500000</v>
      </c>
      <c r="J39">
        <v>0</v>
      </c>
      <c r="K39">
        <v>1500000</v>
      </c>
      <c r="L39">
        <v>0</v>
      </c>
    </row>
    <row r="40" spans="1:12" x14ac:dyDescent="0.3">
      <c r="A40" s="32">
        <v>44866</v>
      </c>
      <c r="B40">
        <v>2023</v>
      </c>
      <c r="C40" t="s">
        <v>70</v>
      </c>
      <c r="D40" t="s">
        <v>5</v>
      </c>
      <c r="E40" t="s">
        <v>6</v>
      </c>
      <c r="F40">
        <v>0</v>
      </c>
      <c r="G40">
        <v>431</v>
      </c>
      <c r="H40">
        <v>2022</v>
      </c>
      <c r="I40">
        <v>85000</v>
      </c>
      <c r="J40">
        <v>0</v>
      </c>
      <c r="K40">
        <v>85000</v>
      </c>
      <c r="L40">
        <v>0</v>
      </c>
    </row>
    <row r="41" spans="1:12" x14ac:dyDescent="0.3">
      <c r="A41" s="32">
        <v>44866</v>
      </c>
      <c r="B41">
        <v>2023</v>
      </c>
      <c r="C41" t="s">
        <v>70</v>
      </c>
      <c r="D41" t="s">
        <v>5</v>
      </c>
      <c r="E41" t="s">
        <v>7</v>
      </c>
      <c r="F41">
        <v>0</v>
      </c>
      <c r="G41">
        <v>411</v>
      </c>
      <c r="H41">
        <v>2022</v>
      </c>
      <c r="I41">
        <v>1500000</v>
      </c>
      <c r="J41">
        <v>0</v>
      </c>
      <c r="K41">
        <v>1500000</v>
      </c>
      <c r="L41">
        <v>0</v>
      </c>
    </row>
    <row r="42" spans="1:12" x14ac:dyDescent="0.3">
      <c r="A42" s="32">
        <v>44896</v>
      </c>
      <c r="B42">
        <v>2023</v>
      </c>
      <c r="C42" t="s">
        <v>70</v>
      </c>
      <c r="D42" t="s">
        <v>5</v>
      </c>
      <c r="E42" t="s">
        <v>6</v>
      </c>
      <c r="F42">
        <v>0</v>
      </c>
      <c r="G42">
        <v>274</v>
      </c>
      <c r="H42">
        <v>2022</v>
      </c>
      <c r="I42">
        <v>85000</v>
      </c>
      <c r="J42">
        <v>0</v>
      </c>
      <c r="K42">
        <v>85000</v>
      </c>
      <c r="L42">
        <v>0</v>
      </c>
    </row>
    <row r="43" spans="1:12" x14ac:dyDescent="0.3">
      <c r="A43" s="32">
        <v>44896</v>
      </c>
      <c r="B43">
        <v>2023</v>
      </c>
      <c r="C43" t="s">
        <v>70</v>
      </c>
      <c r="D43" t="s">
        <v>5</v>
      </c>
      <c r="E43" t="s">
        <v>7</v>
      </c>
      <c r="F43">
        <v>0</v>
      </c>
      <c r="G43">
        <v>288</v>
      </c>
      <c r="H43">
        <v>2022</v>
      </c>
      <c r="I43">
        <v>1500000</v>
      </c>
      <c r="J43">
        <v>0</v>
      </c>
      <c r="K43">
        <v>1500000</v>
      </c>
      <c r="L43">
        <v>0</v>
      </c>
    </row>
    <row r="44" spans="1:12" x14ac:dyDescent="0.3">
      <c r="A44" s="32">
        <v>44927</v>
      </c>
      <c r="B44">
        <v>2023</v>
      </c>
      <c r="C44" t="s">
        <v>69</v>
      </c>
      <c r="D44" t="s">
        <v>5</v>
      </c>
      <c r="E44" t="s">
        <v>6</v>
      </c>
      <c r="F44">
        <v>0</v>
      </c>
      <c r="G44">
        <v>470</v>
      </c>
      <c r="H44">
        <v>2023</v>
      </c>
      <c r="I44">
        <v>85000</v>
      </c>
      <c r="J44">
        <v>0</v>
      </c>
      <c r="K44">
        <v>85000</v>
      </c>
      <c r="L44">
        <v>0</v>
      </c>
    </row>
    <row r="45" spans="1:12" x14ac:dyDescent="0.3">
      <c r="A45" s="32">
        <v>44927</v>
      </c>
      <c r="B45">
        <v>2023</v>
      </c>
      <c r="C45" t="s">
        <v>69</v>
      </c>
      <c r="D45" t="s">
        <v>5</v>
      </c>
      <c r="E45" t="s">
        <v>7</v>
      </c>
      <c r="F45">
        <v>0</v>
      </c>
      <c r="G45">
        <v>420</v>
      </c>
      <c r="H45">
        <v>2023</v>
      </c>
      <c r="I45">
        <v>1500000</v>
      </c>
      <c r="J45">
        <v>0</v>
      </c>
      <c r="K45">
        <v>1500000</v>
      </c>
      <c r="L45">
        <v>0</v>
      </c>
    </row>
    <row r="46" spans="1:12" x14ac:dyDescent="0.3">
      <c r="A46" s="32">
        <v>44958</v>
      </c>
      <c r="B46">
        <v>2023</v>
      </c>
      <c r="C46" t="s">
        <v>69</v>
      </c>
      <c r="D46" t="s">
        <v>5</v>
      </c>
      <c r="E46" t="s">
        <v>6</v>
      </c>
      <c r="F46">
        <v>0</v>
      </c>
      <c r="G46">
        <v>324</v>
      </c>
      <c r="H46">
        <v>2023</v>
      </c>
      <c r="I46">
        <v>85000</v>
      </c>
      <c r="J46">
        <v>0</v>
      </c>
      <c r="K46">
        <v>85000</v>
      </c>
      <c r="L46">
        <v>0</v>
      </c>
    </row>
    <row r="47" spans="1:12" x14ac:dyDescent="0.3">
      <c r="A47" s="32">
        <v>44958</v>
      </c>
      <c r="B47">
        <v>2023</v>
      </c>
      <c r="C47" t="s">
        <v>69</v>
      </c>
      <c r="D47" t="s">
        <v>5</v>
      </c>
      <c r="E47" t="s">
        <v>7</v>
      </c>
      <c r="F47">
        <v>0</v>
      </c>
      <c r="G47">
        <v>364</v>
      </c>
      <c r="H47">
        <v>2023</v>
      </c>
      <c r="I47">
        <v>1500000</v>
      </c>
      <c r="J47">
        <v>0</v>
      </c>
      <c r="K47">
        <v>1500000</v>
      </c>
      <c r="L47">
        <v>0</v>
      </c>
    </row>
    <row r="48" spans="1:12" x14ac:dyDescent="0.3">
      <c r="A48" s="32">
        <v>44986</v>
      </c>
      <c r="B48">
        <v>2023</v>
      </c>
      <c r="C48" t="s">
        <v>69</v>
      </c>
      <c r="D48" t="s">
        <v>5</v>
      </c>
      <c r="E48" t="s">
        <v>6</v>
      </c>
      <c r="F48">
        <v>0</v>
      </c>
      <c r="G48">
        <v>454</v>
      </c>
      <c r="H48">
        <v>2023</v>
      </c>
      <c r="I48">
        <v>85000</v>
      </c>
      <c r="J48">
        <v>0</v>
      </c>
      <c r="K48">
        <v>85000</v>
      </c>
      <c r="L48">
        <v>0</v>
      </c>
    </row>
    <row r="49" spans="1:12" x14ac:dyDescent="0.3">
      <c r="A49" s="32">
        <v>44986</v>
      </c>
      <c r="B49">
        <v>2023</v>
      </c>
      <c r="C49" t="s">
        <v>69</v>
      </c>
      <c r="D49" t="s">
        <v>5</v>
      </c>
      <c r="E49" t="s">
        <v>7</v>
      </c>
      <c r="F49">
        <v>0</v>
      </c>
      <c r="G49">
        <v>505</v>
      </c>
      <c r="H49">
        <v>2023</v>
      </c>
      <c r="I49">
        <v>1500000</v>
      </c>
      <c r="J49">
        <v>0</v>
      </c>
      <c r="K49">
        <v>1500000</v>
      </c>
      <c r="L49">
        <v>0</v>
      </c>
    </row>
    <row r="50" spans="1:12" x14ac:dyDescent="0.3">
      <c r="A50" s="32">
        <v>45017</v>
      </c>
      <c r="B50">
        <v>2024</v>
      </c>
      <c r="C50" t="s">
        <v>72</v>
      </c>
      <c r="D50" t="s">
        <v>5</v>
      </c>
      <c r="E50" t="s">
        <v>6</v>
      </c>
      <c r="F50">
        <v>0</v>
      </c>
      <c r="G50">
        <v>465</v>
      </c>
      <c r="H50">
        <v>2023</v>
      </c>
      <c r="I50">
        <v>85000</v>
      </c>
      <c r="J50">
        <v>0</v>
      </c>
      <c r="K50">
        <v>85000</v>
      </c>
      <c r="L50">
        <v>0</v>
      </c>
    </row>
    <row r="51" spans="1:12" x14ac:dyDescent="0.3">
      <c r="A51" s="32">
        <v>45017</v>
      </c>
      <c r="B51">
        <v>2024</v>
      </c>
      <c r="C51" t="s">
        <v>72</v>
      </c>
      <c r="D51" t="s">
        <v>5</v>
      </c>
      <c r="E51" t="s">
        <v>7</v>
      </c>
      <c r="F51">
        <v>0</v>
      </c>
      <c r="G51">
        <v>439</v>
      </c>
      <c r="H51">
        <v>2023</v>
      </c>
      <c r="I51">
        <v>1500000</v>
      </c>
      <c r="J51">
        <v>0</v>
      </c>
      <c r="K51">
        <v>1500000</v>
      </c>
      <c r="L51">
        <v>0</v>
      </c>
    </row>
    <row r="52" spans="1:12" x14ac:dyDescent="0.3">
      <c r="A52" s="32">
        <v>45047</v>
      </c>
      <c r="B52">
        <v>2024</v>
      </c>
      <c r="C52" t="s">
        <v>72</v>
      </c>
      <c r="D52" t="s">
        <v>5</v>
      </c>
      <c r="E52" t="s">
        <v>6</v>
      </c>
      <c r="F52">
        <v>0</v>
      </c>
      <c r="G52">
        <v>507</v>
      </c>
      <c r="H52">
        <v>2023</v>
      </c>
      <c r="I52">
        <v>85000</v>
      </c>
      <c r="J52">
        <v>0</v>
      </c>
      <c r="K52">
        <v>85000</v>
      </c>
      <c r="L52">
        <v>0</v>
      </c>
    </row>
    <row r="53" spans="1:12" x14ac:dyDescent="0.3">
      <c r="A53" s="32">
        <v>45047</v>
      </c>
      <c r="B53">
        <v>2024</v>
      </c>
      <c r="C53" t="s">
        <v>72</v>
      </c>
      <c r="D53" t="s">
        <v>5</v>
      </c>
      <c r="E53" t="s">
        <v>7</v>
      </c>
      <c r="F53">
        <v>0</v>
      </c>
      <c r="G53">
        <v>448</v>
      </c>
      <c r="H53">
        <v>2023</v>
      </c>
      <c r="I53">
        <v>1500000</v>
      </c>
      <c r="J53">
        <v>0</v>
      </c>
      <c r="K53">
        <v>1500000</v>
      </c>
      <c r="L53">
        <v>0</v>
      </c>
    </row>
    <row r="54" spans="1:12" x14ac:dyDescent="0.3">
      <c r="A54" s="32">
        <v>45078</v>
      </c>
      <c r="B54">
        <v>2024</v>
      </c>
      <c r="C54" t="s">
        <v>72</v>
      </c>
      <c r="D54" t="s">
        <v>5</v>
      </c>
      <c r="E54" t="s">
        <v>6</v>
      </c>
      <c r="F54">
        <v>0</v>
      </c>
      <c r="G54">
        <v>517</v>
      </c>
      <c r="H54">
        <v>2023</v>
      </c>
      <c r="I54">
        <v>85000</v>
      </c>
      <c r="J54">
        <v>0</v>
      </c>
      <c r="K54">
        <v>85000</v>
      </c>
      <c r="L54">
        <v>0</v>
      </c>
    </row>
    <row r="55" spans="1:12" x14ac:dyDescent="0.3">
      <c r="A55" s="32">
        <v>45078</v>
      </c>
      <c r="B55">
        <v>2024</v>
      </c>
      <c r="C55" t="s">
        <v>72</v>
      </c>
      <c r="D55" t="s">
        <v>5</v>
      </c>
      <c r="E55" t="s">
        <v>7</v>
      </c>
      <c r="F55">
        <v>0</v>
      </c>
      <c r="G55">
        <v>457</v>
      </c>
      <c r="H55">
        <v>2023</v>
      </c>
      <c r="I55">
        <v>1500000</v>
      </c>
      <c r="J55">
        <v>0</v>
      </c>
      <c r="K55">
        <v>1500000</v>
      </c>
      <c r="L55">
        <v>0</v>
      </c>
    </row>
    <row r="56" spans="1:12" x14ac:dyDescent="0.3">
      <c r="A56" s="32">
        <v>45108</v>
      </c>
      <c r="B56">
        <v>2024</v>
      </c>
      <c r="C56" t="s">
        <v>71</v>
      </c>
      <c r="D56" t="s">
        <v>5</v>
      </c>
      <c r="E56" t="s">
        <v>6</v>
      </c>
      <c r="F56">
        <v>0</v>
      </c>
      <c r="G56">
        <v>423</v>
      </c>
      <c r="H56">
        <v>2023</v>
      </c>
      <c r="I56">
        <v>85000</v>
      </c>
      <c r="J56">
        <v>0</v>
      </c>
      <c r="K56">
        <v>85000</v>
      </c>
      <c r="L56">
        <v>0</v>
      </c>
    </row>
    <row r="57" spans="1:12" x14ac:dyDescent="0.3">
      <c r="A57" s="32">
        <v>45108</v>
      </c>
      <c r="B57">
        <v>2024</v>
      </c>
      <c r="C57" t="s">
        <v>71</v>
      </c>
      <c r="D57" t="s">
        <v>5</v>
      </c>
      <c r="E57" t="s">
        <v>7</v>
      </c>
      <c r="F57">
        <v>0</v>
      </c>
      <c r="G57">
        <v>371</v>
      </c>
      <c r="H57">
        <v>2023</v>
      </c>
      <c r="I57">
        <v>1500000</v>
      </c>
      <c r="J57">
        <v>0</v>
      </c>
      <c r="K57">
        <v>1500000</v>
      </c>
      <c r="L57">
        <v>0</v>
      </c>
    </row>
    <row r="58" spans="1:12" x14ac:dyDescent="0.3">
      <c r="A58" s="32">
        <v>45139</v>
      </c>
      <c r="B58">
        <v>2024</v>
      </c>
      <c r="C58" t="s">
        <v>71</v>
      </c>
      <c r="D58" t="s">
        <v>5</v>
      </c>
      <c r="E58" t="s">
        <v>6</v>
      </c>
      <c r="F58">
        <v>0</v>
      </c>
      <c r="G58">
        <v>465</v>
      </c>
      <c r="H58">
        <v>2023</v>
      </c>
      <c r="I58">
        <v>85000</v>
      </c>
      <c r="J58">
        <v>0</v>
      </c>
      <c r="K58">
        <v>85000</v>
      </c>
      <c r="L58">
        <v>0</v>
      </c>
    </row>
    <row r="59" spans="1:12" x14ac:dyDescent="0.3">
      <c r="A59" s="32">
        <v>45139</v>
      </c>
      <c r="B59">
        <v>2024</v>
      </c>
      <c r="C59" t="s">
        <v>71</v>
      </c>
      <c r="D59" t="s">
        <v>5</v>
      </c>
      <c r="E59" t="s">
        <v>7</v>
      </c>
      <c r="F59">
        <v>0</v>
      </c>
      <c r="G59">
        <v>460</v>
      </c>
      <c r="H59">
        <v>2023</v>
      </c>
      <c r="I59">
        <v>1500000</v>
      </c>
      <c r="J59">
        <v>0</v>
      </c>
      <c r="K59">
        <v>1500000</v>
      </c>
      <c r="L59">
        <v>0</v>
      </c>
    </row>
    <row r="60" spans="1:12" x14ac:dyDescent="0.3">
      <c r="A60" s="32">
        <v>45170</v>
      </c>
      <c r="B60">
        <v>2024</v>
      </c>
      <c r="C60" t="s">
        <v>71</v>
      </c>
      <c r="D60" t="s">
        <v>5</v>
      </c>
      <c r="E60" t="s">
        <v>6</v>
      </c>
      <c r="F60">
        <v>0</v>
      </c>
      <c r="G60">
        <v>546</v>
      </c>
      <c r="H60">
        <v>2023</v>
      </c>
      <c r="I60">
        <v>85000</v>
      </c>
      <c r="J60">
        <v>0</v>
      </c>
      <c r="K60">
        <v>85000</v>
      </c>
      <c r="L60">
        <v>0</v>
      </c>
    </row>
    <row r="61" spans="1:12" x14ac:dyDescent="0.3">
      <c r="A61" s="32">
        <v>45170</v>
      </c>
      <c r="B61">
        <v>2024</v>
      </c>
      <c r="C61" t="s">
        <v>71</v>
      </c>
      <c r="D61" t="s">
        <v>5</v>
      </c>
      <c r="E61" t="s">
        <v>7</v>
      </c>
      <c r="F61">
        <v>0</v>
      </c>
      <c r="G61">
        <v>509</v>
      </c>
      <c r="H61">
        <v>2023</v>
      </c>
      <c r="I61">
        <v>1500000</v>
      </c>
      <c r="J61">
        <v>0</v>
      </c>
      <c r="K61">
        <v>1500000</v>
      </c>
      <c r="L61">
        <v>0</v>
      </c>
    </row>
    <row r="62" spans="1:12" x14ac:dyDescent="0.3">
      <c r="A62" s="32">
        <v>45200</v>
      </c>
      <c r="B62">
        <v>2024</v>
      </c>
      <c r="C62" t="s">
        <v>70</v>
      </c>
      <c r="D62" t="s">
        <v>5</v>
      </c>
      <c r="E62" t="s">
        <v>6</v>
      </c>
      <c r="F62">
        <v>0</v>
      </c>
      <c r="G62">
        <v>398</v>
      </c>
      <c r="H62">
        <v>2023</v>
      </c>
      <c r="I62">
        <v>85000</v>
      </c>
      <c r="J62">
        <v>0</v>
      </c>
      <c r="K62">
        <v>85000</v>
      </c>
      <c r="L62">
        <v>0</v>
      </c>
    </row>
    <row r="63" spans="1:12" x14ac:dyDescent="0.3">
      <c r="A63" s="32">
        <v>45200</v>
      </c>
      <c r="B63">
        <v>2024</v>
      </c>
      <c r="C63" t="s">
        <v>70</v>
      </c>
      <c r="D63" t="s">
        <v>5</v>
      </c>
      <c r="E63" t="s">
        <v>7</v>
      </c>
      <c r="F63">
        <v>0</v>
      </c>
      <c r="G63">
        <v>389</v>
      </c>
      <c r="H63">
        <v>2023</v>
      </c>
      <c r="I63">
        <v>1500000</v>
      </c>
      <c r="J63">
        <v>0</v>
      </c>
      <c r="K63">
        <v>1500000</v>
      </c>
      <c r="L63">
        <v>0</v>
      </c>
    </row>
    <row r="64" spans="1:12" x14ac:dyDescent="0.3">
      <c r="A64" s="32">
        <v>45231</v>
      </c>
      <c r="B64">
        <v>2024</v>
      </c>
      <c r="C64" t="s">
        <v>70</v>
      </c>
      <c r="D64" t="s">
        <v>5</v>
      </c>
      <c r="E64" t="s">
        <v>6</v>
      </c>
      <c r="F64">
        <v>0</v>
      </c>
      <c r="G64">
        <v>470</v>
      </c>
      <c r="H64">
        <v>2023</v>
      </c>
      <c r="I64">
        <v>85000</v>
      </c>
      <c r="J64">
        <v>0</v>
      </c>
      <c r="K64">
        <v>85000</v>
      </c>
      <c r="L64">
        <v>0</v>
      </c>
    </row>
    <row r="65" spans="1:12" x14ac:dyDescent="0.3">
      <c r="A65" s="32">
        <v>45231</v>
      </c>
      <c r="B65">
        <v>2024</v>
      </c>
      <c r="C65" t="s">
        <v>70</v>
      </c>
      <c r="D65" t="s">
        <v>5</v>
      </c>
      <c r="E65" t="s">
        <v>7</v>
      </c>
      <c r="F65">
        <v>0</v>
      </c>
      <c r="G65">
        <v>403</v>
      </c>
      <c r="H65">
        <v>2023</v>
      </c>
      <c r="I65">
        <v>1500000</v>
      </c>
      <c r="J65">
        <v>0</v>
      </c>
      <c r="K65">
        <v>1500000</v>
      </c>
      <c r="L65">
        <v>0</v>
      </c>
    </row>
    <row r="66" spans="1:12" x14ac:dyDescent="0.3">
      <c r="A66" s="32">
        <v>45261</v>
      </c>
      <c r="B66">
        <v>2024</v>
      </c>
      <c r="C66" t="s">
        <v>70</v>
      </c>
      <c r="D66" t="s">
        <v>5</v>
      </c>
      <c r="E66" t="s">
        <v>6</v>
      </c>
      <c r="F66">
        <v>0</v>
      </c>
      <c r="G66">
        <v>365</v>
      </c>
      <c r="H66">
        <v>2023</v>
      </c>
      <c r="I66">
        <v>85000</v>
      </c>
      <c r="J66">
        <v>0</v>
      </c>
      <c r="K66">
        <v>85000</v>
      </c>
      <c r="L66">
        <v>0</v>
      </c>
    </row>
    <row r="67" spans="1:12" x14ac:dyDescent="0.3">
      <c r="A67" s="32">
        <v>45261</v>
      </c>
      <c r="B67">
        <v>2024</v>
      </c>
      <c r="C67" t="s">
        <v>70</v>
      </c>
      <c r="D67" t="s">
        <v>5</v>
      </c>
      <c r="E67" t="s">
        <v>7</v>
      </c>
      <c r="F67">
        <v>0</v>
      </c>
      <c r="G67">
        <v>318</v>
      </c>
      <c r="H67">
        <v>2023</v>
      </c>
      <c r="I67">
        <v>1500000</v>
      </c>
      <c r="J67">
        <v>0</v>
      </c>
      <c r="K67">
        <v>1500000</v>
      </c>
      <c r="L67">
        <v>0</v>
      </c>
    </row>
    <row r="68" spans="1:12" x14ac:dyDescent="0.3">
      <c r="A68" s="32">
        <v>45292</v>
      </c>
      <c r="B68">
        <v>2024</v>
      </c>
      <c r="C68" t="s">
        <v>69</v>
      </c>
      <c r="D68" t="s">
        <v>5</v>
      </c>
      <c r="E68" t="s">
        <v>6</v>
      </c>
      <c r="F68">
        <v>0</v>
      </c>
      <c r="G68">
        <v>509</v>
      </c>
      <c r="H68">
        <v>2024</v>
      </c>
      <c r="I68">
        <v>85000</v>
      </c>
      <c r="J68">
        <v>0</v>
      </c>
      <c r="K68">
        <v>85000</v>
      </c>
      <c r="L68">
        <v>0</v>
      </c>
    </row>
    <row r="69" spans="1:12" x14ac:dyDescent="0.3">
      <c r="A69" s="32">
        <v>45292</v>
      </c>
      <c r="B69">
        <v>2024</v>
      </c>
      <c r="C69" t="s">
        <v>69</v>
      </c>
      <c r="D69" t="s">
        <v>5</v>
      </c>
      <c r="E69" t="s">
        <v>7</v>
      </c>
      <c r="F69">
        <v>0</v>
      </c>
      <c r="G69">
        <v>422</v>
      </c>
      <c r="H69">
        <v>2024</v>
      </c>
      <c r="I69">
        <v>1500000</v>
      </c>
      <c r="J69">
        <v>0</v>
      </c>
      <c r="K69">
        <v>1500000</v>
      </c>
      <c r="L69">
        <v>0</v>
      </c>
    </row>
    <row r="70" spans="1:12" x14ac:dyDescent="0.3">
      <c r="A70" s="32">
        <v>45323</v>
      </c>
      <c r="B70">
        <v>2024</v>
      </c>
      <c r="C70" t="s">
        <v>69</v>
      </c>
      <c r="D70" t="s">
        <v>5</v>
      </c>
      <c r="E70" t="s">
        <v>6</v>
      </c>
      <c r="F70">
        <v>0</v>
      </c>
      <c r="G70">
        <v>408</v>
      </c>
      <c r="H70">
        <v>2024</v>
      </c>
      <c r="I70">
        <v>85000</v>
      </c>
      <c r="J70">
        <v>0</v>
      </c>
      <c r="K70">
        <v>85000</v>
      </c>
      <c r="L70">
        <v>0</v>
      </c>
    </row>
    <row r="71" spans="1:12" x14ac:dyDescent="0.3">
      <c r="A71" s="32">
        <v>45323</v>
      </c>
      <c r="B71">
        <v>2024</v>
      </c>
      <c r="C71" t="s">
        <v>69</v>
      </c>
      <c r="D71" t="s">
        <v>5</v>
      </c>
      <c r="E71" t="s">
        <v>7</v>
      </c>
      <c r="F71">
        <v>0</v>
      </c>
      <c r="G71">
        <v>375</v>
      </c>
      <c r="H71">
        <v>2024</v>
      </c>
      <c r="I71">
        <v>1500000</v>
      </c>
      <c r="J71">
        <v>0</v>
      </c>
      <c r="K71">
        <v>1500000</v>
      </c>
      <c r="L71">
        <v>0</v>
      </c>
    </row>
    <row r="72" spans="1:12" x14ac:dyDescent="0.3">
      <c r="A72" s="32">
        <v>45352</v>
      </c>
      <c r="B72">
        <v>2024</v>
      </c>
      <c r="C72" t="s">
        <v>69</v>
      </c>
      <c r="D72" t="s">
        <v>5</v>
      </c>
      <c r="E72" t="s">
        <v>6</v>
      </c>
      <c r="F72">
        <v>0</v>
      </c>
      <c r="G72">
        <v>399</v>
      </c>
      <c r="H72">
        <v>2024</v>
      </c>
      <c r="I72">
        <v>85000</v>
      </c>
      <c r="J72">
        <v>0</v>
      </c>
      <c r="K72">
        <v>85000</v>
      </c>
      <c r="L72">
        <v>0</v>
      </c>
    </row>
    <row r="73" spans="1:12" x14ac:dyDescent="0.3">
      <c r="A73" s="32">
        <v>45352</v>
      </c>
      <c r="B73">
        <v>2024</v>
      </c>
      <c r="C73" t="s">
        <v>69</v>
      </c>
      <c r="D73" t="s">
        <v>5</v>
      </c>
      <c r="E73" t="s">
        <v>7</v>
      </c>
      <c r="F73">
        <v>0</v>
      </c>
      <c r="G73">
        <v>455</v>
      </c>
      <c r="H73">
        <v>2024</v>
      </c>
      <c r="I73">
        <v>1500000</v>
      </c>
      <c r="J73">
        <v>0</v>
      </c>
      <c r="K73">
        <v>1500000</v>
      </c>
      <c r="L73">
        <v>0</v>
      </c>
    </row>
    <row r="74" spans="1:12" x14ac:dyDescent="0.3">
      <c r="A74" s="32">
        <v>44287</v>
      </c>
      <c r="B74">
        <v>2022</v>
      </c>
      <c r="C74" t="s">
        <v>72</v>
      </c>
      <c r="D74" t="s">
        <v>8</v>
      </c>
      <c r="E74" t="s">
        <v>6</v>
      </c>
      <c r="F74">
        <v>0</v>
      </c>
      <c r="G74">
        <v>515</v>
      </c>
      <c r="H74">
        <v>2021</v>
      </c>
      <c r="I74">
        <v>85000</v>
      </c>
      <c r="J74">
        <v>0</v>
      </c>
      <c r="K74">
        <v>85000</v>
      </c>
      <c r="L74">
        <v>0</v>
      </c>
    </row>
    <row r="75" spans="1:12" x14ac:dyDescent="0.3">
      <c r="A75" s="32">
        <v>44287</v>
      </c>
      <c r="B75">
        <v>2022</v>
      </c>
      <c r="C75" t="s">
        <v>72</v>
      </c>
      <c r="D75" t="s">
        <v>9</v>
      </c>
      <c r="E75" t="s">
        <v>6</v>
      </c>
      <c r="F75">
        <v>0</v>
      </c>
      <c r="G75">
        <v>1256</v>
      </c>
      <c r="H75">
        <v>2021</v>
      </c>
      <c r="I75">
        <v>85000</v>
      </c>
      <c r="J75">
        <v>0</v>
      </c>
      <c r="K75">
        <v>85000</v>
      </c>
      <c r="L75">
        <v>0</v>
      </c>
    </row>
    <row r="76" spans="1:12" x14ac:dyDescent="0.3">
      <c r="A76" s="32">
        <v>44287</v>
      </c>
      <c r="B76">
        <v>2022</v>
      </c>
      <c r="C76" t="s">
        <v>72</v>
      </c>
      <c r="D76" t="s">
        <v>9</v>
      </c>
      <c r="E76" t="s">
        <v>7</v>
      </c>
      <c r="F76">
        <v>0</v>
      </c>
      <c r="G76">
        <v>724</v>
      </c>
      <c r="H76">
        <v>2021</v>
      </c>
      <c r="I76">
        <v>1500000</v>
      </c>
      <c r="J76">
        <v>0</v>
      </c>
      <c r="K76">
        <v>1500000</v>
      </c>
      <c r="L76">
        <v>0</v>
      </c>
    </row>
    <row r="77" spans="1:12" x14ac:dyDescent="0.3">
      <c r="A77" s="32">
        <v>44287</v>
      </c>
      <c r="B77">
        <v>2022</v>
      </c>
      <c r="C77" t="s">
        <v>72</v>
      </c>
      <c r="D77" t="s">
        <v>10</v>
      </c>
      <c r="E77" t="s">
        <v>7</v>
      </c>
      <c r="F77">
        <v>0</v>
      </c>
      <c r="G77">
        <v>6576</v>
      </c>
      <c r="H77">
        <v>2021</v>
      </c>
      <c r="I77">
        <v>1500000</v>
      </c>
      <c r="J77">
        <v>0</v>
      </c>
      <c r="K77">
        <v>1500000</v>
      </c>
      <c r="L77">
        <v>0</v>
      </c>
    </row>
    <row r="78" spans="1:12" x14ac:dyDescent="0.3">
      <c r="A78" s="32">
        <v>44287</v>
      </c>
      <c r="B78">
        <v>2022</v>
      </c>
      <c r="C78" t="s">
        <v>72</v>
      </c>
      <c r="D78" t="s">
        <v>11</v>
      </c>
      <c r="E78" t="s">
        <v>7</v>
      </c>
      <c r="F78">
        <v>0</v>
      </c>
      <c r="G78">
        <v>1563</v>
      </c>
      <c r="H78">
        <v>2021</v>
      </c>
      <c r="I78">
        <v>1500000</v>
      </c>
      <c r="J78">
        <v>0</v>
      </c>
      <c r="K78">
        <v>1500000</v>
      </c>
      <c r="L78">
        <v>0</v>
      </c>
    </row>
    <row r="79" spans="1:12" x14ac:dyDescent="0.3">
      <c r="A79" s="32">
        <v>44287</v>
      </c>
      <c r="B79">
        <v>2022</v>
      </c>
      <c r="C79" t="s">
        <v>72</v>
      </c>
      <c r="D79" t="s">
        <v>12</v>
      </c>
      <c r="E79" t="s">
        <v>7</v>
      </c>
      <c r="F79">
        <v>0</v>
      </c>
      <c r="G79">
        <v>278</v>
      </c>
      <c r="H79">
        <v>2021</v>
      </c>
      <c r="I79">
        <v>1500000</v>
      </c>
      <c r="J79">
        <v>0</v>
      </c>
      <c r="K79">
        <v>1500000</v>
      </c>
      <c r="L79">
        <v>0</v>
      </c>
    </row>
    <row r="80" spans="1:12" x14ac:dyDescent="0.3">
      <c r="A80" s="32">
        <v>44287</v>
      </c>
      <c r="B80">
        <v>2022</v>
      </c>
      <c r="C80" t="s">
        <v>72</v>
      </c>
      <c r="D80" t="s">
        <v>13</v>
      </c>
      <c r="E80" t="s">
        <v>7</v>
      </c>
      <c r="F80">
        <v>0</v>
      </c>
      <c r="G80">
        <v>5107</v>
      </c>
      <c r="H80">
        <v>2021</v>
      </c>
      <c r="I80">
        <v>1500000</v>
      </c>
      <c r="J80">
        <v>0</v>
      </c>
      <c r="K80">
        <v>1500000</v>
      </c>
      <c r="L80">
        <v>0</v>
      </c>
    </row>
    <row r="81" spans="1:12" x14ac:dyDescent="0.3">
      <c r="A81" s="32">
        <v>44287</v>
      </c>
      <c r="B81">
        <v>2022</v>
      </c>
      <c r="C81" t="s">
        <v>72</v>
      </c>
      <c r="D81" t="s">
        <v>14</v>
      </c>
      <c r="E81" t="s">
        <v>6</v>
      </c>
      <c r="F81">
        <v>0</v>
      </c>
      <c r="G81">
        <v>2</v>
      </c>
      <c r="H81">
        <v>2021</v>
      </c>
      <c r="I81">
        <v>85000</v>
      </c>
      <c r="J81">
        <v>0</v>
      </c>
      <c r="K81">
        <v>85000</v>
      </c>
      <c r="L81">
        <v>0</v>
      </c>
    </row>
    <row r="82" spans="1:12" x14ac:dyDescent="0.3">
      <c r="A82" s="32">
        <v>44287</v>
      </c>
      <c r="B82">
        <v>2022</v>
      </c>
      <c r="C82" t="s">
        <v>72</v>
      </c>
      <c r="D82" t="s">
        <v>14</v>
      </c>
      <c r="E82" t="s">
        <v>7</v>
      </c>
      <c r="F82">
        <v>0</v>
      </c>
      <c r="G82">
        <v>20</v>
      </c>
      <c r="H82">
        <v>2021</v>
      </c>
      <c r="I82">
        <v>1500000</v>
      </c>
      <c r="J82">
        <v>0</v>
      </c>
      <c r="K82">
        <v>1500000</v>
      </c>
      <c r="L82">
        <v>0</v>
      </c>
    </row>
    <row r="83" spans="1:12" x14ac:dyDescent="0.3">
      <c r="A83" s="32">
        <v>44287</v>
      </c>
      <c r="B83">
        <v>2022</v>
      </c>
      <c r="C83" t="s">
        <v>72</v>
      </c>
      <c r="D83" t="s">
        <v>15</v>
      </c>
      <c r="E83" t="s">
        <v>7</v>
      </c>
      <c r="F83">
        <v>0</v>
      </c>
      <c r="G83">
        <v>808</v>
      </c>
      <c r="H83">
        <v>2021</v>
      </c>
      <c r="I83">
        <v>1500000</v>
      </c>
      <c r="J83">
        <v>0</v>
      </c>
      <c r="K83">
        <v>1500000</v>
      </c>
      <c r="L83">
        <v>0</v>
      </c>
    </row>
    <row r="84" spans="1:12" x14ac:dyDescent="0.3">
      <c r="A84" s="32">
        <v>44287</v>
      </c>
      <c r="B84">
        <v>2022</v>
      </c>
      <c r="C84" t="s">
        <v>72</v>
      </c>
      <c r="D84" t="s">
        <v>16</v>
      </c>
      <c r="E84" t="s">
        <v>6</v>
      </c>
      <c r="F84">
        <v>0</v>
      </c>
      <c r="G84">
        <v>1189</v>
      </c>
      <c r="H84">
        <v>2021</v>
      </c>
      <c r="I84">
        <v>85000</v>
      </c>
      <c r="J84">
        <v>0</v>
      </c>
      <c r="K84">
        <v>85000</v>
      </c>
      <c r="L84">
        <v>0</v>
      </c>
    </row>
    <row r="85" spans="1:12" x14ac:dyDescent="0.3">
      <c r="A85" s="32">
        <v>44287</v>
      </c>
      <c r="B85">
        <v>2022</v>
      </c>
      <c r="C85" t="s">
        <v>72</v>
      </c>
      <c r="D85" t="s">
        <v>17</v>
      </c>
      <c r="E85" t="s">
        <v>6</v>
      </c>
      <c r="F85">
        <v>0</v>
      </c>
      <c r="G85">
        <v>1507</v>
      </c>
      <c r="H85">
        <v>2021</v>
      </c>
      <c r="I85">
        <v>85000</v>
      </c>
      <c r="J85">
        <v>0</v>
      </c>
      <c r="K85">
        <v>85000</v>
      </c>
      <c r="L85">
        <v>0</v>
      </c>
    </row>
    <row r="86" spans="1:12" x14ac:dyDescent="0.3">
      <c r="A86" s="32">
        <v>44287</v>
      </c>
      <c r="B86">
        <v>2022</v>
      </c>
      <c r="C86" t="s">
        <v>72</v>
      </c>
      <c r="D86" t="s">
        <v>17</v>
      </c>
      <c r="E86" t="s">
        <v>7</v>
      </c>
      <c r="F86">
        <v>0</v>
      </c>
      <c r="G86">
        <v>281</v>
      </c>
      <c r="H86">
        <v>2021</v>
      </c>
      <c r="I86">
        <v>1500000</v>
      </c>
      <c r="J86">
        <v>0</v>
      </c>
      <c r="K86">
        <v>1500000</v>
      </c>
      <c r="L86">
        <v>0</v>
      </c>
    </row>
    <row r="87" spans="1:12" x14ac:dyDescent="0.3">
      <c r="A87" s="32">
        <v>44287</v>
      </c>
      <c r="B87">
        <v>2022</v>
      </c>
      <c r="C87" t="s">
        <v>72</v>
      </c>
      <c r="D87" t="s">
        <v>18</v>
      </c>
      <c r="E87" t="s">
        <v>6</v>
      </c>
      <c r="F87">
        <v>0</v>
      </c>
      <c r="G87">
        <v>561</v>
      </c>
      <c r="H87">
        <v>2021</v>
      </c>
      <c r="I87">
        <v>85000</v>
      </c>
      <c r="J87">
        <v>0</v>
      </c>
      <c r="K87">
        <v>85000</v>
      </c>
      <c r="L87">
        <v>0</v>
      </c>
    </row>
    <row r="88" spans="1:12" x14ac:dyDescent="0.3">
      <c r="A88" s="32">
        <v>44287</v>
      </c>
      <c r="B88">
        <v>2022</v>
      </c>
      <c r="C88" t="s">
        <v>72</v>
      </c>
      <c r="D88" t="s">
        <v>18</v>
      </c>
      <c r="E88" t="s">
        <v>7</v>
      </c>
      <c r="F88">
        <v>0</v>
      </c>
      <c r="G88">
        <v>747</v>
      </c>
      <c r="H88">
        <v>2021</v>
      </c>
      <c r="I88">
        <v>1500000</v>
      </c>
      <c r="J88">
        <v>0</v>
      </c>
      <c r="K88">
        <v>1500000</v>
      </c>
      <c r="L88">
        <v>0</v>
      </c>
    </row>
    <row r="89" spans="1:12" x14ac:dyDescent="0.3">
      <c r="A89" s="32">
        <v>44287</v>
      </c>
      <c r="B89">
        <v>2022</v>
      </c>
      <c r="C89" t="s">
        <v>72</v>
      </c>
      <c r="D89" t="s">
        <v>19</v>
      </c>
      <c r="E89" t="s">
        <v>7</v>
      </c>
      <c r="F89">
        <v>0</v>
      </c>
      <c r="G89">
        <v>655</v>
      </c>
      <c r="H89">
        <v>2021</v>
      </c>
      <c r="I89">
        <v>1500000</v>
      </c>
      <c r="J89">
        <v>0</v>
      </c>
      <c r="K89">
        <v>1500000</v>
      </c>
      <c r="L89">
        <v>0</v>
      </c>
    </row>
    <row r="90" spans="1:12" x14ac:dyDescent="0.3">
      <c r="A90" s="32">
        <v>44287</v>
      </c>
      <c r="B90">
        <v>2022</v>
      </c>
      <c r="C90" t="s">
        <v>72</v>
      </c>
      <c r="D90" t="s">
        <v>20</v>
      </c>
      <c r="E90" t="s">
        <v>6</v>
      </c>
      <c r="F90">
        <v>0</v>
      </c>
      <c r="G90">
        <v>2906</v>
      </c>
      <c r="H90">
        <v>2021</v>
      </c>
      <c r="I90">
        <v>85000</v>
      </c>
      <c r="J90">
        <v>0</v>
      </c>
      <c r="K90">
        <v>85000</v>
      </c>
      <c r="L90">
        <v>0</v>
      </c>
    </row>
    <row r="91" spans="1:12" x14ac:dyDescent="0.3">
      <c r="A91" s="32">
        <v>44287</v>
      </c>
      <c r="B91">
        <v>2022</v>
      </c>
      <c r="C91" t="s">
        <v>72</v>
      </c>
      <c r="D91" t="s">
        <v>20</v>
      </c>
      <c r="E91" t="s">
        <v>7</v>
      </c>
      <c r="F91">
        <v>0</v>
      </c>
      <c r="G91">
        <v>289</v>
      </c>
      <c r="H91">
        <v>2021</v>
      </c>
      <c r="I91">
        <v>1500000</v>
      </c>
      <c r="J91">
        <v>0</v>
      </c>
      <c r="K91">
        <v>1500000</v>
      </c>
      <c r="L91">
        <v>0</v>
      </c>
    </row>
    <row r="92" spans="1:12" x14ac:dyDescent="0.3">
      <c r="A92" s="32">
        <v>44317</v>
      </c>
      <c r="B92">
        <v>2022</v>
      </c>
      <c r="C92" t="s">
        <v>72</v>
      </c>
      <c r="D92" t="s">
        <v>8</v>
      </c>
      <c r="E92" t="s">
        <v>6</v>
      </c>
      <c r="F92">
        <v>0</v>
      </c>
      <c r="G92">
        <v>4</v>
      </c>
      <c r="H92">
        <v>2021</v>
      </c>
      <c r="I92">
        <v>85000</v>
      </c>
      <c r="J92">
        <v>0</v>
      </c>
      <c r="K92">
        <v>85000</v>
      </c>
      <c r="L92">
        <v>0</v>
      </c>
    </row>
    <row r="93" spans="1:12" x14ac:dyDescent="0.3">
      <c r="A93" s="32">
        <v>44317</v>
      </c>
      <c r="B93">
        <v>2022</v>
      </c>
      <c r="C93" t="s">
        <v>72</v>
      </c>
      <c r="D93" t="s">
        <v>8</v>
      </c>
      <c r="E93" t="s">
        <v>7</v>
      </c>
      <c r="F93">
        <v>0</v>
      </c>
      <c r="G93">
        <v>1</v>
      </c>
      <c r="H93">
        <v>2021</v>
      </c>
      <c r="I93">
        <v>1500000</v>
      </c>
      <c r="J93">
        <v>0</v>
      </c>
      <c r="K93">
        <v>1500000</v>
      </c>
      <c r="L93">
        <v>0</v>
      </c>
    </row>
    <row r="94" spans="1:12" x14ac:dyDescent="0.3">
      <c r="A94" s="32">
        <v>44317</v>
      </c>
      <c r="B94">
        <v>2022</v>
      </c>
      <c r="C94" t="s">
        <v>72</v>
      </c>
      <c r="D94" t="s">
        <v>9</v>
      </c>
      <c r="E94" t="s">
        <v>6</v>
      </c>
      <c r="F94">
        <v>0</v>
      </c>
      <c r="G94">
        <v>552</v>
      </c>
      <c r="H94">
        <v>2021</v>
      </c>
      <c r="I94">
        <v>85000</v>
      </c>
      <c r="J94">
        <v>0</v>
      </c>
      <c r="K94">
        <v>85000</v>
      </c>
      <c r="L94">
        <v>0</v>
      </c>
    </row>
    <row r="95" spans="1:12" x14ac:dyDescent="0.3">
      <c r="A95" s="32">
        <v>44317</v>
      </c>
      <c r="B95">
        <v>2022</v>
      </c>
      <c r="C95" t="s">
        <v>72</v>
      </c>
      <c r="D95" t="s">
        <v>9</v>
      </c>
      <c r="E95" t="s">
        <v>7</v>
      </c>
      <c r="F95">
        <v>0</v>
      </c>
      <c r="G95">
        <v>302</v>
      </c>
      <c r="H95">
        <v>2021</v>
      </c>
      <c r="I95">
        <v>1500000</v>
      </c>
      <c r="J95">
        <v>0</v>
      </c>
      <c r="K95">
        <v>1500000</v>
      </c>
      <c r="L95">
        <v>0</v>
      </c>
    </row>
    <row r="96" spans="1:12" x14ac:dyDescent="0.3">
      <c r="A96" s="32">
        <v>44317</v>
      </c>
      <c r="B96">
        <v>2022</v>
      </c>
      <c r="C96" t="s">
        <v>72</v>
      </c>
      <c r="D96" t="s">
        <v>10</v>
      </c>
      <c r="E96" t="s">
        <v>6</v>
      </c>
      <c r="F96">
        <v>0</v>
      </c>
      <c r="G96">
        <v>14723</v>
      </c>
      <c r="H96">
        <v>2021</v>
      </c>
      <c r="I96">
        <v>85000</v>
      </c>
      <c r="J96">
        <v>0</v>
      </c>
      <c r="K96">
        <v>85000</v>
      </c>
      <c r="L96">
        <v>0</v>
      </c>
    </row>
    <row r="97" spans="1:12" x14ac:dyDescent="0.3">
      <c r="A97" s="32">
        <v>44317</v>
      </c>
      <c r="B97">
        <v>2022</v>
      </c>
      <c r="C97" t="s">
        <v>72</v>
      </c>
      <c r="D97" t="s">
        <v>10</v>
      </c>
      <c r="E97" t="s">
        <v>7</v>
      </c>
      <c r="F97">
        <v>0</v>
      </c>
      <c r="G97">
        <v>3295</v>
      </c>
      <c r="H97">
        <v>2021</v>
      </c>
      <c r="I97">
        <v>1500000</v>
      </c>
      <c r="J97">
        <v>0</v>
      </c>
      <c r="K97">
        <v>1500000</v>
      </c>
      <c r="L97">
        <v>0</v>
      </c>
    </row>
    <row r="98" spans="1:12" x14ac:dyDescent="0.3">
      <c r="A98" s="32">
        <v>44317</v>
      </c>
      <c r="B98">
        <v>2022</v>
      </c>
      <c r="C98" t="s">
        <v>72</v>
      </c>
      <c r="D98" t="s">
        <v>21</v>
      </c>
      <c r="E98" t="s">
        <v>7</v>
      </c>
      <c r="F98">
        <v>0</v>
      </c>
      <c r="G98">
        <v>2249</v>
      </c>
      <c r="H98">
        <v>2021</v>
      </c>
      <c r="I98">
        <v>1500000</v>
      </c>
      <c r="J98">
        <v>0</v>
      </c>
      <c r="K98">
        <v>1500000</v>
      </c>
      <c r="L98">
        <v>0</v>
      </c>
    </row>
    <row r="99" spans="1:12" x14ac:dyDescent="0.3">
      <c r="A99" s="32">
        <v>44317</v>
      </c>
      <c r="B99">
        <v>2022</v>
      </c>
      <c r="C99" t="s">
        <v>72</v>
      </c>
      <c r="D99" t="s">
        <v>22</v>
      </c>
      <c r="E99" t="s">
        <v>6</v>
      </c>
      <c r="F99">
        <v>0</v>
      </c>
      <c r="G99">
        <v>411</v>
      </c>
      <c r="H99">
        <v>2021</v>
      </c>
      <c r="I99">
        <v>85000</v>
      </c>
      <c r="J99">
        <v>0</v>
      </c>
      <c r="K99">
        <v>85000</v>
      </c>
      <c r="L99">
        <v>0</v>
      </c>
    </row>
    <row r="100" spans="1:12" x14ac:dyDescent="0.3">
      <c r="A100" s="32">
        <v>44317</v>
      </c>
      <c r="B100">
        <v>2022</v>
      </c>
      <c r="C100" t="s">
        <v>72</v>
      </c>
      <c r="D100" t="s">
        <v>11</v>
      </c>
      <c r="E100" t="s">
        <v>7</v>
      </c>
      <c r="F100">
        <v>0</v>
      </c>
      <c r="G100">
        <v>1387</v>
      </c>
      <c r="H100">
        <v>2021</v>
      </c>
      <c r="I100">
        <v>1500000</v>
      </c>
      <c r="J100">
        <v>0</v>
      </c>
      <c r="K100">
        <v>1500000</v>
      </c>
      <c r="L100">
        <v>0</v>
      </c>
    </row>
    <row r="101" spans="1:12" x14ac:dyDescent="0.3">
      <c r="A101" s="32">
        <v>44317</v>
      </c>
      <c r="B101">
        <v>2022</v>
      </c>
      <c r="C101" t="s">
        <v>72</v>
      </c>
      <c r="D101" t="s">
        <v>12</v>
      </c>
      <c r="E101" t="s">
        <v>6</v>
      </c>
      <c r="F101">
        <v>0</v>
      </c>
      <c r="G101">
        <v>452</v>
      </c>
      <c r="H101">
        <v>2021</v>
      </c>
      <c r="I101">
        <v>85000</v>
      </c>
      <c r="J101">
        <v>0</v>
      </c>
      <c r="K101">
        <v>85000</v>
      </c>
      <c r="L101">
        <v>0</v>
      </c>
    </row>
    <row r="102" spans="1:12" x14ac:dyDescent="0.3">
      <c r="A102" s="32">
        <v>44317</v>
      </c>
      <c r="B102">
        <v>2022</v>
      </c>
      <c r="C102" t="s">
        <v>72</v>
      </c>
      <c r="D102" t="s">
        <v>12</v>
      </c>
      <c r="E102" t="s">
        <v>7</v>
      </c>
      <c r="F102">
        <v>0</v>
      </c>
      <c r="G102">
        <v>202</v>
      </c>
      <c r="H102">
        <v>2021</v>
      </c>
      <c r="I102">
        <v>1500000</v>
      </c>
      <c r="J102">
        <v>0</v>
      </c>
      <c r="K102">
        <v>1500000</v>
      </c>
      <c r="L102">
        <v>0</v>
      </c>
    </row>
    <row r="103" spans="1:12" x14ac:dyDescent="0.3">
      <c r="A103" s="32">
        <v>44317</v>
      </c>
      <c r="B103">
        <v>2022</v>
      </c>
      <c r="C103" t="s">
        <v>72</v>
      </c>
      <c r="D103" t="s">
        <v>23</v>
      </c>
      <c r="E103" t="s">
        <v>6</v>
      </c>
      <c r="F103">
        <v>0</v>
      </c>
      <c r="G103">
        <v>22</v>
      </c>
      <c r="H103">
        <v>2021</v>
      </c>
      <c r="I103">
        <v>85000</v>
      </c>
      <c r="J103">
        <v>0</v>
      </c>
      <c r="K103">
        <v>85000</v>
      </c>
      <c r="L103">
        <v>0</v>
      </c>
    </row>
    <row r="104" spans="1:12" x14ac:dyDescent="0.3">
      <c r="A104" s="32">
        <v>44317</v>
      </c>
      <c r="B104">
        <v>2022</v>
      </c>
      <c r="C104" t="s">
        <v>72</v>
      </c>
      <c r="D104" t="s">
        <v>23</v>
      </c>
      <c r="E104" t="s">
        <v>7</v>
      </c>
      <c r="F104">
        <v>0</v>
      </c>
      <c r="G104">
        <v>21</v>
      </c>
      <c r="H104">
        <v>2021</v>
      </c>
      <c r="I104">
        <v>1500000</v>
      </c>
      <c r="J104">
        <v>0</v>
      </c>
      <c r="K104">
        <v>1500000</v>
      </c>
      <c r="L104">
        <v>0</v>
      </c>
    </row>
    <row r="105" spans="1:12" x14ac:dyDescent="0.3">
      <c r="A105" s="32">
        <v>44317</v>
      </c>
      <c r="B105">
        <v>2022</v>
      </c>
      <c r="C105" t="s">
        <v>72</v>
      </c>
      <c r="D105" t="s">
        <v>13</v>
      </c>
      <c r="E105" t="s">
        <v>7</v>
      </c>
      <c r="F105">
        <v>0</v>
      </c>
      <c r="G105">
        <v>2372</v>
      </c>
      <c r="H105">
        <v>2021</v>
      </c>
      <c r="I105">
        <v>1500000</v>
      </c>
      <c r="J105">
        <v>0</v>
      </c>
      <c r="K105">
        <v>1500000</v>
      </c>
      <c r="L105">
        <v>0</v>
      </c>
    </row>
    <row r="106" spans="1:12" x14ac:dyDescent="0.3">
      <c r="A106" s="32">
        <v>44317</v>
      </c>
      <c r="B106">
        <v>2022</v>
      </c>
      <c r="C106" t="s">
        <v>72</v>
      </c>
      <c r="D106" t="s">
        <v>14</v>
      </c>
      <c r="E106" t="s">
        <v>6</v>
      </c>
      <c r="F106">
        <v>0</v>
      </c>
      <c r="G106">
        <v>11</v>
      </c>
      <c r="H106">
        <v>2021</v>
      </c>
      <c r="I106">
        <v>85000</v>
      </c>
      <c r="J106">
        <v>0</v>
      </c>
      <c r="K106">
        <v>85000</v>
      </c>
      <c r="L106">
        <v>0</v>
      </c>
    </row>
    <row r="107" spans="1:12" x14ac:dyDescent="0.3">
      <c r="A107" s="32">
        <v>44317</v>
      </c>
      <c r="B107">
        <v>2022</v>
      </c>
      <c r="C107" t="s">
        <v>72</v>
      </c>
      <c r="D107" t="s">
        <v>14</v>
      </c>
      <c r="E107" t="s">
        <v>7</v>
      </c>
      <c r="F107">
        <v>0</v>
      </c>
      <c r="G107">
        <v>70</v>
      </c>
      <c r="H107">
        <v>2021</v>
      </c>
      <c r="I107">
        <v>1500000</v>
      </c>
      <c r="J107">
        <v>0</v>
      </c>
      <c r="K107">
        <v>1500000</v>
      </c>
      <c r="L107">
        <v>0</v>
      </c>
    </row>
    <row r="108" spans="1:12" x14ac:dyDescent="0.3">
      <c r="A108" s="32">
        <v>44317</v>
      </c>
      <c r="B108">
        <v>2022</v>
      </c>
      <c r="C108" t="s">
        <v>72</v>
      </c>
      <c r="D108" t="s">
        <v>24</v>
      </c>
      <c r="E108" t="s">
        <v>7</v>
      </c>
      <c r="F108">
        <v>0</v>
      </c>
      <c r="G108">
        <v>195</v>
      </c>
      <c r="H108">
        <v>2021</v>
      </c>
      <c r="I108">
        <v>1500000</v>
      </c>
      <c r="J108">
        <v>0</v>
      </c>
      <c r="K108">
        <v>1500000</v>
      </c>
      <c r="L108">
        <v>0</v>
      </c>
    </row>
    <row r="109" spans="1:12" x14ac:dyDescent="0.3">
      <c r="A109" s="32">
        <v>44317</v>
      </c>
      <c r="B109">
        <v>2022</v>
      </c>
      <c r="C109" t="s">
        <v>72</v>
      </c>
      <c r="D109" t="s">
        <v>15</v>
      </c>
      <c r="E109" t="s">
        <v>6</v>
      </c>
      <c r="F109">
        <v>0</v>
      </c>
      <c r="G109">
        <v>288</v>
      </c>
      <c r="H109">
        <v>2021</v>
      </c>
      <c r="I109">
        <v>85000</v>
      </c>
      <c r="J109">
        <v>0</v>
      </c>
      <c r="K109">
        <v>85000</v>
      </c>
      <c r="L109">
        <v>0</v>
      </c>
    </row>
    <row r="110" spans="1:12" x14ac:dyDescent="0.3">
      <c r="A110" s="32">
        <v>44317</v>
      </c>
      <c r="B110">
        <v>2022</v>
      </c>
      <c r="C110" t="s">
        <v>72</v>
      </c>
      <c r="D110" t="s">
        <v>15</v>
      </c>
      <c r="E110" t="s">
        <v>7</v>
      </c>
      <c r="F110">
        <v>0</v>
      </c>
      <c r="G110">
        <v>9</v>
      </c>
      <c r="H110">
        <v>2021</v>
      </c>
      <c r="I110">
        <v>1500000</v>
      </c>
      <c r="J110">
        <v>0</v>
      </c>
      <c r="K110">
        <v>1500000</v>
      </c>
      <c r="L110">
        <v>0</v>
      </c>
    </row>
    <row r="111" spans="1:12" x14ac:dyDescent="0.3">
      <c r="A111" s="32">
        <v>44317</v>
      </c>
      <c r="B111">
        <v>2022</v>
      </c>
      <c r="C111" t="s">
        <v>72</v>
      </c>
      <c r="D111" t="s">
        <v>16</v>
      </c>
      <c r="E111" t="s">
        <v>6</v>
      </c>
      <c r="F111">
        <v>0</v>
      </c>
      <c r="G111">
        <v>332</v>
      </c>
      <c r="H111">
        <v>2021</v>
      </c>
      <c r="I111">
        <v>85000</v>
      </c>
      <c r="J111">
        <v>0</v>
      </c>
      <c r="K111">
        <v>85000</v>
      </c>
      <c r="L111">
        <v>0</v>
      </c>
    </row>
    <row r="112" spans="1:12" x14ac:dyDescent="0.3">
      <c r="A112" s="32">
        <v>44317</v>
      </c>
      <c r="B112">
        <v>2022</v>
      </c>
      <c r="C112" t="s">
        <v>72</v>
      </c>
      <c r="D112" t="s">
        <v>17</v>
      </c>
      <c r="E112" t="s">
        <v>6</v>
      </c>
      <c r="F112">
        <v>0</v>
      </c>
      <c r="G112">
        <v>15</v>
      </c>
      <c r="H112">
        <v>2021</v>
      </c>
      <c r="I112">
        <v>85000</v>
      </c>
      <c r="J112">
        <v>0</v>
      </c>
      <c r="K112">
        <v>85000</v>
      </c>
      <c r="L112">
        <v>0</v>
      </c>
    </row>
    <row r="113" spans="1:12" x14ac:dyDescent="0.3">
      <c r="A113" s="32">
        <v>44317</v>
      </c>
      <c r="B113">
        <v>2022</v>
      </c>
      <c r="C113" t="s">
        <v>72</v>
      </c>
      <c r="D113" t="s">
        <v>17</v>
      </c>
      <c r="E113" t="s">
        <v>7</v>
      </c>
      <c r="F113">
        <v>0</v>
      </c>
      <c r="G113">
        <v>4</v>
      </c>
      <c r="H113">
        <v>2021</v>
      </c>
      <c r="I113">
        <v>1500000</v>
      </c>
      <c r="J113">
        <v>0</v>
      </c>
      <c r="K113">
        <v>1500000</v>
      </c>
      <c r="L113">
        <v>0</v>
      </c>
    </row>
    <row r="114" spans="1:12" x14ac:dyDescent="0.3">
      <c r="A114" s="32">
        <v>44317</v>
      </c>
      <c r="B114">
        <v>2022</v>
      </c>
      <c r="C114" t="s">
        <v>72</v>
      </c>
      <c r="D114" t="s">
        <v>18</v>
      </c>
      <c r="E114" t="s">
        <v>6</v>
      </c>
      <c r="F114">
        <v>0</v>
      </c>
      <c r="G114">
        <v>125</v>
      </c>
      <c r="H114">
        <v>2021</v>
      </c>
      <c r="I114">
        <v>85000</v>
      </c>
      <c r="J114">
        <v>0</v>
      </c>
      <c r="K114">
        <v>85000</v>
      </c>
      <c r="L114">
        <v>0</v>
      </c>
    </row>
    <row r="115" spans="1:12" x14ac:dyDescent="0.3">
      <c r="A115" s="32">
        <v>44317</v>
      </c>
      <c r="B115">
        <v>2022</v>
      </c>
      <c r="C115" t="s">
        <v>72</v>
      </c>
      <c r="D115" t="s">
        <v>18</v>
      </c>
      <c r="E115" t="s">
        <v>7</v>
      </c>
      <c r="F115">
        <v>0</v>
      </c>
      <c r="G115">
        <v>126</v>
      </c>
      <c r="H115">
        <v>2021</v>
      </c>
      <c r="I115">
        <v>1500000</v>
      </c>
      <c r="J115">
        <v>0</v>
      </c>
      <c r="K115">
        <v>1500000</v>
      </c>
      <c r="L115">
        <v>0</v>
      </c>
    </row>
    <row r="116" spans="1:12" x14ac:dyDescent="0.3">
      <c r="A116" s="32">
        <v>44317</v>
      </c>
      <c r="B116">
        <v>2022</v>
      </c>
      <c r="C116" t="s">
        <v>72</v>
      </c>
      <c r="D116" t="s">
        <v>25</v>
      </c>
      <c r="E116" t="s">
        <v>7</v>
      </c>
      <c r="F116">
        <v>0</v>
      </c>
      <c r="G116">
        <v>722</v>
      </c>
      <c r="H116">
        <v>2021</v>
      </c>
      <c r="I116">
        <v>1500000</v>
      </c>
      <c r="J116">
        <v>0</v>
      </c>
      <c r="K116">
        <v>1500000</v>
      </c>
      <c r="L116">
        <v>0</v>
      </c>
    </row>
    <row r="117" spans="1:12" x14ac:dyDescent="0.3">
      <c r="A117" s="32">
        <v>44317</v>
      </c>
      <c r="B117">
        <v>2022</v>
      </c>
      <c r="C117" t="s">
        <v>72</v>
      </c>
      <c r="D117" t="s">
        <v>26</v>
      </c>
      <c r="E117" t="s">
        <v>7</v>
      </c>
      <c r="F117">
        <v>0</v>
      </c>
      <c r="G117">
        <v>5202</v>
      </c>
      <c r="H117">
        <v>2021</v>
      </c>
      <c r="I117">
        <v>1500000</v>
      </c>
      <c r="J117">
        <v>0</v>
      </c>
      <c r="K117">
        <v>1500000</v>
      </c>
      <c r="L117">
        <v>0</v>
      </c>
    </row>
    <row r="118" spans="1:12" x14ac:dyDescent="0.3">
      <c r="A118" s="32">
        <v>44317</v>
      </c>
      <c r="B118">
        <v>2022</v>
      </c>
      <c r="C118" t="s">
        <v>72</v>
      </c>
      <c r="D118" t="s">
        <v>20</v>
      </c>
      <c r="E118" t="s">
        <v>6</v>
      </c>
      <c r="F118">
        <v>0</v>
      </c>
      <c r="G118">
        <v>2063</v>
      </c>
      <c r="H118">
        <v>2021</v>
      </c>
      <c r="I118">
        <v>85000</v>
      </c>
      <c r="J118">
        <v>0</v>
      </c>
      <c r="K118">
        <v>85000</v>
      </c>
      <c r="L118">
        <v>0</v>
      </c>
    </row>
    <row r="119" spans="1:12" x14ac:dyDescent="0.3">
      <c r="A119" s="32">
        <v>44317</v>
      </c>
      <c r="B119">
        <v>2022</v>
      </c>
      <c r="C119" t="s">
        <v>72</v>
      </c>
      <c r="D119" t="s">
        <v>20</v>
      </c>
      <c r="E119" t="s">
        <v>7</v>
      </c>
      <c r="F119">
        <v>0</v>
      </c>
      <c r="G119">
        <v>192</v>
      </c>
      <c r="H119">
        <v>2021</v>
      </c>
      <c r="I119">
        <v>1500000</v>
      </c>
      <c r="J119">
        <v>0</v>
      </c>
      <c r="K119">
        <v>1500000</v>
      </c>
      <c r="L119">
        <v>0</v>
      </c>
    </row>
    <row r="120" spans="1:12" x14ac:dyDescent="0.3">
      <c r="A120" s="32">
        <v>44317</v>
      </c>
      <c r="B120">
        <v>2022</v>
      </c>
      <c r="C120" t="s">
        <v>72</v>
      </c>
      <c r="D120" t="s">
        <v>27</v>
      </c>
      <c r="E120" t="s">
        <v>7</v>
      </c>
      <c r="F120">
        <v>0</v>
      </c>
      <c r="G120">
        <v>1145</v>
      </c>
      <c r="H120">
        <v>2021</v>
      </c>
      <c r="I120">
        <v>1500000</v>
      </c>
      <c r="J120">
        <v>0</v>
      </c>
      <c r="K120">
        <v>1500000</v>
      </c>
      <c r="L120">
        <v>0</v>
      </c>
    </row>
    <row r="121" spans="1:12" x14ac:dyDescent="0.3">
      <c r="A121" s="32">
        <v>44348</v>
      </c>
      <c r="B121">
        <v>2022</v>
      </c>
      <c r="C121" t="s">
        <v>72</v>
      </c>
      <c r="D121" t="s">
        <v>8</v>
      </c>
      <c r="E121" t="s">
        <v>6</v>
      </c>
      <c r="F121">
        <v>0</v>
      </c>
      <c r="G121">
        <v>2</v>
      </c>
      <c r="H121">
        <v>2021</v>
      </c>
      <c r="I121">
        <v>85000</v>
      </c>
      <c r="J121">
        <v>0</v>
      </c>
      <c r="K121">
        <v>85000</v>
      </c>
      <c r="L121">
        <v>0</v>
      </c>
    </row>
    <row r="122" spans="1:12" x14ac:dyDescent="0.3">
      <c r="A122" s="32">
        <v>44348</v>
      </c>
      <c r="B122">
        <v>2022</v>
      </c>
      <c r="C122" t="s">
        <v>72</v>
      </c>
      <c r="D122" t="s">
        <v>9</v>
      </c>
      <c r="E122" t="s">
        <v>6</v>
      </c>
      <c r="F122">
        <v>0</v>
      </c>
      <c r="G122">
        <v>727</v>
      </c>
      <c r="H122">
        <v>2021</v>
      </c>
      <c r="I122">
        <v>85000</v>
      </c>
      <c r="J122">
        <v>0</v>
      </c>
      <c r="K122">
        <v>85000</v>
      </c>
      <c r="L122">
        <v>0</v>
      </c>
    </row>
    <row r="123" spans="1:12" x14ac:dyDescent="0.3">
      <c r="A123" s="32">
        <v>44348</v>
      </c>
      <c r="B123">
        <v>2022</v>
      </c>
      <c r="C123" t="s">
        <v>72</v>
      </c>
      <c r="D123" t="s">
        <v>9</v>
      </c>
      <c r="E123" t="s">
        <v>7</v>
      </c>
      <c r="F123">
        <v>0</v>
      </c>
      <c r="G123">
        <v>565</v>
      </c>
      <c r="H123">
        <v>2021</v>
      </c>
      <c r="I123">
        <v>1500000</v>
      </c>
      <c r="J123">
        <v>0</v>
      </c>
      <c r="K123">
        <v>1500000</v>
      </c>
      <c r="L123">
        <v>0</v>
      </c>
    </row>
    <row r="124" spans="1:12" x14ac:dyDescent="0.3">
      <c r="A124" s="32">
        <v>44348</v>
      </c>
      <c r="B124">
        <v>2022</v>
      </c>
      <c r="C124" t="s">
        <v>72</v>
      </c>
      <c r="D124" t="s">
        <v>14</v>
      </c>
      <c r="E124" t="s">
        <v>6</v>
      </c>
      <c r="F124">
        <v>0</v>
      </c>
      <c r="G124">
        <v>3</v>
      </c>
      <c r="H124">
        <v>2021</v>
      </c>
      <c r="I124">
        <v>85000</v>
      </c>
      <c r="J124">
        <v>0</v>
      </c>
      <c r="K124">
        <v>85000</v>
      </c>
      <c r="L124">
        <v>0</v>
      </c>
    </row>
    <row r="125" spans="1:12" x14ac:dyDescent="0.3">
      <c r="A125" s="32">
        <v>44348</v>
      </c>
      <c r="B125">
        <v>2022</v>
      </c>
      <c r="C125" t="s">
        <v>72</v>
      </c>
      <c r="D125" t="s">
        <v>14</v>
      </c>
      <c r="E125" t="s">
        <v>7</v>
      </c>
      <c r="F125">
        <v>0</v>
      </c>
      <c r="G125">
        <v>112</v>
      </c>
      <c r="H125">
        <v>2021</v>
      </c>
      <c r="I125">
        <v>1500000</v>
      </c>
      <c r="J125">
        <v>0</v>
      </c>
      <c r="K125">
        <v>1500000</v>
      </c>
      <c r="L125">
        <v>0</v>
      </c>
    </row>
    <row r="126" spans="1:12" x14ac:dyDescent="0.3">
      <c r="A126" s="32">
        <v>44348</v>
      </c>
      <c r="B126">
        <v>2022</v>
      </c>
      <c r="C126" t="s">
        <v>72</v>
      </c>
      <c r="D126" t="s">
        <v>15</v>
      </c>
      <c r="E126" t="s">
        <v>6</v>
      </c>
      <c r="F126">
        <v>0</v>
      </c>
      <c r="G126">
        <v>89</v>
      </c>
      <c r="H126">
        <v>2021</v>
      </c>
      <c r="I126">
        <v>85000</v>
      </c>
      <c r="J126">
        <v>0</v>
      </c>
      <c r="K126">
        <v>85000</v>
      </c>
      <c r="L126">
        <v>0</v>
      </c>
    </row>
    <row r="127" spans="1:12" x14ac:dyDescent="0.3">
      <c r="A127" s="32">
        <v>44348</v>
      </c>
      <c r="B127">
        <v>2022</v>
      </c>
      <c r="C127" t="s">
        <v>72</v>
      </c>
      <c r="D127" t="s">
        <v>15</v>
      </c>
      <c r="E127" t="s">
        <v>7</v>
      </c>
      <c r="F127">
        <v>0</v>
      </c>
      <c r="G127">
        <v>18</v>
      </c>
      <c r="H127">
        <v>2021</v>
      </c>
      <c r="I127">
        <v>1500000</v>
      </c>
      <c r="J127">
        <v>0</v>
      </c>
      <c r="K127">
        <v>1500000</v>
      </c>
      <c r="L127">
        <v>0</v>
      </c>
    </row>
    <row r="128" spans="1:12" x14ac:dyDescent="0.3">
      <c r="A128" s="32">
        <v>44348</v>
      </c>
      <c r="B128">
        <v>2022</v>
      </c>
      <c r="C128" t="s">
        <v>72</v>
      </c>
      <c r="D128" t="s">
        <v>16</v>
      </c>
      <c r="E128" t="s">
        <v>6</v>
      </c>
      <c r="F128">
        <v>0</v>
      </c>
      <c r="G128">
        <v>354</v>
      </c>
      <c r="H128">
        <v>2021</v>
      </c>
      <c r="I128">
        <v>85000</v>
      </c>
      <c r="J128">
        <v>0</v>
      </c>
      <c r="K128">
        <v>85000</v>
      </c>
      <c r="L128">
        <v>0</v>
      </c>
    </row>
    <row r="129" spans="1:12" x14ac:dyDescent="0.3">
      <c r="A129" s="32">
        <v>44348</v>
      </c>
      <c r="B129">
        <v>2022</v>
      </c>
      <c r="C129" t="s">
        <v>72</v>
      </c>
      <c r="D129" t="s">
        <v>16</v>
      </c>
      <c r="E129" t="s">
        <v>7</v>
      </c>
      <c r="F129">
        <v>0</v>
      </c>
      <c r="G129">
        <v>246</v>
      </c>
      <c r="H129">
        <v>2021</v>
      </c>
      <c r="I129">
        <v>1500000</v>
      </c>
      <c r="J129">
        <v>0</v>
      </c>
      <c r="K129">
        <v>1500000</v>
      </c>
      <c r="L129">
        <v>0</v>
      </c>
    </row>
    <row r="130" spans="1:12" x14ac:dyDescent="0.3">
      <c r="A130" s="32">
        <v>44348</v>
      </c>
      <c r="B130">
        <v>2022</v>
      </c>
      <c r="C130" t="s">
        <v>72</v>
      </c>
      <c r="D130" t="s">
        <v>17</v>
      </c>
      <c r="E130" t="s">
        <v>6</v>
      </c>
      <c r="F130">
        <v>0</v>
      </c>
      <c r="G130">
        <v>648</v>
      </c>
      <c r="H130">
        <v>2021</v>
      </c>
      <c r="I130">
        <v>85000</v>
      </c>
      <c r="J130">
        <v>0</v>
      </c>
      <c r="K130">
        <v>85000</v>
      </c>
      <c r="L130">
        <v>0</v>
      </c>
    </row>
    <row r="131" spans="1:12" x14ac:dyDescent="0.3">
      <c r="A131" s="32">
        <v>44348</v>
      </c>
      <c r="B131">
        <v>2022</v>
      </c>
      <c r="C131" t="s">
        <v>72</v>
      </c>
      <c r="D131" t="s">
        <v>17</v>
      </c>
      <c r="E131" t="s">
        <v>7</v>
      </c>
      <c r="F131">
        <v>0</v>
      </c>
      <c r="G131">
        <v>298</v>
      </c>
      <c r="H131">
        <v>2021</v>
      </c>
      <c r="I131">
        <v>1500000</v>
      </c>
      <c r="J131">
        <v>0</v>
      </c>
      <c r="K131">
        <v>1500000</v>
      </c>
      <c r="L131">
        <v>0</v>
      </c>
    </row>
    <row r="132" spans="1:12" x14ac:dyDescent="0.3">
      <c r="A132" s="32">
        <v>44348</v>
      </c>
      <c r="B132">
        <v>2022</v>
      </c>
      <c r="C132" t="s">
        <v>72</v>
      </c>
      <c r="D132" t="s">
        <v>18</v>
      </c>
      <c r="E132" t="s">
        <v>6</v>
      </c>
      <c r="F132">
        <v>0</v>
      </c>
      <c r="G132">
        <v>42</v>
      </c>
      <c r="H132">
        <v>2021</v>
      </c>
      <c r="I132">
        <v>85000</v>
      </c>
      <c r="J132">
        <v>0</v>
      </c>
      <c r="K132">
        <v>85000</v>
      </c>
      <c r="L132">
        <v>0</v>
      </c>
    </row>
    <row r="133" spans="1:12" x14ac:dyDescent="0.3">
      <c r="A133" s="32">
        <v>44348</v>
      </c>
      <c r="B133">
        <v>2022</v>
      </c>
      <c r="C133" t="s">
        <v>72</v>
      </c>
      <c r="D133" t="s">
        <v>18</v>
      </c>
      <c r="E133" t="s">
        <v>7</v>
      </c>
      <c r="F133">
        <v>0</v>
      </c>
      <c r="G133">
        <v>54</v>
      </c>
      <c r="H133">
        <v>2021</v>
      </c>
      <c r="I133">
        <v>1500000</v>
      </c>
      <c r="J133">
        <v>0</v>
      </c>
      <c r="K133">
        <v>1500000</v>
      </c>
      <c r="L133">
        <v>0</v>
      </c>
    </row>
    <row r="134" spans="1:12" x14ac:dyDescent="0.3">
      <c r="A134" s="32">
        <v>44348</v>
      </c>
      <c r="B134">
        <v>2022</v>
      </c>
      <c r="C134" t="s">
        <v>72</v>
      </c>
      <c r="D134" t="s">
        <v>19</v>
      </c>
      <c r="E134" t="s">
        <v>7</v>
      </c>
      <c r="F134">
        <v>0</v>
      </c>
      <c r="G134">
        <v>445</v>
      </c>
      <c r="H134">
        <v>2021</v>
      </c>
      <c r="I134">
        <v>1500000</v>
      </c>
      <c r="J134">
        <v>0</v>
      </c>
      <c r="K134">
        <v>1500000</v>
      </c>
      <c r="L134">
        <v>0</v>
      </c>
    </row>
    <row r="135" spans="1:12" x14ac:dyDescent="0.3">
      <c r="A135" s="32">
        <v>44348</v>
      </c>
      <c r="B135">
        <v>2022</v>
      </c>
      <c r="C135" t="s">
        <v>72</v>
      </c>
      <c r="D135" t="s">
        <v>20</v>
      </c>
      <c r="E135" t="s">
        <v>7</v>
      </c>
      <c r="F135">
        <v>0</v>
      </c>
      <c r="G135">
        <v>185</v>
      </c>
      <c r="H135">
        <v>2021</v>
      </c>
      <c r="I135">
        <v>1500000</v>
      </c>
      <c r="J135">
        <v>0</v>
      </c>
      <c r="K135">
        <v>1500000</v>
      </c>
      <c r="L135">
        <v>0</v>
      </c>
    </row>
    <row r="136" spans="1:12" x14ac:dyDescent="0.3">
      <c r="A136" s="32">
        <v>44378</v>
      </c>
      <c r="B136">
        <v>2022</v>
      </c>
      <c r="C136" t="s">
        <v>71</v>
      </c>
      <c r="D136" t="s">
        <v>8</v>
      </c>
      <c r="E136" t="s">
        <v>6</v>
      </c>
      <c r="F136">
        <v>0</v>
      </c>
      <c r="G136">
        <v>467</v>
      </c>
      <c r="H136">
        <v>2021</v>
      </c>
      <c r="I136">
        <v>85000</v>
      </c>
      <c r="J136">
        <v>0</v>
      </c>
      <c r="K136">
        <v>85000</v>
      </c>
      <c r="L136">
        <v>0</v>
      </c>
    </row>
    <row r="137" spans="1:12" x14ac:dyDescent="0.3">
      <c r="A137" s="32">
        <v>44378</v>
      </c>
      <c r="B137">
        <v>2022</v>
      </c>
      <c r="C137" t="s">
        <v>71</v>
      </c>
      <c r="D137" t="s">
        <v>9</v>
      </c>
      <c r="E137" t="s">
        <v>6</v>
      </c>
      <c r="F137">
        <v>0</v>
      </c>
      <c r="G137">
        <v>994</v>
      </c>
      <c r="H137">
        <v>2021</v>
      </c>
      <c r="I137">
        <v>85000</v>
      </c>
      <c r="J137">
        <v>0</v>
      </c>
      <c r="K137">
        <v>85000</v>
      </c>
      <c r="L137">
        <v>0</v>
      </c>
    </row>
    <row r="138" spans="1:12" x14ac:dyDescent="0.3">
      <c r="A138" s="32">
        <v>44378</v>
      </c>
      <c r="B138">
        <v>2022</v>
      </c>
      <c r="C138" t="s">
        <v>71</v>
      </c>
      <c r="D138" t="s">
        <v>9</v>
      </c>
      <c r="E138" t="s">
        <v>7</v>
      </c>
      <c r="F138">
        <v>0</v>
      </c>
      <c r="G138">
        <v>661</v>
      </c>
      <c r="H138">
        <v>2021</v>
      </c>
      <c r="I138">
        <v>1500000</v>
      </c>
      <c r="J138">
        <v>0</v>
      </c>
      <c r="K138">
        <v>1500000</v>
      </c>
      <c r="L138">
        <v>0</v>
      </c>
    </row>
    <row r="139" spans="1:12" x14ac:dyDescent="0.3">
      <c r="A139" s="32">
        <v>44378</v>
      </c>
      <c r="B139">
        <v>2022</v>
      </c>
      <c r="C139" t="s">
        <v>71</v>
      </c>
      <c r="D139" t="s">
        <v>10</v>
      </c>
      <c r="E139" t="s">
        <v>7</v>
      </c>
      <c r="F139">
        <v>0</v>
      </c>
      <c r="G139">
        <v>4988</v>
      </c>
      <c r="H139">
        <v>2021</v>
      </c>
      <c r="I139">
        <v>1500000</v>
      </c>
      <c r="J139">
        <v>0</v>
      </c>
      <c r="K139">
        <v>1500000</v>
      </c>
      <c r="L139">
        <v>0</v>
      </c>
    </row>
    <row r="140" spans="1:12" x14ac:dyDescent="0.3">
      <c r="A140" s="32">
        <v>44378</v>
      </c>
      <c r="B140">
        <v>2022</v>
      </c>
      <c r="C140" t="s">
        <v>71</v>
      </c>
      <c r="D140" t="s">
        <v>12</v>
      </c>
      <c r="E140" t="s">
        <v>7</v>
      </c>
      <c r="F140">
        <v>0</v>
      </c>
      <c r="G140">
        <v>276</v>
      </c>
      <c r="H140">
        <v>2021</v>
      </c>
      <c r="I140">
        <v>1500000</v>
      </c>
      <c r="J140">
        <v>0</v>
      </c>
      <c r="K140">
        <v>1500000</v>
      </c>
      <c r="L140">
        <v>0</v>
      </c>
    </row>
    <row r="141" spans="1:12" x14ac:dyDescent="0.3">
      <c r="A141" s="32">
        <v>44378</v>
      </c>
      <c r="B141">
        <v>2022</v>
      </c>
      <c r="C141" t="s">
        <v>71</v>
      </c>
      <c r="D141" t="s">
        <v>14</v>
      </c>
      <c r="E141" t="s">
        <v>6</v>
      </c>
      <c r="F141">
        <v>0</v>
      </c>
      <c r="G141">
        <v>51</v>
      </c>
      <c r="H141">
        <v>2021</v>
      </c>
      <c r="I141">
        <v>85000</v>
      </c>
      <c r="J141">
        <v>0</v>
      </c>
      <c r="K141">
        <v>85000</v>
      </c>
      <c r="L141">
        <v>0</v>
      </c>
    </row>
    <row r="142" spans="1:12" x14ac:dyDescent="0.3">
      <c r="A142" s="32">
        <v>44378</v>
      </c>
      <c r="B142">
        <v>2022</v>
      </c>
      <c r="C142" t="s">
        <v>71</v>
      </c>
      <c r="D142" t="s">
        <v>14</v>
      </c>
      <c r="E142" t="s">
        <v>7</v>
      </c>
      <c r="F142">
        <v>0</v>
      </c>
      <c r="G142">
        <v>552</v>
      </c>
      <c r="H142">
        <v>2021</v>
      </c>
      <c r="I142">
        <v>1500000</v>
      </c>
      <c r="J142">
        <v>0</v>
      </c>
      <c r="K142">
        <v>1500000</v>
      </c>
      <c r="L142">
        <v>0</v>
      </c>
    </row>
    <row r="143" spans="1:12" x14ac:dyDescent="0.3">
      <c r="A143" s="32">
        <v>44378</v>
      </c>
      <c r="B143">
        <v>2022</v>
      </c>
      <c r="C143" t="s">
        <v>71</v>
      </c>
      <c r="D143" t="s">
        <v>15</v>
      </c>
      <c r="E143" t="s">
        <v>6</v>
      </c>
      <c r="F143">
        <v>0</v>
      </c>
      <c r="G143">
        <v>474</v>
      </c>
      <c r="H143">
        <v>2021</v>
      </c>
      <c r="I143">
        <v>85000</v>
      </c>
      <c r="J143">
        <v>0</v>
      </c>
      <c r="K143">
        <v>85000</v>
      </c>
      <c r="L143">
        <v>0</v>
      </c>
    </row>
    <row r="144" spans="1:12" x14ac:dyDescent="0.3">
      <c r="A144" s="32">
        <v>44378</v>
      </c>
      <c r="B144">
        <v>2022</v>
      </c>
      <c r="C144" t="s">
        <v>71</v>
      </c>
      <c r="D144" t="s">
        <v>15</v>
      </c>
      <c r="E144" t="s">
        <v>7</v>
      </c>
      <c r="F144">
        <v>0</v>
      </c>
      <c r="G144">
        <v>68</v>
      </c>
      <c r="H144">
        <v>2021</v>
      </c>
      <c r="I144">
        <v>1500000</v>
      </c>
      <c r="J144">
        <v>0</v>
      </c>
      <c r="K144">
        <v>1500000</v>
      </c>
      <c r="L144">
        <v>0</v>
      </c>
    </row>
    <row r="145" spans="1:12" x14ac:dyDescent="0.3">
      <c r="A145" s="32">
        <v>44378</v>
      </c>
      <c r="B145">
        <v>2022</v>
      </c>
      <c r="C145" t="s">
        <v>71</v>
      </c>
      <c r="D145" t="s">
        <v>16</v>
      </c>
      <c r="E145" t="s">
        <v>6</v>
      </c>
      <c r="F145">
        <v>0</v>
      </c>
      <c r="G145">
        <v>726</v>
      </c>
      <c r="H145">
        <v>2021</v>
      </c>
      <c r="I145">
        <v>85000</v>
      </c>
      <c r="J145">
        <v>0</v>
      </c>
      <c r="K145">
        <v>85000</v>
      </c>
      <c r="L145">
        <v>0</v>
      </c>
    </row>
    <row r="146" spans="1:12" x14ac:dyDescent="0.3">
      <c r="A146" s="32">
        <v>44378</v>
      </c>
      <c r="B146">
        <v>2022</v>
      </c>
      <c r="C146" t="s">
        <v>71</v>
      </c>
      <c r="D146" t="s">
        <v>17</v>
      </c>
      <c r="E146" t="s">
        <v>6</v>
      </c>
      <c r="F146">
        <v>0</v>
      </c>
      <c r="G146">
        <v>1096</v>
      </c>
      <c r="H146">
        <v>2021</v>
      </c>
      <c r="I146">
        <v>85000</v>
      </c>
      <c r="J146">
        <v>0</v>
      </c>
      <c r="K146">
        <v>85000</v>
      </c>
      <c r="L146">
        <v>0</v>
      </c>
    </row>
    <row r="147" spans="1:12" x14ac:dyDescent="0.3">
      <c r="A147" s="32">
        <v>44378</v>
      </c>
      <c r="B147">
        <v>2022</v>
      </c>
      <c r="C147" t="s">
        <v>71</v>
      </c>
      <c r="D147" t="s">
        <v>17</v>
      </c>
      <c r="E147" t="s">
        <v>7</v>
      </c>
      <c r="F147">
        <v>0</v>
      </c>
      <c r="G147">
        <v>219</v>
      </c>
      <c r="H147">
        <v>2021</v>
      </c>
      <c r="I147">
        <v>1500000</v>
      </c>
      <c r="J147">
        <v>0</v>
      </c>
      <c r="K147">
        <v>1500000</v>
      </c>
      <c r="L147">
        <v>0</v>
      </c>
    </row>
    <row r="148" spans="1:12" x14ac:dyDescent="0.3">
      <c r="A148" s="32">
        <v>44378</v>
      </c>
      <c r="B148">
        <v>2022</v>
      </c>
      <c r="C148" t="s">
        <v>71</v>
      </c>
      <c r="D148" t="s">
        <v>18</v>
      </c>
      <c r="E148" t="s">
        <v>6</v>
      </c>
      <c r="F148">
        <v>0</v>
      </c>
      <c r="G148">
        <v>583</v>
      </c>
      <c r="H148">
        <v>2021</v>
      </c>
      <c r="I148">
        <v>85000</v>
      </c>
      <c r="J148">
        <v>0</v>
      </c>
      <c r="K148">
        <v>85000</v>
      </c>
      <c r="L148">
        <v>0</v>
      </c>
    </row>
    <row r="149" spans="1:12" x14ac:dyDescent="0.3">
      <c r="A149" s="32">
        <v>44378</v>
      </c>
      <c r="B149">
        <v>2022</v>
      </c>
      <c r="C149" t="s">
        <v>71</v>
      </c>
      <c r="D149" t="s">
        <v>18</v>
      </c>
      <c r="E149" t="s">
        <v>7</v>
      </c>
      <c r="F149">
        <v>0</v>
      </c>
      <c r="G149">
        <v>1039</v>
      </c>
      <c r="H149">
        <v>2021</v>
      </c>
      <c r="I149">
        <v>1500000</v>
      </c>
      <c r="J149">
        <v>0</v>
      </c>
      <c r="K149">
        <v>1500000</v>
      </c>
      <c r="L149">
        <v>0</v>
      </c>
    </row>
    <row r="150" spans="1:12" x14ac:dyDescent="0.3">
      <c r="A150" s="32">
        <v>44378</v>
      </c>
      <c r="B150">
        <v>2022</v>
      </c>
      <c r="C150" t="s">
        <v>71</v>
      </c>
      <c r="D150" t="s">
        <v>19</v>
      </c>
      <c r="E150" t="s">
        <v>7</v>
      </c>
      <c r="F150">
        <v>0</v>
      </c>
      <c r="G150">
        <v>866</v>
      </c>
      <c r="H150">
        <v>2021</v>
      </c>
      <c r="I150">
        <v>1500000</v>
      </c>
      <c r="J150">
        <v>0</v>
      </c>
      <c r="K150">
        <v>1500000</v>
      </c>
      <c r="L150">
        <v>0</v>
      </c>
    </row>
    <row r="151" spans="1:12" x14ac:dyDescent="0.3">
      <c r="A151" s="32">
        <v>44378</v>
      </c>
      <c r="B151">
        <v>2022</v>
      </c>
      <c r="C151" t="s">
        <v>71</v>
      </c>
      <c r="D151" t="s">
        <v>20</v>
      </c>
      <c r="E151" t="s">
        <v>6</v>
      </c>
      <c r="F151">
        <v>0</v>
      </c>
      <c r="G151">
        <v>2211</v>
      </c>
      <c r="H151">
        <v>2021</v>
      </c>
      <c r="I151">
        <v>85000</v>
      </c>
      <c r="J151">
        <v>0</v>
      </c>
      <c r="K151">
        <v>85000</v>
      </c>
      <c r="L151">
        <v>0</v>
      </c>
    </row>
    <row r="152" spans="1:12" x14ac:dyDescent="0.3">
      <c r="A152" s="32">
        <v>44378</v>
      </c>
      <c r="B152">
        <v>2022</v>
      </c>
      <c r="C152" t="s">
        <v>71</v>
      </c>
      <c r="D152" t="s">
        <v>20</v>
      </c>
      <c r="E152" t="s">
        <v>7</v>
      </c>
      <c r="F152">
        <v>0</v>
      </c>
      <c r="G152">
        <v>352</v>
      </c>
      <c r="H152">
        <v>2021</v>
      </c>
      <c r="I152">
        <v>1500000</v>
      </c>
      <c r="J152">
        <v>0</v>
      </c>
      <c r="K152">
        <v>1500000</v>
      </c>
      <c r="L152">
        <v>0</v>
      </c>
    </row>
    <row r="153" spans="1:12" x14ac:dyDescent="0.3">
      <c r="A153" s="32">
        <v>44409</v>
      </c>
      <c r="B153">
        <v>2022</v>
      </c>
      <c r="C153" t="s">
        <v>71</v>
      </c>
      <c r="D153" t="s">
        <v>8</v>
      </c>
      <c r="E153" t="s">
        <v>6</v>
      </c>
      <c r="F153">
        <v>0</v>
      </c>
      <c r="G153">
        <v>406</v>
      </c>
      <c r="H153">
        <v>2021</v>
      </c>
      <c r="I153">
        <v>85000</v>
      </c>
      <c r="J153">
        <v>0</v>
      </c>
      <c r="K153">
        <v>85000</v>
      </c>
      <c r="L153">
        <v>0</v>
      </c>
    </row>
    <row r="154" spans="1:12" x14ac:dyDescent="0.3">
      <c r="A154" s="32">
        <v>44409</v>
      </c>
      <c r="B154">
        <v>2022</v>
      </c>
      <c r="C154" t="s">
        <v>71</v>
      </c>
      <c r="D154" t="s">
        <v>9</v>
      </c>
      <c r="E154" t="s">
        <v>6</v>
      </c>
      <c r="F154">
        <v>0</v>
      </c>
      <c r="G154">
        <v>1126</v>
      </c>
      <c r="H154">
        <v>2021</v>
      </c>
      <c r="I154">
        <v>85000</v>
      </c>
      <c r="J154">
        <v>0</v>
      </c>
      <c r="K154">
        <v>85000</v>
      </c>
      <c r="L154">
        <v>0</v>
      </c>
    </row>
    <row r="155" spans="1:12" x14ac:dyDescent="0.3">
      <c r="A155" s="32">
        <v>44409</v>
      </c>
      <c r="B155">
        <v>2022</v>
      </c>
      <c r="C155" t="s">
        <v>71</v>
      </c>
      <c r="D155" t="s">
        <v>9</v>
      </c>
      <c r="E155" t="s">
        <v>7</v>
      </c>
      <c r="F155">
        <v>0</v>
      </c>
      <c r="G155">
        <v>758</v>
      </c>
      <c r="H155">
        <v>2021</v>
      </c>
      <c r="I155">
        <v>1500000</v>
      </c>
      <c r="J155">
        <v>0</v>
      </c>
      <c r="K155">
        <v>1500000</v>
      </c>
      <c r="L155">
        <v>0</v>
      </c>
    </row>
    <row r="156" spans="1:12" x14ac:dyDescent="0.3">
      <c r="A156" s="32">
        <v>44409</v>
      </c>
      <c r="B156">
        <v>2022</v>
      </c>
      <c r="C156" t="s">
        <v>71</v>
      </c>
      <c r="D156" t="s">
        <v>12</v>
      </c>
      <c r="E156" t="s">
        <v>7</v>
      </c>
      <c r="F156">
        <v>0</v>
      </c>
      <c r="G156">
        <v>321</v>
      </c>
      <c r="H156">
        <v>2021</v>
      </c>
      <c r="I156">
        <v>1500000</v>
      </c>
      <c r="J156">
        <v>0</v>
      </c>
      <c r="K156">
        <v>1500000</v>
      </c>
      <c r="L156">
        <v>0</v>
      </c>
    </row>
    <row r="157" spans="1:12" x14ac:dyDescent="0.3">
      <c r="A157" s="32">
        <v>44409</v>
      </c>
      <c r="B157">
        <v>2022</v>
      </c>
      <c r="C157" t="s">
        <v>71</v>
      </c>
      <c r="D157" t="s">
        <v>28</v>
      </c>
      <c r="E157" t="s">
        <v>7</v>
      </c>
      <c r="F157">
        <v>0</v>
      </c>
      <c r="G157">
        <v>3641</v>
      </c>
      <c r="H157">
        <v>2021</v>
      </c>
      <c r="I157">
        <v>1500000</v>
      </c>
      <c r="J157">
        <v>0</v>
      </c>
      <c r="K157">
        <v>1500000</v>
      </c>
      <c r="L157">
        <v>0</v>
      </c>
    </row>
    <row r="158" spans="1:12" x14ac:dyDescent="0.3">
      <c r="A158" s="32">
        <v>44409</v>
      </c>
      <c r="B158">
        <v>2022</v>
      </c>
      <c r="C158" t="s">
        <v>71</v>
      </c>
      <c r="D158" t="s">
        <v>13</v>
      </c>
      <c r="E158" t="s">
        <v>7</v>
      </c>
      <c r="F158">
        <v>0</v>
      </c>
      <c r="G158">
        <v>5430</v>
      </c>
      <c r="H158">
        <v>2021</v>
      </c>
      <c r="I158">
        <v>1500000</v>
      </c>
      <c r="J158">
        <v>0</v>
      </c>
      <c r="K158">
        <v>1500000</v>
      </c>
      <c r="L158">
        <v>0</v>
      </c>
    </row>
    <row r="159" spans="1:12" x14ac:dyDescent="0.3">
      <c r="A159" s="32">
        <v>44409</v>
      </c>
      <c r="B159">
        <v>2022</v>
      </c>
      <c r="C159" t="s">
        <v>71</v>
      </c>
      <c r="D159" t="s">
        <v>14</v>
      </c>
      <c r="E159" t="s">
        <v>6</v>
      </c>
      <c r="F159">
        <v>0</v>
      </c>
      <c r="G159">
        <v>30</v>
      </c>
      <c r="H159">
        <v>2021</v>
      </c>
      <c r="I159">
        <v>85000</v>
      </c>
      <c r="J159">
        <v>0</v>
      </c>
      <c r="K159">
        <v>85000</v>
      </c>
      <c r="L159">
        <v>0</v>
      </c>
    </row>
    <row r="160" spans="1:12" x14ac:dyDescent="0.3">
      <c r="A160" s="32">
        <v>44409</v>
      </c>
      <c r="B160">
        <v>2022</v>
      </c>
      <c r="C160" t="s">
        <v>71</v>
      </c>
      <c r="D160" t="s">
        <v>14</v>
      </c>
      <c r="E160" t="s">
        <v>7</v>
      </c>
      <c r="F160">
        <v>0</v>
      </c>
      <c r="G160">
        <v>459</v>
      </c>
      <c r="H160">
        <v>2021</v>
      </c>
      <c r="I160">
        <v>1500000</v>
      </c>
      <c r="J160">
        <v>0</v>
      </c>
      <c r="K160">
        <v>1500000</v>
      </c>
      <c r="L160">
        <v>0</v>
      </c>
    </row>
    <row r="161" spans="1:12" x14ac:dyDescent="0.3">
      <c r="A161" s="32">
        <v>44409</v>
      </c>
      <c r="B161">
        <v>2022</v>
      </c>
      <c r="C161" t="s">
        <v>71</v>
      </c>
      <c r="D161" t="s">
        <v>15</v>
      </c>
      <c r="E161" t="s">
        <v>6</v>
      </c>
      <c r="F161">
        <v>0</v>
      </c>
      <c r="G161">
        <v>1016</v>
      </c>
      <c r="H161">
        <v>2021</v>
      </c>
      <c r="I161">
        <v>85000</v>
      </c>
      <c r="J161">
        <v>0</v>
      </c>
      <c r="K161">
        <v>85000</v>
      </c>
      <c r="L161">
        <v>0</v>
      </c>
    </row>
    <row r="162" spans="1:12" x14ac:dyDescent="0.3">
      <c r="A162" s="32">
        <v>44409</v>
      </c>
      <c r="B162">
        <v>2022</v>
      </c>
      <c r="C162" t="s">
        <v>71</v>
      </c>
      <c r="D162" t="s">
        <v>15</v>
      </c>
      <c r="E162" t="s">
        <v>7</v>
      </c>
      <c r="F162">
        <v>0</v>
      </c>
      <c r="G162">
        <v>561</v>
      </c>
      <c r="H162">
        <v>2021</v>
      </c>
      <c r="I162">
        <v>1500000</v>
      </c>
      <c r="J162">
        <v>0</v>
      </c>
      <c r="K162">
        <v>1500000</v>
      </c>
      <c r="L162">
        <v>0</v>
      </c>
    </row>
    <row r="163" spans="1:12" x14ac:dyDescent="0.3">
      <c r="A163" s="32">
        <v>44409</v>
      </c>
      <c r="B163">
        <v>2022</v>
      </c>
      <c r="C163" t="s">
        <v>71</v>
      </c>
      <c r="D163" t="s">
        <v>16</v>
      </c>
      <c r="E163" t="s">
        <v>6</v>
      </c>
      <c r="F163">
        <v>0</v>
      </c>
      <c r="G163">
        <v>1041</v>
      </c>
      <c r="H163">
        <v>2021</v>
      </c>
      <c r="I163">
        <v>85000</v>
      </c>
      <c r="J163">
        <v>0</v>
      </c>
      <c r="K163">
        <v>85000</v>
      </c>
      <c r="L163">
        <v>0</v>
      </c>
    </row>
    <row r="164" spans="1:12" x14ac:dyDescent="0.3">
      <c r="A164" s="32">
        <v>44409</v>
      </c>
      <c r="B164">
        <v>2022</v>
      </c>
      <c r="C164" t="s">
        <v>71</v>
      </c>
      <c r="D164" t="s">
        <v>16</v>
      </c>
      <c r="E164" t="s">
        <v>7</v>
      </c>
      <c r="F164">
        <v>0</v>
      </c>
      <c r="G164">
        <v>826</v>
      </c>
      <c r="H164">
        <v>2021</v>
      </c>
      <c r="I164">
        <v>1500000</v>
      </c>
      <c r="J164">
        <v>0</v>
      </c>
      <c r="K164">
        <v>1500000</v>
      </c>
      <c r="L164">
        <v>0</v>
      </c>
    </row>
    <row r="165" spans="1:12" x14ac:dyDescent="0.3">
      <c r="A165" s="32">
        <v>44409</v>
      </c>
      <c r="B165">
        <v>2022</v>
      </c>
      <c r="C165" t="s">
        <v>71</v>
      </c>
      <c r="D165" t="s">
        <v>17</v>
      </c>
      <c r="E165" t="s">
        <v>6</v>
      </c>
      <c r="F165">
        <v>0</v>
      </c>
      <c r="G165">
        <v>1057</v>
      </c>
      <c r="H165">
        <v>2021</v>
      </c>
      <c r="I165">
        <v>85000</v>
      </c>
      <c r="J165">
        <v>0</v>
      </c>
      <c r="K165">
        <v>85000</v>
      </c>
      <c r="L165">
        <v>0</v>
      </c>
    </row>
    <row r="166" spans="1:12" x14ac:dyDescent="0.3">
      <c r="A166" s="32">
        <v>44409</v>
      </c>
      <c r="B166">
        <v>2022</v>
      </c>
      <c r="C166" t="s">
        <v>71</v>
      </c>
      <c r="D166" t="s">
        <v>17</v>
      </c>
      <c r="E166" t="s">
        <v>7</v>
      </c>
      <c r="F166">
        <v>0</v>
      </c>
      <c r="G166">
        <v>240</v>
      </c>
      <c r="H166">
        <v>2021</v>
      </c>
      <c r="I166">
        <v>1500000</v>
      </c>
      <c r="J166">
        <v>0</v>
      </c>
      <c r="K166">
        <v>1500000</v>
      </c>
      <c r="L166">
        <v>0</v>
      </c>
    </row>
    <row r="167" spans="1:12" x14ac:dyDescent="0.3">
      <c r="A167" s="32">
        <v>44409</v>
      </c>
      <c r="B167">
        <v>2022</v>
      </c>
      <c r="C167" t="s">
        <v>71</v>
      </c>
      <c r="D167" t="s">
        <v>18</v>
      </c>
      <c r="E167" t="s">
        <v>6</v>
      </c>
      <c r="F167">
        <v>0</v>
      </c>
      <c r="G167">
        <v>577</v>
      </c>
      <c r="H167">
        <v>2021</v>
      </c>
      <c r="I167">
        <v>85000</v>
      </c>
      <c r="J167">
        <v>0</v>
      </c>
      <c r="K167">
        <v>85000</v>
      </c>
      <c r="L167">
        <v>0</v>
      </c>
    </row>
    <row r="168" spans="1:12" x14ac:dyDescent="0.3">
      <c r="A168" s="32">
        <v>44409</v>
      </c>
      <c r="B168">
        <v>2022</v>
      </c>
      <c r="C168" t="s">
        <v>71</v>
      </c>
      <c r="D168" t="s">
        <v>18</v>
      </c>
      <c r="E168" t="s">
        <v>7</v>
      </c>
      <c r="F168">
        <v>0</v>
      </c>
      <c r="G168">
        <v>763</v>
      </c>
      <c r="H168">
        <v>2021</v>
      </c>
      <c r="I168">
        <v>1500000</v>
      </c>
      <c r="J168">
        <v>0</v>
      </c>
      <c r="K168">
        <v>1500000</v>
      </c>
      <c r="L168">
        <v>0</v>
      </c>
    </row>
    <row r="169" spans="1:12" x14ac:dyDescent="0.3">
      <c r="A169" s="32">
        <v>44409</v>
      </c>
      <c r="B169">
        <v>2022</v>
      </c>
      <c r="C169" t="s">
        <v>71</v>
      </c>
      <c r="D169" t="s">
        <v>20</v>
      </c>
      <c r="E169" t="s">
        <v>6</v>
      </c>
      <c r="F169">
        <v>0</v>
      </c>
      <c r="G169">
        <v>2462</v>
      </c>
      <c r="H169">
        <v>2021</v>
      </c>
      <c r="I169">
        <v>85000</v>
      </c>
      <c r="J169">
        <v>0</v>
      </c>
      <c r="K169">
        <v>85000</v>
      </c>
      <c r="L169">
        <v>0</v>
      </c>
    </row>
    <row r="170" spans="1:12" x14ac:dyDescent="0.3">
      <c r="A170" s="32">
        <v>44409</v>
      </c>
      <c r="B170">
        <v>2022</v>
      </c>
      <c r="C170" t="s">
        <v>71</v>
      </c>
      <c r="D170" t="s">
        <v>20</v>
      </c>
      <c r="E170" t="s">
        <v>7</v>
      </c>
      <c r="F170">
        <v>0</v>
      </c>
      <c r="G170">
        <v>462</v>
      </c>
      <c r="H170">
        <v>2021</v>
      </c>
      <c r="I170">
        <v>1500000</v>
      </c>
      <c r="J170">
        <v>0</v>
      </c>
      <c r="K170">
        <v>1500000</v>
      </c>
      <c r="L170">
        <v>0</v>
      </c>
    </row>
    <row r="171" spans="1:12" x14ac:dyDescent="0.3">
      <c r="A171" s="32">
        <v>44440</v>
      </c>
      <c r="B171">
        <v>2022</v>
      </c>
      <c r="C171" t="s">
        <v>71</v>
      </c>
      <c r="D171" t="s">
        <v>8</v>
      </c>
      <c r="E171" t="s">
        <v>6</v>
      </c>
      <c r="F171">
        <v>0</v>
      </c>
      <c r="G171">
        <v>329</v>
      </c>
      <c r="H171">
        <v>2021</v>
      </c>
      <c r="I171">
        <v>85000</v>
      </c>
      <c r="J171">
        <v>0</v>
      </c>
      <c r="K171">
        <v>85000</v>
      </c>
      <c r="L171">
        <v>0</v>
      </c>
    </row>
    <row r="172" spans="1:12" x14ac:dyDescent="0.3">
      <c r="A172" s="32">
        <v>44440</v>
      </c>
      <c r="B172">
        <v>2022</v>
      </c>
      <c r="C172" t="s">
        <v>71</v>
      </c>
      <c r="D172" t="s">
        <v>8</v>
      </c>
      <c r="E172" t="s">
        <v>7</v>
      </c>
      <c r="F172">
        <v>0</v>
      </c>
      <c r="G172">
        <v>87</v>
      </c>
      <c r="H172">
        <v>2021</v>
      </c>
      <c r="I172">
        <v>1500000</v>
      </c>
      <c r="J172">
        <v>0</v>
      </c>
      <c r="K172">
        <v>1500000</v>
      </c>
      <c r="L172">
        <v>0</v>
      </c>
    </row>
    <row r="173" spans="1:12" x14ac:dyDescent="0.3">
      <c r="A173" s="32">
        <v>44440</v>
      </c>
      <c r="B173">
        <v>2022</v>
      </c>
      <c r="C173" t="s">
        <v>71</v>
      </c>
      <c r="D173" t="s">
        <v>9</v>
      </c>
      <c r="E173" t="s">
        <v>6</v>
      </c>
      <c r="F173">
        <v>0</v>
      </c>
      <c r="G173">
        <v>1260</v>
      </c>
      <c r="H173">
        <v>2021</v>
      </c>
      <c r="I173">
        <v>85000</v>
      </c>
      <c r="J173">
        <v>0</v>
      </c>
      <c r="K173">
        <v>85000</v>
      </c>
      <c r="L173">
        <v>0</v>
      </c>
    </row>
    <row r="174" spans="1:12" x14ac:dyDescent="0.3">
      <c r="A174" s="32">
        <v>44440</v>
      </c>
      <c r="B174">
        <v>2022</v>
      </c>
      <c r="C174" t="s">
        <v>71</v>
      </c>
      <c r="D174" t="s">
        <v>9</v>
      </c>
      <c r="E174" t="s">
        <v>7</v>
      </c>
      <c r="F174">
        <v>0</v>
      </c>
      <c r="G174">
        <v>637</v>
      </c>
      <c r="H174">
        <v>2021</v>
      </c>
      <c r="I174">
        <v>1500000</v>
      </c>
      <c r="J174">
        <v>0</v>
      </c>
      <c r="K174">
        <v>1500000</v>
      </c>
      <c r="L174">
        <v>0</v>
      </c>
    </row>
    <row r="175" spans="1:12" x14ac:dyDescent="0.3">
      <c r="A175" s="32">
        <v>44440</v>
      </c>
      <c r="B175">
        <v>2022</v>
      </c>
      <c r="C175" t="s">
        <v>71</v>
      </c>
      <c r="D175" t="s">
        <v>10</v>
      </c>
      <c r="E175" t="s">
        <v>7</v>
      </c>
      <c r="F175">
        <v>0</v>
      </c>
      <c r="G175">
        <v>6036</v>
      </c>
      <c r="H175">
        <v>2021</v>
      </c>
      <c r="I175">
        <v>1500000</v>
      </c>
      <c r="J175">
        <v>0</v>
      </c>
      <c r="K175">
        <v>1500000</v>
      </c>
      <c r="L175">
        <v>0</v>
      </c>
    </row>
    <row r="176" spans="1:12" x14ac:dyDescent="0.3">
      <c r="A176" s="32">
        <v>44440</v>
      </c>
      <c r="B176">
        <v>2022</v>
      </c>
      <c r="C176" t="s">
        <v>71</v>
      </c>
      <c r="D176" t="s">
        <v>12</v>
      </c>
      <c r="E176" t="s">
        <v>7</v>
      </c>
      <c r="F176">
        <v>0</v>
      </c>
      <c r="G176">
        <v>348</v>
      </c>
      <c r="H176">
        <v>2021</v>
      </c>
      <c r="I176">
        <v>1500000</v>
      </c>
      <c r="J176">
        <v>0</v>
      </c>
      <c r="K176">
        <v>1500000</v>
      </c>
      <c r="L176">
        <v>0</v>
      </c>
    </row>
    <row r="177" spans="1:12" x14ac:dyDescent="0.3">
      <c r="A177" s="32">
        <v>44440</v>
      </c>
      <c r="B177">
        <v>2022</v>
      </c>
      <c r="C177" t="s">
        <v>71</v>
      </c>
      <c r="D177" t="s">
        <v>14</v>
      </c>
      <c r="E177" t="s">
        <v>6</v>
      </c>
      <c r="F177">
        <v>0</v>
      </c>
      <c r="G177">
        <v>26</v>
      </c>
      <c r="H177">
        <v>2021</v>
      </c>
      <c r="I177">
        <v>85000</v>
      </c>
      <c r="J177">
        <v>0</v>
      </c>
      <c r="K177">
        <v>85000</v>
      </c>
      <c r="L177">
        <v>0</v>
      </c>
    </row>
    <row r="178" spans="1:12" x14ac:dyDescent="0.3">
      <c r="A178" s="32">
        <v>44440</v>
      </c>
      <c r="B178">
        <v>2022</v>
      </c>
      <c r="C178" t="s">
        <v>71</v>
      </c>
      <c r="D178" t="s">
        <v>14</v>
      </c>
      <c r="E178" t="s">
        <v>7</v>
      </c>
      <c r="F178">
        <v>0</v>
      </c>
      <c r="G178">
        <v>444</v>
      </c>
      <c r="H178">
        <v>2021</v>
      </c>
      <c r="I178">
        <v>1500000</v>
      </c>
      <c r="J178">
        <v>0</v>
      </c>
      <c r="K178">
        <v>1500000</v>
      </c>
      <c r="L178">
        <v>0</v>
      </c>
    </row>
    <row r="179" spans="1:12" x14ac:dyDescent="0.3">
      <c r="A179" s="32">
        <v>44440</v>
      </c>
      <c r="B179">
        <v>2022</v>
      </c>
      <c r="C179" t="s">
        <v>71</v>
      </c>
      <c r="D179" t="s">
        <v>15</v>
      </c>
      <c r="E179" t="s">
        <v>6</v>
      </c>
      <c r="F179">
        <v>0</v>
      </c>
      <c r="G179">
        <v>3492</v>
      </c>
      <c r="H179">
        <v>2021</v>
      </c>
      <c r="I179">
        <v>85000</v>
      </c>
      <c r="J179">
        <v>0</v>
      </c>
      <c r="K179">
        <v>85000</v>
      </c>
      <c r="L179">
        <v>0</v>
      </c>
    </row>
    <row r="180" spans="1:12" x14ac:dyDescent="0.3">
      <c r="A180" s="32">
        <v>44440</v>
      </c>
      <c r="B180">
        <v>2022</v>
      </c>
      <c r="C180" t="s">
        <v>71</v>
      </c>
      <c r="D180" t="s">
        <v>15</v>
      </c>
      <c r="E180" t="s">
        <v>7</v>
      </c>
      <c r="F180">
        <v>0</v>
      </c>
      <c r="G180">
        <v>1202</v>
      </c>
      <c r="H180">
        <v>2021</v>
      </c>
      <c r="I180">
        <v>1500000</v>
      </c>
      <c r="J180">
        <v>0</v>
      </c>
      <c r="K180">
        <v>1500000</v>
      </c>
      <c r="L180">
        <v>0</v>
      </c>
    </row>
    <row r="181" spans="1:12" x14ac:dyDescent="0.3">
      <c r="A181" s="32">
        <v>44440</v>
      </c>
      <c r="B181">
        <v>2022</v>
      </c>
      <c r="C181" t="s">
        <v>71</v>
      </c>
      <c r="D181" t="s">
        <v>16</v>
      </c>
      <c r="E181" t="s">
        <v>6</v>
      </c>
      <c r="F181">
        <v>0</v>
      </c>
      <c r="G181">
        <v>1396</v>
      </c>
      <c r="H181">
        <v>2021</v>
      </c>
      <c r="I181">
        <v>85000</v>
      </c>
      <c r="J181">
        <v>0</v>
      </c>
      <c r="K181">
        <v>85000</v>
      </c>
      <c r="L181">
        <v>0</v>
      </c>
    </row>
    <row r="182" spans="1:12" x14ac:dyDescent="0.3">
      <c r="A182" s="32">
        <v>44440</v>
      </c>
      <c r="B182">
        <v>2022</v>
      </c>
      <c r="C182" t="s">
        <v>71</v>
      </c>
      <c r="D182" t="s">
        <v>16</v>
      </c>
      <c r="E182" t="s">
        <v>7</v>
      </c>
      <c r="F182">
        <v>0</v>
      </c>
      <c r="G182">
        <v>905</v>
      </c>
      <c r="H182">
        <v>2021</v>
      </c>
      <c r="I182">
        <v>1500000</v>
      </c>
      <c r="J182">
        <v>0</v>
      </c>
      <c r="K182">
        <v>1500000</v>
      </c>
      <c r="L182">
        <v>0</v>
      </c>
    </row>
    <row r="183" spans="1:12" x14ac:dyDescent="0.3">
      <c r="A183" s="32">
        <v>44440</v>
      </c>
      <c r="B183">
        <v>2022</v>
      </c>
      <c r="C183" t="s">
        <v>71</v>
      </c>
      <c r="D183" t="s">
        <v>17</v>
      </c>
      <c r="E183" t="s">
        <v>6</v>
      </c>
      <c r="F183">
        <v>0</v>
      </c>
      <c r="G183">
        <v>1465</v>
      </c>
      <c r="H183">
        <v>2021</v>
      </c>
      <c r="I183">
        <v>85000</v>
      </c>
      <c r="J183">
        <v>0</v>
      </c>
      <c r="K183">
        <v>85000</v>
      </c>
      <c r="L183">
        <v>0</v>
      </c>
    </row>
    <row r="184" spans="1:12" x14ac:dyDescent="0.3">
      <c r="A184" s="32">
        <v>44440</v>
      </c>
      <c r="B184">
        <v>2022</v>
      </c>
      <c r="C184" t="s">
        <v>71</v>
      </c>
      <c r="D184" t="s">
        <v>17</v>
      </c>
      <c r="E184" t="s">
        <v>7</v>
      </c>
      <c r="F184">
        <v>0</v>
      </c>
      <c r="G184">
        <v>264</v>
      </c>
      <c r="H184">
        <v>2021</v>
      </c>
      <c r="I184">
        <v>1500000</v>
      </c>
      <c r="J184">
        <v>0</v>
      </c>
      <c r="K184">
        <v>1500000</v>
      </c>
      <c r="L184">
        <v>0</v>
      </c>
    </row>
    <row r="185" spans="1:12" x14ac:dyDescent="0.3">
      <c r="A185" s="32">
        <v>44440</v>
      </c>
      <c r="B185">
        <v>2022</v>
      </c>
      <c r="C185" t="s">
        <v>71</v>
      </c>
      <c r="D185" t="s">
        <v>18</v>
      </c>
      <c r="E185" t="s">
        <v>7</v>
      </c>
      <c r="F185">
        <v>0</v>
      </c>
      <c r="G185">
        <v>681</v>
      </c>
      <c r="H185">
        <v>2021</v>
      </c>
      <c r="I185">
        <v>1500000</v>
      </c>
      <c r="J185">
        <v>0</v>
      </c>
      <c r="K185">
        <v>1500000</v>
      </c>
      <c r="L185">
        <v>0</v>
      </c>
    </row>
    <row r="186" spans="1:12" x14ac:dyDescent="0.3">
      <c r="A186" s="32">
        <v>44440</v>
      </c>
      <c r="B186">
        <v>2022</v>
      </c>
      <c r="C186" t="s">
        <v>71</v>
      </c>
      <c r="D186" t="s">
        <v>20</v>
      </c>
      <c r="E186" t="s">
        <v>6</v>
      </c>
      <c r="F186">
        <v>0</v>
      </c>
      <c r="G186">
        <v>2736</v>
      </c>
      <c r="H186">
        <v>2021</v>
      </c>
      <c r="I186">
        <v>85000</v>
      </c>
      <c r="J186">
        <v>0</v>
      </c>
      <c r="K186">
        <v>85000</v>
      </c>
      <c r="L186">
        <v>0</v>
      </c>
    </row>
    <row r="187" spans="1:12" x14ac:dyDescent="0.3">
      <c r="A187" s="32">
        <v>44440</v>
      </c>
      <c r="B187">
        <v>2022</v>
      </c>
      <c r="C187" t="s">
        <v>71</v>
      </c>
      <c r="D187" t="s">
        <v>20</v>
      </c>
      <c r="E187" t="s">
        <v>7</v>
      </c>
      <c r="F187">
        <v>0</v>
      </c>
      <c r="G187">
        <v>403</v>
      </c>
      <c r="H187">
        <v>2021</v>
      </c>
      <c r="I187">
        <v>1500000</v>
      </c>
      <c r="J187">
        <v>0</v>
      </c>
      <c r="K187">
        <v>1500000</v>
      </c>
      <c r="L187">
        <v>0</v>
      </c>
    </row>
    <row r="188" spans="1:12" x14ac:dyDescent="0.3">
      <c r="A188" s="32">
        <v>44470</v>
      </c>
      <c r="B188">
        <v>2022</v>
      </c>
      <c r="C188" t="s">
        <v>70</v>
      </c>
      <c r="D188" t="s">
        <v>8</v>
      </c>
      <c r="E188" t="s">
        <v>6</v>
      </c>
      <c r="F188">
        <v>0</v>
      </c>
      <c r="G188">
        <v>360</v>
      </c>
      <c r="H188">
        <v>2021</v>
      </c>
      <c r="I188">
        <v>85000</v>
      </c>
      <c r="J188">
        <v>0</v>
      </c>
      <c r="K188">
        <v>85000</v>
      </c>
      <c r="L188">
        <v>0</v>
      </c>
    </row>
    <row r="189" spans="1:12" x14ac:dyDescent="0.3">
      <c r="A189" s="32">
        <v>44470</v>
      </c>
      <c r="B189">
        <v>2022</v>
      </c>
      <c r="C189" t="s">
        <v>70</v>
      </c>
      <c r="D189" t="s">
        <v>9</v>
      </c>
      <c r="E189" t="s">
        <v>6</v>
      </c>
      <c r="F189">
        <v>0</v>
      </c>
      <c r="G189">
        <v>1109</v>
      </c>
      <c r="H189">
        <v>2021</v>
      </c>
      <c r="I189">
        <v>85000</v>
      </c>
      <c r="J189">
        <v>0</v>
      </c>
      <c r="K189">
        <v>85000</v>
      </c>
      <c r="L189">
        <v>0</v>
      </c>
    </row>
    <row r="190" spans="1:12" x14ac:dyDescent="0.3">
      <c r="A190" s="32">
        <v>44470</v>
      </c>
      <c r="B190">
        <v>2022</v>
      </c>
      <c r="C190" t="s">
        <v>70</v>
      </c>
      <c r="D190" t="s">
        <v>9</v>
      </c>
      <c r="E190" t="s">
        <v>7</v>
      </c>
      <c r="F190">
        <v>0</v>
      </c>
      <c r="G190">
        <v>570</v>
      </c>
      <c r="H190">
        <v>2021</v>
      </c>
      <c r="I190">
        <v>1500000</v>
      </c>
      <c r="J190">
        <v>0</v>
      </c>
      <c r="K190">
        <v>1500000</v>
      </c>
      <c r="L190">
        <v>0</v>
      </c>
    </row>
    <row r="191" spans="1:12" x14ac:dyDescent="0.3">
      <c r="A191" s="32">
        <v>44470</v>
      </c>
      <c r="B191">
        <v>2022</v>
      </c>
      <c r="C191" t="s">
        <v>70</v>
      </c>
      <c r="D191" t="s">
        <v>10</v>
      </c>
      <c r="E191" t="s">
        <v>7</v>
      </c>
      <c r="F191">
        <v>0</v>
      </c>
      <c r="G191">
        <v>5877</v>
      </c>
      <c r="H191">
        <v>2021</v>
      </c>
      <c r="I191">
        <v>1500000</v>
      </c>
      <c r="J191">
        <v>0</v>
      </c>
      <c r="K191">
        <v>1500000</v>
      </c>
      <c r="L191">
        <v>0</v>
      </c>
    </row>
    <row r="192" spans="1:12" x14ac:dyDescent="0.3">
      <c r="A192" s="32">
        <v>44470</v>
      </c>
      <c r="B192">
        <v>2022</v>
      </c>
      <c r="C192" t="s">
        <v>70</v>
      </c>
      <c r="D192" t="s">
        <v>14</v>
      </c>
      <c r="E192" t="s">
        <v>7</v>
      </c>
      <c r="F192">
        <v>0</v>
      </c>
      <c r="G192">
        <v>289</v>
      </c>
      <c r="H192">
        <v>2021</v>
      </c>
      <c r="I192">
        <v>1500000</v>
      </c>
      <c r="J192">
        <v>0</v>
      </c>
      <c r="K192">
        <v>1500000</v>
      </c>
      <c r="L192">
        <v>0</v>
      </c>
    </row>
    <row r="193" spans="1:12" x14ac:dyDescent="0.3">
      <c r="A193" s="32">
        <v>44470</v>
      </c>
      <c r="B193">
        <v>2022</v>
      </c>
      <c r="C193" t="s">
        <v>70</v>
      </c>
      <c r="D193" t="s">
        <v>15</v>
      </c>
      <c r="E193" t="s">
        <v>7</v>
      </c>
      <c r="F193">
        <v>0</v>
      </c>
      <c r="G193">
        <v>916</v>
      </c>
      <c r="H193">
        <v>2021</v>
      </c>
      <c r="I193">
        <v>1500000</v>
      </c>
      <c r="J193">
        <v>0</v>
      </c>
      <c r="K193">
        <v>1500000</v>
      </c>
      <c r="L193">
        <v>0</v>
      </c>
    </row>
    <row r="194" spans="1:12" x14ac:dyDescent="0.3">
      <c r="A194" s="32">
        <v>44470</v>
      </c>
      <c r="B194">
        <v>2022</v>
      </c>
      <c r="C194" t="s">
        <v>70</v>
      </c>
      <c r="D194" t="s">
        <v>16</v>
      </c>
      <c r="E194" t="s">
        <v>6</v>
      </c>
      <c r="F194">
        <v>0</v>
      </c>
      <c r="G194">
        <v>1414</v>
      </c>
      <c r="H194">
        <v>2021</v>
      </c>
      <c r="I194">
        <v>85000</v>
      </c>
      <c r="J194">
        <v>0</v>
      </c>
      <c r="K194">
        <v>85000</v>
      </c>
      <c r="L194">
        <v>0</v>
      </c>
    </row>
    <row r="195" spans="1:12" x14ac:dyDescent="0.3">
      <c r="A195" s="32">
        <v>44470</v>
      </c>
      <c r="B195">
        <v>2022</v>
      </c>
      <c r="C195" t="s">
        <v>70</v>
      </c>
      <c r="D195" t="s">
        <v>16</v>
      </c>
      <c r="E195" t="s">
        <v>7</v>
      </c>
      <c r="F195">
        <v>0</v>
      </c>
      <c r="G195">
        <v>722</v>
      </c>
      <c r="H195">
        <v>2021</v>
      </c>
      <c r="I195">
        <v>1500000</v>
      </c>
      <c r="J195">
        <v>0</v>
      </c>
      <c r="K195">
        <v>1500000</v>
      </c>
      <c r="L195">
        <v>0</v>
      </c>
    </row>
    <row r="196" spans="1:12" x14ac:dyDescent="0.3">
      <c r="A196" s="32">
        <v>44470</v>
      </c>
      <c r="B196">
        <v>2022</v>
      </c>
      <c r="C196" t="s">
        <v>70</v>
      </c>
      <c r="D196" t="s">
        <v>17</v>
      </c>
      <c r="E196" t="s">
        <v>6</v>
      </c>
      <c r="F196">
        <v>0</v>
      </c>
      <c r="G196">
        <v>1886</v>
      </c>
      <c r="H196">
        <v>2021</v>
      </c>
      <c r="I196">
        <v>85000</v>
      </c>
      <c r="J196">
        <v>0</v>
      </c>
      <c r="K196">
        <v>85000</v>
      </c>
      <c r="L196">
        <v>0</v>
      </c>
    </row>
    <row r="197" spans="1:12" x14ac:dyDescent="0.3">
      <c r="A197" s="32">
        <v>44470</v>
      </c>
      <c r="B197">
        <v>2022</v>
      </c>
      <c r="C197" t="s">
        <v>70</v>
      </c>
      <c r="D197" t="s">
        <v>17</v>
      </c>
      <c r="E197" t="s">
        <v>7</v>
      </c>
      <c r="F197">
        <v>0</v>
      </c>
      <c r="G197">
        <v>283</v>
      </c>
      <c r="H197">
        <v>2021</v>
      </c>
      <c r="I197">
        <v>1500000</v>
      </c>
      <c r="J197">
        <v>0</v>
      </c>
      <c r="K197">
        <v>1500000</v>
      </c>
      <c r="L197">
        <v>0</v>
      </c>
    </row>
    <row r="198" spans="1:12" x14ac:dyDescent="0.3">
      <c r="A198" s="32">
        <v>44470</v>
      </c>
      <c r="B198">
        <v>2022</v>
      </c>
      <c r="C198" t="s">
        <v>70</v>
      </c>
      <c r="D198" t="s">
        <v>18</v>
      </c>
      <c r="E198" t="s">
        <v>6</v>
      </c>
      <c r="F198">
        <v>0</v>
      </c>
      <c r="G198">
        <v>650</v>
      </c>
      <c r="H198">
        <v>2021</v>
      </c>
      <c r="I198">
        <v>85000</v>
      </c>
      <c r="J198">
        <v>0</v>
      </c>
      <c r="K198">
        <v>85000</v>
      </c>
      <c r="L198">
        <v>0</v>
      </c>
    </row>
    <row r="199" spans="1:12" x14ac:dyDescent="0.3">
      <c r="A199" s="32">
        <v>44470</v>
      </c>
      <c r="B199">
        <v>2022</v>
      </c>
      <c r="C199" t="s">
        <v>70</v>
      </c>
      <c r="D199" t="s">
        <v>18</v>
      </c>
      <c r="E199" t="s">
        <v>7</v>
      </c>
      <c r="F199">
        <v>0</v>
      </c>
      <c r="G199">
        <v>567</v>
      </c>
      <c r="H199">
        <v>2021</v>
      </c>
      <c r="I199">
        <v>1500000</v>
      </c>
      <c r="J199">
        <v>0</v>
      </c>
      <c r="K199">
        <v>1500000</v>
      </c>
      <c r="L199">
        <v>0</v>
      </c>
    </row>
    <row r="200" spans="1:12" x14ac:dyDescent="0.3">
      <c r="A200" s="32">
        <v>44470</v>
      </c>
      <c r="B200">
        <v>2022</v>
      </c>
      <c r="C200" t="s">
        <v>70</v>
      </c>
      <c r="D200" t="s">
        <v>19</v>
      </c>
      <c r="E200" t="s">
        <v>7</v>
      </c>
      <c r="F200">
        <v>0</v>
      </c>
      <c r="G200">
        <v>609</v>
      </c>
      <c r="H200">
        <v>2021</v>
      </c>
      <c r="I200">
        <v>1500000</v>
      </c>
      <c r="J200">
        <v>0</v>
      </c>
      <c r="K200">
        <v>1500000</v>
      </c>
      <c r="L200">
        <v>0</v>
      </c>
    </row>
    <row r="201" spans="1:12" x14ac:dyDescent="0.3">
      <c r="A201" s="32">
        <v>44470</v>
      </c>
      <c r="B201">
        <v>2022</v>
      </c>
      <c r="C201" t="s">
        <v>70</v>
      </c>
      <c r="D201" t="s">
        <v>20</v>
      </c>
      <c r="E201" t="s">
        <v>6</v>
      </c>
      <c r="F201">
        <v>0</v>
      </c>
      <c r="G201">
        <v>3015</v>
      </c>
      <c r="H201">
        <v>2021</v>
      </c>
      <c r="I201">
        <v>85000</v>
      </c>
      <c r="J201">
        <v>0</v>
      </c>
      <c r="K201">
        <v>85000</v>
      </c>
      <c r="L201">
        <v>0</v>
      </c>
    </row>
    <row r="202" spans="1:12" x14ac:dyDescent="0.3">
      <c r="A202" s="32">
        <v>44470</v>
      </c>
      <c r="B202">
        <v>2022</v>
      </c>
      <c r="C202" t="s">
        <v>70</v>
      </c>
      <c r="D202" t="s">
        <v>20</v>
      </c>
      <c r="E202" t="s">
        <v>7</v>
      </c>
      <c r="F202">
        <v>0</v>
      </c>
      <c r="G202">
        <v>366</v>
      </c>
      <c r="H202">
        <v>2021</v>
      </c>
      <c r="I202">
        <v>1500000</v>
      </c>
      <c r="J202">
        <v>0</v>
      </c>
      <c r="K202">
        <v>1500000</v>
      </c>
      <c r="L202">
        <v>0</v>
      </c>
    </row>
    <row r="203" spans="1:12" x14ac:dyDescent="0.3">
      <c r="A203" s="32">
        <v>44501</v>
      </c>
      <c r="B203">
        <v>2022</v>
      </c>
      <c r="C203" t="s">
        <v>70</v>
      </c>
      <c r="D203" t="s">
        <v>8</v>
      </c>
      <c r="E203" t="s">
        <v>6</v>
      </c>
      <c r="F203">
        <v>0</v>
      </c>
      <c r="G203">
        <v>413</v>
      </c>
      <c r="H203">
        <v>2021</v>
      </c>
      <c r="I203">
        <v>85000</v>
      </c>
      <c r="J203">
        <v>0</v>
      </c>
      <c r="K203">
        <v>85000</v>
      </c>
      <c r="L203">
        <v>0</v>
      </c>
    </row>
    <row r="204" spans="1:12" x14ac:dyDescent="0.3">
      <c r="A204" s="32">
        <v>44501</v>
      </c>
      <c r="B204">
        <v>2022</v>
      </c>
      <c r="C204" t="s">
        <v>70</v>
      </c>
      <c r="D204" t="s">
        <v>8</v>
      </c>
      <c r="E204" t="s">
        <v>7</v>
      </c>
      <c r="F204">
        <v>0</v>
      </c>
      <c r="G204">
        <v>125</v>
      </c>
      <c r="H204">
        <v>2021</v>
      </c>
      <c r="I204">
        <v>1500000</v>
      </c>
      <c r="J204">
        <v>0</v>
      </c>
      <c r="K204">
        <v>1500000</v>
      </c>
      <c r="L204">
        <v>0</v>
      </c>
    </row>
    <row r="205" spans="1:12" x14ac:dyDescent="0.3">
      <c r="A205" s="32">
        <v>44501</v>
      </c>
      <c r="B205">
        <v>2022</v>
      </c>
      <c r="C205" t="s">
        <v>70</v>
      </c>
      <c r="D205" t="s">
        <v>9</v>
      </c>
      <c r="E205" t="s">
        <v>6</v>
      </c>
      <c r="F205">
        <v>0</v>
      </c>
      <c r="G205">
        <v>1262</v>
      </c>
      <c r="H205">
        <v>2021</v>
      </c>
      <c r="I205">
        <v>85000</v>
      </c>
      <c r="J205">
        <v>0</v>
      </c>
      <c r="K205">
        <v>85000</v>
      </c>
      <c r="L205">
        <v>0</v>
      </c>
    </row>
    <row r="206" spans="1:12" x14ac:dyDescent="0.3">
      <c r="A206" s="32">
        <v>44501</v>
      </c>
      <c r="B206">
        <v>2022</v>
      </c>
      <c r="C206" t="s">
        <v>70</v>
      </c>
      <c r="D206" t="s">
        <v>9</v>
      </c>
      <c r="E206" t="s">
        <v>7</v>
      </c>
      <c r="F206">
        <v>0</v>
      </c>
      <c r="G206">
        <v>646</v>
      </c>
      <c r="H206">
        <v>2021</v>
      </c>
      <c r="I206">
        <v>1500000</v>
      </c>
      <c r="J206">
        <v>0</v>
      </c>
      <c r="K206">
        <v>1500000</v>
      </c>
      <c r="L206">
        <v>0</v>
      </c>
    </row>
    <row r="207" spans="1:12" x14ac:dyDescent="0.3">
      <c r="A207" s="32">
        <v>44501</v>
      </c>
      <c r="B207">
        <v>2022</v>
      </c>
      <c r="C207" t="s">
        <v>70</v>
      </c>
      <c r="D207" t="s">
        <v>10</v>
      </c>
      <c r="E207" t="s">
        <v>7</v>
      </c>
      <c r="F207">
        <v>0</v>
      </c>
      <c r="G207">
        <v>5618</v>
      </c>
      <c r="H207">
        <v>2021</v>
      </c>
      <c r="I207">
        <v>1500000</v>
      </c>
      <c r="J207">
        <v>0</v>
      </c>
      <c r="K207">
        <v>1500000</v>
      </c>
      <c r="L207">
        <v>0</v>
      </c>
    </row>
    <row r="208" spans="1:12" x14ac:dyDescent="0.3">
      <c r="A208" s="32">
        <v>44501</v>
      </c>
      <c r="B208">
        <v>2022</v>
      </c>
      <c r="C208" t="s">
        <v>70</v>
      </c>
      <c r="D208" t="s">
        <v>12</v>
      </c>
      <c r="E208" t="s">
        <v>7</v>
      </c>
      <c r="F208">
        <v>0</v>
      </c>
      <c r="G208">
        <v>330</v>
      </c>
      <c r="H208">
        <v>2021</v>
      </c>
      <c r="I208">
        <v>1500000</v>
      </c>
      <c r="J208">
        <v>0</v>
      </c>
      <c r="K208">
        <v>1500000</v>
      </c>
      <c r="L208">
        <v>0</v>
      </c>
    </row>
    <row r="209" spans="1:12" x14ac:dyDescent="0.3">
      <c r="A209" s="32">
        <v>44501</v>
      </c>
      <c r="B209">
        <v>2022</v>
      </c>
      <c r="C209" t="s">
        <v>70</v>
      </c>
      <c r="D209" t="s">
        <v>28</v>
      </c>
      <c r="E209" t="s">
        <v>7</v>
      </c>
      <c r="F209">
        <v>0</v>
      </c>
      <c r="G209">
        <v>4496</v>
      </c>
      <c r="H209">
        <v>2021</v>
      </c>
      <c r="I209">
        <v>1500000</v>
      </c>
      <c r="J209">
        <v>0</v>
      </c>
      <c r="K209">
        <v>1500000</v>
      </c>
      <c r="L209">
        <v>0</v>
      </c>
    </row>
    <row r="210" spans="1:12" x14ac:dyDescent="0.3">
      <c r="A210" s="32">
        <v>44501</v>
      </c>
      <c r="B210">
        <v>2022</v>
      </c>
      <c r="C210" t="s">
        <v>70</v>
      </c>
      <c r="D210" t="s">
        <v>13</v>
      </c>
      <c r="E210" t="s">
        <v>7</v>
      </c>
      <c r="F210">
        <v>0</v>
      </c>
      <c r="G210">
        <v>4709</v>
      </c>
      <c r="H210">
        <v>2021</v>
      </c>
      <c r="I210">
        <v>1500000</v>
      </c>
      <c r="J210">
        <v>0</v>
      </c>
      <c r="K210">
        <v>1500000</v>
      </c>
      <c r="L210">
        <v>0</v>
      </c>
    </row>
    <row r="211" spans="1:12" x14ac:dyDescent="0.3">
      <c r="A211" s="32">
        <v>44501</v>
      </c>
      <c r="B211">
        <v>2022</v>
      </c>
      <c r="C211" t="s">
        <v>70</v>
      </c>
      <c r="D211" t="s">
        <v>14</v>
      </c>
      <c r="E211" t="s">
        <v>6</v>
      </c>
      <c r="F211">
        <v>0</v>
      </c>
      <c r="G211">
        <v>28</v>
      </c>
      <c r="H211">
        <v>2021</v>
      </c>
      <c r="I211">
        <v>85000</v>
      </c>
      <c r="J211">
        <v>0</v>
      </c>
      <c r="K211">
        <v>85000</v>
      </c>
      <c r="L211">
        <v>0</v>
      </c>
    </row>
    <row r="212" spans="1:12" x14ac:dyDescent="0.3">
      <c r="A212" s="32">
        <v>44501</v>
      </c>
      <c r="B212">
        <v>2022</v>
      </c>
      <c r="C212" t="s">
        <v>70</v>
      </c>
      <c r="D212" t="s">
        <v>14</v>
      </c>
      <c r="E212" t="s">
        <v>7</v>
      </c>
      <c r="F212">
        <v>0</v>
      </c>
      <c r="G212">
        <v>287</v>
      </c>
      <c r="H212">
        <v>2021</v>
      </c>
      <c r="I212">
        <v>1500000</v>
      </c>
      <c r="J212">
        <v>0</v>
      </c>
      <c r="K212">
        <v>1500000</v>
      </c>
      <c r="L212">
        <v>0</v>
      </c>
    </row>
    <row r="213" spans="1:12" x14ac:dyDescent="0.3">
      <c r="A213" s="32">
        <v>44501</v>
      </c>
      <c r="B213">
        <v>2022</v>
      </c>
      <c r="C213" t="s">
        <v>70</v>
      </c>
      <c r="D213" t="s">
        <v>15</v>
      </c>
      <c r="E213" t="s">
        <v>7</v>
      </c>
      <c r="F213">
        <v>0</v>
      </c>
      <c r="G213">
        <v>875</v>
      </c>
      <c r="H213">
        <v>2021</v>
      </c>
      <c r="I213">
        <v>1500000</v>
      </c>
      <c r="J213">
        <v>0</v>
      </c>
      <c r="K213">
        <v>1500000</v>
      </c>
      <c r="L213">
        <v>0</v>
      </c>
    </row>
    <row r="214" spans="1:12" x14ac:dyDescent="0.3">
      <c r="A214" s="32">
        <v>44501</v>
      </c>
      <c r="B214">
        <v>2022</v>
      </c>
      <c r="C214" t="s">
        <v>70</v>
      </c>
      <c r="D214" t="s">
        <v>16</v>
      </c>
      <c r="E214" t="s">
        <v>6</v>
      </c>
      <c r="F214">
        <v>0</v>
      </c>
      <c r="G214">
        <v>1442</v>
      </c>
      <c r="H214">
        <v>2021</v>
      </c>
      <c r="I214">
        <v>85000</v>
      </c>
      <c r="J214">
        <v>0</v>
      </c>
      <c r="K214">
        <v>85000</v>
      </c>
      <c r="L214">
        <v>0</v>
      </c>
    </row>
    <row r="215" spans="1:12" x14ac:dyDescent="0.3">
      <c r="A215" s="32">
        <v>44501</v>
      </c>
      <c r="B215">
        <v>2022</v>
      </c>
      <c r="C215" t="s">
        <v>70</v>
      </c>
      <c r="D215" t="s">
        <v>16</v>
      </c>
      <c r="E215" t="s">
        <v>7</v>
      </c>
      <c r="F215">
        <v>0</v>
      </c>
      <c r="G215">
        <v>806</v>
      </c>
      <c r="H215">
        <v>2021</v>
      </c>
      <c r="I215">
        <v>1500000</v>
      </c>
      <c r="J215">
        <v>0</v>
      </c>
      <c r="K215">
        <v>1500000</v>
      </c>
      <c r="L215">
        <v>0</v>
      </c>
    </row>
    <row r="216" spans="1:12" x14ac:dyDescent="0.3">
      <c r="A216" s="32">
        <v>44501</v>
      </c>
      <c r="B216">
        <v>2022</v>
      </c>
      <c r="C216" t="s">
        <v>70</v>
      </c>
      <c r="D216" t="s">
        <v>17</v>
      </c>
      <c r="E216" t="s">
        <v>6</v>
      </c>
      <c r="F216">
        <v>0</v>
      </c>
      <c r="G216">
        <v>1820</v>
      </c>
      <c r="H216">
        <v>2021</v>
      </c>
      <c r="I216">
        <v>85000</v>
      </c>
      <c r="J216">
        <v>0</v>
      </c>
      <c r="K216">
        <v>85000</v>
      </c>
      <c r="L216">
        <v>0</v>
      </c>
    </row>
    <row r="217" spans="1:12" x14ac:dyDescent="0.3">
      <c r="A217" s="32">
        <v>44501</v>
      </c>
      <c r="B217">
        <v>2022</v>
      </c>
      <c r="C217" t="s">
        <v>70</v>
      </c>
      <c r="D217" t="s">
        <v>17</v>
      </c>
      <c r="E217" t="s">
        <v>7</v>
      </c>
      <c r="F217">
        <v>0</v>
      </c>
      <c r="G217">
        <v>328</v>
      </c>
      <c r="H217">
        <v>2021</v>
      </c>
      <c r="I217">
        <v>1500000</v>
      </c>
      <c r="J217">
        <v>0</v>
      </c>
      <c r="K217">
        <v>1500000</v>
      </c>
      <c r="L217">
        <v>0</v>
      </c>
    </row>
    <row r="218" spans="1:12" x14ac:dyDescent="0.3">
      <c r="A218" s="32">
        <v>44501</v>
      </c>
      <c r="B218">
        <v>2022</v>
      </c>
      <c r="C218" t="s">
        <v>70</v>
      </c>
      <c r="D218" t="s">
        <v>18</v>
      </c>
      <c r="E218" t="s">
        <v>6</v>
      </c>
      <c r="F218">
        <v>0</v>
      </c>
      <c r="G218">
        <v>592</v>
      </c>
      <c r="H218">
        <v>2021</v>
      </c>
      <c r="I218">
        <v>85000</v>
      </c>
      <c r="J218">
        <v>0</v>
      </c>
      <c r="K218">
        <v>85000</v>
      </c>
      <c r="L218">
        <v>0</v>
      </c>
    </row>
    <row r="219" spans="1:12" x14ac:dyDescent="0.3">
      <c r="A219" s="32">
        <v>44501</v>
      </c>
      <c r="B219">
        <v>2022</v>
      </c>
      <c r="C219" t="s">
        <v>70</v>
      </c>
      <c r="D219" t="s">
        <v>18</v>
      </c>
      <c r="E219" t="s">
        <v>7</v>
      </c>
      <c r="F219">
        <v>0</v>
      </c>
      <c r="G219">
        <v>692</v>
      </c>
      <c r="H219">
        <v>2021</v>
      </c>
      <c r="I219">
        <v>1500000</v>
      </c>
      <c r="J219">
        <v>0</v>
      </c>
      <c r="K219">
        <v>1500000</v>
      </c>
      <c r="L219">
        <v>0</v>
      </c>
    </row>
    <row r="220" spans="1:12" x14ac:dyDescent="0.3">
      <c r="A220" s="32">
        <v>44501</v>
      </c>
      <c r="B220">
        <v>2022</v>
      </c>
      <c r="C220" t="s">
        <v>70</v>
      </c>
      <c r="D220" t="s">
        <v>20</v>
      </c>
      <c r="E220" t="s">
        <v>6</v>
      </c>
      <c r="F220">
        <v>0</v>
      </c>
      <c r="G220">
        <v>3843</v>
      </c>
      <c r="H220">
        <v>2021</v>
      </c>
      <c r="I220">
        <v>85000</v>
      </c>
      <c r="J220">
        <v>0</v>
      </c>
      <c r="K220">
        <v>85000</v>
      </c>
      <c r="L220">
        <v>0</v>
      </c>
    </row>
    <row r="221" spans="1:12" x14ac:dyDescent="0.3">
      <c r="A221" s="32">
        <v>44501</v>
      </c>
      <c r="B221">
        <v>2022</v>
      </c>
      <c r="C221" t="s">
        <v>70</v>
      </c>
      <c r="D221" t="s">
        <v>20</v>
      </c>
      <c r="E221" t="s">
        <v>7</v>
      </c>
      <c r="F221">
        <v>0</v>
      </c>
      <c r="G221">
        <v>326</v>
      </c>
      <c r="H221">
        <v>2021</v>
      </c>
      <c r="I221">
        <v>1500000</v>
      </c>
      <c r="J221">
        <v>0</v>
      </c>
      <c r="K221">
        <v>1500000</v>
      </c>
      <c r="L221">
        <v>0</v>
      </c>
    </row>
    <row r="222" spans="1:12" x14ac:dyDescent="0.3">
      <c r="A222" s="32">
        <v>44531</v>
      </c>
      <c r="B222">
        <v>2022</v>
      </c>
      <c r="C222" t="s">
        <v>70</v>
      </c>
      <c r="D222" t="s">
        <v>8</v>
      </c>
      <c r="E222" t="s">
        <v>6</v>
      </c>
      <c r="F222">
        <v>0</v>
      </c>
      <c r="G222">
        <v>376</v>
      </c>
      <c r="H222">
        <v>2021</v>
      </c>
      <c r="I222">
        <v>85000</v>
      </c>
      <c r="J222">
        <v>0</v>
      </c>
      <c r="K222">
        <v>85000</v>
      </c>
      <c r="L222">
        <v>0</v>
      </c>
    </row>
    <row r="223" spans="1:12" x14ac:dyDescent="0.3">
      <c r="A223" s="32">
        <v>44531</v>
      </c>
      <c r="B223">
        <v>2022</v>
      </c>
      <c r="C223" t="s">
        <v>70</v>
      </c>
      <c r="D223" t="s">
        <v>9</v>
      </c>
      <c r="E223" t="s">
        <v>6</v>
      </c>
      <c r="F223">
        <v>0</v>
      </c>
      <c r="G223">
        <v>1036</v>
      </c>
      <c r="H223">
        <v>2021</v>
      </c>
      <c r="I223">
        <v>85000</v>
      </c>
      <c r="J223">
        <v>0</v>
      </c>
      <c r="K223">
        <v>85000</v>
      </c>
      <c r="L223">
        <v>0</v>
      </c>
    </row>
    <row r="224" spans="1:12" x14ac:dyDescent="0.3">
      <c r="A224" s="32">
        <v>44531</v>
      </c>
      <c r="B224">
        <v>2022</v>
      </c>
      <c r="C224" t="s">
        <v>70</v>
      </c>
      <c r="D224" t="s">
        <v>9</v>
      </c>
      <c r="E224" t="s">
        <v>7</v>
      </c>
      <c r="F224">
        <v>0</v>
      </c>
      <c r="G224">
        <v>709</v>
      </c>
      <c r="H224">
        <v>2021</v>
      </c>
      <c r="I224">
        <v>1500000</v>
      </c>
      <c r="J224">
        <v>0</v>
      </c>
      <c r="K224">
        <v>1500000</v>
      </c>
      <c r="L224">
        <v>0</v>
      </c>
    </row>
    <row r="225" spans="1:12" x14ac:dyDescent="0.3">
      <c r="A225" s="32">
        <v>44531</v>
      </c>
      <c r="B225">
        <v>2022</v>
      </c>
      <c r="C225" t="s">
        <v>70</v>
      </c>
      <c r="D225" t="s">
        <v>13</v>
      </c>
      <c r="E225" t="s">
        <v>7</v>
      </c>
      <c r="F225">
        <v>0</v>
      </c>
      <c r="G225">
        <v>5306</v>
      </c>
      <c r="H225">
        <v>2021</v>
      </c>
      <c r="I225">
        <v>1500000</v>
      </c>
      <c r="J225">
        <v>0</v>
      </c>
      <c r="K225">
        <v>1500000</v>
      </c>
      <c r="L225">
        <v>0</v>
      </c>
    </row>
    <row r="226" spans="1:12" x14ac:dyDescent="0.3">
      <c r="A226" s="32">
        <v>44531</v>
      </c>
      <c r="B226">
        <v>2022</v>
      </c>
      <c r="C226" t="s">
        <v>70</v>
      </c>
      <c r="D226" t="s">
        <v>14</v>
      </c>
      <c r="E226" t="s">
        <v>6</v>
      </c>
      <c r="F226">
        <v>0</v>
      </c>
      <c r="G226">
        <v>15</v>
      </c>
      <c r="H226">
        <v>2021</v>
      </c>
      <c r="I226">
        <v>85000</v>
      </c>
      <c r="J226">
        <v>0</v>
      </c>
      <c r="K226">
        <v>85000</v>
      </c>
      <c r="L226">
        <v>0</v>
      </c>
    </row>
    <row r="227" spans="1:12" x14ac:dyDescent="0.3">
      <c r="A227" s="32">
        <v>44531</v>
      </c>
      <c r="B227">
        <v>2022</v>
      </c>
      <c r="C227" t="s">
        <v>70</v>
      </c>
      <c r="D227" t="s">
        <v>14</v>
      </c>
      <c r="E227" t="s">
        <v>7</v>
      </c>
      <c r="F227">
        <v>0</v>
      </c>
      <c r="G227">
        <v>167</v>
      </c>
      <c r="H227">
        <v>2021</v>
      </c>
      <c r="I227">
        <v>1500000</v>
      </c>
      <c r="J227">
        <v>0</v>
      </c>
      <c r="K227">
        <v>1500000</v>
      </c>
      <c r="L227">
        <v>0</v>
      </c>
    </row>
    <row r="228" spans="1:12" x14ac:dyDescent="0.3">
      <c r="A228" s="32">
        <v>44531</v>
      </c>
      <c r="B228">
        <v>2022</v>
      </c>
      <c r="C228" t="s">
        <v>70</v>
      </c>
      <c r="D228" t="s">
        <v>15</v>
      </c>
      <c r="E228" t="s">
        <v>7</v>
      </c>
      <c r="F228">
        <v>0</v>
      </c>
      <c r="G228">
        <v>849</v>
      </c>
      <c r="H228">
        <v>2021</v>
      </c>
      <c r="I228">
        <v>1500000</v>
      </c>
      <c r="J228">
        <v>0</v>
      </c>
      <c r="K228">
        <v>1500000</v>
      </c>
      <c r="L228">
        <v>0</v>
      </c>
    </row>
    <row r="229" spans="1:12" x14ac:dyDescent="0.3">
      <c r="A229" s="32">
        <v>44531</v>
      </c>
      <c r="B229">
        <v>2022</v>
      </c>
      <c r="C229" t="s">
        <v>70</v>
      </c>
      <c r="D229" t="s">
        <v>16</v>
      </c>
      <c r="E229" t="s">
        <v>6</v>
      </c>
      <c r="F229">
        <v>0</v>
      </c>
      <c r="G229">
        <v>1101</v>
      </c>
      <c r="H229">
        <v>2021</v>
      </c>
      <c r="I229">
        <v>85000</v>
      </c>
      <c r="J229">
        <v>0</v>
      </c>
      <c r="K229">
        <v>85000</v>
      </c>
      <c r="L229">
        <v>0</v>
      </c>
    </row>
    <row r="230" spans="1:12" x14ac:dyDescent="0.3">
      <c r="A230" s="32">
        <v>44531</v>
      </c>
      <c r="B230">
        <v>2022</v>
      </c>
      <c r="C230" t="s">
        <v>70</v>
      </c>
      <c r="D230" t="s">
        <v>16</v>
      </c>
      <c r="E230" t="s">
        <v>7</v>
      </c>
      <c r="F230">
        <v>0</v>
      </c>
      <c r="G230">
        <v>888</v>
      </c>
      <c r="H230">
        <v>2021</v>
      </c>
      <c r="I230">
        <v>1500000</v>
      </c>
      <c r="J230">
        <v>0</v>
      </c>
      <c r="K230">
        <v>1500000</v>
      </c>
      <c r="L230">
        <v>0</v>
      </c>
    </row>
    <row r="231" spans="1:12" x14ac:dyDescent="0.3">
      <c r="A231" s="32">
        <v>44531</v>
      </c>
      <c r="B231">
        <v>2022</v>
      </c>
      <c r="C231" t="s">
        <v>70</v>
      </c>
      <c r="D231" t="s">
        <v>17</v>
      </c>
      <c r="E231" t="s">
        <v>6</v>
      </c>
      <c r="F231">
        <v>0</v>
      </c>
      <c r="G231">
        <v>1740</v>
      </c>
      <c r="H231">
        <v>2021</v>
      </c>
      <c r="I231">
        <v>85000</v>
      </c>
      <c r="J231">
        <v>0</v>
      </c>
      <c r="K231">
        <v>85000</v>
      </c>
      <c r="L231">
        <v>0</v>
      </c>
    </row>
    <row r="232" spans="1:12" x14ac:dyDescent="0.3">
      <c r="A232" s="32">
        <v>44531</v>
      </c>
      <c r="B232">
        <v>2022</v>
      </c>
      <c r="C232" t="s">
        <v>70</v>
      </c>
      <c r="D232" t="s">
        <v>17</v>
      </c>
      <c r="E232" t="s">
        <v>7</v>
      </c>
      <c r="F232">
        <v>0</v>
      </c>
      <c r="G232">
        <v>376</v>
      </c>
      <c r="H232">
        <v>2021</v>
      </c>
      <c r="I232">
        <v>1500000</v>
      </c>
      <c r="J232">
        <v>0</v>
      </c>
      <c r="K232">
        <v>1500000</v>
      </c>
      <c r="L232">
        <v>0</v>
      </c>
    </row>
    <row r="233" spans="1:12" x14ac:dyDescent="0.3">
      <c r="A233" s="32">
        <v>44531</v>
      </c>
      <c r="B233">
        <v>2022</v>
      </c>
      <c r="C233" t="s">
        <v>70</v>
      </c>
      <c r="D233" t="s">
        <v>18</v>
      </c>
      <c r="E233" t="s">
        <v>6</v>
      </c>
      <c r="F233">
        <v>0</v>
      </c>
      <c r="G233">
        <v>353</v>
      </c>
      <c r="H233">
        <v>2021</v>
      </c>
      <c r="I233">
        <v>85000</v>
      </c>
      <c r="J233">
        <v>0</v>
      </c>
      <c r="K233">
        <v>85000</v>
      </c>
      <c r="L233">
        <v>0</v>
      </c>
    </row>
    <row r="234" spans="1:12" x14ac:dyDescent="0.3">
      <c r="A234" s="32">
        <v>44531</v>
      </c>
      <c r="B234">
        <v>2022</v>
      </c>
      <c r="C234" t="s">
        <v>70</v>
      </c>
      <c r="D234" t="s">
        <v>18</v>
      </c>
      <c r="E234" t="s">
        <v>7</v>
      </c>
      <c r="F234">
        <v>0</v>
      </c>
      <c r="G234">
        <v>540</v>
      </c>
      <c r="H234">
        <v>2021</v>
      </c>
      <c r="I234">
        <v>1500000</v>
      </c>
      <c r="J234">
        <v>0</v>
      </c>
      <c r="K234">
        <v>1500000</v>
      </c>
      <c r="L234">
        <v>0</v>
      </c>
    </row>
    <row r="235" spans="1:12" x14ac:dyDescent="0.3">
      <c r="A235" s="32">
        <v>44531</v>
      </c>
      <c r="B235">
        <v>2022</v>
      </c>
      <c r="C235" t="s">
        <v>70</v>
      </c>
      <c r="D235" t="s">
        <v>20</v>
      </c>
      <c r="E235" t="s">
        <v>7</v>
      </c>
      <c r="F235">
        <v>0</v>
      </c>
      <c r="G235">
        <v>352</v>
      </c>
      <c r="H235">
        <v>2021</v>
      </c>
      <c r="I235">
        <v>1500000</v>
      </c>
      <c r="J235">
        <v>0</v>
      </c>
      <c r="K235">
        <v>1500000</v>
      </c>
      <c r="L235">
        <v>0</v>
      </c>
    </row>
    <row r="236" spans="1:12" x14ac:dyDescent="0.3">
      <c r="A236" s="32">
        <v>44562</v>
      </c>
      <c r="B236">
        <v>2022</v>
      </c>
      <c r="C236" t="s">
        <v>69</v>
      </c>
      <c r="D236" t="s">
        <v>8</v>
      </c>
      <c r="E236" t="s">
        <v>6</v>
      </c>
      <c r="F236">
        <v>0</v>
      </c>
      <c r="G236">
        <v>336</v>
      </c>
      <c r="H236">
        <v>2022</v>
      </c>
      <c r="I236">
        <v>85000</v>
      </c>
      <c r="J236">
        <v>0</v>
      </c>
      <c r="K236">
        <v>85000</v>
      </c>
      <c r="L236">
        <v>0</v>
      </c>
    </row>
    <row r="237" spans="1:12" x14ac:dyDescent="0.3">
      <c r="A237" s="32">
        <v>44562</v>
      </c>
      <c r="B237">
        <v>2022</v>
      </c>
      <c r="C237" t="s">
        <v>69</v>
      </c>
      <c r="D237" t="s">
        <v>8</v>
      </c>
      <c r="E237" t="s">
        <v>7</v>
      </c>
      <c r="F237">
        <v>0</v>
      </c>
      <c r="G237">
        <v>90</v>
      </c>
      <c r="H237">
        <v>2022</v>
      </c>
      <c r="I237">
        <v>1500000</v>
      </c>
      <c r="J237">
        <v>0</v>
      </c>
      <c r="K237">
        <v>1500000</v>
      </c>
      <c r="L237">
        <v>0</v>
      </c>
    </row>
    <row r="238" spans="1:12" x14ac:dyDescent="0.3">
      <c r="A238" s="32">
        <v>44562</v>
      </c>
      <c r="B238">
        <v>2022</v>
      </c>
      <c r="C238" t="s">
        <v>69</v>
      </c>
      <c r="D238" t="s">
        <v>9</v>
      </c>
      <c r="E238" t="s">
        <v>6</v>
      </c>
      <c r="F238">
        <v>0</v>
      </c>
      <c r="G238">
        <v>950</v>
      </c>
      <c r="H238">
        <v>2022</v>
      </c>
      <c r="I238">
        <v>85000</v>
      </c>
      <c r="J238">
        <v>0</v>
      </c>
      <c r="K238">
        <v>85000</v>
      </c>
      <c r="L238">
        <v>0</v>
      </c>
    </row>
    <row r="239" spans="1:12" x14ac:dyDescent="0.3">
      <c r="A239" s="32">
        <v>44562</v>
      </c>
      <c r="B239">
        <v>2022</v>
      </c>
      <c r="C239" t="s">
        <v>69</v>
      </c>
      <c r="D239" t="s">
        <v>9</v>
      </c>
      <c r="E239" t="s">
        <v>7</v>
      </c>
      <c r="F239">
        <v>0</v>
      </c>
      <c r="G239">
        <v>766</v>
      </c>
      <c r="H239">
        <v>2022</v>
      </c>
      <c r="I239">
        <v>1500000</v>
      </c>
      <c r="J239">
        <v>0</v>
      </c>
      <c r="K239">
        <v>1500000</v>
      </c>
      <c r="L239">
        <v>0</v>
      </c>
    </row>
    <row r="240" spans="1:12" x14ac:dyDescent="0.3">
      <c r="A240" s="32">
        <v>44562</v>
      </c>
      <c r="B240">
        <v>2022</v>
      </c>
      <c r="C240" t="s">
        <v>69</v>
      </c>
      <c r="D240" t="s">
        <v>10</v>
      </c>
      <c r="E240" t="s">
        <v>7</v>
      </c>
      <c r="F240">
        <v>0</v>
      </c>
      <c r="G240">
        <v>5550</v>
      </c>
      <c r="H240">
        <v>2022</v>
      </c>
      <c r="I240">
        <v>1500000</v>
      </c>
      <c r="J240">
        <v>0</v>
      </c>
      <c r="K240">
        <v>1500000</v>
      </c>
      <c r="L240">
        <v>0</v>
      </c>
    </row>
    <row r="241" spans="1:12" x14ac:dyDescent="0.3">
      <c r="A241" s="32">
        <v>44562</v>
      </c>
      <c r="B241">
        <v>2022</v>
      </c>
      <c r="C241" t="s">
        <v>69</v>
      </c>
      <c r="D241" t="s">
        <v>12</v>
      </c>
      <c r="E241" t="s">
        <v>7</v>
      </c>
      <c r="F241">
        <v>0</v>
      </c>
      <c r="G241">
        <v>358</v>
      </c>
      <c r="H241">
        <v>2022</v>
      </c>
      <c r="I241">
        <v>1500000</v>
      </c>
      <c r="J241">
        <v>0</v>
      </c>
      <c r="K241">
        <v>1500000</v>
      </c>
      <c r="L241">
        <v>0</v>
      </c>
    </row>
    <row r="242" spans="1:12" x14ac:dyDescent="0.3">
      <c r="A242" s="32">
        <v>44562</v>
      </c>
      <c r="B242">
        <v>2022</v>
      </c>
      <c r="C242" t="s">
        <v>69</v>
      </c>
      <c r="D242" t="s">
        <v>13</v>
      </c>
      <c r="E242" t="s">
        <v>7</v>
      </c>
      <c r="F242">
        <v>0</v>
      </c>
      <c r="G242">
        <v>3963</v>
      </c>
      <c r="H242">
        <v>2022</v>
      </c>
      <c r="I242">
        <v>1500000</v>
      </c>
      <c r="J242">
        <v>0</v>
      </c>
      <c r="K242">
        <v>1500000</v>
      </c>
      <c r="L242">
        <v>0</v>
      </c>
    </row>
    <row r="243" spans="1:12" x14ac:dyDescent="0.3">
      <c r="A243" s="32">
        <v>44562</v>
      </c>
      <c r="B243">
        <v>2022</v>
      </c>
      <c r="C243" t="s">
        <v>69</v>
      </c>
      <c r="D243" t="s">
        <v>14</v>
      </c>
      <c r="E243" t="s">
        <v>7</v>
      </c>
      <c r="F243">
        <v>0</v>
      </c>
      <c r="G243">
        <v>150</v>
      </c>
      <c r="H243">
        <v>2022</v>
      </c>
      <c r="I243">
        <v>1500000</v>
      </c>
      <c r="J243">
        <v>0</v>
      </c>
      <c r="K243">
        <v>1500000</v>
      </c>
      <c r="L243">
        <v>0</v>
      </c>
    </row>
    <row r="244" spans="1:12" x14ac:dyDescent="0.3">
      <c r="A244" s="32">
        <v>44562</v>
      </c>
      <c r="B244">
        <v>2022</v>
      </c>
      <c r="C244" t="s">
        <v>69</v>
      </c>
      <c r="D244" t="s">
        <v>15</v>
      </c>
      <c r="E244" t="s">
        <v>7</v>
      </c>
      <c r="F244">
        <v>0</v>
      </c>
      <c r="G244">
        <v>687</v>
      </c>
      <c r="H244">
        <v>2022</v>
      </c>
      <c r="I244">
        <v>1500000</v>
      </c>
      <c r="J244">
        <v>0</v>
      </c>
      <c r="K244">
        <v>1500000</v>
      </c>
      <c r="L244">
        <v>0</v>
      </c>
    </row>
    <row r="245" spans="1:12" x14ac:dyDescent="0.3">
      <c r="A245" s="32">
        <v>44562</v>
      </c>
      <c r="B245">
        <v>2022</v>
      </c>
      <c r="C245" t="s">
        <v>69</v>
      </c>
      <c r="D245" t="s">
        <v>16</v>
      </c>
      <c r="E245" t="s">
        <v>6</v>
      </c>
      <c r="F245">
        <v>0</v>
      </c>
      <c r="G245">
        <v>1112</v>
      </c>
      <c r="H245">
        <v>2022</v>
      </c>
      <c r="I245">
        <v>85000</v>
      </c>
      <c r="J245">
        <v>0</v>
      </c>
      <c r="K245">
        <v>85000</v>
      </c>
      <c r="L245">
        <v>0</v>
      </c>
    </row>
    <row r="246" spans="1:12" x14ac:dyDescent="0.3">
      <c r="A246" s="32">
        <v>44562</v>
      </c>
      <c r="B246">
        <v>2022</v>
      </c>
      <c r="C246" t="s">
        <v>69</v>
      </c>
      <c r="D246" t="s">
        <v>16</v>
      </c>
      <c r="E246" t="s">
        <v>7</v>
      </c>
      <c r="F246">
        <v>0</v>
      </c>
      <c r="G246">
        <v>1063</v>
      </c>
      <c r="H246">
        <v>2022</v>
      </c>
      <c r="I246">
        <v>1500000</v>
      </c>
      <c r="J246">
        <v>0</v>
      </c>
      <c r="K246">
        <v>1500000</v>
      </c>
      <c r="L246">
        <v>0</v>
      </c>
    </row>
    <row r="247" spans="1:12" x14ac:dyDescent="0.3">
      <c r="A247" s="32">
        <v>44562</v>
      </c>
      <c r="B247">
        <v>2022</v>
      </c>
      <c r="C247" t="s">
        <v>69</v>
      </c>
      <c r="D247" t="s">
        <v>17</v>
      </c>
      <c r="E247" t="s">
        <v>6</v>
      </c>
      <c r="F247">
        <v>0</v>
      </c>
      <c r="G247">
        <v>1387</v>
      </c>
      <c r="H247">
        <v>2022</v>
      </c>
      <c r="I247">
        <v>85000</v>
      </c>
      <c r="J247">
        <v>0</v>
      </c>
      <c r="K247">
        <v>85000</v>
      </c>
      <c r="L247">
        <v>0</v>
      </c>
    </row>
    <row r="248" spans="1:12" x14ac:dyDescent="0.3">
      <c r="A248" s="32">
        <v>44562</v>
      </c>
      <c r="B248">
        <v>2022</v>
      </c>
      <c r="C248" t="s">
        <v>69</v>
      </c>
      <c r="D248" t="s">
        <v>17</v>
      </c>
      <c r="E248" t="s">
        <v>7</v>
      </c>
      <c r="F248">
        <v>0</v>
      </c>
      <c r="G248">
        <v>311</v>
      </c>
      <c r="H248">
        <v>2022</v>
      </c>
      <c r="I248">
        <v>1500000</v>
      </c>
      <c r="J248">
        <v>0</v>
      </c>
      <c r="K248">
        <v>1500000</v>
      </c>
      <c r="L248">
        <v>0</v>
      </c>
    </row>
    <row r="249" spans="1:12" x14ac:dyDescent="0.3">
      <c r="A249" s="32">
        <v>44562</v>
      </c>
      <c r="B249">
        <v>2022</v>
      </c>
      <c r="C249" t="s">
        <v>69</v>
      </c>
      <c r="D249" t="s">
        <v>18</v>
      </c>
      <c r="E249" t="s">
        <v>6</v>
      </c>
      <c r="F249">
        <v>0</v>
      </c>
      <c r="G249">
        <v>410</v>
      </c>
      <c r="H249">
        <v>2022</v>
      </c>
      <c r="I249">
        <v>85000</v>
      </c>
      <c r="J249">
        <v>0</v>
      </c>
      <c r="K249">
        <v>85000</v>
      </c>
      <c r="L249">
        <v>0</v>
      </c>
    </row>
    <row r="250" spans="1:12" x14ac:dyDescent="0.3">
      <c r="A250" s="32">
        <v>44562</v>
      </c>
      <c r="B250">
        <v>2022</v>
      </c>
      <c r="C250" t="s">
        <v>69</v>
      </c>
      <c r="D250" t="s">
        <v>18</v>
      </c>
      <c r="E250" t="s">
        <v>7</v>
      </c>
      <c r="F250">
        <v>0</v>
      </c>
      <c r="G250">
        <v>722</v>
      </c>
      <c r="H250">
        <v>2022</v>
      </c>
      <c r="I250">
        <v>1500000</v>
      </c>
      <c r="J250">
        <v>0</v>
      </c>
      <c r="K250">
        <v>1500000</v>
      </c>
      <c r="L250">
        <v>0</v>
      </c>
    </row>
    <row r="251" spans="1:12" x14ac:dyDescent="0.3">
      <c r="A251" s="32">
        <v>44562</v>
      </c>
      <c r="B251">
        <v>2022</v>
      </c>
      <c r="C251" t="s">
        <v>69</v>
      </c>
      <c r="D251" t="s">
        <v>19</v>
      </c>
      <c r="E251" t="s">
        <v>7</v>
      </c>
      <c r="F251">
        <v>0</v>
      </c>
      <c r="G251">
        <v>758</v>
      </c>
      <c r="H251">
        <v>2022</v>
      </c>
      <c r="I251">
        <v>1500000</v>
      </c>
      <c r="J251">
        <v>0</v>
      </c>
      <c r="K251">
        <v>1500000</v>
      </c>
      <c r="L251">
        <v>0</v>
      </c>
    </row>
    <row r="252" spans="1:12" x14ac:dyDescent="0.3">
      <c r="A252" s="32">
        <v>44562</v>
      </c>
      <c r="B252">
        <v>2022</v>
      </c>
      <c r="C252" t="s">
        <v>69</v>
      </c>
      <c r="D252" t="s">
        <v>20</v>
      </c>
      <c r="E252" t="s">
        <v>7</v>
      </c>
      <c r="F252">
        <v>0</v>
      </c>
      <c r="G252">
        <v>394</v>
      </c>
      <c r="H252">
        <v>2022</v>
      </c>
      <c r="I252">
        <v>1500000</v>
      </c>
      <c r="J252">
        <v>0</v>
      </c>
      <c r="K252">
        <v>1500000</v>
      </c>
      <c r="L252">
        <v>0</v>
      </c>
    </row>
    <row r="253" spans="1:12" x14ac:dyDescent="0.3">
      <c r="A253" s="32">
        <v>44593</v>
      </c>
      <c r="B253">
        <v>2022</v>
      </c>
      <c r="C253" t="s">
        <v>69</v>
      </c>
      <c r="D253" t="s">
        <v>8</v>
      </c>
      <c r="E253" t="s">
        <v>6</v>
      </c>
      <c r="F253">
        <v>0</v>
      </c>
      <c r="G253">
        <v>388</v>
      </c>
      <c r="H253">
        <v>2022</v>
      </c>
      <c r="I253">
        <v>85000</v>
      </c>
      <c r="J253">
        <v>0</v>
      </c>
      <c r="K253">
        <v>85000</v>
      </c>
      <c r="L253">
        <v>0</v>
      </c>
    </row>
    <row r="254" spans="1:12" x14ac:dyDescent="0.3">
      <c r="A254" s="32">
        <v>44593</v>
      </c>
      <c r="B254">
        <v>2022</v>
      </c>
      <c r="C254" t="s">
        <v>69</v>
      </c>
      <c r="D254" t="s">
        <v>8</v>
      </c>
      <c r="E254" t="s">
        <v>7</v>
      </c>
      <c r="F254">
        <v>0</v>
      </c>
      <c r="G254">
        <v>112</v>
      </c>
      <c r="H254">
        <v>2022</v>
      </c>
      <c r="I254">
        <v>1500000</v>
      </c>
      <c r="J254">
        <v>0</v>
      </c>
      <c r="K254">
        <v>1500000</v>
      </c>
      <c r="L254">
        <v>0</v>
      </c>
    </row>
    <row r="255" spans="1:12" x14ac:dyDescent="0.3">
      <c r="A255" s="32">
        <v>44593</v>
      </c>
      <c r="B255">
        <v>2022</v>
      </c>
      <c r="C255" t="s">
        <v>69</v>
      </c>
      <c r="D255" t="s">
        <v>9</v>
      </c>
      <c r="E255" t="s">
        <v>6</v>
      </c>
      <c r="F255">
        <v>0</v>
      </c>
      <c r="G255">
        <v>858</v>
      </c>
      <c r="H255">
        <v>2022</v>
      </c>
      <c r="I255">
        <v>85000</v>
      </c>
      <c r="J255">
        <v>0</v>
      </c>
      <c r="K255">
        <v>85000</v>
      </c>
      <c r="L255">
        <v>0</v>
      </c>
    </row>
    <row r="256" spans="1:12" x14ac:dyDescent="0.3">
      <c r="A256" s="32">
        <v>44593</v>
      </c>
      <c r="B256">
        <v>2022</v>
      </c>
      <c r="C256" t="s">
        <v>69</v>
      </c>
      <c r="D256" t="s">
        <v>9</v>
      </c>
      <c r="E256" t="s">
        <v>7</v>
      </c>
      <c r="F256">
        <v>0</v>
      </c>
      <c r="G256">
        <v>671</v>
      </c>
      <c r="H256">
        <v>2022</v>
      </c>
      <c r="I256">
        <v>1500000</v>
      </c>
      <c r="J256">
        <v>0</v>
      </c>
      <c r="K256">
        <v>1500000</v>
      </c>
      <c r="L256">
        <v>0</v>
      </c>
    </row>
    <row r="257" spans="1:12" x14ac:dyDescent="0.3">
      <c r="A257" s="32">
        <v>44593</v>
      </c>
      <c r="B257">
        <v>2022</v>
      </c>
      <c r="C257" t="s">
        <v>69</v>
      </c>
      <c r="D257" t="s">
        <v>14</v>
      </c>
      <c r="E257" t="s">
        <v>6</v>
      </c>
      <c r="F257">
        <v>0</v>
      </c>
      <c r="G257">
        <v>15</v>
      </c>
      <c r="H257">
        <v>2022</v>
      </c>
      <c r="I257">
        <v>85000</v>
      </c>
      <c r="J257">
        <v>0</v>
      </c>
      <c r="K257">
        <v>85000</v>
      </c>
      <c r="L257">
        <v>0</v>
      </c>
    </row>
    <row r="258" spans="1:12" x14ac:dyDescent="0.3">
      <c r="A258" s="32">
        <v>44593</v>
      </c>
      <c r="B258">
        <v>2022</v>
      </c>
      <c r="C258" t="s">
        <v>69</v>
      </c>
      <c r="D258" t="s">
        <v>14</v>
      </c>
      <c r="E258" t="s">
        <v>7</v>
      </c>
      <c r="F258">
        <v>0</v>
      </c>
      <c r="G258">
        <v>44</v>
      </c>
      <c r="H258">
        <v>2022</v>
      </c>
      <c r="I258">
        <v>1500000</v>
      </c>
      <c r="J258">
        <v>0</v>
      </c>
      <c r="K258">
        <v>1500000</v>
      </c>
      <c r="L258">
        <v>0</v>
      </c>
    </row>
    <row r="259" spans="1:12" x14ac:dyDescent="0.3">
      <c r="A259" s="32">
        <v>44593</v>
      </c>
      <c r="B259">
        <v>2022</v>
      </c>
      <c r="C259" t="s">
        <v>69</v>
      </c>
      <c r="D259" t="s">
        <v>15</v>
      </c>
      <c r="E259" t="s">
        <v>7</v>
      </c>
      <c r="F259">
        <v>0</v>
      </c>
      <c r="G259">
        <v>834</v>
      </c>
      <c r="H259">
        <v>2022</v>
      </c>
      <c r="I259">
        <v>1500000</v>
      </c>
      <c r="J259">
        <v>0</v>
      </c>
      <c r="K259">
        <v>1500000</v>
      </c>
      <c r="L259">
        <v>0</v>
      </c>
    </row>
    <row r="260" spans="1:12" x14ac:dyDescent="0.3">
      <c r="A260" s="32">
        <v>44593</v>
      </c>
      <c r="B260">
        <v>2022</v>
      </c>
      <c r="C260" t="s">
        <v>69</v>
      </c>
      <c r="D260" t="s">
        <v>16</v>
      </c>
      <c r="E260" t="s">
        <v>6</v>
      </c>
      <c r="F260">
        <v>0</v>
      </c>
      <c r="G260">
        <v>1145</v>
      </c>
      <c r="H260">
        <v>2022</v>
      </c>
      <c r="I260">
        <v>85000</v>
      </c>
      <c r="J260">
        <v>0</v>
      </c>
      <c r="K260">
        <v>85000</v>
      </c>
      <c r="L260">
        <v>0</v>
      </c>
    </row>
    <row r="261" spans="1:12" x14ac:dyDescent="0.3">
      <c r="A261" s="32">
        <v>44593</v>
      </c>
      <c r="B261">
        <v>2022</v>
      </c>
      <c r="C261" t="s">
        <v>69</v>
      </c>
      <c r="D261" t="s">
        <v>17</v>
      </c>
      <c r="E261" t="s">
        <v>6</v>
      </c>
      <c r="F261">
        <v>0</v>
      </c>
      <c r="G261">
        <v>1599</v>
      </c>
      <c r="H261">
        <v>2022</v>
      </c>
      <c r="I261">
        <v>85000</v>
      </c>
      <c r="J261">
        <v>0</v>
      </c>
      <c r="K261">
        <v>85000</v>
      </c>
      <c r="L261">
        <v>0</v>
      </c>
    </row>
    <row r="262" spans="1:12" x14ac:dyDescent="0.3">
      <c r="A262" s="32">
        <v>44593</v>
      </c>
      <c r="B262">
        <v>2022</v>
      </c>
      <c r="C262" t="s">
        <v>69</v>
      </c>
      <c r="D262" t="s">
        <v>17</v>
      </c>
      <c r="E262" t="s">
        <v>7</v>
      </c>
      <c r="F262">
        <v>0</v>
      </c>
      <c r="G262">
        <v>354</v>
      </c>
      <c r="H262">
        <v>2022</v>
      </c>
      <c r="I262">
        <v>1500000</v>
      </c>
      <c r="J262">
        <v>0</v>
      </c>
      <c r="K262">
        <v>1500000</v>
      </c>
      <c r="L262">
        <v>0</v>
      </c>
    </row>
    <row r="263" spans="1:12" x14ac:dyDescent="0.3">
      <c r="A263" s="32">
        <v>44593</v>
      </c>
      <c r="B263">
        <v>2022</v>
      </c>
      <c r="C263" t="s">
        <v>69</v>
      </c>
      <c r="D263" t="s">
        <v>18</v>
      </c>
      <c r="E263" t="s">
        <v>6</v>
      </c>
      <c r="F263">
        <v>0</v>
      </c>
      <c r="G263">
        <v>504</v>
      </c>
      <c r="H263">
        <v>2022</v>
      </c>
      <c r="I263">
        <v>85000</v>
      </c>
      <c r="J263">
        <v>0</v>
      </c>
      <c r="K263">
        <v>85000</v>
      </c>
      <c r="L263">
        <v>0</v>
      </c>
    </row>
    <row r="264" spans="1:12" x14ac:dyDescent="0.3">
      <c r="A264" s="32">
        <v>44593</v>
      </c>
      <c r="B264">
        <v>2022</v>
      </c>
      <c r="C264" t="s">
        <v>69</v>
      </c>
      <c r="D264" t="s">
        <v>18</v>
      </c>
      <c r="E264" t="s">
        <v>7</v>
      </c>
      <c r="F264">
        <v>0</v>
      </c>
      <c r="G264">
        <v>773</v>
      </c>
      <c r="H264">
        <v>2022</v>
      </c>
      <c r="I264">
        <v>1500000</v>
      </c>
      <c r="J264">
        <v>0</v>
      </c>
      <c r="K264">
        <v>1500000</v>
      </c>
      <c r="L264">
        <v>0</v>
      </c>
    </row>
    <row r="265" spans="1:12" x14ac:dyDescent="0.3">
      <c r="A265" s="32">
        <v>44593</v>
      </c>
      <c r="B265">
        <v>2022</v>
      </c>
      <c r="C265" t="s">
        <v>69</v>
      </c>
      <c r="D265" t="s">
        <v>19</v>
      </c>
      <c r="E265" t="s">
        <v>7</v>
      </c>
      <c r="F265">
        <v>0</v>
      </c>
      <c r="G265">
        <v>622</v>
      </c>
      <c r="H265">
        <v>2022</v>
      </c>
      <c r="I265">
        <v>1500000</v>
      </c>
      <c r="J265">
        <v>0</v>
      </c>
      <c r="K265">
        <v>1500000</v>
      </c>
      <c r="L265">
        <v>0</v>
      </c>
    </row>
    <row r="266" spans="1:12" x14ac:dyDescent="0.3">
      <c r="A266" s="32">
        <v>44593</v>
      </c>
      <c r="B266">
        <v>2022</v>
      </c>
      <c r="C266" t="s">
        <v>69</v>
      </c>
      <c r="D266" t="s">
        <v>20</v>
      </c>
      <c r="E266" t="s">
        <v>7</v>
      </c>
      <c r="F266">
        <v>0</v>
      </c>
      <c r="G266">
        <v>340</v>
      </c>
      <c r="H266">
        <v>2022</v>
      </c>
      <c r="I266">
        <v>1500000</v>
      </c>
      <c r="J266">
        <v>0</v>
      </c>
      <c r="K266">
        <v>1500000</v>
      </c>
      <c r="L266">
        <v>0</v>
      </c>
    </row>
    <row r="267" spans="1:12" x14ac:dyDescent="0.3">
      <c r="A267" s="32">
        <v>44621</v>
      </c>
      <c r="B267">
        <v>2022</v>
      </c>
      <c r="C267" t="s">
        <v>69</v>
      </c>
      <c r="D267" t="s">
        <v>8</v>
      </c>
      <c r="E267" t="s">
        <v>6</v>
      </c>
      <c r="F267">
        <v>0</v>
      </c>
      <c r="G267">
        <v>383</v>
      </c>
      <c r="H267">
        <v>2022</v>
      </c>
      <c r="I267">
        <v>85000</v>
      </c>
      <c r="J267">
        <v>0</v>
      </c>
      <c r="K267">
        <v>85000</v>
      </c>
      <c r="L267">
        <v>0</v>
      </c>
    </row>
    <row r="268" spans="1:12" x14ac:dyDescent="0.3">
      <c r="A268" s="32">
        <v>44621</v>
      </c>
      <c r="B268">
        <v>2022</v>
      </c>
      <c r="C268" t="s">
        <v>69</v>
      </c>
      <c r="D268" t="s">
        <v>9</v>
      </c>
      <c r="E268" t="s">
        <v>6</v>
      </c>
      <c r="F268">
        <v>0</v>
      </c>
      <c r="G268">
        <v>1111</v>
      </c>
      <c r="H268">
        <v>2022</v>
      </c>
      <c r="I268">
        <v>85000</v>
      </c>
      <c r="J268">
        <v>0</v>
      </c>
      <c r="K268">
        <v>85000</v>
      </c>
      <c r="L268">
        <v>0</v>
      </c>
    </row>
    <row r="269" spans="1:12" x14ac:dyDescent="0.3">
      <c r="A269" s="32">
        <v>44621</v>
      </c>
      <c r="B269">
        <v>2022</v>
      </c>
      <c r="C269" t="s">
        <v>69</v>
      </c>
      <c r="D269" t="s">
        <v>9</v>
      </c>
      <c r="E269" t="s">
        <v>7</v>
      </c>
      <c r="F269">
        <v>0</v>
      </c>
      <c r="G269">
        <v>679</v>
      </c>
      <c r="H269">
        <v>2022</v>
      </c>
      <c r="I269">
        <v>1500000</v>
      </c>
      <c r="J269">
        <v>0</v>
      </c>
      <c r="K269">
        <v>1500000</v>
      </c>
      <c r="L269">
        <v>0</v>
      </c>
    </row>
    <row r="270" spans="1:12" x14ac:dyDescent="0.3">
      <c r="A270" s="32">
        <v>44621</v>
      </c>
      <c r="B270">
        <v>2022</v>
      </c>
      <c r="C270" t="s">
        <v>69</v>
      </c>
      <c r="D270" t="s">
        <v>14</v>
      </c>
      <c r="E270" t="s">
        <v>6</v>
      </c>
      <c r="F270">
        <v>0</v>
      </c>
      <c r="G270">
        <v>49</v>
      </c>
      <c r="H270">
        <v>2022</v>
      </c>
      <c r="I270">
        <v>85000</v>
      </c>
      <c r="J270">
        <v>0</v>
      </c>
      <c r="K270">
        <v>85000</v>
      </c>
      <c r="L270">
        <v>0</v>
      </c>
    </row>
    <row r="271" spans="1:12" x14ac:dyDescent="0.3">
      <c r="A271" s="32">
        <v>44621</v>
      </c>
      <c r="B271">
        <v>2022</v>
      </c>
      <c r="C271" t="s">
        <v>69</v>
      </c>
      <c r="D271" t="s">
        <v>14</v>
      </c>
      <c r="E271" t="s">
        <v>7</v>
      </c>
      <c r="F271">
        <v>0</v>
      </c>
      <c r="G271">
        <v>49</v>
      </c>
      <c r="H271">
        <v>2022</v>
      </c>
      <c r="I271">
        <v>1500000</v>
      </c>
      <c r="J271">
        <v>0</v>
      </c>
      <c r="K271">
        <v>1500000</v>
      </c>
      <c r="L271">
        <v>0</v>
      </c>
    </row>
    <row r="272" spans="1:12" x14ac:dyDescent="0.3">
      <c r="A272" s="32">
        <v>44621</v>
      </c>
      <c r="B272">
        <v>2022</v>
      </c>
      <c r="C272" t="s">
        <v>69</v>
      </c>
      <c r="D272" t="s">
        <v>15</v>
      </c>
      <c r="E272" t="s">
        <v>7</v>
      </c>
      <c r="F272">
        <v>0</v>
      </c>
      <c r="G272">
        <v>717</v>
      </c>
      <c r="H272">
        <v>2022</v>
      </c>
      <c r="I272">
        <v>1500000</v>
      </c>
      <c r="J272">
        <v>0</v>
      </c>
      <c r="K272">
        <v>1500000</v>
      </c>
      <c r="L272">
        <v>0</v>
      </c>
    </row>
    <row r="273" spans="1:12" x14ac:dyDescent="0.3">
      <c r="A273" s="32">
        <v>44621</v>
      </c>
      <c r="B273">
        <v>2022</v>
      </c>
      <c r="C273" t="s">
        <v>69</v>
      </c>
      <c r="D273" t="s">
        <v>16</v>
      </c>
      <c r="E273" t="s">
        <v>6</v>
      </c>
      <c r="F273">
        <v>0</v>
      </c>
      <c r="G273">
        <v>1687</v>
      </c>
      <c r="H273">
        <v>2022</v>
      </c>
      <c r="I273">
        <v>85000</v>
      </c>
      <c r="J273">
        <v>0</v>
      </c>
      <c r="K273">
        <v>85000</v>
      </c>
      <c r="L273">
        <v>0</v>
      </c>
    </row>
    <row r="274" spans="1:12" x14ac:dyDescent="0.3">
      <c r="A274" s="32">
        <v>44621</v>
      </c>
      <c r="B274">
        <v>2022</v>
      </c>
      <c r="C274" t="s">
        <v>69</v>
      </c>
      <c r="D274" t="s">
        <v>16</v>
      </c>
      <c r="E274" t="s">
        <v>7</v>
      </c>
      <c r="F274">
        <v>0</v>
      </c>
      <c r="G274">
        <v>1104</v>
      </c>
      <c r="H274">
        <v>2022</v>
      </c>
      <c r="I274">
        <v>1500000</v>
      </c>
      <c r="J274">
        <v>0</v>
      </c>
      <c r="K274">
        <v>1500000</v>
      </c>
      <c r="L274">
        <v>0</v>
      </c>
    </row>
    <row r="275" spans="1:12" x14ac:dyDescent="0.3">
      <c r="A275" s="32">
        <v>44621</v>
      </c>
      <c r="B275">
        <v>2022</v>
      </c>
      <c r="C275" t="s">
        <v>69</v>
      </c>
      <c r="D275" t="s">
        <v>17</v>
      </c>
      <c r="E275" t="s">
        <v>6</v>
      </c>
      <c r="F275">
        <v>0</v>
      </c>
      <c r="G275">
        <v>1848</v>
      </c>
      <c r="H275">
        <v>2022</v>
      </c>
      <c r="I275">
        <v>85000</v>
      </c>
      <c r="J275">
        <v>0</v>
      </c>
      <c r="K275">
        <v>85000</v>
      </c>
      <c r="L275">
        <v>0</v>
      </c>
    </row>
    <row r="276" spans="1:12" x14ac:dyDescent="0.3">
      <c r="A276" s="32">
        <v>44621</v>
      </c>
      <c r="B276">
        <v>2022</v>
      </c>
      <c r="C276" t="s">
        <v>69</v>
      </c>
      <c r="D276" t="s">
        <v>17</v>
      </c>
      <c r="E276" t="s">
        <v>7</v>
      </c>
      <c r="F276">
        <v>0</v>
      </c>
      <c r="G276">
        <v>413</v>
      </c>
      <c r="H276">
        <v>2022</v>
      </c>
      <c r="I276">
        <v>1500000</v>
      </c>
      <c r="J276">
        <v>0</v>
      </c>
      <c r="K276">
        <v>1500000</v>
      </c>
      <c r="L276">
        <v>0</v>
      </c>
    </row>
    <row r="277" spans="1:12" x14ac:dyDescent="0.3">
      <c r="A277" s="32">
        <v>44621</v>
      </c>
      <c r="B277">
        <v>2022</v>
      </c>
      <c r="C277" t="s">
        <v>69</v>
      </c>
      <c r="D277" t="s">
        <v>18</v>
      </c>
      <c r="E277" t="s">
        <v>6</v>
      </c>
      <c r="F277">
        <v>0</v>
      </c>
      <c r="G277">
        <v>541</v>
      </c>
      <c r="H277">
        <v>2022</v>
      </c>
      <c r="I277">
        <v>85000</v>
      </c>
      <c r="J277">
        <v>0</v>
      </c>
      <c r="K277">
        <v>85000</v>
      </c>
      <c r="L277">
        <v>0</v>
      </c>
    </row>
    <row r="278" spans="1:12" x14ac:dyDescent="0.3">
      <c r="A278" s="32">
        <v>44621</v>
      </c>
      <c r="B278">
        <v>2022</v>
      </c>
      <c r="C278" t="s">
        <v>69</v>
      </c>
      <c r="D278" t="s">
        <v>18</v>
      </c>
      <c r="E278" t="s">
        <v>7</v>
      </c>
      <c r="F278">
        <v>0</v>
      </c>
      <c r="G278">
        <v>632</v>
      </c>
      <c r="H278">
        <v>2022</v>
      </c>
      <c r="I278">
        <v>1500000</v>
      </c>
      <c r="J278">
        <v>0</v>
      </c>
      <c r="K278">
        <v>1500000</v>
      </c>
      <c r="L278">
        <v>0</v>
      </c>
    </row>
    <row r="279" spans="1:12" x14ac:dyDescent="0.3">
      <c r="A279" s="32">
        <v>44621</v>
      </c>
      <c r="B279">
        <v>2022</v>
      </c>
      <c r="C279" t="s">
        <v>69</v>
      </c>
      <c r="D279" t="s">
        <v>20</v>
      </c>
      <c r="E279" t="s">
        <v>7</v>
      </c>
      <c r="F279">
        <v>0</v>
      </c>
      <c r="G279">
        <v>484</v>
      </c>
      <c r="H279">
        <v>2022</v>
      </c>
      <c r="I279">
        <v>1500000</v>
      </c>
      <c r="J279">
        <v>0</v>
      </c>
      <c r="K279">
        <v>1500000</v>
      </c>
      <c r="L279">
        <v>0</v>
      </c>
    </row>
    <row r="280" spans="1:12" x14ac:dyDescent="0.3">
      <c r="A280" s="32">
        <v>44652</v>
      </c>
      <c r="B280">
        <v>2023</v>
      </c>
      <c r="C280" t="s">
        <v>72</v>
      </c>
      <c r="D280" t="s">
        <v>8</v>
      </c>
      <c r="E280" t="s">
        <v>6</v>
      </c>
      <c r="F280">
        <v>0</v>
      </c>
      <c r="G280">
        <v>407</v>
      </c>
      <c r="H280">
        <v>2022</v>
      </c>
      <c r="I280">
        <v>85000</v>
      </c>
      <c r="J280">
        <v>0</v>
      </c>
      <c r="K280">
        <v>85000</v>
      </c>
      <c r="L280">
        <v>0</v>
      </c>
    </row>
    <row r="281" spans="1:12" x14ac:dyDescent="0.3">
      <c r="A281" s="32">
        <v>44652</v>
      </c>
      <c r="B281">
        <v>2023</v>
      </c>
      <c r="C281" t="s">
        <v>72</v>
      </c>
      <c r="D281" t="s">
        <v>9</v>
      </c>
      <c r="E281" t="s">
        <v>6</v>
      </c>
      <c r="F281">
        <v>0</v>
      </c>
      <c r="G281">
        <v>1063</v>
      </c>
      <c r="H281">
        <v>2022</v>
      </c>
      <c r="I281">
        <v>85000</v>
      </c>
      <c r="J281">
        <v>0</v>
      </c>
      <c r="K281">
        <v>85000</v>
      </c>
      <c r="L281">
        <v>0</v>
      </c>
    </row>
    <row r="282" spans="1:12" x14ac:dyDescent="0.3">
      <c r="A282" s="32">
        <v>44652</v>
      </c>
      <c r="B282">
        <v>2023</v>
      </c>
      <c r="C282" t="s">
        <v>72</v>
      </c>
      <c r="D282" t="s">
        <v>9</v>
      </c>
      <c r="E282" t="s">
        <v>7</v>
      </c>
      <c r="F282">
        <v>0</v>
      </c>
      <c r="G282">
        <v>824</v>
      </c>
      <c r="H282">
        <v>2022</v>
      </c>
      <c r="I282">
        <v>1500000</v>
      </c>
      <c r="J282">
        <v>0</v>
      </c>
      <c r="K282">
        <v>1500000</v>
      </c>
      <c r="L282">
        <v>0</v>
      </c>
    </row>
    <row r="283" spans="1:12" x14ac:dyDescent="0.3">
      <c r="A283" s="32">
        <v>44652</v>
      </c>
      <c r="B283">
        <v>2023</v>
      </c>
      <c r="C283" t="s">
        <v>72</v>
      </c>
      <c r="D283" t="s">
        <v>14</v>
      </c>
      <c r="E283" t="s">
        <v>6</v>
      </c>
      <c r="F283">
        <v>0</v>
      </c>
      <c r="G283">
        <v>351</v>
      </c>
      <c r="H283">
        <v>2022</v>
      </c>
      <c r="I283">
        <v>85000</v>
      </c>
      <c r="J283">
        <v>0</v>
      </c>
      <c r="K283">
        <v>85000</v>
      </c>
      <c r="L283">
        <v>0</v>
      </c>
    </row>
    <row r="284" spans="1:12" x14ac:dyDescent="0.3">
      <c r="A284" s="32">
        <v>44652</v>
      </c>
      <c r="B284">
        <v>2023</v>
      </c>
      <c r="C284" t="s">
        <v>72</v>
      </c>
      <c r="D284" t="s">
        <v>14</v>
      </c>
      <c r="E284" t="s">
        <v>7</v>
      </c>
      <c r="F284">
        <v>0</v>
      </c>
      <c r="G284">
        <v>105</v>
      </c>
      <c r="H284">
        <v>2022</v>
      </c>
      <c r="I284">
        <v>1500000</v>
      </c>
      <c r="J284">
        <v>0</v>
      </c>
      <c r="K284">
        <v>1500000</v>
      </c>
      <c r="L284">
        <v>0</v>
      </c>
    </row>
    <row r="285" spans="1:12" x14ac:dyDescent="0.3">
      <c r="A285" s="32">
        <v>44652</v>
      </c>
      <c r="B285">
        <v>2023</v>
      </c>
      <c r="C285" t="s">
        <v>72</v>
      </c>
      <c r="D285" t="s">
        <v>17</v>
      </c>
      <c r="E285" t="s">
        <v>6</v>
      </c>
      <c r="F285">
        <v>0</v>
      </c>
      <c r="G285">
        <v>1530</v>
      </c>
      <c r="H285">
        <v>2022</v>
      </c>
      <c r="I285">
        <v>85000</v>
      </c>
      <c r="J285">
        <v>0</v>
      </c>
      <c r="K285">
        <v>85000</v>
      </c>
      <c r="L285">
        <v>0</v>
      </c>
    </row>
    <row r="286" spans="1:12" x14ac:dyDescent="0.3">
      <c r="A286" s="32">
        <v>44652</v>
      </c>
      <c r="B286">
        <v>2023</v>
      </c>
      <c r="C286" t="s">
        <v>72</v>
      </c>
      <c r="D286" t="s">
        <v>17</v>
      </c>
      <c r="E286" t="s">
        <v>7</v>
      </c>
      <c r="F286">
        <v>0</v>
      </c>
      <c r="G286">
        <v>323</v>
      </c>
      <c r="H286">
        <v>2022</v>
      </c>
      <c r="I286">
        <v>1500000</v>
      </c>
      <c r="J286">
        <v>0</v>
      </c>
      <c r="K286">
        <v>1500000</v>
      </c>
      <c r="L286">
        <v>0</v>
      </c>
    </row>
    <row r="287" spans="1:12" x14ac:dyDescent="0.3">
      <c r="A287" s="32">
        <v>44652</v>
      </c>
      <c r="B287">
        <v>2023</v>
      </c>
      <c r="C287" t="s">
        <v>72</v>
      </c>
      <c r="D287" t="s">
        <v>18</v>
      </c>
      <c r="E287" t="s">
        <v>7</v>
      </c>
      <c r="F287">
        <v>0</v>
      </c>
      <c r="G287">
        <v>723</v>
      </c>
      <c r="H287">
        <v>2022</v>
      </c>
      <c r="I287">
        <v>1500000</v>
      </c>
      <c r="J287">
        <v>0</v>
      </c>
      <c r="K287">
        <v>1500000</v>
      </c>
      <c r="L287">
        <v>0</v>
      </c>
    </row>
    <row r="288" spans="1:12" x14ac:dyDescent="0.3">
      <c r="A288" s="32">
        <v>44652</v>
      </c>
      <c r="B288">
        <v>2023</v>
      </c>
      <c r="C288" t="s">
        <v>72</v>
      </c>
      <c r="D288" t="s">
        <v>20</v>
      </c>
      <c r="E288" t="s">
        <v>7</v>
      </c>
      <c r="F288">
        <v>0</v>
      </c>
      <c r="G288">
        <v>448</v>
      </c>
      <c r="H288">
        <v>2022</v>
      </c>
      <c r="I288">
        <v>1500000</v>
      </c>
      <c r="J288">
        <v>0</v>
      </c>
      <c r="K288">
        <v>1500000</v>
      </c>
      <c r="L288">
        <v>0</v>
      </c>
    </row>
    <row r="289" spans="1:12" x14ac:dyDescent="0.3">
      <c r="A289" s="32">
        <v>44682</v>
      </c>
      <c r="B289">
        <v>2023</v>
      </c>
      <c r="C289" t="s">
        <v>72</v>
      </c>
      <c r="D289" t="s">
        <v>8</v>
      </c>
      <c r="E289" t="s">
        <v>6</v>
      </c>
      <c r="F289">
        <v>0</v>
      </c>
      <c r="G289">
        <v>358</v>
      </c>
      <c r="H289">
        <v>2022</v>
      </c>
      <c r="I289">
        <v>85000</v>
      </c>
      <c r="J289">
        <v>0</v>
      </c>
      <c r="K289">
        <v>85000</v>
      </c>
      <c r="L289">
        <v>0</v>
      </c>
    </row>
    <row r="290" spans="1:12" x14ac:dyDescent="0.3">
      <c r="A290" s="32">
        <v>44682</v>
      </c>
      <c r="B290">
        <v>2023</v>
      </c>
      <c r="C290" t="s">
        <v>72</v>
      </c>
      <c r="D290" t="s">
        <v>8</v>
      </c>
      <c r="E290" t="s">
        <v>7</v>
      </c>
      <c r="F290">
        <v>0</v>
      </c>
      <c r="G290">
        <v>110</v>
      </c>
      <c r="H290">
        <v>2022</v>
      </c>
      <c r="I290">
        <v>1500000</v>
      </c>
      <c r="J290">
        <v>0</v>
      </c>
      <c r="K290">
        <v>1500000</v>
      </c>
      <c r="L290">
        <v>0</v>
      </c>
    </row>
    <row r="291" spans="1:12" x14ac:dyDescent="0.3">
      <c r="A291" s="32">
        <v>44682</v>
      </c>
      <c r="B291">
        <v>2023</v>
      </c>
      <c r="C291" t="s">
        <v>72</v>
      </c>
      <c r="D291" t="s">
        <v>9</v>
      </c>
      <c r="E291" t="s">
        <v>6</v>
      </c>
      <c r="F291">
        <v>0</v>
      </c>
      <c r="G291">
        <v>1241</v>
      </c>
      <c r="H291">
        <v>2022</v>
      </c>
      <c r="I291">
        <v>85000</v>
      </c>
      <c r="J291">
        <v>0</v>
      </c>
      <c r="K291">
        <v>85000</v>
      </c>
      <c r="L291">
        <v>0</v>
      </c>
    </row>
    <row r="292" spans="1:12" x14ac:dyDescent="0.3">
      <c r="A292" s="32">
        <v>44682</v>
      </c>
      <c r="B292">
        <v>2023</v>
      </c>
      <c r="C292" t="s">
        <v>72</v>
      </c>
      <c r="D292" t="s">
        <v>9</v>
      </c>
      <c r="E292" t="s">
        <v>7</v>
      </c>
      <c r="F292">
        <v>0</v>
      </c>
      <c r="G292">
        <v>965</v>
      </c>
      <c r="H292">
        <v>2022</v>
      </c>
      <c r="I292">
        <v>1500000</v>
      </c>
      <c r="J292">
        <v>0</v>
      </c>
      <c r="K292">
        <v>1500000</v>
      </c>
      <c r="L292">
        <v>0</v>
      </c>
    </row>
    <row r="293" spans="1:12" x14ac:dyDescent="0.3">
      <c r="A293" s="32">
        <v>44682</v>
      </c>
      <c r="B293">
        <v>2023</v>
      </c>
      <c r="C293" t="s">
        <v>72</v>
      </c>
      <c r="D293" t="s">
        <v>14</v>
      </c>
      <c r="E293" t="s">
        <v>6</v>
      </c>
      <c r="F293">
        <v>0</v>
      </c>
      <c r="G293">
        <v>419</v>
      </c>
      <c r="H293">
        <v>2022</v>
      </c>
      <c r="I293">
        <v>85000</v>
      </c>
      <c r="J293">
        <v>0</v>
      </c>
      <c r="K293">
        <v>85000</v>
      </c>
      <c r="L293">
        <v>0</v>
      </c>
    </row>
    <row r="294" spans="1:12" x14ac:dyDescent="0.3">
      <c r="A294" s="32">
        <v>44682</v>
      </c>
      <c r="B294">
        <v>2023</v>
      </c>
      <c r="C294" t="s">
        <v>72</v>
      </c>
      <c r="D294" t="s">
        <v>14</v>
      </c>
      <c r="E294" t="s">
        <v>7</v>
      </c>
      <c r="F294">
        <v>0</v>
      </c>
      <c r="G294">
        <v>322</v>
      </c>
      <c r="H294">
        <v>2022</v>
      </c>
      <c r="I294">
        <v>1500000</v>
      </c>
      <c r="J294">
        <v>0</v>
      </c>
      <c r="K294">
        <v>1500000</v>
      </c>
      <c r="L294">
        <v>0</v>
      </c>
    </row>
    <row r="295" spans="1:12" x14ac:dyDescent="0.3">
      <c r="A295" s="32">
        <v>44682</v>
      </c>
      <c r="B295">
        <v>2023</v>
      </c>
      <c r="C295" t="s">
        <v>72</v>
      </c>
      <c r="D295" t="s">
        <v>15</v>
      </c>
      <c r="E295" t="s">
        <v>7</v>
      </c>
      <c r="F295">
        <v>0</v>
      </c>
      <c r="G295">
        <v>644</v>
      </c>
      <c r="H295">
        <v>2022</v>
      </c>
      <c r="I295">
        <v>1500000</v>
      </c>
      <c r="J295">
        <v>0</v>
      </c>
      <c r="K295">
        <v>1500000</v>
      </c>
      <c r="L295">
        <v>0</v>
      </c>
    </row>
    <row r="296" spans="1:12" x14ac:dyDescent="0.3">
      <c r="A296" s="32">
        <v>44682</v>
      </c>
      <c r="B296">
        <v>2023</v>
      </c>
      <c r="C296" t="s">
        <v>72</v>
      </c>
      <c r="D296" t="s">
        <v>16</v>
      </c>
      <c r="E296" t="s">
        <v>6</v>
      </c>
      <c r="F296">
        <v>0</v>
      </c>
      <c r="G296">
        <v>1780</v>
      </c>
      <c r="H296">
        <v>2022</v>
      </c>
      <c r="I296">
        <v>85000</v>
      </c>
      <c r="J296">
        <v>0</v>
      </c>
      <c r="K296">
        <v>85000</v>
      </c>
      <c r="L296">
        <v>0</v>
      </c>
    </row>
    <row r="297" spans="1:12" x14ac:dyDescent="0.3">
      <c r="A297" s="32">
        <v>44682</v>
      </c>
      <c r="B297">
        <v>2023</v>
      </c>
      <c r="C297" t="s">
        <v>72</v>
      </c>
      <c r="D297" t="s">
        <v>17</v>
      </c>
      <c r="E297" t="s">
        <v>7</v>
      </c>
      <c r="F297">
        <v>0</v>
      </c>
      <c r="G297">
        <v>397</v>
      </c>
      <c r="H297">
        <v>2022</v>
      </c>
      <c r="I297">
        <v>1500000</v>
      </c>
      <c r="J297">
        <v>0</v>
      </c>
      <c r="K297">
        <v>1500000</v>
      </c>
      <c r="L297">
        <v>0</v>
      </c>
    </row>
    <row r="298" spans="1:12" x14ac:dyDescent="0.3">
      <c r="A298" s="32">
        <v>44682</v>
      </c>
      <c r="B298">
        <v>2023</v>
      </c>
      <c r="C298" t="s">
        <v>72</v>
      </c>
      <c r="D298" t="s">
        <v>18</v>
      </c>
      <c r="E298" t="s">
        <v>7</v>
      </c>
      <c r="F298">
        <v>0</v>
      </c>
      <c r="G298">
        <v>630</v>
      </c>
      <c r="H298">
        <v>2022</v>
      </c>
      <c r="I298">
        <v>1500000</v>
      </c>
      <c r="J298">
        <v>0</v>
      </c>
      <c r="K298">
        <v>1500000</v>
      </c>
      <c r="L298">
        <v>0</v>
      </c>
    </row>
    <row r="299" spans="1:12" x14ac:dyDescent="0.3">
      <c r="A299" s="32">
        <v>44682</v>
      </c>
      <c r="B299">
        <v>2023</v>
      </c>
      <c r="C299" t="s">
        <v>72</v>
      </c>
      <c r="D299" t="s">
        <v>20</v>
      </c>
      <c r="E299" t="s">
        <v>7</v>
      </c>
      <c r="F299">
        <v>0</v>
      </c>
      <c r="G299">
        <v>359</v>
      </c>
      <c r="H299">
        <v>2022</v>
      </c>
      <c r="I299">
        <v>1500000</v>
      </c>
      <c r="J299">
        <v>0</v>
      </c>
      <c r="K299">
        <v>1500000</v>
      </c>
      <c r="L299">
        <v>0</v>
      </c>
    </row>
    <row r="300" spans="1:12" x14ac:dyDescent="0.3">
      <c r="A300" s="32">
        <v>44713</v>
      </c>
      <c r="B300">
        <v>2023</v>
      </c>
      <c r="C300" t="s">
        <v>72</v>
      </c>
      <c r="D300" t="s">
        <v>8</v>
      </c>
      <c r="E300" t="s">
        <v>6</v>
      </c>
      <c r="F300">
        <v>0</v>
      </c>
      <c r="G300">
        <v>423</v>
      </c>
      <c r="H300">
        <v>2022</v>
      </c>
      <c r="I300">
        <v>85000</v>
      </c>
      <c r="J300">
        <v>0</v>
      </c>
      <c r="K300">
        <v>85000</v>
      </c>
      <c r="L300">
        <v>0</v>
      </c>
    </row>
    <row r="301" spans="1:12" x14ac:dyDescent="0.3">
      <c r="A301" s="32">
        <v>44713</v>
      </c>
      <c r="B301">
        <v>2023</v>
      </c>
      <c r="C301" t="s">
        <v>72</v>
      </c>
      <c r="D301" t="s">
        <v>8</v>
      </c>
      <c r="E301" t="s">
        <v>7</v>
      </c>
      <c r="F301">
        <v>0</v>
      </c>
      <c r="G301">
        <v>115</v>
      </c>
      <c r="H301">
        <v>2022</v>
      </c>
      <c r="I301">
        <v>1500000</v>
      </c>
      <c r="J301">
        <v>0</v>
      </c>
      <c r="K301">
        <v>1500000</v>
      </c>
      <c r="L301">
        <v>0</v>
      </c>
    </row>
    <row r="302" spans="1:12" x14ac:dyDescent="0.3">
      <c r="A302" s="32">
        <v>44713</v>
      </c>
      <c r="B302">
        <v>2023</v>
      </c>
      <c r="C302" t="s">
        <v>72</v>
      </c>
      <c r="D302" t="s">
        <v>9</v>
      </c>
      <c r="E302" t="s">
        <v>6</v>
      </c>
      <c r="F302">
        <v>0</v>
      </c>
      <c r="G302">
        <v>1253</v>
      </c>
      <c r="H302">
        <v>2022</v>
      </c>
      <c r="I302">
        <v>85000</v>
      </c>
      <c r="J302">
        <v>0</v>
      </c>
      <c r="K302">
        <v>85000</v>
      </c>
      <c r="L302">
        <v>0</v>
      </c>
    </row>
    <row r="303" spans="1:12" x14ac:dyDescent="0.3">
      <c r="A303" s="32">
        <v>44713</v>
      </c>
      <c r="B303">
        <v>2023</v>
      </c>
      <c r="C303" t="s">
        <v>72</v>
      </c>
      <c r="D303" t="s">
        <v>9</v>
      </c>
      <c r="E303" t="s">
        <v>7</v>
      </c>
      <c r="F303">
        <v>0</v>
      </c>
      <c r="G303">
        <v>1021</v>
      </c>
      <c r="H303">
        <v>2022</v>
      </c>
      <c r="I303">
        <v>1500000</v>
      </c>
      <c r="J303">
        <v>0</v>
      </c>
      <c r="K303">
        <v>1500000</v>
      </c>
      <c r="L303">
        <v>0</v>
      </c>
    </row>
    <row r="304" spans="1:12" x14ac:dyDescent="0.3">
      <c r="A304" s="32">
        <v>44713</v>
      </c>
      <c r="B304">
        <v>2023</v>
      </c>
      <c r="C304" t="s">
        <v>72</v>
      </c>
      <c r="D304" t="s">
        <v>14</v>
      </c>
      <c r="E304" t="s">
        <v>7</v>
      </c>
      <c r="F304">
        <v>0</v>
      </c>
      <c r="G304">
        <v>310</v>
      </c>
      <c r="H304">
        <v>2022</v>
      </c>
      <c r="I304">
        <v>1500000</v>
      </c>
      <c r="J304">
        <v>0</v>
      </c>
      <c r="K304">
        <v>1500000</v>
      </c>
      <c r="L304">
        <v>0</v>
      </c>
    </row>
    <row r="305" spans="1:12" x14ac:dyDescent="0.3">
      <c r="A305" s="32">
        <v>44713</v>
      </c>
      <c r="B305">
        <v>2023</v>
      </c>
      <c r="C305" t="s">
        <v>72</v>
      </c>
      <c r="D305" t="s">
        <v>15</v>
      </c>
      <c r="E305" t="s">
        <v>7</v>
      </c>
      <c r="F305">
        <v>0</v>
      </c>
      <c r="G305">
        <v>1029</v>
      </c>
      <c r="H305">
        <v>2022</v>
      </c>
      <c r="I305">
        <v>1500000</v>
      </c>
      <c r="J305">
        <v>0</v>
      </c>
      <c r="K305">
        <v>1500000</v>
      </c>
      <c r="L305">
        <v>0</v>
      </c>
    </row>
    <row r="306" spans="1:12" x14ac:dyDescent="0.3">
      <c r="A306" s="32">
        <v>44713</v>
      </c>
      <c r="B306">
        <v>2023</v>
      </c>
      <c r="C306" t="s">
        <v>72</v>
      </c>
      <c r="D306" t="s">
        <v>17</v>
      </c>
      <c r="E306" t="s">
        <v>7</v>
      </c>
      <c r="F306">
        <v>0</v>
      </c>
      <c r="G306">
        <v>373</v>
      </c>
      <c r="H306">
        <v>2022</v>
      </c>
      <c r="I306">
        <v>1500000</v>
      </c>
      <c r="J306">
        <v>0</v>
      </c>
      <c r="K306">
        <v>1500000</v>
      </c>
      <c r="L306">
        <v>0</v>
      </c>
    </row>
    <row r="307" spans="1:12" x14ac:dyDescent="0.3">
      <c r="A307" s="32">
        <v>44713</v>
      </c>
      <c r="B307">
        <v>2023</v>
      </c>
      <c r="C307" t="s">
        <v>72</v>
      </c>
      <c r="D307" t="s">
        <v>18</v>
      </c>
      <c r="E307" t="s">
        <v>6</v>
      </c>
      <c r="F307">
        <v>0</v>
      </c>
      <c r="G307">
        <v>594</v>
      </c>
      <c r="H307">
        <v>2022</v>
      </c>
      <c r="I307">
        <v>85000</v>
      </c>
      <c r="J307">
        <v>0</v>
      </c>
      <c r="K307">
        <v>85000</v>
      </c>
      <c r="L307">
        <v>0</v>
      </c>
    </row>
    <row r="308" spans="1:12" x14ac:dyDescent="0.3">
      <c r="A308" s="32">
        <v>44713</v>
      </c>
      <c r="B308">
        <v>2023</v>
      </c>
      <c r="C308" t="s">
        <v>72</v>
      </c>
      <c r="D308" t="s">
        <v>18</v>
      </c>
      <c r="E308" t="s">
        <v>7</v>
      </c>
      <c r="F308">
        <v>0</v>
      </c>
      <c r="G308">
        <v>735</v>
      </c>
      <c r="H308">
        <v>2022</v>
      </c>
      <c r="I308">
        <v>1500000</v>
      </c>
      <c r="J308">
        <v>0</v>
      </c>
      <c r="K308">
        <v>1500000</v>
      </c>
      <c r="L308">
        <v>0</v>
      </c>
    </row>
    <row r="309" spans="1:12" x14ac:dyDescent="0.3">
      <c r="A309" s="32">
        <v>44713</v>
      </c>
      <c r="B309">
        <v>2023</v>
      </c>
      <c r="C309" t="s">
        <v>72</v>
      </c>
      <c r="D309" t="s">
        <v>20</v>
      </c>
      <c r="E309" t="s">
        <v>7</v>
      </c>
      <c r="F309">
        <v>0</v>
      </c>
      <c r="G309">
        <v>354</v>
      </c>
      <c r="H309">
        <v>2022</v>
      </c>
      <c r="I309">
        <v>1500000</v>
      </c>
      <c r="J309">
        <v>0</v>
      </c>
      <c r="K309">
        <v>1500000</v>
      </c>
      <c r="L309">
        <v>0</v>
      </c>
    </row>
    <row r="310" spans="1:12" x14ac:dyDescent="0.3">
      <c r="A310" s="32">
        <v>44743</v>
      </c>
      <c r="B310">
        <v>2023</v>
      </c>
      <c r="C310" t="s">
        <v>71</v>
      </c>
      <c r="D310" t="s">
        <v>8</v>
      </c>
      <c r="E310" t="s">
        <v>6</v>
      </c>
      <c r="F310">
        <v>0</v>
      </c>
      <c r="G310">
        <v>385</v>
      </c>
      <c r="H310">
        <v>2022</v>
      </c>
      <c r="I310">
        <v>85000</v>
      </c>
      <c r="J310">
        <v>0</v>
      </c>
      <c r="K310">
        <v>85000</v>
      </c>
      <c r="L310">
        <v>0</v>
      </c>
    </row>
    <row r="311" spans="1:12" x14ac:dyDescent="0.3">
      <c r="A311" s="32">
        <v>44743</v>
      </c>
      <c r="B311">
        <v>2023</v>
      </c>
      <c r="C311" t="s">
        <v>71</v>
      </c>
      <c r="D311" t="s">
        <v>8</v>
      </c>
      <c r="E311" t="s">
        <v>7</v>
      </c>
      <c r="F311">
        <v>0</v>
      </c>
      <c r="G311">
        <v>127</v>
      </c>
      <c r="H311">
        <v>2022</v>
      </c>
      <c r="I311">
        <v>1500000</v>
      </c>
      <c r="J311">
        <v>0</v>
      </c>
      <c r="K311">
        <v>1500000</v>
      </c>
      <c r="L311">
        <v>0</v>
      </c>
    </row>
    <row r="312" spans="1:12" x14ac:dyDescent="0.3">
      <c r="A312" s="32">
        <v>44743</v>
      </c>
      <c r="B312">
        <v>2023</v>
      </c>
      <c r="C312" t="s">
        <v>71</v>
      </c>
      <c r="D312" t="s">
        <v>9</v>
      </c>
      <c r="E312" t="s">
        <v>6</v>
      </c>
      <c r="F312">
        <v>0</v>
      </c>
      <c r="G312">
        <v>1181</v>
      </c>
      <c r="H312">
        <v>2022</v>
      </c>
      <c r="I312">
        <v>85000</v>
      </c>
      <c r="J312">
        <v>0</v>
      </c>
      <c r="K312">
        <v>85000</v>
      </c>
      <c r="L312">
        <v>0</v>
      </c>
    </row>
    <row r="313" spans="1:12" x14ac:dyDescent="0.3">
      <c r="A313" s="32">
        <v>44743</v>
      </c>
      <c r="B313">
        <v>2023</v>
      </c>
      <c r="C313" t="s">
        <v>71</v>
      </c>
      <c r="D313" t="s">
        <v>12</v>
      </c>
      <c r="E313" t="s">
        <v>7</v>
      </c>
      <c r="F313">
        <v>0</v>
      </c>
      <c r="G313">
        <v>344</v>
      </c>
      <c r="H313">
        <v>2022</v>
      </c>
      <c r="I313">
        <v>1500000</v>
      </c>
      <c r="J313">
        <v>0</v>
      </c>
      <c r="K313">
        <v>1500000</v>
      </c>
      <c r="L313">
        <v>0</v>
      </c>
    </row>
    <row r="314" spans="1:12" x14ac:dyDescent="0.3">
      <c r="A314" s="32">
        <v>44743</v>
      </c>
      <c r="B314">
        <v>2023</v>
      </c>
      <c r="C314" t="s">
        <v>71</v>
      </c>
      <c r="D314" t="s">
        <v>14</v>
      </c>
      <c r="E314" t="s">
        <v>6</v>
      </c>
      <c r="F314">
        <v>0</v>
      </c>
      <c r="G314">
        <v>314</v>
      </c>
      <c r="H314">
        <v>2022</v>
      </c>
      <c r="I314">
        <v>85000</v>
      </c>
      <c r="J314">
        <v>0</v>
      </c>
      <c r="K314">
        <v>85000</v>
      </c>
      <c r="L314">
        <v>0</v>
      </c>
    </row>
    <row r="315" spans="1:12" x14ac:dyDescent="0.3">
      <c r="A315" s="32">
        <v>44743</v>
      </c>
      <c r="B315">
        <v>2023</v>
      </c>
      <c r="C315" t="s">
        <v>71</v>
      </c>
      <c r="D315" t="s">
        <v>15</v>
      </c>
      <c r="E315" t="s">
        <v>7</v>
      </c>
      <c r="F315">
        <v>0</v>
      </c>
      <c r="G315">
        <v>775</v>
      </c>
      <c r="H315">
        <v>2022</v>
      </c>
      <c r="I315">
        <v>1500000</v>
      </c>
      <c r="J315">
        <v>0</v>
      </c>
      <c r="K315">
        <v>1500000</v>
      </c>
      <c r="L315">
        <v>0</v>
      </c>
    </row>
    <row r="316" spans="1:12" x14ac:dyDescent="0.3">
      <c r="A316" s="32">
        <v>44743</v>
      </c>
      <c r="B316">
        <v>2023</v>
      </c>
      <c r="C316" t="s">
        <v>71</v>
      </c>
      <c r="D316" t="s">
        <v>17</v>
      </c>
      <c r="E316" t="s">
        <v>7</v>
      </c>
      <c r="F316">
        <v>0</v>
      </c>
      <c r="G316">
        <v>319</v>
      </c>
      <c r="H316">
        <v>2022</v>
      </c>
      <c r="I316">
        <v>1500000</v>
      </c>
      <c r="J316">
        <v>0</v>
      </c>
      <c r="K316">
        <v>1500000</v>
      </c>
      <c r="L316">
        <v>0</v>
      </c>
    </row>
    <row r="317" spans="1:12" x14ac:dyDescent="0.3">
      <c r="A317" s="32">
        <v>44743</v>
      </c>
      <c r="B317">
        <v>2023</v>
      </c>
      <c r="C317" t="s">
        <v>71</v>
      </c>
      <c r="D317" t="s">
        <v>18</v>
      </c>
      <c r="E317" t="s">
        <v>6</v>
      </c>
      <c r="F317">
        <v>0</v>
      </c>
      <c r="G317">
        <v>505</v>
      </c>
      <c r="H317">
        <v>2022</v>
      </c>
      <c r="I317">
        <v>85000</v>
      </c>
      <c r="J317">
        <v>0</v>
      </c>
      <c r="K317">
        <v>85000</v>
      </c>
      <c r="L317">
        <v>0</v>
      </c>
    </row>
    <row r="318" spans="1:12" x14ac:dyDescent="0.3">
      <c r="A318" s="32">
        <v>44743</v>
      </c>
      <c r="B318">
        <v>2023</v>
      </c>
      <c r="C318" t="s">
        <v>71</v>
      </c>
      <c r="D318" t="s">
        <v>18</v>
      </c>
      <c r="E318" t="s">
        <v>7</v>
      </c>
      <c r="F318">
        <v>0</v>
      </c>
      <c r="G318">
        <v>591</v>
      </c>
      <c r="H318">
        <v>2022</v>
      </c>
      <c r="I318">
        <v>1500000</v>
      </c>
      <c r="J318">
        <v>0</v>
      </c>
      <c r="K318">
        <v>1500000</v>
      </c>
      <c r="L318">
        <v>0</v>
      </c>
    </row>
    <row r="319" spans="1:12" x14ac:dyDescent="0.3">
      <c r="A319" s="32">
        <v>44743</v>
      </c>
      <c r="B319">
        <v>2023</v>
      </c>
      <c r="C319" t="s">
        <v>71</v>
      </c>
      <c r="D319" t="s">
        <v>20</v>
      </c>
      <c r="E319" t="s">
        <v>7</v>
      </c>
      <c r="F319">
        <v>0</v>
      </c>
      <c r="G319">
        <v>402</v>
      </c>
      <c r="H319">
        <v>2022</v>
      </c>
      <c r="I319">
        <v>1500000</v>
      </c>
      <c r="J319">
        <v>0</v>
      </c>
      <c r="K319">
        <v>1500000</v>
      </c>
      <c r="L319">
        <v>0</v>
      </c>
    </row>
    <row r="320" spans="1:12" x14ac:dyDescent="0.3">
      <c r="A320" s="32">
        <v>44774</v>
      </c>
      <c r="B320">
        <v>2023</v>
      </c>
      <c r="C320" t="s">
        <v>71</v>
      </c>
      <c r="D320" t="s">
        <v>8</v>
      </c>
      <c r="E320" t="s">
        <v>6</v>
      </c>
      <c r="F320">
        <v>0</v>
      </c>
      <c r="G320">
        <v>398</v>
      </c>
      <c r="H320">
        <v>2022</v>
      </c>
      <c r="I320">
        <v>85000</v>
      </c>
      <c r="J320">
        <v>0</v>
      </c>
      <c r="K320">
        <v>85000</v>
      </c>
      <c r="L320">
        <v>0</v>
      </c>
    </row>
    <row r="321" spans="1:12" x14ac:dyDescent="0.3">
      <c r="A321" s="32">
        <v>44774</v>
      </c>
      <c r="B321">
        <v>2023</v>
      </c>
      <c r="C321" t="s">
        <v>71</v>
      </c>
      <c r="D321" t="s">
        <v>8</v>
      </c>
      <c r="E321" t="s">
        <v>7</v>
      </c>
      <c r="F321">
        <v>0</v>
      </c>
      <c r="G321">
        <v>154</v>
      </c>
      <c r="H321">
        <v>2022</v>
      </c>
      <c r="I321">
        <v>1500000</v>
      </c>
      <c r="J321">
        <v>0</v>
      </c>
      <c r="K321">
        <v>1500000</v>
      </c>
      <c r="L321">
        <v>0</v>
      </c>
    </row>
    <row r="322" spans="1:12" x14ac:dyDescent="0.3">
      <c r="A322" s="32">
        <v>44774</v>
      </c>
      <c r="B322">
        <v>2023</v>
      </c>
      <c r="C322" t="s">
        <v>71</v>
      </c>
      <c r="D322" t="s">
        <v>9</v>
      </c>
      <c r="E322" t="s">
        <v>6</v>
      </c>
      <c r="F322">
        <v>0</v>
      </c>
      <c r="G322">
        <v>1244</v>
      </c>
      <c r="H322">
        <v>2022</v>
      </c>
      <c r="I322">
        <v>85000</v>
      </c>
      <c r="J322">
        <v>0</v>
      </c>
      <c r="K322">
        <v>85000</v>
      </c>
      <c r="L322">
        <v>0</v>
      </c>
    </row>
    <row r="323" spans="1:12" x14ac:dyDescent="0.3">
      <c r="A323" s="32">
        <v>44774</v>
      </c>
      <c r="B323">
        <v>2023</v>
      </c>
      <c r="C323" t="s">
        <v>71</v>
      </c>
      <c r="D323" t="s">
        <v>9</v>
      </c>
      <c r="E323" t="s">
        <v>7</v>
      </c>
      <c r="F323">
        <v>0</v>
      </c>
      <c r="G323">
        <v>866</v>
      </c>
      <c r="H323">
        <v>2022</v>
      </c>
      <c r="I323">
        <v>1500000</v>
      </c>
      <c r="J323">
        <v>0</v>
      </c>
      <c r="K323">
        <v>1500000</v>
      </c>
      <c r="L323">
        <v>0</v>
      </c>
    </row>
    <row r="324" spans="1:12" x14ac:dyDescent="0.3">
      <c r="A324" s="32">
        <v>44774</v>
      </c>
      <c r="B324">
        <v>2023</v>
      </c>
      <c r="C324" t="s">
        <v>71</v>
      </c>
      <c r="D324" t="s">
        <v>14</v>
      </c>
      <c r="E324" t="s">
        <v>6</v>
      </c>
      <c r="F324">
        <v>0</v>
      </c>
      <c r="G324">
        <v>222</v>
      </c>
      <c r="H324">
        <v>2022</v>
      </c>
      <c r="I324">
        <v>85000</v>
      </c>
      <c r="J324">
        <v>0</v>
      </c>
      <c r="K324">
        <v>85000</v>
      </c>
      <c r="L324">
        <v>0</v>
      </c>
    </row>
    <row r="325" spans="1:12" x14ac:dyDescent="0.3">
      <c r="A325" s="32">
        <v>44774</v>
      </c>
      <c r="B325">
        <v>2023</v>
      </c>
      <c r="C325" t="s">
        <v>71</v>
      </c>
      <c r="D325" t="s">
        <v>15</v>
      </c>
      <c r="E325" t="s">
        <v>7</v>
      </c>
      <c r="F325">
        <v>0</v>
      </c>
      <c r="G325">
        <v>623</v>
      </c>
      <c r="H325">
        <v>2022</v>
      </c>
      <c r="I325">
        <v>1500000</v>
      </c>
      <c r="J325">
        <v>0</v>
      </c>
      <c r="K325">
        <v>1500000</v>
      </c>
      <c r="L325">
        <v>0</v>
      </c>
    </row>
    <row r="326" spans="1:12" x14ac:dyDescent="0.3">
      <c r="A326" s="32">
        <v>44774</v>
      </c>
      <c r="B326">
        <v>2023</v>
      </c>
      <c r="C326" t="s">
        <v>71</v>
      </c>
      <c r="D326" t="s">
        <v>16</v>
      </c>
      <c r="E326" t="s">
        <v>7</v>
      </c>
      <c r="F326">
        <v>0</v>
      </c>
      <c r="G326">
        <v>1120</v>
      </c>
      <c r="H326">
        <v>2022</v>
      </c>
      <c r="I326">
        <v>1500000</v>
      </c>
      <c r="J326">
        <v>0</v>
      </c>
      <c r="K326">
        <v>1500000</v>
      </c>
      <c r="L326">
        <v>0</v>
      </c>
    </row>
    <row r="327" spans="1:12" x14ac:dyDescent="0.3">
      <c r="A327" s="32">
        <v>44774</v>
      </c>
      <c r="B327">
        <v>2023</v>
      </c>
      <c r="C327" t="s">
        <v>71</v>
      </c>
      <c r="D327" t="s">
        <v>17</v>
      </c>
      <c r="E327" t="s">
        <v>7</v>
      </c>
      <c r="F327">
        <v>0</v>
      </c>
      <c r="G327">
        <v>408</v>
      </c>
      <c r="H327">
        <v>2022</v>
      </c>
      <c r="I327">
        <v>1500000</v>
      </c>
      <c r="J327">
        <v>0</v>
      </c>
      <c r="K327">
        <v>1500000</v>
      </c>
      <c r="L327">
        <v>0</v>
      </c>
    </row>
    <row r="328" spans="1:12" x14ac:dyDescent="0.3">
      <c r="A328" s="32">
        <v>44774</v>
      </c>
      <c r="B328">
        <v>2023</v>
      </c>
      <c r="C328" t="s">
        <v>71</v>
      </c>
      <c r="D328" t="s">
        <v>18</v>
      </c>
      <c r="E328" t="s">
        <v>6</v>
      </c>
      <c r="F328">
        <v>0</v>
      </c>
      <c r="G328">
        <v>554</v>
      </c>
      <c r="H328">
        <v>2022</v>
      </c>
      <c r="I328">
        <v>85000</v>
      </c>
      <c r="J328">
        <v>0</v>
      </c>
      <c r="K328">
        <v>85000</v>
      </c>
      <c r="L328">
        <v>0</v>
      </c>
    </row>
    <row r="329" spans="1:12" x14ac:dyDescent="0.3">
      <c r="A329" s="32">
        <v>44774</v>
      </c>
      <c r="B329">
        <v>2023</v>
      </c>
      <c r="C329" t="s">
        <v>71</v>
      </c>
      <c r="D329" t="s">
        <v>18</v>
      </c>
      <c r="E329" t="s">
        <v>7</v>
      </c>
      <c r="F329">
        <v>0</v>
      </c>
      <c r="G329">
        <v>844</v>
      </c>
      <c r="H329">
        <v>2022</v>
      </c>
      <c r="I329">
        <v>1500000</v>
      </c>
      <c r="J329">
        <v>0</v>
      </c>
      <c r="K329">
        <v>1500000</v>
      </c>
      <c r="L329">
        <v>0</v>
      </c>
    </row>
    <row r="330" spans="1:12" x14ac:dyDescent="0.3">
      <c r="A330" s="32">
        <v>44774</v>
      </c>
      <c r="B330">
        <v>2023</v>
      </c>
      <c r="C330" t="s">
        <v>71</v>
      </c>
      <c r="D330" t="s">
        <v>20</v>
      </c>
      <c r="E330" t="s">
        <v>7</v>
      </c>
      <c r="F330">
        <v>0</v>
      </c>
      <c r="G330">
        <v>403</v>
      </c>
      <c r="H330">
        <v>2022</v>
      </c>
      <c r="I330">
        <v>1500000</v>
      </c>
      <c r="J330">
        <v>0</v>
      </c>
      <c r="K330">
        <v>1500000</v>
      </c>
      <c r="L330">
        <v>0</v>
      </c>
    </row>
    <row r="331" spans="1:12" x14ac:dyDescent="0.3">
      <c r="A331" s="32">
        <v>44805</v>
      </c>
      <c r="B331">
        <v>2023</v>
      </c>
      <c r="C331" t="s">
        <v>71</v>
      </c>
      <c r="D331" t="s">
        <v>8</v>
      </c>
      <c r="E331" t="s">
        <v>6</v>
      </c>
      <c r="F331">
        <v>0</v>
      </c>
      <c r="G331">
        <v>484</v>
      </c>
      <c r="H331">
        <v>2022</v>
      </c>
      <c r="I331">
        <v>85000</v>
      </c>
      <c r="J331">
        <v>0</v>
      </c>
      <c r="K331">
        <v>85000</v>
      </c>
      <c r="L331">
        <v>0</v>
      </c>
    </row>
    <row r="332" spans="1:12" x14ac:dyDescent="0.3">
      <c r="A332" s="32">
        <v>44805</v>
      </c>
      <c r="B332">
        <v>2023</v>
      </c>
      <c r="C332" t="s">
        <v>71</v>
      </c>
      <c r="D332" t="s">
        <v>8</v>
      </c>
      <c r="E332" t="s">
        <v>7</v>
      </c>
      <c r="F332">
        <v>0</v>
      </c>
      <c r="G332">
        <v>128</v>
      </c>
      <c r="H332">
        <v>2022</v>
      </c>
      <c r="I332">
        <v>1500000</v>
      </c>
      <c r="J332">
        <v>0</v>
      </c>
      <c r="K332">
        <v>1500000</v>
      </c>
      <c r="L332">
        <v>0</v>
      </c>
    </row>
    <row r="333" spans="1:12" x14ac:dyDescent="0.3">
      <c r="A333" s="32">
        <v>44805</v>
      </c>
      <c r="B333">
        <v>2023</v>
      </c>
      <c r="C333" t="s">
        <v>71</v>
      </c>
      <c r="D333" t="s">
        <v>9</v>
      </c>
      <c r="E333" t="s">
        <v>6</v>
      </c>
      <c r="F333">
        <v>0</v>
      </c>
      <c r="G333">
        <v>1068</v>
      </c>
      <c r="H333">
        <v>2022</v>
      </c>
      <c r="I333">
        <v>85000</v>
      </c>
      <c r="J333">
        <v>0</v>
      </c>
      <c r="K333">
        <v>85000</v>
      </c>
      <c r="L333">
        <v>0</v>
      </c>
    </row>
    <row r="334" spans="1:12" x14ac:dyDescent="0.3">
      <c r="A334" s="32">
        <v>44805</v>
      </c>
      <c r="B334">
        <v>2023</v>
      </c>
      <c r="C334" t="s">
        <v>71</v>
      </c>
      <c r="D334" t="s">
        <v>9</v>
      </c>
      <c r="E334" t="s">
        <v>7</v>
      </c>
      <c r="F334">
        <v>0</v>
      </c>
      <c r="G334">
        <v>931</v>
      </c>
      <c r="H334">
        <v>2022</v>
      </c>
      <c r="I334">
        <v>1500000</v>
      </c>
      <c r="J334">
        <v>0</v>
      </c>
      <c r="K334">
        <v>1500000</v>
      </c>
      <c r="L334">
        <v>0</v>
      </c>
    </row>
    <row r="335" spans="1:12" x14ac:dyDescent="0.3">
      <c r="A335" s="32">
        <v>44805</v>
      </c>
      <c r="B335">
        <v>2023</v>
      </c>
      <c r="C335" t="s">
        <v>71</v>
      </c>
      <c r="D335" t="s">
        <v>14</v>
      </c>
      <c r="E335" t="s">
        <v>6</v>
      </c>
      <c r="F335">
        <v>0</v>
      </c>
      <c r="G335">
        <v>30</v>
      </c>
      <c r="H335">
        <v>2022</v>
      </c>
      <c r="I335">
        <v>85000</v>
      </c>
      <c r="J335">
        <v>0</v>
      </c>
      <c r="K335">
        <v>85000</v>
      </c>
      <c r="L335">
        <v>0</v>
      </c>
    </row>
    <row r="336" spans="1:12" x14ac:dyDescent="0.3">
      <c r="A336" s="32">
        <v>44805</v>
      </c>
      <c r="B336">
        <v>2023</v>
      </c>
      <c r="C336" t="s">
        <v>71</v>
      </c>
      <c r="D336" t="s">
        <v>14</v>
      </c>
      <c r="E336" t="s">
        <v>7</v>
      </c>
      <c r="F336">
        <v>0</v>
      </c>
      <c r="G336">
        <v>189</v>
      </c>
      <c r="H336">
        <v>2022</v>
      </c>
      <c r="I336">
        <v>1500000</v>
      </c>
      <c r="J336">
        <v>0</v>
      </c>
      <c r="K336">
        <v>1500000</v>
      </c>
      <c r="L336">
        <v>0</v>
      </c>
    </row>
    <row r="337" spans="1:12" x14ac:dyDescent="0.3">
      <c r="A337" s="32">
        <v>44805</v>
      </c>
      <c r="B337">
        <v>2023</v>
      </c>
      <c r="C337" t="s">
        <v>71</v>
      </c>
      <c r="D337" t="s">
        <v>15</v>
      </c>
      <c r="E337" t="s">
        <v>7</v>
      </c>
      <c r="F337">
        <v>0</v>
      </c>
      <c r="G337">
        <v>820</v>
      </c>
      <c r="H337">
        <v>2022</v>
      </c>
      <c r="I337">
        <v>1500000</v>
      </c>
      <c r="J337">
        <v>0</v>
      </c>
      <c r="K337">
        <v>1500000</v>
      </c>
      <c r="L337">
        <v>0</v>
      </c>
    </row>
    <row r="338" spans="1:12" x14ac:dyDescent="0.3">
      <c r="A338" s="32">
        <v>44805</v>
      </c>
      <c r="B338">
        <v>2023</v>
      </c>
      <c r="C338" t="s">
        <v>71</v>
      </c>
      <c r="D338" t="s">
        <v>17</v>
      </c>
      <c r="E338" t="s">
        <v>7</v>
      </c>
      <c r="F338">
        <v>0</v>
      </c>
      <c r="G338">
        <v>379</v>
      </c>
      <c r="H338">
        <v>2022</v>
      </c>
      <c r="I338">
        <v>1500000</v>
      </c>
      <c r="J338">
        <v>0</v>
      </c>
      <c r="K338">
        <v>1500000</v>
      </c>
      <c r="L338">
        <v>0</v>
      </c>
    </row>
    <row r="339" spans="1:12" x14ac:dyDescent="0.3">
      <c r="A339" s="32">
        <v>44805</v>
      </c>
      <c r="B339">
        <v>2023</v>
      </c>
      <c r="C339" t="s">
        <v>71</v>
      </c>
      <c r="D339" t="s">
        <v>18</v>
      </c>
      <c r="E339" t="s">
        <v>6</v>
      </c>
      <c r="F339">
        <v>0</v>
      </c>
      <c r="G339">
        <v>589</v>
      </c>
      <c r="H339">
        <v>2022</v>
      </c>
      <c r="I339">
        <v>85000</v>
      </c>
      <c r="J339">
        <v>0</v>
      </c>
      <c r="K339">
        <v>85000</v>
      </c>
      <c r="L339">
        <v>0</v>
      </c>
    </row>
    <row r="340" spans="1:12" x14ac:dyDescent="0.3">
      <c r="A340" s="32">
        <v>44805</v>
      </c>
      <c r="B340">
        <v>2023</v>
      </c>
      <c r="C340" t="s">
        <v>71</v>
      </c>
      <c r="D340" t="s">
        <v>18</v>
      </c>
      <c r="E340" t="s">
        <v>7</v>
      </c>
      <c r="F340">
        <v>0</v>
      </c>
      <c r="G340">
        <v>780</v>
      </c>
      <c r="H340">
        <v>2022</v>
      </c>
      <c r="I340">
        <v>1500000</v>
      </c>
      <c r="J340">
        <v>0</v>
      </c>
      <c r="K340">
        <v>1500000</v>
      </c>
      <c r="L340">
        <v>0</v>
      </c>
    </row>
    <row r="341" spans="1:12" x14ac:dyDescent="0.3">
      <c r="A341" s="32">
        <v>44805</v>
      </c>
      <c r="B341">
        <v>2023</v>
      </c>
      <c r="C341" t="s">
        <v>71</v>
      </c>
      <c r="D341" t="s">
        <v>20</v>
      </c>
      <c r="E341" t="s">
        <v>7</v>
      </c>
      <c r="F341">
        <v>0</v>
      </c>
      <c r="G341">
        <v>465</v>
      </c>
      <c r="H341">
        <v>2022</v>
      </c>
      <c r="I341">
        <v>1500000</v>
      </c>
      <c r="J341">
        <v>0</v>
      </c>
      <c r="K341">
        <v>1500000</v>
      </c>
      <c r="L341">
        <v>0</v>
      </c>
    </row>
    <row r="342" spans="1:12" x14ac:dyDescent="0.3">
      <c r="A342" s="32">
        <v>44835</v>
      </c>
      <c r="B342">
        <v>2023</v>
      </c>
      <c r="C342" t="s">
        <v>70</v>
      </c>
      <c r="D342" t="s">
        <v>8</v>
      </c>
      <c r="E342" t="s">
        <v>6</v>
      </c>
      <c r="F342">
        <v>0</v>
      </c>
      <c r="G342">
        <v>409</v>
      </c>
      <c r="H342">
        <v>2022</v>
      </c>
      <c r="I342">
        <v>85000</v>
      </c>
      <c r="J342">
        <v>0</v>
      </c>
      <c r="K342">
        <v>85000</v>
      </c>
      <c r="L342">
        <v>0</v>
      </c>
    </row>
    <row r="343" spans="1:12" x14ac:dyDescent="0.3">
      <c r="A343" s="32">
        <v>44835</v>
      </c>
      <c r="B343">
        <v>2023</v>
      </c>
      <c r="C343" t="s">
        <v>70</v>
      </c>
      <c r="D343" t="s">
        <v>8</v>
      </c>
      <c r="E343" t="s">
        <v>7</v>
      </c>
      <c r="F343">
        <v>0</v>
      </c>
      <c r="G343">
        <v>144</v>
      </c>
      <c r="H343">
        <v>2022</v>
      </c>
      <c r="I343">
        <v>1500000</v>
      </c>
      <c r="J343">
        <v>0</v>
      </c>
      <c r="K343">
        <v>1500000</v>
      </c>
      <c r="L343">
        <v>0</v>
      </c>
    </row>
    <row r="344" spans="1:12" x14ac:dyDescent="0.3">
      <c r="A344" s="32">
        <v>44835</v>
      </c>
      <c r="B344">
        <v>2023</v>
      </c>
      <c r="C344" t="s">
        <v>70</v>
      </c>
      <c r="D344" t="s">
        <v>9</v>
      </c>
      <c r="E344" t="s">
        <v>6</v>
      </c>
      <c r="F344">
        <v>0</v>
      </c>
      <c r="G344">
        <v>850</v>
      </c>
      <c r="H344">
        <v>2022</v>
      </c>
      <c r="I344">
        <v>85000</v>
      </c>
      <c r="J344">
        <v>0</v>
      </c>
      <c r="K344">
        <v>85000</v>
      </c>
      <c r="L344">
        <v>0</v>
      </c>
    </row>
    <row r="345" spans="1:12" x14ac:dyDescent="0.3">
      <c r="A345" s="32">
        <v>44835</v>
      </c>
      <c r="B345">
        <v>2023</v>
      </c>
      <c r="C345" t="s">
        <v>70</v>
      </c>
      <c r="D345" t="s">
        <v>9</v>
      </c>
      <c r="E345" t="s">
        <v>7</v>
      </c>
      <c r="F345">
        <v>0</v>
      </c>
      <c r="G345">
        <v>741</v>
      </c>
      <c r="H345">
        <v>2022</v>
      </c>
      <c r="I345">
        <v>1500000</v>
      </c>
      <c r="J345">
        <v>0</v>
      </c>
      <c r="K345">
        <v>1500000</v>
      </c>
      <c r="L345">
        <v>0</v>
      </c>
    </row>
    <row r="346" spans="1:12" x14ac:dyDescent="0.3">
      <c r="A346" s="32">
        <v>44835</v>
      </c>
      <c r="B346">
        <v>2023</v>
      </c>
      <c r="C346" t="s">
        <v>70</v>
      </c>
      <c r="D346" t="s">
        <v>14</v>
      </c>
      <c r="E346" t="s">
        <v>6</v>
      </c>
      <c r="F346">
        <v>0</v>
      </c>
      <c r="G346">
        <v>27</v>
      </c>
      <c r="H346">
        <v>2022</v>
      </c>
      <c r="I346">
        <v>85000</v>
      </c>
      <c r="J346">
        <v>0</v>
      </c>
      <c r="K346">
        <v>85000</v>
      </c>
      <c r="L346">
        <v>0</v>
      </c>
    </row>
    <row r="347" spans="1:12" x14ac:dyDescent="0.3">
      <c r="A347" s="32">
        <v>44835</v>
      </c>
      <c r="B347">
        <v>2023</v>
      </c>
      <c r="C347" t="s">
        <v>70</v>
      </c>
      <c r="D347" t="s">
        <v>14</v>
      </c>
      <c r="E347" t="s">
        <v>7</v>
      </c>
      <c r="F347">
        <v>0</v>
      </c>
      <c r="G347">
        <v>264</v>
      </c>
      <c r="H347">
        <v>2022</v>
      </c>
      <c r="I347">
        <v>1500000</v>
      </c>
      <c r="J347">
        <v>0</v>
      </c>
      <c r="K347">
        <v>1500000</v>
      </c>
      <c r="L347">
        <v>0</v>
      </c>
    </row>
    <row r="348" spans="1:12" x14ac:dyDescent="0.3">
      <c r="A348" s="32">
        <v>44835</v>
      </c>
      <c r="B348">
        <v>2023</v>
      </c>
      <c r="C348" t="s">
        <v>70</v>
      </c>
      <c r="D348" t="s">
        <v>15</v>
      </c>
      <c r="E348" t="s">
        <v>7</v>
      </c>
      <c r="F348">
        <v>0</v>
      </c>
      <c r="G348">
        <v>596</v>
      </c>
      <c r="H348">
        <v>2022</v>
      </c>
      <c r="I348">
        <v>1500000</v>
      </c>
      <c r="J348">
        <v>0</v>
      </c>
      <c r="K348">
        <v>1500000</v>
      </c>
      <c r="L348">
        <v>0</v>
      </c>
    </row>
    <row r="349" spans="1:12" x14ac:dyDescent="0.3">
      <c r="A349" s="32">
        <v>44835</v>
      </c>
      <c r="B349">
        <v>2023</v>
      </c>
      <c r="C349" t="s">
        <v>70</v>
      </c>
      <c r="D349" t="s">
        <v>17</v>
      </c>
      <c r="E349" t="s">
        <v>7</v>
      </c>
      <c r="F349">
        <v>0</v>
      </c>
      <c r="G349">
        <v>362</v>
      </c>
      <c r="H349">
        <v>2022</v>
      </c>
      <c r="I349">
        <v>1500000</v>
      </c>
      <c r="J349">
        <v>0</v>
      </c>
      <c r="K349">
        <v>1500000</v>
      </c>
      <c r="L349">
        <v>0</v>
      </c>
    </row>
    <row r="350" spans="1:12" x14ac:dyDescent="0.3">
      <c r="A350" s="32">
        <v>44835</v>
      </c>
      <c r="B350">
        <v>2023</v>
      </c>
      <c r="C350" t="s">
        <v>70</v>
      </c>
      <c r="D350" t="s">
        <v>18</v>
      </c>
      <c r="E350" t="s">
        <v>6</v>
      </c>
      <c r="F350">
        <v>0</v>
      </c>
      <c r="G350">
        <v>374</v>
      </c>
      <c r="H350">
        <v>2022</v>
      </c>
      <c r="I350">
        <v>85000</v>
      </c>
      <c r="J350">
        <v>0</v>
      </c>
      <c r="K350">
        <v>85000</v>
      </c>
      <c r="L350">
        <v>0</v>
      </c>
    </row>
    <row r="351" spans="1:12" x14ac:dyDescent="0.3">
      <c r="A351" s="32">
        <v>44835</v>
      </c>
      <c r="B351">
        <v>2023</v>
      </c>
      <c r="C351" t="s">
        <v>70</v>
      </c>
      <c r="D351" t="s">
        <v>18</v>
      </c>
      <c r="E351" t="s">
        <v>7</v>
      </c>
      <c r="F351">
        <v>0</v>
      </c>
      <c r="G351">
        <v>690</v>
      </c>
      <c r="H351">
        <v>2022</v>
      </c>
      <c r="I351">
        <v>1500000</v>
      </c>
      <c r="J351">
        <v>0</v>
      </c>
      <c r="K351">
        <v>1500000</v>
      </c>
      <c r="L351">
        <v>0</v>
      </c>
    </row>
    <row r="352" spans="1:12" x14ac:dyDescent="0.3">
      <c r="A352" s="32">
        <v>44835</v>
      </c>
      <c r="B352">
        <v>2023</v>
      </c>
      <c r="C352" t="s">
        <v>70</v>
      </c>
      <c r="D352" t="s">
        <v>20</v>
      </c>
      <c r="E352" t="s">
        <v>7</v>
      </c>
      <c r="F352">
        <v>0</v>
      </c>
      <c r="G352">
        <v>416</v>
      </c>
      <c r="H352">
        <v>2022</v>
      </c>
      <c r="I352">
        <v>1500000</v>
      </c>
      <c r="J352">
        <v>0</v>
      </c>
      <c r="K352">
        <v>1500000</v>
      </c>
      <c r="L352">
        <v>0</v>
      </c>
    </row>
    <row r="353" spans="1:12" x14ac:dyDescent="0.3">
      <c r="A353" s="32">
        <v>44866</v>
      </c>
      <c r="B353">
        <v>2023</v>
      </c>
      <c r="C353" t="s">
        <v>70</v>
      </c>
      <c r="D353" t="s">
        <v>9</v>
      </c>
      <c r="E353" t="s">
        <v>6</v>
      </c>
      <c r="F353">
        <v>0</v>
      </c>
      <c r="G353">
        <v>1251</v>
      </c>
      <c r="H353">
        <v>2022</v>
      </c>
      <c r="I353">
        <v>85000</v>
      </c>
      <c r="J353">
        <v>0</v>
      </c>
      <c r="K353">
        <v>85000</v>
      </c>
      <c r="L353">
        <v>0</v>
      </c>
    </row>
    <row r="354" spans="1:12" x14ac:dyDescent="0.3">
      <c r="A354" s="32">
        <v>44866</v>
      </c>
      <c r="B354">
        <v>2023</v>
      </c>
      <c r="C354" t="s">
        <v>70</v>
      </c>
      <c r="D354" t="s">
        <v>9</v>
      </c>
      <c r="E354" t="s">
        <v>7</v>
      </c>
      <c r="F354">
        <v>0</v>
      </c>
      <c r="G354">
        <v>971</v>
      </c>
      <c r="H354">
        <v>2022</v>
      </c>
      <c r="I354">
        <v>1500000</v>
      </c>
      <c r="J354">
        <v>0</v>
      </c>
      <c r="K354">
        <v>1500000</v>
      </c>
      <c r="L354">
        <v>0</v>
      </c>
    </row>
    <row r="355" spans="1:12" x14ac:dyDescent="0.3">
      <c r="A355" s="32">
        <v>44866</v>
      </c>
      <c r="B355">
        <v>2023</v>
      </c>
      <c r="C355" t="s">
        <v>70</v>
      </c>
      <c r="D355" t="s">
        <v>13</v>
      </c>
      <c r="E355" t="s">
        <v>7</v>
      </c>
      <c r="F355">
        <v>0</v>
      </c>
      <c r="G355">
        <v>4102</v>
      </c>
      <c r="H355">
        <v>2022</v>
      </c>
      <c r="I355">
        <v>1500000</v>
      </c>
      <c r="J355">
        <v>0</v>
      </c>
      <c r="K355">
        <v>1500000</v>
      </c>
      <c r="L355">
        <v>0</v>
      </c>
    </row>
    <row r="356" spans="1:12" x14ac:dyDescent="0.3">
      <c r="A356" s="32">
        <v>44866</v>
      </c>
      <c r="B356">
        <v>2023</v>
      </c>
      <c r="C356" t="s">
        <v>70</v>
      </c>
      <c r="D356" t="s">
        <v>14</v>
      </c>
      <c r="E356" t="s">
        <v>6</v>
      </c>
      <c r="F356">
        <v>0</v>
      </c>
      <c r="G356">
        <v>23</v>
      </c>
      <c r="H356">
        <v>2022</v>
      </c>
      <c r="I356">
        <v>85000</v>
      </c>
      <c r="J356">
        <v>0</v>
      </c>
      <c r="K356">
        <v>85000</v>
      </c>
      <c r="L356">
        <v>0</v>
      </c>
    </row>
    <row r="357" spans="1:12" x14ac:dyDescent="0.3">
      <c r="A357" s="32">
        <v>44866</v>
      </c>
      <c r="B357">
        <v>2023</v>
      </c>
      <c r="C357" t="s">
        <v>70</v>
      </c>
      <c r="D357" t="s">
        <v>14</v>
      </c>
      <c r="E357" t="s">
        <v>7</v>
      </c>
      <c r="F357">
        <v>0</v>
      </c>
      <c r="G357">
        <v>244</v>
      </c>
      <c r="H357">
        <v>2022</v>
      </c>
      <c r="I357">
        <v>1500000</v>
      </c>
      <c r="J357">
        <v>0</v>
      </c>
      <c r="K357">
        <v>1500000</v>
      </c>
      <c r="L357">
        <v>0</v>
      </c>
    </row>
    <row r="358" spans="1:12" x14ac:dyDescent="0.3">
      <c r="A358" s="32">
        <v>44866</v>
      </c>
      <c r="B358">
        <v>2023</v>
      </c>
      <c r="C358" t="s">
        <v>70</v>
      </c>
      <c r="D358" t="s">
        <v>15</v>
      </c>
      <c r="E358" t="s">
        <v>7</v>
      </c>
      <c r="F358">
        <v>0</v>
      </c>
      <c r="G358">
        <v>1569</v>
      </c>
      <c r="H358">
        <v>2022</v>
      </c>
      <c r="I358">
        <v>1500000</v>
      </c>
      <c r="J358">
        <v>0</v>
      </c>
      <c r="K358">
        <v>1500000</v>
      </c>
      <c r="L358">
        <v>0</v>
      </c>
    </row>
    <row r="359" spans="1:12" x14ac:dyDescent="0.3">
      <c r="A359" s="32">
        <v>44866</v>
      </c>
      <c r="B359">
        <v>2023</v>
      </c>
      <c r="C359" t="s">
        <v>70</v>
      </c>
      <c r="D359" t="s">
        <v>16</v>
      </c>
      <c r="E359" t="s">
        <v>7</v>
      </c>
      <c r="F359">
        <v>0</v>
      </c>
      <c r="G359">
        <v>1158</v>
      </c>
      <c r="H359">
        <v>2022</v>
      </c>
      <c r="I359">
        <v>1500000</v>
      </c>
      <c r="J359">
        <v>0</v>
      </c>
      <c r="K359">
        <v>1500000</v>
      </c>
      <c r="L359">
        <v>0</v>
      </c>
    </row>
    <row r="360" spans="1:12" x14ac:dyDescent="0.3">
      <c r="A360" s="32">
        <v>44866</v>
      </c>
      <c r="B360">
        <v>2023</v>
      </c>
      <c r="C360" t="s">
        <v>70</v>
      </c>
      <c r="D360" t="s">
        <v>17</v>
      </c>
      <c r="E360" t="s">
        <v>7</v>
      </c>
      <c r="F360">
        <v>0</v>
      </c>
      <c r="G360">
        <v>378</v>
      </c>
      <c r="H360">
        <v>2022</v>
      </c>
      <c r="I360">
        <v>1500000</v>
      </c>
      <c r="J360">
        <v>0</v>
      </c>
      <c r="K360">
        <v>1500000</v>
      </c>
      <c r="L360">
        <v>0</v>
      </c>
    </row>
    <row r="361" spans="1:12" x14ac:dyDescent="0.3">
      <c r="A361" s="32">
        <v>44866</v>
      </c>
      <c r="B361">
        <v>2023</v>
      </c>
      <c r="C361" t="s">
        <v>70</v>
      </c>
      <c r="D361" t="s">
        <v>18</v>
      </c>
      <c r="E361" t="s">
        <v>6</v>
      </c>
      <c r="F361">
        <v>0</v>
      </c>
      <c r="G361">
        <v>447</v>
      </c>
      <c r="H361">
        <v>2022</v>
      </c>
      <c r="I361">
        <v>85000</v>
      </c>
      <c r="J361">
        <v>0</v>
      </c>
      <c r="K361">
        <v>85000</v>
      </c>
      <c r="L361">
        <v>0</v>
      </c>
    </row>
    <row r="362" spans="1:12" x14ac:dyDescent="0.3">
      <c r="A362" s="32">
        <v>44866</v>
      </c>
      <c r="B362">
        <v>2023</v>
      </c>
      <c r="C362" t="s">
        <v>70</v>
      </c>
      <c r="D362" t="s">
        <v>18</v>
      </c>
      <c r="E362" t="s">
        <v>7</v>
      </c>
      <c r="F362">
        <v>0</v>
      </c>
      <c r="G362">
        <v>724</v>
      </c>
      <c r="H362">
        <v>2022</v>
      </c>
      <c r="I362">
        <v>1500000</v>
      </c>
      <c r="J362">
        <v>0</v>
      </c>
      <c r="K362">
        <v>1500000</v>
      </c>
      <c r="L362">
        <v>0</v>
      </c>
    </row>
    <row r="363" spans="1:12" x14ac:dyDescent="0.3">
      <c r="A363" s="32">
        <v>44866</v>
      </c>
      <c r="B363">
        <v>2023</v>
      </c>
      <c r="C363" t="s">
        <v>70</v>
      </c>
      <c r="D363" t="s">
        <v>26</v>
      </c>
      <c r="E363" t="s">
        <v>7</v>
      </c>
      <c r="F363">
        <v>0</v>
      </c>
      <c r="G363">
        <v>8875</v>
      </c>
      <c r="H363">
        <v>2022</v>
      </c>
      <c r="I363">
        <v>1500000</v>
      </c>
      <c r="J363">
        <v>0</v>
      </c>
      <c r="K363">
        <v>1500000</v>
      </c>
      <c r="L363">
        <v>0</v>
      </c>
    </row>
    <row r="364" spans="1:12" x14ac:dyDescent="0.3">
      <c r="A364" s="32">
        <v>44866</v>
      </c>
      <c r="B364">
        <v>2023</v>
      </c>
      <c r="C364" t="s">
        <v>70</v>
      </c>
      <c r="D364" t="s">
        <v>20</v>
      </c>
      <c r="E364" t="s">
        <v>7</v>
      </c>
      <c r="F364">
        <v>0</v>
      </c>
      <c r="G364">
        <v>410</v>
      </c>
      <c r="H364">
        <v>2022</v>
      </c>
      <c r="I364">
        <v>1500000</v>
      </c>
      <c r="J364">
        <v>0</v>
      </c>
      <c r="K364">
        <v>1500000</v>
      </c>
      <c r="L364">
        <v>0</v>
      </c>
    </row>
    <row r="365" spans="1:12" x14ac:dyDescent="0.3">
      <c r="A365" s="32">
        <v>44896</v>
      </c>
      <c r="B365">
        <v>2023</v>
      </c>
      <c r="C365" t="s">
        <v>70</v>
      </c>
      <c r="D365" t="s">
        <v>9</v>
      </c>
      <c r="E365" t="s">
        <v>7</v>
      </c>
      <c r="F365">
        <v>0</v>
      </c>
      <c r="G365">
        <v>865</v>
      </c>
      <c r="H365">
        <v>2022</v>
      </c>
      <c r="I365">
        <v>1500000</v>
      </c>
      <c r="J365">
        <v>0</v>
      </c>
      <c r="K365">
        <v>1500000</v>
      </c>
      <c r="L365">
        <v>0</v>
      </c>
    </row>
    <row r="366" spans="1:12" x14ac:dyDescent="0.3">
      <c r="A366" s="32">
        <v>44896</v>
      </c>
      <c r="B366">
        <v>2023</v>
      </c>
      <c r="C366" t="s">
        <v>70</v>
      </c>
      <c r="D366" t="s">
        <v>14</v>
      </c>
      <c r="E366" t="s">
        <v>6</v>
      </c>
      <c r="F366">
        <v>0</v>
      </c>
      <c r="G366">
        <v>16</v>
      </c>
      <c r="H366">
        <v>2022</v>
      </c>
      <c r="I366">
        <v>85000</v>
      </c>
      <c r="J366">
        <v>0</v>
      </c>
      <c r="K366">
        <v>85000</v>
      </c>
      <c r="L366">
        <v>0</v>
      </c>
    </row>
    <row r="367" spans="1:12" x14ac:dyDescent="0.3">
      <c r="A367" s="32">
        <v>44896</v>
      </c>
      <c r="B367">
        <v>2023</v>
      </c>
      <c r="C367" t="s">
        <v>70</v>
      </c>
      <c r="D367" t="s">
        <v>14</v>
      </c>
      <c r="E367" t="s">
        <v>7</v>
      </c>
      <c r="F367">
        <v>0</v>
      </c>
      <c r="G367">
        <v>144</v>
      </c>
      <c r="H367">
        <v>2022</v>
      </c>
      <c r="I367">
        <v>1500000</v>
      </c>
      <c r="J367">
        <v>0</v>
      </c>
      <c r="K367">
        <v>1500000</v>
      </c>
      <c r="L367">
        <v>0</v>
      </c>
    </row>
    <row r="368" spans="1:12" x14ac:dyDescent="0.3">
      <c r="A368" s="32">
        <v>44896</v>
      </c>
      <c r="B368">
        <v>2023</v>
      </c>
      <c r="C368" t="s">
        <v>70</v>
      </c>
      <c r="D368" t="s">
        <v>15</v>
      </c>
      <c r="E368" t="s">
        <v>7</v>
      </c>
      <c r="F368">
        <v>0</v>
      </c>
      <c r="G368">
        <v>1478</v>
      </c>
      <c r="H368">
        <v>2022</v>
      </c>
      <c r="I368">
        <v>1500000</v>
      </c>
      <c r="J368">
        <v>0</v>
      </c>
      <c r="K368">
        <v>1500000</v>
      </c>
      <c r="L368">
        <v>0</v>
      </c>
    </row>
    <row r="369" spans="1:12" x14ac:dyDescent="0.3">
      <c r="A369" s="32">
        <v>44896</v>
      </c>
      <c r="B369">
        <v>2023</v>
      </c>
      <c r="C369" t="s">
        <v>70</v>
      </c>
      <c r="D369" t="s">
        <v>16</v>
      </c>
      <c r="E369" t="s">
        <v>7</v>
      </c>
      <c r="F369">
        <v>0</v>
      </c>
      <c r="G369">
        <v>1150</v>
      </c>
      <c r="H369">
        <v>2022</v>
      </c>
      <c r="I369">
        <v>1500000</v>
      </c>
      <c r="J369">
        <v>0</v>
      </c>
      <c r="K369">
        <v>1500000</v>
      </c>
      <c r="L369">
        <v>0</v>
      </c>
    </row>
    <row r="370" spans="1:12" x14ac:dyDescent="0.3">
      <c r="A370" s="32">
        <v>44896</v>
      </c>
      <c r="B370">
        <v>2023</v>
      </c>
      <c r="C370" t="s">
        <v>70</v>
      </c>
      <c r="D370" t="s">
        <v>17</v>
      </c>
      <c r="E370" t="s">
        <v>7</v>
      </c>
      <c r="F370">
        <v>0</v>
      </c>
      <c r="G370">
        <v>445</v>
      </c>
      <c r="H370">
        <v>2022</v>
      </c>
      <c r="I370">
        <v>1500000</v>
      </c>
      <c r="J370">
        <v>0</v>
      </c>
      <c r="K370">
        <v>1500000</v>
      </c>
      <c r="L370">
        <v>0</v>
      </c>
    </row>
    <row r="371" spans="1:12" x14ac:dyDescent="0.3">
      <c r="A371" s="32">
        <v>44896</v>
      </c>
      <c r="B371">
        <v>2023</v>
      </c>
      <c r="C371" t="s">
        <v>70</v>
      </c>
      <c r="D371" t="s">
        <v>18</v>
      </c>
      <c r="E371" t="s">
        <v>6</v>
      </c>
      <c r="F371">
        <v>0</v>
      </c>
      <c r="G371">
        <v>369</v>
      </c>
      <c r="H371">
        <v>2022</v>
      </c>
      <c r="I371">
        <v>85000</v>
      </c>
      <c r="J371">
        <v>0</v>
      </c>
      <c r="K371">
        <v>85000</v>
      </c>
      <c r="L371">
        <v>0</v>
      </c>
    </row>
    <row r="372" spans="1:12" x14ac:dyDescent="0.3">
      <c r="A372" s="32">
        <v>44896</v>
      </c>
      <c r="B372">
        <v>2023</v>
      </c>
      <c r="C372" t="s">
        <v>70</v>
      </c>
      <c r="D372" t="s">
        <v>18</v>
      </c>
      <c r="E372" t="s">
        <v>7</v>
      </c>
      <c r="F372">
        <v>0</v>
      </c>
      <c r="G372">
        <v>490</v>
      </c>
      <c r="H372">
        <v>2022</v>
      </c>
      <c r="I372">
        <v>1500000</v>
      </c>
      <c r="J372">
        <v>0</v>
      </c>
      <c r="K372">
        <v>1500000</v>
      </c>
      <c r="L372">
        <v>0</v>
      </c>
    </row>
    <row r="373" spans="1:12" x14ac:dyDescent="0.3">
      <c r="A373" s="32">
        <v>44896</v>
      </c>
      <c r="B373">
        <v>2023</v>
      </c>
      <c r="C373" t="s">
        <v>70</v>
      </c>
      <c r="D373" t="s">
        <v>20</v>
      </c>
      <c r="E373" t="s">
        <v>7</v>
      </c>
      <c r="F373">
        <v>0</v>
      </c>
      <c r="G373">
        <v>385</v>
      </c>
      <c r="H373">
        <v>2022</v>
      </c>
      <c r="I373">
        <v>1500000</v>
      </c>
      <c r="J373">
        <v>0</v>
      </c>
      <c r="K373">
        <v>1500000</v>
      </c>
      <c r="L373">
        <v>0</v>
      </c>
    </row>
    <row r="374" spans="1:12" x14ac:dyDescent="0.3">
      <c r="A374" s="32">
        <v>44927</v>
      </c>
      <c r="B374">
        <v>2023</v>
      </c>
      <c r="C374" t="s">
        <v>69</v>
      </c>
      <c r="D374" t="s">
        <v>8</v>
      </c>
      <c r="E374" t="s">
        <v>6</v>
      </c>
      <c r="F374">
        <v>0</v>
      </c>
      <c r="G374">
        <v>373</v>
      </c>
      <c r="H374">
        <v>2023</v>
      </c>
      <c r="I374">
        <v>85000</v>
      </c>
      <c r="J374">
        <v>0</v>
      </c>
      <c r="K374">
        <v>85000</v>
      </c>
      <c r="L374">
        <v>0</v>
      </c>
    </row>
    <row r="375" spans="1:12" x14ac:dyDescent="0.3">
      <c r="A375" s="32">
        <v>44927</v>
      </c>
      <c r="B375">
        <v>2023</v>
      </c>
      <c r="C375" t="s">
        <v>69</v>
      </c>
      <c r="D375" t="s">
        <v>8</v>
      </c>
      <c r="E375" t="s">
        <v>7</v>
      </c>
      <c r="F375">
        <v>0</v>
      </c>
      <c r="G375">
        <v>153</v>
      </c>
      <c r="H375">
        <v>2023</v>
      </c>
      <c r="I375">
        <v>1500000</v>
      </c>
      <c r="J375">
        <v>0</v>
      </c>
      <c r="K375">
        <v>1500000</v>
      </c>
      <c r="L375">
        <v>0</v>
      </c>
    </row>
    <row r="376" spans="1:12" x14ac:dyDescent="0.3">
      <c r="A376" s="32">
        <v>44927</v>
      </c>
      <c r="B376">
        <v>2023</v>
      </c>
      <c r="C376" t="s">
        <v>69</v>
      </c>
      <c r="D376" t="s">
        <v>9</v>
      </c>
      <c r="E376" t="s">
        <v>6</v>
      </c>
      <c r="F376">
        <v>0</v>
      </c>
      <c r="G376">
        <v>718</v>
      </c>
      <c r="H376">
        <v>2023</v>
      </c>
      <c r="I376">
        <v>85000</v>
      </c>
      <c r="J376">
        <v>0</v>
      </c>
      <c r="K376">
        <v>85000</v>
      </c>
      <c r="L376">
        <v>0</v>
      </c>
    </row>
    <row r="377" spans="1:12" x14ac:dyDescent="0.3">
      <c r="A377" s="32">
        <v>44927</v>
      </c>
      <c r="B377">
        <v>2023</v>
      </c>
      <c r="C377" t="s">
        <v>69</v>
      </c>
      <c r="D377" t="s">
        <v>9</v>
      </c>
      <c r="E377" t="s">
        <v>7</v>
      </c>
      <c r="F377">
        <v>0</v>
      </c>
      <c r="G377">
        <v>966</v>
      </c>
      <c r="H377">
        <v>2023</v>
      </c>
      <c r="I377">
        <v>1500000</v>
      </c>
      <c r="J377">
        <v>0</v>
      </c>
      <c r="K377">
        <v>1500000</v>
      </c>
      <c r="L377">
        <v>0</v>
      </c>
    </row>
    <row r="378" spans="1:12" x14ac:dyDescent="0.3">
      <c r="A378" s="32">
        <v>44927</v>
      </c>
      <c r="B378">
        <v>2023</v>
      </c>
      <c r="C378" t="s">
        <v>69</v>
      </c>
      <c r="D378" t="s">
        <v>14</v>
      </c>
      <c r="E378" t="s">
        <v>7</v>
      </c>
      <c r="F378">
        <v>0</v>
      </c>
      <c r="G378">
        <v>92</v>
      </c>
      <c r="H378">
        <v>2023</v>
      </c>
      <c r="I378">
        <v>1500000</v>
      </c>
      <c r="J378">
        <v>0</v>
      </c>
      <c r="K378">
        <v>1500000</v>
      </c>
      <c r="L378">
        <v>0</v>
      </c>
    </row>
    <row r="379" spans="1:12" x14ac:dyDescent="0.3">
      <c r="A379" s="32">
        <v>44927</v>
      </c>
      <c r="B379">
        <v>2023</v>
      </c>
      <c r="C379" t="s">
        <v>69</v>
      </c>
      <c r="D379" t="s">
        <v>17</v>
      </c>
      <c r="E379" t="s">
        <v>7</v>
      </c>
      <c r="F379">
        <v>0</v>
      </c>
      <c r="G379">
        <v>476</v>
      </c>
      <c r="H379">
        <v>2023</v>
      </c>
      <c r="I379">
        <v>1500000</v>
      </c>
      <c r="J379">
        <v>0</v>
      </c>
      <c r="K379">
        <v>1500000</v>
      </c>
      <c r="L379">
        <v>0</v>
      </c>
    </row>
    <row r="380" spans="1:12" x14ac:dyDescent="0.3">
      <c r="A380" s="32">
        <v>44927</v>
      </c>
      <c r="B380">
        <v>2023</v>
      </c>
      <c r="C380" t="s">
        <v>69</v>
      </c>
      <c r="D380" t="s">
        <v>18</v>
      </c>
      <c r="E380" t="s">
        <v>6</v>
      </c>
      <c r="F380">
        <v>0</v>
      </c>
      <c r="G380">
        <v>432</v>
      </c>
      <c r="H380">
        <v>2023</v>
      </c>
      <c r="I380">
        <v>85000</v>
      </c>
      <c r="J380">
        <v>0</v>
      </c>
      <c r="K380">
        <v>85000</v>
      </c>
      <c r="L380">
        <v>0</v>
      </c>
    </row>
    <row r="381" spans="1:12" x14ac:dyDescent="0.3">
      <c r="A381" s="32">
        <v>44927</v>
      </c>
      <c r="B381">
        <v>2023</v>
      </c>
      <c r="C381" t="s">
        <v>69</v>
      </c>
      <c r="D381" t="s">
        <v>18</v>
      </c>
      <c r="E381" t="s">
        <v>7</v>
      </c>
      <c r="F381">
        <v>0</v>
      </c>
      <c r="G381">
        <v>545</v>
      </c>
      <c r="H381">
        <v>2023</v>
      </c>
      <c r="I381">
        <v>1500000</v>
      </c>
      <c r="J381">
        <v>0</v>
      </c>
      <c r="K381">
        <v>1500000</v>
      </c>
      <c r="L381">
        <v>0</v>
      </c>
    </row>
    <row r="382" spans="1:12" x14ac:dyDescent="0.3">
      <c r="A382" s="32">
        <v>44927</v>
      </c>
      <c r="B382">
        <v>2023</v>
      </c>
      <c r="C382" t="s">
        <v>69</v>
      </c>
      <c r="D382" t="s">
        <v>26</v>
      </c>
      <c r="E382" t="s">
        <v>7</v>
      </c>
      <c r="F382">
        <v>0</v>
      </c>
      <c r="G382">
        <v>11608</v>
      </c>
      <c r="H382">
        <v>2023</v>
      </c>
      <c r="I382">
        <v>1500000</v>
      </c>
      <c r="J382">
        <v>0</v>
      </c>
      <c r="K382">
        <v>1500000</v>
      </c>
      <c r="L382">
        <v>0</v>
      </c>
    </row>
    <row r="383" spans="1:12" x14ac:dyDescent="0.3">
      <c r="A383" s="32">
        <v>44927</v>
      </c>
      <c r="B383">
        <v>2023</v>
      </c>
      <c r="C383" t="s">
        <v>69</v>
      </c>
      <c r="D383" t="s">
        <v>20</v>
      </c>
      <c r="E383" t="s">
        <v>7</v>
      </c>
      <c r="F383">
        <v>0</v>
      </c>
      <c r="G383">
        <v>399</v>
      </c>
      <c r="H383">
        <v>2023</v>
      </c>
      <c r="I383">
        <v>1500000</v>
      </c>
      <c r="J383">
        <v>0</v>
      </c>
      <c r="K383">
        <v>1500000</v>
      </c>
      <c r="L383">
        <v>0</v>
      </c>
    </row>
    <row r="384" spans="1:12" x14ac:dyDescent="0.3">
      <c r="A384" s="32">
        <v>44958</v>
      </c>
      <c r="B384">
        <v>2023</v>
      </c>
      <c r="C384" t="s">
        <v>69</v>
      </c>
      <c r="D384" t="s">
        <v>8</v>
      </c>
      <c r="E384" t="s">
        <v>6</v>
      </c>
      <c r="F384">
        <v>0</v>
      </c>
      <c r="G384">
        <v>346</v>
      </c>
      <c r="H384">
        <v>2023</v>
      </c>
      <c r="I384">
        <v>85000</v>
      </c>
      <c r="J384">
        <v>0</v>
      </c>
      <c r="K384">
        <v>85000</v>
      </c>
      <c r="L384">
        <v>0</v>
      </c>
    </row>
    <row r="385" spans="1:12" x14ac:dyDescent="0.3">
      <c r="A385" s="32">
        <v>44958</v>
      </c>
      <c r="B385">
        <v>2023</v>
      </c>
      <c r="C385" t="s">
        <v>69</v>
      </c>
      <c r="D385" t="s">
        <v>8</v>
      </c>
      <c r="E385" t="s">
        <v>7</v>
      </c>
      <c r="F385">
        <v>0</v>
      </c>
      <c r="G385">
        <v>148</v>
      </c>
      <c r="H385">
        <v>2023</v>
      </c>
      <c r="I385">
        <v>1500000</v>
      </c>
      <c r="J385">
        <v>0</v>
      </c>
      <c r="K385">
        <v>1500000</v>
      </c>
      <c r="L385">
        <v>0</v>
      </c>
    </row>
    <row r="386" spans="1:12" x14ac:dyDescent="0.3">
      <c r="A386" s="32">
        <v>44958</v>
      </c>
      <c r="B386">
        <v>2023</v>
      </c>
      <c r="C386" t="s">
        <v>69</v>
      </c>
      <c r="D386" t="s">
        <v>9</v>
      </c>
      <c r="E386" t="s">
        <v>6</v>
      </c>
      <c r="F386">
        <v>0</v>
      </c>
      <c r="G386">
        <v>816</v>
      </c>
      <c r="H386">
        <v>2023</v>
      </c>
      <c r="I386">
        <v>85000</v>
      </c>
      <c r="J386">
        <v>0</v>
      </c>
      <c r="K386">
        <v>85000</v>
      </c>
      <c r="L386">
        <v>0</v>
      </c>
    </row>
    <row r="387" spans="1:12" x14ac:dyDescent="0.3">
      <c r="A387" s="32">
        <v>44958</v>
      </c>
      <c r="B387">
        <v>2023</v>
      </c>
      <c r="C387" t="s">
        <v>69</v>
      </c>
      <c r="D387" t="s">
        <v>9</v>
      </c>
      <c r="E387" t="s">
        <v>7</v>
      </c>
      <c r="F387">
        <v>0</v>
      </c>
      <c r="G387">
        <v>840</v>
      </c>
      <c r="H387">
        <v>2023</v>
      </c>
      <c r="I387">
        <v>1500000</v>
      </c>
      <c r="J387">
        <v>0</v>
      </c>
      <c r="K387">
        <v>1500000</v>
      </c>
      <c r="L387">
        <v>0</v>
      </c>
    </row>
    <row r="388" spans="1:12" x14ac:dyDescent="0.3">
      <c r="A388" s="32">
        <v>44958</v>
      </c>
      <c r="B388">
        <v>2023</v>
      </c>
      <c r="C388" t="s">
        <v>69</v>
      </c>
      <c r="D388" t="s">
        <v>14</v>
      </c>
      <c r="E388" t="s">
        <v>6</v>
      </c>
      <c r="F388">
        <v>0</v>
      </c>
      <c r="G388">
        <v>5</v>
      </c>
      <c r="H388">
        <v>2023</v>
      </c>
      <c r="I388">
        <v>85000</v>
      </c>
      <c r="J388">
        <v>0</v>
      </c>
      <c r="K388">
        <v>85000</v>
      </c>
      <c r="L388">
        <v>0</v>
      </c>
    </row>
    <row r="389" spans="1:12" x14ac:dyDescent="0.3">
      <c r="A389" s="32">
        <v>44958</v>
      </c>
      <c r="B389">
        <v>2023</v>
      </c>
      <c r="C389" t="s">
        <v>69</v>
      </c>
      <c r="D389" t="s">
        <v>14</v>
      </c>
      <c r="E389" t="s">
        <v>7</v>
      </c>
      <c r="F389">
        <v>0</v>
      </c>
      <c r="G389">
        <v>49</v>
      </c>
      <c r="H389">
        <v>2023</v>
      </c>
      <c r="I389">
        <v>1500000</v>
      </c>
      <c r="J389">
        <v>0</v>
      </c>
      <c r="K389">
        <v>1500000</v>
      </c>
      <c r="L389">
        <v>0</v>
      </c>
    </row>
    <row r="390" spans="1:12" x14ac:dyDescent="0.3">
      <c r="A390" s="32">
        <v>44958</v>
      </c>
      <c r="B390">
        <v>2023</v>
      </c>
      <c r="C390" t="s">
        <v>69</v>
      </c>
      <c r="D390" t="s">
        <v>16</v>
      </c>
      <c r="E390" t="s">
        <v>7</v>
      </c>
      <c r="F390">
        <v>0</v>
      </c>
      <c r="G390">
        <v>1002</v>
      </c>
      <c r="H390">
        <v>2023</v>
      </c>
      <c r="I390">
        <v>1500000</v>
      </c>
      <c r="J390">
        <v>0</v>
      </c>
      <c r="K390">
        <v>1500000</v>
      </c>
      <c r="L390">
        <v>0</v>
      </c>
    </row>
    <row r="391" spans="1:12" x14ac:dyDescent="0.3">
      <c r="A391" s="32">
        <v>44958</v>
      </c>
      <c r="B391">
        <v>2023</v>
      </c>
      <c r="C391" t="s">
        <v>69</v>
      </c>
      <c r="D391" t="s">
        <v>17</v>
      </c>
      <c r="E391" t="s">
        <v>7</v>
      </c>
      <c r="F391">
        <v>0</v>
      </c>
      <c r="G391">
        <v>337</v>
      </c>
      <c r="H391">
        <v>2023</v>
      </c>
      <c r="I391">
        <v>1500000</v>
      </c>
      <c r="J391">
        <v>0</v>
      </c>
      <c r="K391">
        <v>1500000</v>
      </c>
      <c r="L391">
        <v>0</v>
      </c>
    </row>
    <row r="392" spans="1:12" x14ac:dyDescent="0.3">
      <c r="A392" s="32">
        <v>44958</v>
      </c>
      <c r="B392">
        <v>2023</v>
      </c>
      <c r="C392" t="s">
        <v>69</v>
      </c>
      <c r="D392" t="s">
        <v>18</v>
      </c>
      <c r="E392" t="s">
        <v>6</v>
      </c>
      <c r="F392">
        <v>0</v>
      </c>
      <c r="G392">
        <v>375</v>
      </c>
      <c r="H392">
        <v>2023</v>
      </c>
      <c r="I392">
        <v>85000</v>
      </c>
      <c r="J392">
        <v>0</v>
      </c>
      <c r="K392">
        <v>85000</v>
      </c>
      <c r="L392">
        <v>0</v>
      </c>
    </row>
    <row r="393" spans="1:12" x14ac:dyDescent="0.3">
      <c r="A393" s="32">
        <v>44958</v>
      </c>
      <c r="B393">
        <v>2023</v>
      </c>
      <c r="C393" t="s">
        <v>69</v>
      </c>
      <c r="D393" t="s">
        <v>18</v>
      </c>
      <c r="E393" t="s">
        <v>7</v>
      </c>
      <c r="F393">
        <v>0</v>
      </c>
      <c r="G393">
        <v>806</v>
      </c>
      <c r="H393">
        <v>2023</v>
      </c>
      <c r="I393">
        <v>1500000</v>
      </c>
      <c r="J393">
        <v>0</v>
      </c>
      <c r="K393">
        <v>1500000</v>
      </c>
      <c r="L393">
        <v>0</v>
      </c>
    </row>
    <row r="394" spans="1:12" x14ac:dyDescent="0.3">
      <c r="A394" s="32">
        <v>44958</v>
      </c>
      <c r="B394">
        <v>2023</v>
      </c>
      <c r="C394" t="s">
        <v>69</v>
      </c>
      <c r="D394" t="s">
        <v>20</v>
      </c>
      <c r="E394" t="s">
        <v>7</v>
      </c>
      <c r="F394">
        <v>0</v>
      </c>
      <c r="G394">
        <v>328</v>
      </c>
      <c r="H394">
        <v>2023</v>
      </c>
      <c r="I394">
        <v>1500000</v>
      </c>
      <c r="J394">
        <v>0</v>
      </c>
      <c r="K394">
        <v>1500000</v>
      </c>
      <c r="L394">
        <v>0</v>
      </c>
    </row>
    <row r="395" spans="1:12" x14ac:dyDescent="0.3">
      <c r="A395" s="32">
        <v>44986</v>
      </c>
      <c r="B395">
        <v>2023</v>
      </c>
      <c r="C395" t="s">
        <v>69</v>
      </c>
      <c r="D395" t="s">
        <v>9</v>
      </c>
      <c r="E395" t="s">
        <v>6</v>
      </c>
      <c r="F395">
        <v>0</v>
      </c>
      <c r="G395">
        <v>1131</v>
      </c>
      <c r="H395">
        <v>2023</v>
      </c>
      <c r="I395">
        <v>85000</v>
      </c>
      <c r="J395">
        <v>0</v>
      </c>
      <c r="K395">
        <v>85000</v>
      </c>
      <c r="L395">
        <v>0</v>
      </c>
    </row>
    <row r="396" spans="1:12" x14ac:dyDescent="0.3">
      <c r="A396" s="32">
        <v>44986</v>
      </c>
      <c r="B396">
        <v>2023</v>
      </c>
      <c r="C396" t="s">
        <v>69</v>
      </c>
      <c r="D396" t="s">
        <v>9</v>
      </c>
      <c r="E396" t="s">
        <v>7</v>
      </c>
      <c r="F396">
        <v>0</v>
      </c>
      <c r="G396">
        <v>1048</v>
      </c>
      <c r="H396">
        <v>2023</v>
      </c>
      <c r="I396">
        <v>1500000</v>
      </c>
      <c r="J396">
        <v>0</v>
      </c>
      <c r="K396">
        <v>1500000</v>
      </c>
      <c r="L396">
        <v>0</v>
      </c>
    </row>
    <row r="397" spans="1:12" x14ac:dyDescent="0.3">
      <c r="A397" s="32">
        <v>44986</v>
      </c>
      <c r="B397">
        <v>2023</v>
      </c>
      <c r="C397" t="s">
        <v>69</v>
      </c>
      <c r="D397" t="s">
        <v>14</v>
      </c>
      <c r="E397" t="s">
        <v>6</v>
      </c>
      <c r="F397">
        <v>0</v>
      </c>
      <c r="G397">
        <v>30</v>
      </c>
      <c r="H397">
        <v>2023</v>
      </c>
      <c r="I397">
        <v>85000</v>
      </c>
      <c r="J397">
        <v>0</v>
      </c>
      <c r="K397">
        <v>85000</v>
      </c>
      <c r="L397">
        <v>0</v>
      </c>
    </row>
    <row r="398" spans="1:12" x14ac:dyDescent="0.3">
      <c r="A398" s="32">
        <v>44986</v>
      </c>
      <c r="B398">
        <v>2023</v>
      </c>
      <c r="C398" t="s">
        <v>69</v>
      </c>
      <c r="D398" t="s">
        <v>14</v>
      </c>
      <c r="E398" t="s">
        <v>7</v>
      </c>
      <c r="F398">
        <v>0</v>
      </c>
      <c r="G398">
        <v>59</v>
      </c>
      <c r="H398">
        <v>2023</v>
      </c>
      <c r="I398">
        <v>1500000</v>
      </c>
      <c r="J398">
        <v>0</v>
      </c>
      <c r="K398">
        <v>1500000</v>
      </c>
      <c r="L398">
        <v>0</v>
      </c>
    </row>
    <row r="399" spans="1:12" x14ac:dyDescent="0.3">
      <c r="A399" s="32">
        <v>44986</v>
      </c>
      <c r="B399">
        <v>2023</v>
      </c>
      <c r="C399" t="s">
        <v>69</v>
      </c>
      <c r="D399" t="s">
        <v>15</v>
      </c>
      <c r="E399" t="s">
        <v>7</v>
      </c>
      <c r="F399">
        <v>0</v>
      </c>
      <c r="G399">
        <v>320</v>
      </c>
      <c r="H399">
        <v>2023</v>
      </c>
      <c r="I399">
        <v>1500000</v>
      </c>
      <c r="J399">
        <v>0</v>
      </c>
      <c r="K399">
        <v>1500000</v>
      </c>
      <c r="L399">
        <v>0</v>
      </c>
    </row>
    <row r="400" spans="1:12" x14ac:dyDescent="0.3">
      <c r="A400" s="32">
        <v>44986</v>
      </c>
      <c r="B400">
        <v>2023</v>
      </c>
      <c r="C400" t="s">
        <v>69</v>
      </c>
      <c r="D400" t="s">
        <v>16</v>
      </c>
      <c r="E400" t="s">
        <v>7</v>
      </c>
      <c r="F400">
        <v>0</v>
      </c>
      <c r="G400">
        <v>1369</v>
      </c>
      <c r="H400">
        <v>2023</v>
      </c>
      <c r="I400">
        <v>1500000</v>
      </c>
      <c r="J400">
        <v>0</v>
      </c>
      <c r="K400">
        <v>1500000</v>
      </c>
      <c r="L400">
        <v>0</v>
      </c>
    </row>
    <row r="401" spans="1:12" x14ac:dyDescent="0.3">
      <c r="A401" s="32">
        <v>44986</v>
      </c>
      <c r="B401">
        <v>2023</v>
      </c>
      <c r="C401" t="s">
        <v>69</v>
      </c>
      <c r="D401" t="s">
        <v>17</v>
      </c>
      <c r="E401" t="s">
        <v>7</v>
      </c>
      <c r="F401">
        <v>0</v>
      </c>
      <c r="G401">
        <v>433</v>
      </c>
      <c r="H401">
        <v>2023</v>
      </c>
      <c r="I401">
        <v>1500000</v>
      </c>
      <c r="J401">
        <v>0</v>
      </c>
      <c r="K401">
        <v>1500000</v>
      </c>
      <c r="L401">
        <v>0</v>
      </c>
    </row>
    <row r="402" spans="1:12" x14ac:dyDescent="0.3">
      <c r="A402" s="32">
        <v>44986</v>
      </c>
      <c r="B402">
        <v>2023</v>
      </c>
      <c r="C402" t="s">
        <v>69</v>
      </c>
      <c r="D402" t="s">
        <v>18</v>
      </c>
      <c r="E402" t="s">
        <v>6</v>
      </c>
      <c r="F402">
        <v>0</v>
      </c>
      <c r="G402">
        <v>693</v>
      </c>
      <c r="H402">
        <v>2023</v>
      </c>
      <c r="I402">
        <v>85000</v>
      </c>
      <c r="J402">
        <v>0</v>
      </c>
      <c r="K402">
        <v>85000</v>
      </c>
      <c r="L402">
        <v>0</v>
      </c>
    </row>
    <row r="403" spans="1:12" x14ac:dyDescent="0.3">
      <c r="A403" s="32">
        <v>44986</v>
      </c>
      <c r="B403">
        <v>2023</v>
      </c>
      <c r="C403" t="s">
        <v>69</v>
      </c>
      <c r="D403" t="s">
        <v>18</v>
      </c>
      <c r="E403" t="s">
        <v>7</v>
      </c>
      <c r="F403">
        <v>0</v>
      </c>
      <c r="G403">
        <v>820</v>
      </c>
      <c r="H403">
        <v>2023</v>
      </c>
      <c r="I403">
        <v>1500000</v>
      </c>
      <c r="J403">
        <v>0</v>
      </c>
      <c r="K403">
        <v>1500000</v>
      </c>
      <c r="L403">
        <v>0</v>
      </c>
    </row>
    <row r="404" spans="1:12" x14ac:dyDescent="0.3">
      <c r="A404" s="32">
        <v>45017</v>
      </c>
      <c r="B404">
        <v>2024</v>
      </c>
      <c r="C404" t="s">
        <v>72</v>
      </c>
      <c r="D404" t="s">
        <v>8</v>
      </c>
      <c r="E404" t="s">
        <v>6</v>
      </c>
      <c r="F404">
        <v>0</v>
      </c>
      <c r="G404">
        <v>325</v>
      </c>
      <c r="H404">
        <v>2023</v>
      </c>
      <c r="I404">
        <v>85000</v>
      </c>
      <c r="J404">
        <v>0</v>
      </c>
      <c r="K404">
        <v>85000</v>
      </c>
      <c r="L404">
        <v>0</v>
      </c>
    </row>
    <row r="405" spans="1:12" x14ac:dyDescent="0.3">
      <c r="A405" s="32">
        <v>45017</v>
      </c>
      <c r="B405">
        <v>2024</v>
      </c>
      <c r="C405" t="s">
        <v>72</v>
      </c>
      <c r="D405" t="s">
        <v>9</v>
      </c>
      <c r="E405" t="s">
        <v>6</v>
      </c>
      <c r="F405">
        <v>0</v>
      </c>
      <c r="G405">
        <v>971</v>
      </c>
      <c r="H405">
        <v>2023</v>
      </c>
      <c r="I405">
        <v>85000</v>
      </c>
      <c r="J405">
        <v>0</v>
      </c>
      <c r="K405">
        <v>85000</v>
      </c>
      <c r="L405">
        <v>0</v>
      </c>
    </row>
    <row r="406" spans="1:12" x14ac:dyDescent="0.3">
      <c r="A406" s="32">
        <v>45017</v>
      </c>
      <c r="B406">
        <v>2024</v>
      </c>
      <c r="C406" t="s">
        <v>72</v>
      </c>
      <c r="D406" t="s">
        <v>14</v>
      </c>
      <c r="E406" t="s">
        <v>6</v>
      </c>
      <c r="F406">
        <v>0</v>
      </c>
      <c r="G406">
        <v>43</v>
      </c>
      <c r="H406">
        <v>2023</v>
      </c>
      <c r="I406">
        <v>85000</v>
      </c>
      <c r="J406">
        <v>0</v>
      </c>
      <c r="K406">
        <v>85000</v>
      </c>
      <c r="L406">
        <v>0</v>
      </c>
    </row>
    <row r="407" spans="1:12" x14ac:dyDescent="0.3">
      <c r="A407" s="32">
        <v>45017</v>
      </c>
      <c r="B407">
        <v>2024</v>
      </c>
      <c r="C407" t="s">
        <v>72</v>
      </c>
      <c r="D407" t="s">
        <v>14</v>
      </c>
      <c r="E407" t="s">
        <v>7</v>
      </c>
      <c r="F407">
        <v>0</v>
      </c>
      <c r="G407">
        <v>219</v>
      </c>
      <c r="H407">
        <v>2023</v>
      </c>
      <c r="I407">
        <v>1500000</v>
      </c>
      <c r="J407">
        <v>0</v>
      </c>
      <c r="K407">
        <v>1500000</v>
      </c>
      <c r="L407">
        <v>0</v>
      </c>
    </row>
    <row r="408" spans="1:12" x14ac:dyDescent="0.3">
      <c r="A408" s="32">
        <v>45017</v>
      </c>
      <c r="B408">
        <v>2024</v>
      </c>
      <c r="C408" t="s">
        <v>72</v>
      </c>
      <c r="D408" t="s">
        <v>15</v>
      </c>
      <c r="E408" t="s">
        <v>7</v>
      </c>
      <c r="F408">
        <v>0</v>
      </c>
      <c r="G408">
        <v>942</v>
      </c>
      <c r="H408">
        <v>2023</v>
      </c>
      <c r="I408">
        <v>1500000</v>
      </c>
      <c r="J408">
        <v>0</v>
      </c>
      <c r="K408">
        <v>1500000</v>
      </c>
      <c r="L408">
        <v>0</v>
      </c>
    </row>
    <row r="409" spans="1:12" x14ac:dyDescent="0.3">
      <c r="A409" s="32">
        <v>45017</v>
      </c>
      <c r="B409">
        <v>2024</v>
      </c>
      <c r="C409" t="s">
        <v>72</v>
      </c>
      <c r="D409" t="s">
        <v>17</v>
      </c>
      <c r="E409" t="s">
        <v>7</v>
      </c>
      <c r="F409">
        <v>0</v>
      </c>
      <c r="G409">
        <v>336</v>
      </c>
      <c r="H409">
        <v>2023</v>
      </c>
      <c r="I409">
        <v>1500000</v>
      </c>
      <c r="J409">
        <v>0</v>
      </c>
      <c r="K409">
        <v>1500000</v>
      </c>
      <c r="L409">
        <v>0</v>
      </c>
    </row>
    <row r="410" spans="1:12" x14ac:dyDescent="0.3">
      <c r="A410" s="32">
        <v>45017</v>
      </c>
      <c r="B410">
        <v>2024</v>
      </c>
      <c r="C410" t="s">
        <v>72</v>
      </c>
      <c r="D410" t="s">
        <v>18</v>
      </c>
      <c r="E410" t="s">
        <v>6</v>
      </c>
      <c r="F410">
        <v>0</v>
      </c>
      <c r="G410">
        <v>560</v>
      </c>
      <c r="H410">
        <v>2023</v>
      </c>
      <c r="I410">
        <v>85000</v>
      </c>
      <c r="J410">
        <v>0</v>
      </c>
      <c r="K410">
        <v>85000</v>
      </c>
      <c r="L410">
        <v>0</v>
      </c>
    </row>
    <row r="411" spans="1:12" x14ac:dyDescent="0.3">
      <c r="A411" s="32">
        <v>45047</v>
      </c>
      <c r="B411">
        <v>2024</v>
      </c>
      <c r="C411" t="s">
        <v>72</v>
      </c>
      <c r="D411" t="s">
        <v>8</v>
      </c>
      <c r="E411" t="s">
        <v>6</v>
      </c>
      <c r="F411">
        <v>0</v>
      </c>
      <c r="G411">
        <v>436</v>
      </c>
      <c r="H411">
        <v>2023</v>
      </c>
      <c r="I411">
        <v>85000</v>
      </c>
      <c r="J411">
        <v>0</v>
      </c>
      <c r="K411">
        <v>85000</v>
      </c>
      <c r="L411">
        <v>0</v>
      </c>
    </row>
    <row r="412" spans="1:12" x14ac:dyDescent="0.3">
      <c r="A412" s="32">
        <v>45047</v>
      </c>
      <c r="B412">
        <v>2024</v>
      </c>
      <c r="C412" t="s">
        <v>72</v>
      </c>
      <c r="D412" t="s">
        <v>8</v>
      </c>
      <c r="E412" t="s">
        <v>7</v>
      </c>
      <c r="F412">
        <v>0</v>
      </c>
      <c r="G412">
        <v>150</v>
      </c>
      <c r="H412">
        <v>2023</v>
      </c>
      <c r="I412">
        <v>1500000</v>
      </c>
      <c r="J412">
        <v>0</v>
      </c>
      <c r="K412">
        <v>1500000</v>
      </c>
      <c r="L412">
        <v>0</v>
      </c>
    </row>
    <row r="413" spans="1:12" x14ac:dyDescent="0.3">
      <c r="A413" s="32">
        <v>45047</v>
      </c>
      <c r="B413">
        <v>2024</v>
      </c>
      <c r="C413" t="s">
        <v>72</v>
      </c>
      <c r="D413" t="s">
        <v>9</v>
      </c>
      <c r="E413" t="s">
        <v>7</v>
      </c>
      <c r="F413">
        <v>0</v>
      </c>
      <c r="G413">
        <v>1132</v>
      </c>
      <c r="H413">
        <v>2023</v>
      </c>
      <c r="I413">
        <v>1500000</v>
      </c>
      <c r="J413">
        <v>0</v>
      </c>
      <c r="K413">
        <v>1500000</v>
      </c>
      <c r="L413">
        <v>0</v>
      </c>
    </row>
    <row r="414" spans="1:12" x14ac:dyDescent="0.3">
      <c r="A414" s="32">
        <v>45047</v>
      </c>
      <c r="B414">
        <v>2024</v>
      </c>
      <c r="C414" t="s">
        <v>72</v>
      </c>
      <c r="D414" t="s">
        <v>14</v>
      </c>
      <c r="E414" t="s">
        <v>7</v>
      </c>
      <c r="F414">
        <v>0</v>
      </c>
      <c r="G414">
        <v>364</v>
      </c>
      <c r="H414">
        <v>2023</v>
      </c>
      <c r="I414">
        <v>1500000</v>
      </c>
      <c r="J414">
        <v>0</v>
      </c>
      <c r="K414">
        <v>1500000</v>
      </c>
      <c r="L414">
        <v>0</v>
      </c>
    </row>
    <row r="415" spans="1:12" x14ac:dyDescent="0.3">
      <c r="A415" s="32">
        <v>45047</v>
      </c>
      <c r="B415">
        <v>2024</v>
      </c>
      <c r="C415" t="s">
        <v>72</v>
      </c>
      <c r="D415" t="s">
        <v>17</v>
      </c>
      <c r="E415" t="s">
        <v>7</v>
      </c>
      <c r="F415">
        <v>0</v>
      </c>
      <c r="G415">
        <v>382</v>
      </c>
      <c r="H415">
        <v>2023</v>
      </c>
      <c r="I415">
        <v>1500000</v>
      </c>
      <c r="J415">
        <v>0</v>
      </c>
      <c r="K415">
        <v>1500000</v>
      </c>
      <c r="L415">
        <v>0</v>
      </c>
    </row>
    <row r="416" spans="1:12" x14ac:dyDescent="0.3">
      <c r="A416" s="32">
        <v>45047</v>
      </c>
      <c r="B416">
        <v>2024</v>
      </c>
      <c r="C416" t="s">
        <v>72</v>
      </c>
      <c r="D416" t="s">
        <v>18</v>
      </c>
      <c r="E416" t="s">
        <v>6</v>
      </c>
      <c r="F416">
        <v>0</v>
      </c>
      <c r="G416">
        <v>610</v>
      </c>
      <c r="H416">
        <v>2023</v>
      </c>
      <c r="I416">
        <v>85000</v>
      </c>
      <c r="J416">
        <v>0</v>
      </c>
      <c r="K416">
        <v>85000</v>
      </c>
      <c r="L416">
        <v>0</v>
      </c>
    </row>
    <row r="417" spans="1:12" x14ac:dyDescent="0.3">
      <c r="A417" s="32">
        <v>45047</v>
      </c>
      <c r="B417">
        <v>2024</v>
      </c>
      <c r="C417" t="s">
        <v>72</v>
      </c>
      <c r="D417" t="s">
        <v>18</v>
      </c>
      <c r="E417" t="s">
        <v>7</v>
      </c>
      <c r="F417">
        <v>0</v>
      </c>
      <c r="G417">
        <v>796</v>
      </c>
      <c r="H417">
        <v>2023</v>
      </c>
      <c r="I417">
        <v>1500000</v>
      </c>
      <c r="J417">
        <v>0</v>
      </c>
      <c r="K417">
        <v>1500000</v>
      </c>
      <c r="L417">
        <v>0</v>
      </c>
    </row>
    <row r="418" spans="1:12" x14ac:dyDescent="0.3">
      <c r="A418" s="32">
        <v>45078</v>
      </c>
      <c r="B418">
        <v>2024</v>
      </c>
      <c r="C418" t="s">
        <v>72</v>
      </c>
      <c r="D418" t="s">
        <v>8</v>
      </c>
      <c r="E418" t="s">
        <v>6</v>
      </c>
      <c r="F418">
        <v>0</v>
      </c>
      <c r="G418">
        <v>373</v>
      </c>
      <c r="H418">
        <v>2023</v>
      </c>
      <c r="I418">
        <v>85000</v>
      </c>
      <c r="J418">
        <v>0</v>
      </c>
      <c r="K418">
        <v>85000</v>
      </c>
      <c r="L418">
        <v>0</v>
      </c>
    </row>
    <row r="419" spans="1:12" x14ac:dyDescent="0.3">
      <c r="A419" s="32">
        <v>45078</v>
      </c>
      <c r="B419">
        <v>2024</v>
      </c>
      <c r="C419" t="s">
        <v>72</v>
      </c>
      <c r="D419" t="s">
        <v>9</v>
      </c>
      <c r="E419" t="s">
        <v>6</v>
      </c>
      <c r="F419">
        <v>0</v>
      </c>
      <c r="G419">
        <v>1141</v>
      </c>
      <c r="H419">
        <v>2023</v>
      </c>
      <c r="I419">
        <v>85000</v>
      </c>
      <c r="J419">
        <v>0</v>
      </c>
      <c r="K419">
        <v>85000</v>
      </c>
      <c r="L419">
        <v>0</v>
      </c>
    </row>
    <row r="420" spans="1:12" x14ac:dyDescent="0.3">
      <c r="A420" s="32">
        <v>45078</v>
      </c>
      <c r="B420">
        <v>2024</v>
      </c>
      <c r="C420" t="s">
        <v>72</v>
      </c>
      <c r="D420" t="s">
        <v>9</v>
      </c>
      <c r="E420" t="s">
        <v>7</v>
      </c>
      <c r="F420">
        <v>0</v>
      </c>
      <c r="G420">
        <v>1089</v>
      </c>
      <c r="H420">
        <v>2023</v>
      </c>
      <c r="I420">
        <v>1500000</v>
      </c>
      <c r="J420">
        <v>0</v>
      </c>
      <c r="K420">
        <v>1500000</v>
      </c>
      <c r="L420">
        <v>0</v>
      </c>
    </row>
    <row r="421" spans="1:12" x14ac:dyDescent="0.3">
      <c r="A421" s="32">
        <v>45078</v>
      </c>
      <c r="B421">
        <v>2024</v>
      </c>
      <c r="C421" t="s">
        <v>72</v>
      </c>
      <c r="D421" t="s">
        <v>14</v>
      </c>
      <c r="E421" t="s">
        <v>7</v>
      </c>
      <c r="F421">
        <v>0</v>
      </c>
      <c r="G421">
        <v>304</v>
      </c>
      <c r="H421">
        <v>2023</v>
      </c>
      <c r="I421">
        <v>1500000</v>
      </c>
      <c r="J421">
        <v>0</v>
      </c>
      <c r="K421">
        <v>1500000</v>
      </c>
      <c r="L421">
        <v>0</v>
      </c>
    </row>
    <row r="422" spans="1:12" x14ac:dyDescent="0.3">
      <c r="A422" s="32">
        <v>45078</v>
      </c>
      <c r="B422">
        <v>2024</v>
      </c>
      <c r="C422" t="s">
        <v>72</v>
      </c>
      <c r="D422" t="s">
        <v>15</v>
      </c>
      <c r="E422" t="s">
        <v>7</v>
      </c>
      <c r="F422">
        <v>0</v>
      </c>
      <c r="G422">
        <v>220</v>
      </c>
      <c r="H422">
        <v>2023</v>
      </c>
      <c r="I422">
        <v>1500000</v>
      </c>
      <c r="J422">
        <v>0</v>
      </c>
      <c r="K422">
        <v>1500000</v>
      </c>
      <c r="L422">
        <v>0</v>
      </c>
    </row>
    <row r="423" spans="1:12" x14ac:dyDescent="0.3">
      <c r="A423" s="32">
        <v>45078</v>
      </c>
      <c r="B423">
        <v>2024</v>
      </c>
      <c r="C423" t="s">
        <v>72</v>
      </c>
      <c r="D423" t="s">
        <v>17</v>
      </c>
      <c r="E423" t="s">
        <v>7</v>
      </c>
      <c r="F423">
        <v>0</v>
      </c>
      <c r="G423">
        <v>383</v>
      </c>
      <c r="H423">
        <v>2023</v>
      </c>
      <c r="I423">
        <v>1500000</v>
      </c>
      <c r="J423">
        <v>0</v>
      </c>
      <c r="K423">
        <v>1500000</v>
      </c>
      <c r="L423">
        <v>0</v>
      </c>
    </row>
    <row r="424" spans="1:12" x14ac:dyDescent="0.3">
      <c r="A424" s="32">
        <v>45078</v>
      </c>
      <c r="B424">
        <v>2024</v>
      </c>
      <c r="C424" t="s">
        <v>72</v>
      </c>
      <c r="D424" t="s">
        <v>18</v>
      </c>
      <c r="E424" t="s">
        <v>6</v>
      </c>
      <c r="F424">
        <v>0</v>
      </c>
      <c r="G424">
        <v>650</v>
      </c>
      <c r="H424">
        <v>2023</v>
      </c>
      <c r="I424">
        <v>85000</v>
      </c>
      <c r="J424">
        <v>0</v>
      </c>
      <c r="K424">
        <v>85000</v>
      </c>
      <c r="L424">
        <v>0</v>
      </c>
    </row>
    <row r="425" spans="1:12" x14ac:dyDescent="0.3">
      <c r="A425" s="32">
        <v>45078</v>
      </c>
      <c r="B425">
        <v>2024</v>
      </c>
      <c r="C425" t="s">
        <v>72</v>
      </c>
      <c r="D425" t="s">
        <v>18</v>
      </c>
      <c r="E425" t="s">
        <v>7</v>
      </c>
      <c r="F425">
        <v>0</v>
      </c>
      <c r="G425">
        <v>620</v>
      </c>
      <c r="H425">
        <v>2023</v>
      </c>
      <c r="I425">
        <v>1500000</v>
      </c>
      <c r="J425">
        <v>0</v>
      </c>
      <c r="K425">
        <v>1500000</v>
      </c>
      <c r="L425">
        <v>0</v>
      </c>
    </row>
    <row r="426" spans="1:12" x14ac:dyDescent="0.3">
      <c r="A426" s="32">
        <v>45108</v>
      </c>
      <c r="B426">
        <v>2024</v>
      </c>
      <c r="C426" t="s">
        <v>71</v>
      </c>
      <c r="D426" t="s">
        <v>8</v>
      </c>
      <c r="E426" t="s">
        <v>6</v>
      </c>
      <c r="F426">
        <v>0</v>
      </c>
      <c r="G426">
        <v>424</v>
      </c>
      <c r="H426">
        <v>2023</v>
      </c>
      <c r="I426">
        <v>85000</v>
      </c>
      <c r="J426">
        <v>0</v>
      </c>
      <c r="K426">
        <v>85000</v>
      </c>
      <c r="L426">
        <v>0</v>
      </c>
    </row>
    <row r="427" spans="1:12" x14ac:dyDescent="0.3">
      <c r="A427" s="32">
        <v>45108</v>
      </c>
      <c r="B427">
        <v>2024</v>
      </c>
      <c r="C427" t="s">
        <v>71</v>
      </c>
      <c r="D427" t="s">
        <v>9</v>
      </c>
      <c r="E427" t="s">
        <v>6</v>
      </c>
      <c r="F427">
        <v>0</v>
      </c>
      <c r="G427">
        <v>1315</v>
      </c>
      <c r="H427">
        <v>2023</v>
      </c>
      <c r="I427">
        <v>85000</v>
      </c>
      <c r="J427">
        <v>0</v>
      </c>
      <c r="K427">
        <v>85000</v>
      </c>
      <c r="L427">
        <v>0</v>
      </c>
    </row>
    <row r="428" spans="1:12" x14ac:dyDescent="0.3">
      <c r="A428" s="32">
        <v>45108</v>
      </c>
      <c r="B428">
        <v>2024</v>
      </c>
      <c r="C428" t="s">
        <v>71</v>
      </c>
      <c r="D428" t="s">
        <v>14</v>
      </c>
      <c r="E428" t="s">
        <v>7</v>
      </c>
      <c r="F428">
        <v>0</v>
      </c>
      <c r="G428">
        <v>301</v>
      </c>
      <c r="H428">
        <v>2023</v>
      </c>
      <c r="I428">
        <v>1500000</v>
      </c>
      <c r="J428">
        <v>0</v>
      </c>
      <c r="K428">
        <v>1500000</v>
      </c>
      <c r="L428">
        <v>0</v>
      </c>
    </row>
    <row r="429" spans="1:12" x14ac:dyDescent="0.3">
      <c r="A429" s="32">
        <v>45108</v>
      </c>
      <c r="B429">
        <v>2024</v>
      </c>
      <c r="C429" t="s">
        <v>71</v>
      </c>
      <c r="D429" t="s">
        <v>17</v>
      </c>
      <c r="E429" t="s">
        <v>7</v>
      </c>
      <c r="F429">
        <v>0</v>
      </c>
      <c r="G429">
        <v>439</v>
      </c>
      <c r="H429">
        <v>2023</v>
      </c>
      <c r="I429">
        <v>1500000</v>
      </c>
      <c r="J429">
        <v>0</v>
      </c>
      <c r="K429">
        <v>1500000</v>
      </c>
      <c r="L429">
        <v>0</v>
      </c>
    </row>
    <row r="430" spans="1:12" x14ac:dyDescent="0.3">
      <c r="A430" s="32">
        <v>45139</v>
      </c>
      <c r="B430">
        <v>2024</v>
      </c>
      <c r="C430" t="s">
        <v>71</v>
      </c>
      <c r="D430" t="s">
        <v>8</v>
      </c>
      <c r="E430" t="s">
        <v>6</v>
      </c>
      <c r="F430">
        <v>0</v>
      </c>
      <c r="G430">
        <v>477</v>
      </c>
      <c r="H430">
        <v>2023</v>
      </c>
      <c r="I430">
        <v>85000</v>
      </c>
      <c r="J430">
        <v>0</v>
      </c>
      <c r="K430">
        <v>85000</v>
      </c>
      <c r="L430">
        <v>0</v>
      </c>
    </row>
    <row r="431" spans="1:12" x14ac:dyDescent="0.3">
      <c r="A431" s="32">
        <v>45139</v>
      </c>
      <c r="B431">
        <v>2024</v>
      </c>
      <c r="C431" t="s">
        <v>71</v>
      </c>
      <c r="D431" t="s">
        <v>9</v>
      </c>
      <c r="E431" t="s">
        <v>6</v>
      </c>
      <c r="F431">
        <v>0</v>
      </c>
      <c r="G431">
        <v>1292</v>
      </c>
      <c r="H431">
        <v>2023</v>
      </c>
      <c r="I431">
        <v>85000</v>
      </c>
      <c r="J431">
        <v>0</v>
      </c>
      <c r="K431">
        <v>85000</v>
      </c>
      <c r="L431">
        <v>0</v>
      </c>
    </row>
    <row r="432" spans="1:12" x14ac:dyDescent="0.3">
      <c r="A432" s="32">
        <v>45139</v>
      </c>
      <c r="B432">
        <v>2024</v>
      </c>
      <c r="C432" t="s">
        <v>71</v>
      </c>
      <c r="D432" t="s">
        <v>14</v>
      </c>
      <c r="E432" t="s">
        <v>6</v>
      </c>
      <c r="F432">
        <v>0</v>
      </c>
      <c r="G432">
        <v>63</v>
      </c>
      <c r="H432">
        <v>2023</v>
      </c>
      <c r="I432">
        <v>85000</v>
      </c>
      <c r="J432">
        <v>0</v>
      </c>
      <c r="K432">
        <v>85000</v>
      </c>
      <c r="L432">
        <v>0</v>
      </c>
    </row>
    <row r="433" spans="1:12" x14ac:dyDescent="0.3">
      <c r="A433" s="32">
        <v>45139</v>
      </c>
      <c r="B433">
        <v>2024</v>
      </c>
      <c r="C433" t="s">
        <v>71</v>
      </c>
      <c r="D433" t="s">
        <v>14</v>
      </c>
      <c r="E433" t="s">
        <v>7</v>
      </c>
      <c r="F433">
        <v>0</v>
      </c>
      <c r="G433">
        <v>278</v>
      </c>
      <c r="H433">
        <v>2023</v>
      </c>
      <c r="I433">
        <v>1500000</v>
      </c>
      <c r="J433">
        <v>0</v>
      </c>
      <c r="K433">
        <v>1500000</v>
      </c>
      <c r="L433">
        <v>0</v>
      </c>
    </row>
    <row r="434" spans="1:12" x14ac:dyDescent="0.3">
      <c r="A434" s="32">
        <v>45139</v>
      </c>
      <c r="B434">
        <v>2024</v>
      </c>
      <c r="C434" t="s">
        <v>71</v>
      </c>
      <c r="D434" t="s">
        <v>17</v>
      </c>
      <c r="E434" t="s">
        <v>7</v>
      </c>
      <c r="F434">
        <v>0</v>
      </c>
      <c r="G434">
        <v>410</v>
      </c>
      <c r="H434">
        <v>2023</v>
      </c>
      <c r="I434">
        <v>1500000</v>
      </c>
      <c r="J434">
        <v>0</v>
      </c>
      <c r="K434">
        <v>1500000</v>
      </c>
      <c r="L434">
        <v>0</v>
      </c>
    </row>
    <row r="435" spans="1:12" x14ac:dyDescent="0.3">
      <c r="A435" s="32">
        <v>45139</v>
      </c>
      <c r="B435">
        <v>2024</v>
      </c>
      <c r="C435" t="s">
        <v>71</v>
      </c>
      <c r="D435" t="s">
        <v>18</v>
      </c>
      <c r="E435" t="s">
        <v>6</v>
      </c>
      <c r="F435">
        <v>0</v>
      </c>
      <c r="G435">
        <v>592</v>
      </c>
      <c r="H435">
        <v>2023</v>
      </c>
      <c r="I435">
        <v>85000</v>
      </c>
      <c r="J435">
        <v>0</v>
      </c>
      <c r="K435">
        <v>85000</v>
      </c>
      <c r="L435">
        <v>0</v>
      </c>
    </row>
    <row r="436" spans="1:12" x14ac:dyDescent="0.3">
      <c r="A436" s="32">
        <v>45139</v>
      </c>
      <c r="B436">
        <v>2024</v>
      </c>
      <c r="C436" t="s">
        <v>71</v>
      </c>
      <c r="D436" t="s">
        <v>18</v>
      </c>
      <c r="E436" t="s">
        <v>7</v>
      </c>
      <c r="F436">
        <v>0</v>
      </c>
      <c r="G436">
        <v>760</v>
      </c>
      <c r="H436">
        <v>2023</v>
      </c>
      <c r="I436">
        <v>1500000</v>
      </c>
      <c r="J436">
        <v>0</v>
      </c>
      <c r="K436">
        <v>1500000</v>
      </c>
      <c r="L436">
        <v>0</v>
      </c>
    </row>
    <row r="437" spans="1:12" x14ac:dyDescent="0.3">
      <c r="A437" s="32">
        <v>45170</v>
      </c>
      <c r="B437">
        <v>2024</v>
      </c>
      <c r="C437" t="s">
        <v>71</v>
      </c>
      <c r="D437" t="s">
        <v>8</v>
      </c>
      <c r="E437" t="s">
        <v>6</v>
      </c>
      <c r="F437">
        <v>0</v>
      </c>
      <c r="G437">
        <v>379</v>
      </c>
      <c r="H437">
        <v>2023</v>
      </c>
      <c r="I437">
        <v>85000</v>
      </c>
      <c r="J437">
        <v>0</v>
      </c>
      <c r="K437">
        <v>85000</v>
      </c>
      <c r="L437">
        <v>0</v>
      </c>
    </row>
    <row r="438" spans="1:12" x14ac:dyDescent="0.3">
      <c r="A438" s="32">
        <v>45170</v>
      </c>
      <c r="B438">
        <v>2024</v>
      </c>
      <c r="C438" t="s">
        <v>71</v>
      </c>
      <c r="D438" t="s">
        <v>9</v>
      </c>
      <c r="E438" t="s">
        <v>6</v>
      </c>
      <c r="F438">
        <v>0</v>
      </c>
      <c r="G438">
        <v>1274</v>
      </c>
      <c r="H438">
        <v>2023</v>
      </c>
      <c r="I438">
        <v>85000</v>
      </c>
      <c r="J438">
        <v>0</v>
      </c>
      <c r="K438">
        <v>85000</v>
      </c>
      <c r="L438">
        <v>0</v>
      </c>
    </row>
    <row r="439" spans="1:12" x14ac:dyDescent="0.3">
      <c r="A439" s="32">
        <v>45170</v>
      </c>
      <c r="B439">
        <v>2024</v>
      </c>
      <c r="C439" t="s">
        <v>71</v>
      </c>
      <c r="D439" t="s">
        <v>14</v>
      </c>
      <c r="E439" t="s">
        <v>6</v>
      </c>
      <c r="F439">
        <v>0</v>
      </c>
      <c r="G439">
        <v>40</v>
      </c>
      <c r="H439">
        <v>2023</v>
      </c>
      <c r="I439">
        <v>85000</v>
      </c>
      <c r="J439">
        <v>0</v>
      </c>
      <c r="K439">
        <v>85000</v>
      </c>
      <c r="L439">
        <v>0</v>
      </c>
    </row>
    <row r="440" spans="1:12" x14ac:dyDescent="0.3">
      <c r="A440" s="32">
        <v>45170</v>
      </c>
      <c r="B440">
        <v>2024</v>
      </c>
      <c r="C440" t="s">
        <v>71</v>
      </c>
      <c r="D440" t="s">
        <v>14</v>
      </c>
      <c r="E440" t="s">
        <v>7</v>
      </c>
      <c r="F440">
        <v>0</v>
      </c>
      <c r="G440">
        <v>211</v>
      </c>
      <c r="H440">
        <v>2023</v>
      </c>
      <c r="I440">
        <v>1500000</v>
      </c>
      <c r="J440">
        <v>0</v>
      </c>
      <c r="K440">
        <v>1500000</v>
      </c>
      <c r="L440">
        <v>0</v>
      </c>
    </row>
    <row r="441" spans="1:12" x14ac:dyDescent="0.3">
      <c r="A441" s="32">
        <v>45170</v>
      </c>
      <c r="B441">
        <v>2024</v>
      </c>
      <c r="C441" t="s">
        <v>71</v>
      </c>
      <c r="D441" t="s">
        <v>15</v>
      </c>
      <c r="E441" t="s">
        <v>6</v>
      </c>
      <c r="F441">
        <v>0</v>
      </c>
      <c r="G441">
        <v>426</v>
      </c>
      <c r="H441">
        <v>2023</v>
      </c>
      <c r="I441">
        <v>85000</v>
      </c>
      <c r="J441">
        <v>0</v>
      </c>
      <c r="K441">
        <v>85000</v>
      </c>
      <c r="L441">
        <v>0</v>
      </c>
    </row>
    <row r="442" spans="1:12" x14ac:dyDescent="0.3">
      <c r="A442" s="32">
        <v>45170</v>
      </c>
      <c r="B442">
        <v>2024</v>
      </c>
      <c r="C442" t="s">
        <v>71</v>
      </c>
      <c r="D442" t="s">
        <v>15</v>
      </c>
      <c r="E442" t="s">
        <v>7</v>
      </c>
      <c r="F442">
        <v>0</v>
      </c>
      <c r="G442">
        <v>239</v>
      </c>
      <c r="H442">
        <v>2023</v>
      </c>
      <c r="I442">
        <v>1500000</v>
      </c>
      <c r="J442">
        <v>0</v>
      </c>
      <c r="K442">
        <v>1500000</v>
      </c>
      <c r="L442">
        <v>0</v>
      </c>
    </row>
    <row r="443" spans="1:12" x14ac:dyDescent="0.3">
      <c r="A443" s="32">
        <v>45170</v>
      </c>
      <c r="B443">
        <v>2024</v>
      </c>
      <c r="C443" t="s">
        <v>71</v>
      </c>
      <c r="D443" t="s">
        <v>17</v>
      </c>
      <c r="E443" t="s">
        <v>7</v>
      </c>
      <c r="F443">
        <v>0</v>
      </c>
      <c r="G443">
        <v>415</v>
      </c>
      <c r="H443">
        <v>2023</v>
      </c>
      <c r="I443">
        <v>1500000</v>
      </c>
      <c r="J443">
        <v>0</v>
      </c>
      <c r="K443">
        <v>1500000</v>
      </c>
      <c r="L443">
        <v>0</v>
      </c>
    </row>
    <row r="444" spans="1:12" x14ac:dyDescent="0.3">
      <c r="A444" s="32">
        <v>45170</v>
      </c>
      <c r="B444">
        <v>2024</v>
      </c>
      <c r="C444" t="s">
        <v>71</v>
      </c>
      <c r="D444" t="s">
        <v>18</v>
      </c>
      <c r="E444" t="s">
        <v>7</v>
      </c>
      <c r="F444">
        <v>0</v>
      </c>
      <c r="G444">
        <v>654</v>
      </c>
      <c r="H444">
        <v>2023</v>
      </c>
      <c r="I444">
        <v>1500000</v>
      </c>
      <c r="J444">
        <v>0</v>
      </c>
      <c r="K444">
        <v>1500000</v>
      </c>
      <c r="L444">
        <v>0</v>
      </c>
    </row>
    <row r="445" spans="1:12" x14ac:dyDescent="0.3">
      <c r="A445" s="32">
        <v>45200</v>
      </c>
      <c r="B445">
        <v>2024</v>
      </c>
      <c r="C445" t="s">
        <v>70</v>
      </c>
      <c r="D445" t="s">
        <v>9</v>
      </c>
      <c r="E445" t="s">
        <v>6</v>
      </c>
      <c r="F445">
        <v>0</v>
      </c>
      <c r="G445">
        <v>1281</v>
      </c>
      <c r="H445">
        <v>2023</v>
      </c>
      <c r="I445">
        <v>85000</v>
      </c>
      <c r="J445">
        <v>0</v>
      </c>
      <c r="K445">
        <v>85000</v>
      </c>
      <c r="L445">
        <v>0</v>
      </c>
    </row>
    <row r="446" spans="1:12" x14ac:dyDescent="0.3">
      <c r="A446" s="32">
        <v>45200</v>
      </c>
      <c r="B446">
        <v>2024</v>
      </c>
      <c r="C446" t="s">
        <v>70</v>
      </c>
      <c r="D446" t="s">
        <v>14</v>
      </c>
      <c r="E446" t="s">
        <v>6</v>
      </c>
      <c r="F446">
        <v>0</v>
      </c>
      <c r="G446">
        <v>33</v>
      </c>
      <c r="H446">
        <v>2023</v>
      </c>
      <c r="I446">
        <v>85000</v>
      </c>
      <c r="J446">
        <v>0</v>
      </c>
      <c r="K446">
        <v>85000</v>
      </c>
      <c r="L446">
        <v>0</v>
      </c>
    </row>
    <row r="447" spans="1:12" x14ac:dyDescent="0.3">
      <c r="A447" s="32">
        <v>45200</v>
      </c>
      <c r="B447">
        <v>2024</v>
      </c>
      <c r="C447" t="s">
        <v>70</v>
      </c>
      <c r="D447" t="s">
        <v>14</v>
      </c>
      <c r="E447" t="s">
        <v>7</v>
      </c>
      <c r="F447">
        <v>0</v>
      </c>
      <c r="G447">
        <v>187</v>
      </c>
      <c r="H447">
        <v>2023</v>
      </c>
      <c r="I447">
        <v>1500000</v>
      </c>
      <c r="J447">
        <v>0</v>
      </c>
      <c r="K447">
        <v>1500000</v>
      </c>
      <c r="L447">
        <v>0</v>
      </c>
    </row>
    <row r="448" spans="1:12" x14ac:dyDescent="0.3">
      <c r="A448" s="32">
        <v>45200</v>
      </c>
      <c r="B448">
        <v>2024</v>
      </c>
      <c r="C448" t="s">
        <v>70</v>
      </c>
      <c r="D448" t="s">
        <v>17</v>
      </c>
      <c r="E448" t="s">
        <v>7</v>
      </c>
      <c r="F448">
        <v>0</v>
      </c>
      <c r="G448">
        <v>453</v>
      </c>
      <c r="H448">
        <v>2023</v>
      </c>
      <c r="I448">
        <v>1500000</v>
      </c>
      <c r="J448">
        <v>0</v>
      </c>
      <c r="K448">
        <v>1500000</v>
      </c>
      <c r="L448">
        <v>0</v>
      </c>
    </row>
    <row r="449" spans="1:12" x14ac:dyDescent="0.3">
      <c r="A449" s="32">
        <v>45200</v>
      </c>
      <c r="B449">
        <v>2024</v>
      </c>
      <c r="C449" t="s">
        <v>70</v>
      </c>
      <c r="D449" t="s">
        <v>18</v>
      </c>
      <c r="E449" t="s">
        <v>6</v>
      </c>
      <c r="F449">
        <v>0</v>
      </c>
      <c r="G449">
        <v>471</v>
      </c>
      <c r="H449">
        <v>2023</v>
      </c>
      <c r="I449">
        <v>85000</v>
      </c>
      <c r="J449">
        <v>0</v>
      </c>
      <c r="K449">
        <v>85000</v>
      </c>
      <c r="L449">
        <v>0</v>
      </c>
    </row>
    <row r="450" spans="1:12" x14ac:dyDescent="0.3">
      <c r="A450" s="32">
        <v>45200</v>
      </c>
      <c r="B450">
        <v>2024</v>
      </c>
      <c r="C450" t="s">
        <v>70</v>
      </c>
      <c r="D450" t="s">
        <v>18</v>
      </c>
      <c r="E450" t="s">
        <v>7</v>
      </c>
      <c r="F450">
        <v>0</v>
      </c>
      <c r="G450">
        <v>743</v>
      </c>
      <c r="H450">
        <v>2023</v>
      </c>
      <c r="I450">
        <v>1500000</v>
      </c>
      <c r="J450">
        <v>0</v>
      </c>
      <c r="K450">
        <v>1500000</v>
      </c>
      <c r="L450">
        <v>0</v>
      </c>
    </row>
    <row r="451" spans="1:12" x14ac:dyDescent="0.3">
      <c r="A451" s="32">
        <v>45231</v>
      </c>
      <c r="B451">
        <v>2024</v>
      </c>
      <c r="C451" t="s">
        <v>70</v>
      </c>
      <c r="D451" t="s">
        <v>9</v>
      </c>
      <c r="E451" t="s">
        <v>6</v>
      </c>
      <c r="F451">
        <v>0</v>
      </c>
      <c r="G451">
        <v>1458</v>
      </c>
      <c r="H451">
        <v>2023</v>
      </c>
      <c r="I451">
        <v>85000</v>
      </c>
      <c r="J451">
        <v>0</v>
      </c>
      <c r="K451">
        <v>85000</v>
      </c>
      <c r="L451">
        <v>0</v>
      </c>
    </row>
    <row r="452" spans="1:12" x14ac:dyDescent="0.3">
      <c r="A452" s="32">
        <v>45231</v>
      </c>
      <c r="B452">
        <v>2024</v>
      </c>
      <c r="C452" t="s">
        <v>70</v>
      </c>
      <c r="D452" t="s">
        <v>14</v>
      </c>
      <c r="E452" t="s">
        <v>6</v>
      </c>
      <c r="F452">
        <v>0</v>
      </c>
      <c r="G452">
        <v>39</v>
      </c>
      <c r="H452">
        <v>2023</v>
      </c>
      <c r="I452">
        <v>85000</v>
      </c>
      <c r="J452">
        <v>0</v>
      </c>
      <c r="K452">
        <v>85000</v>
      </c>
      <c r="L452">
        <v>0</v>
      </c>
    </row>
    <row r="453" spans="1:12" x14ac:dyDescent="0.3">
      <c r="A453" s="32">
        <v>45231</v>
      </c>
      <c r="B453">
        <v>2024</v>
      </c>
      <c r="C453" t="s">
        <v>70</v>
      </c>
      <c r="D453" t="s">
        <v>14</v>
      </c>
      <c r="E453" t="s">
        <v>7</v>
      </c>
      <c r="F453">
        <v>0</v>
      </c>
      <c r="G453">
        <v>166</v>
      </c>
      <c r="H453">
        <v>2023</v>
      </c>
      <c r="I453">
        <v>1500000</v>
      </c>
      <c r="J453">
        <v>0</v>
      </c>
      <c r="K453">
        <v>1500000</v>
      </c>
      <c r="L453">
        <v>0</v>
      </c>
    </row>
    <row r="454" spans="1:12" x14ac:dyDescent="0.3">
      <c r="A454" s="32">
        <v>45231</v>
      </c>
      <c r="B454">
        <v>2024</v>
      </c>
      <c r="C454" t="s">
        <v>70</v>
      </c>
      <c r="D454" t="s">
        <v>17</v>
      </c>
      <c r="E454" t="s">
        <v>7</v>
      </c>
      <c r="F454">
        <v>0</v>
      </c>
      <c r="G454">
        <v>531</v>
      </c>
      <c r="H454">
        <v>2023</v>
      </c>
      <c r="I454">
        <v>1500000</v>
      </c>
      <c r="J454">
        <v>0</v>
      </c>
      <c r="K454">
        <v>1500000</v>
      </c>
      <c r="L454">
        <v>0</v>
      </c>
    </row>
    <row r="455" spans="1:12" x14ac:dyDescent="0.3">
      <c r="A455" s="32">
        <v>45261</v>
      </c>
      <c r="B455">
        <v>2024</v>
      </c>
      <c r="C455" t="s">
        <v>70</v>
      </c>
      <c r="D455" t="s">
        <v>14</v>
      </c>
      <c r="E455" t="s">
        <v>6</v>
      </c>
      <c r="F455">
        <v>0</v>
      </c>
      <c r="G455">
        <v>7</v>
      </c>
      <c r="H455">
        <v>2023</v>
      </c>
      <c r="I455">
        <v>85000</v>
      </c>
      <c r="J455">
        <v>0</v>
      </c>
      <c r="K455">
        <v>85000</v>
      </c>
      <c r="L455">
        <v>0</v>
      </c>
    </row>
    <row r="456" spans="1:12" x14ac:dyDescent="0.3">
      <c r="A456" s="32">
        <v>45261</v>
      </c>
      <c r="B456">
        <v>2024</v>
      </c>
      <c r="C456" t="s">
        <v>70</v>
      </c>
      <c r="D456" t="s">
        <v>14</v>
      </c>
      <c r="E456" t="s">
        <v>7</v>
      </c>
      <c r="F456">
        <v>0</v>
      </c>
      <c r="G456">
        <v>144</v>
      </c>
      <c r="H456">
        <v>2023</v>
      </c>
      <c r="I456">
        <v>1500000</v>
      </c>
      <c r="J456">
        <v>0</v>
      </c>
      <c r="K456">
        <v>1500000</v>
      </c>
      <c r="L456">
        <v>0</v>
      </c>
    </row>
    <row r="457" spans="1:12" x14ac:dyDescent="0.3">
      <c r="A457" s="32">
        <v>45261</v>
      </c>
      <c r="B457">
        <v>2024</v>
      </c>
      <c r="C457" t="s">
        <v>70</v>
      </c>
      <c r="D457" t="s">
        <v>17</v>
      </c>
      <c r="E457" t="s">
        <v>7</v>
      </c>
      <c r="F457">
        <v>0</v>
      </c>
      <c r="G457">
        <v>568</v>
      </c>
      <c r="H457">
        <v>2023</v>
      </c>
      <c r="I457">
        <v>1500000</v>
      </c>
      <c r="J457">
        <v>0</v>
      </c>
      <c r="K457">
        <v>1500000</v>
      </c>
      <c r="L457">
        <v>0</v>
      </c>
    </row>
    <row r="458" spans="1:12" x14ac:dyDescent="0.3">
      <c r="A458" s="32">
        <v>45261</v>
      </c>
      <c r="B458">
        <v>2024</v>
      </c>
      <c r="C458" t="s">
        <v>70</v>
      </c>
      <c r="D458" t="s">
        <v>18</v>
      </c>
      <c r="E458" t="s">
        <v>6</v>
      </c>
      <c r="F458">
        <v>0</v>
      </c>
      <c r="G458">
        <v>421</v>
      </c>
      <c r="H458">
        <v>2023</v>
      </c>
      <c r="I458">
        <v>85000</v>
      </c>
      <c r="J458">
        <v>0</v>
      </c>
      <c r="K458">
        <v>85000</v>
      </c>
      <c r="L458">
        <v>0</v>
      </c>
    </row>
    <row r="459" spans="1:12" x14ac:dyDescent="0.3">
      <c r="A459" s="32">
        <v>45261</v>
      </c>
      <c r="B459">
        <v>2024</v>
      </c>
      <c r="C459" t="s">
        <v>70</v>
      </c>
      <c r="D459" t="s">
        <v>18</v>
      </c>
      <c r="E459" t="s">
        <v>7</v>
      </c>
      <c r="F459">
        <v>0</v>
      </c>
      <c r="G459">
        <v>562</v>
      </c>
      <c r="H459">
        <v>2023</v>
      </c>
      <c r="I459">
        <v>1500000</v>
      </c>
      <c r="J459">
        <v>0</v>
      </c>
      <c r="K459">
        <v>1500000</v>
      </c>
      <c r="L459">
        <v>0</v>
      </c>
    </row>
    <row r="460" spans="1:12" x14ac:dyDescent="0.3">
      <c r="A460" s="32">
        <v>45292</v>
      </c>
      <c r="B460">
        <v>2024</v>
      </c>
      <c r="C460" t="s">
        <v>69</v>
      </c>
      <c r="D460" t="s">
        <v>9</v>
      </c>
      <c r="E460" t="s">
        <v>6</v>
      </c>
      <c r="F460">
        <v>0</v>
      </c>
      <c r="G460">
        <v>995</v>
      </c>
      <c r="H460">
        <v>2024</v>
      </c>
      <c r="I460">
        <v>85000</v>
      </c>
      <c r="J460">
        <v>0</v>
      </c>
      <c r="K460">
        <v>85000</v>
      </c>
      <c r="L460">
        <v>0</v>
      </c>
    </row>
    <row r="461" spans="1:12" x14ac:dyDescent="0.3">
      <c r="A461" s="32">
        <v>45292</v>
      </c>
      <c r="B461">
        <v>2024</v>
      </c>
      <c r="C461" t="s">
        <v>69</v>
      </c>
      <c r="D461" t="s">
        <v>18</v>
      </c>
      <c r="E461" t="s">
        <v>6</v>
      </c>
      <c r="F461">
        <v>0</v>
      </c>
      <c r="G461">
        <v>505</v>
      </c>
      <c r="H461">
        <v>2024</v>
      </c>
      <c r="I461">
        <v>85000</v>
      </c>
      <c r="J461">
        <v>0</v>
      </c>
      <c r="K461">
        <v>85000</v>
      </c>
      <c r="L461">
        <v>0</v>
      </c>
    </row>
    <row r="462" spans="1:12" x14ac:dyDescent="0.3">
      <c r="A462" s="32">
        <v>45292</v>
      </c>
      <c r="B462">
        <v>2024</v>
      </c>
      <c r="C462" t="s">
        <v>69</v>
      </c>
      <c r="D462" t="s">
        <v>14</v>
      </c>
      <c r="E462" t="s">
        <v>7</v>
      </c>
      <c r="F462">
        <v>0</v>
      </c>
      <c r="G462">
        <v>141</v>
      </c>
      <c r="H462">
        <v>2024</v>
      </c>
      <c r="I462">
        <v>1500000</v>
      </c>
      <c r="J462">
        <v>0</v>
      </c>
      <c r="K462">
        <v>1500000</v>
      </c>
      <c r="L462">
        <v>0</v>
      </c>
    </row>
    <row r="463" spans="1:12" x14ac:dyDescent="0.3">
      <c r="A463" s="32">
        <v>45292</v>
      </c>
      <c r="B463">
        <v>2024</v>
      </c>
      <c r="C463" t="s">
        <v>69</v>
      </c>
      <c r="D463" t="s">
        <v>29</v>
      </c>
      <c r="E463" t="s">
        <v>7</v>
      </c>
      <c r="F463">
        <v>0</v>
      </c>
      <c r="G463">
        <v>177</v>
      </c>
      <c r="H463">
        <v>2024</v>
      </c>
      <c r="I463">
        <v>1500000</v>
      </c>
      <c r="J463">
        <v>0</v>
      </c>
      <c r="K463">
        <v>1500000</v>
      </c>
      <c r="L463">
        <v>0</v>
      </c>
    </row>
    <row r="464" spans="1:12" x14ac:dyDescent="0.3">
      <c r="A464" s="32">
        <v>45292</v>
      </c>
      <c r="B464">
        <v>2024</v>
      </c>
      <c r="C464" t="s">
        <v>69</v>
      </c>
      <c r="D464" t="s">
        <v>18</v>
      </c>
      <c r="E464" t="s">
        <v>7</v>
      </c>
      <c r="F464">
        <v>0</v>
      </c>
      <c r="G464">
        <v>877</v>
      </c>
      <c r="H464">
        <v>2024</v>
      </c>
      <c r="I464">
        <v>1500000</v>
      </c>
      <c r="J464">
        <v>0</v>
      </c>
      <c r="K464">
        <v>1500000</v>
      </c>
      <c r="L464">
        <v>0</v>
      </c>
    </row>
    <row r="465" spans="1:12" x14ac:dyDescent="0.3">
      <c r="A465" s="32">
        <v>45323</v>
      </c>
      <c r="B465">
        <v>2024</v>
      </c>
      <c r="C465" t="s">
        <v>69</v>
      </c>
      <c r="D465" t="s">
        <v>9</v>
      </c>
      <c r="E465" t="s">
        <v>6</v>
      </c>
      <c r="F465">
        <v>0</v>
      </c>
      <c r="G465">
        <v>1117</v>
      </c>
      <c r="H465">
        <v>2024</v>
      </c>
      <c r="I465">
        <v>85000</v>
      </c>
      <c r="J465">
        <v>0</v>
      </c>
      <c r="K465">
        <v>85000</v>
      </c>
      <c r="L465">
        <v>0</v>
      </c>
    </row>
    <row r="466" spans="1:12" x14ac:dyDescent="0.3">
      <c r="A466" s="32">
        <v>45323</v>
      </c>
      <c r="B466">
        <v>2024</v>
      </c>
      <c r="C466" t="s">
        <v>69</v>
      </c>
      <c r="D466" t="s">
        <v>18</v>
      </c>
      <c r="E466" t="s">
        <v>6</v>
      </c>
      <c r="F466">
        <v>0</v>
      </c>
      <c r="G466">
        <v>763</v>
      </c>
      <c r="H466">
        <v>2024</v>
      </c>
      <c r="I466">
        <v>85000</v>
      </c>
      <c r="J466">
        <v>0</v>
      </c>
      <c r="K466">
        <v>85000</v>
      </c>
      <c r="L466">
        <v>0</v>
      </c>
    </row>
    <row r="467" spans="1:12" x14ac:dyDescent="0.3">
      <c r="A467" s="32">
        <v>45323</v>
      </c>
      <c r="B467">
        <v>2024</v>
      </c>
      <c r="C467" t="s">
        <v>69</v>
      </c>
      <c r="D467" t="s">
        <v>14</v>
      </c>
      <c r="E467" t="s">
        <v>6</v>
      </c>
      <c r="F467">
        <v>0</v>
      </c>
      <c r="G467">
        <v>4</v>
      </c>
      <c r="H467">
        <v>2024</v>
      </c>
      <c r="I467">
        <v>85000</v>
      </c>
      <c r="J467">
        <v>0</v>
      </c>
      <c r="K467">
        <v>85000</v>
      </c>
      <c r="L467">
        <v>0</v>
      </c>
    </row>
    <row r="468" spans="1:12" x14ac:dyDescent="0.3">
      <c r="A468" s="32">
        <v>45323</v>
      </c>
      <c r="B468">
        <v>2024</v>
      </c>
      <c r="C468" t="s">
        <v>69</v>
      </c>
      <c r="D468" t="s">
        <v>17</v>
      </c>
      <c r="E468" t="s">
        <v>7</v>
      </c>
      <c r="F468">
        <v>0</v>
      </c>
      <c r="G468">
        <v>494</v>
      </c>
      <c r="H468">
        <v>2024</v>
      </c>
      <c r="I468">
        <v>1500000</v>
      </c>
      <c r="J468">
        <v>0</v>
      </c>
      <c r="K468">
        <v>1500000</v>
      </c>
      <c r="L468">
        <v>0</v>
      </c>
    </row>
    <row r="469" spans="1:12" x14ac:dyDescent="0.3">
      <c r="A469" s="32">
        <v>45323</v>
      </c>
      <c r="B469">
        <v>2024</v>
      </c>
      <c r="C469" t="s">
        <v>69</v>
      </c>
      <c r="D469" t="s">
        <v>14</v>
      </c>
      <c r="E469" t="s">
        <v>7</v>
      </c>
      <c r="F469">
        <v>0</v>
      </c>
      <c r="G469">
        <v>47</v>
      </c>
      <c r="H469">
        <v>2024</v>
      </c>
      <c r="I469">
        <v>1500000</v>
      </c>
      <c r="J469">
        <v>0</v>
      </c>
      <c r="K469">
        <v>1500000</v>
      </c>
      <c r="L469">
        <v>0</v>
      </c>
    </row>
    <row r="470" spans="1:12" x14ac:dyDescent="0.3">
      <c r="A470" s="32">
        <v>45352</v>
      </c>
      <c r="B470">
        <v>2024</v>
      </c>
      <c r="C470" t="s">
        <v>69</v>
      </c>
      <c r="D470" t="s">
        <v>9</v>
      </c>
      <c r="E470" t="s">
        <v>6</v>
      </c>
      <c r="F470">
        <v>0</v>
      </c>
      <c r="G470">
        <v>1259</v>
      </c>
      <c r="H470">
        <v>2024</v>
      </c>
      <c r="I470">
        <v>85000</v>
      </c>
      <c r="J470">
        <v>0</v>
      </c>
      <c r="K470">
        <v>85000</v>
      </c>
      <c r="L470">
        <v>0</v>
      </c>
    </row>
    <row r="471" spans="1:12" x14ac:dyDescent="0.3">
      <c r="A471" s="32">
        <v>45352</v>
      </c>
      <c r="B471">
        <v>2024</v>
      </c>
      <c r="C471" t="s">
        <v>69</v>
      </c>
      <c r="D471" t="s">
        <v>14</v>
      </c>
      <c r="E471" t="s">
        <v>6</v>
      </c>
      <c r="F471">
        <v>0</v>
      </c>
      <c r="G471">
        <v>11</v>
      </c>
      <c r="H471">
        <v>2024</v>
      </c>
      <c r="I471">
        <v>85000</v>
      </c>
      <c r="J471">
        <v>0</v>
      </c>
      <c r="K471">
        <v>85000</v>
      </c>
      <c r="L471">
        <v>0</v>
      </c>
    </row>
    <row r="472" spans="1:12" x14ac:dyDescent="0.3">
      <c r="A472" s="32">
        <v>45352</v>
      </c>
      <c r="B472">
        <v>2024</v>
      </c>
      <c r="C472" t="s">
        <v>69</v>
      </c>
      <c r="D472" t="s">
        <v>17</v>
      </c>
      <c r="E472" t="s">
        <v>7</v>
      </c>
      <c r="F472">
        <v>0</v>
      </c>
      <c r="G472">
        <v>463</v>
      </c>
      <c r="H472">
        <v>2024</v>
      </c>
      <c r="I472">
        <v>1500000</v>
      </c>
      <c r="J472">
        <v>0</v>
      </c>
      <c r="K472">
        <v>1500000</v>
      </c>
      <c r="L472">
        <v>0</v>
      </c>
    </row>
    <row r="473" spans="1:12" x14ac:dyDescent="0.3">
      <c r="A473" s="32">
        <v>45352</v>
      </c>
      <c r="B473">
        <v>2024</v>
      </c>
      <c r="C473" t="s">
        <v>69</v>
      </c>
      <c r="D473" t="s">
        <v>18</v>
      </c>
      <c r="E473" t="s">
        <v>7</v>
      </c>
      <c r="F473">
        <v>0</v>
      </c>
      <c r="G473">
        <v>1336</v>
      </c>
      <c r="H473">
        <v>2024</v>
      </c>
      <c r="I473">
        <v>1500000</v>
      </c>
      <c r="J473">
        <v>0</v>
      </c>
      <c r="K473">
        <v>1500000</v>
      </c>
      <c r="L473">
        <v>0</v>
      </c>
    </row>
    <row r="474" spans="1:12" x14ac:dyDescent="0.3">
      <c r="A474" s="32">
        <v>45352</v>
      </c>
      <c r="B474">
        <v>2024</v>
      </c>
      <c r="C474" t="s">
        <v>69</v>
      </c>
      <c r="D474" t="s">
        <v>14</v>
      </c>
      <c r="E474" t="s">
        <v>7</v>
      </c>
      <c r="F474">
        <v>0</v>
      </c>
      <c r="G474">
        <v>81</v>
      </c>
      <c r="H474">
        <v>2024</v>
      </c>
      <c r="I474">
        <v>1500000</v>
      </c>
      <c r="J474">
        <v>0</v>
      </c>
      <c r="K474">
        <v>1500000</v>
      </c>
      <c r="L474">
        <v>0</v>
      </c>
    </row>
    <row r="475" spans="1:12" x14ac:dyDescent="0.3">
      <c r="A475" s="32">
        <v>44287</v>
      </c>
      <c r="B475">
        <v>2022</v>
      </c>
      <c r="C475" t="s">
        <v>72</v>
      </c>
      <c r="D475" t="s">
        <v>12</v>
      </c>
      <c r="E475" t="s">
        <v>6</v>
      </c>
      <c r="F475">
        <v>1</v>
      </c>
      <c r="G475">
        <v>657</v>
      </c>
      <c r="H475">
        <v>2021</v>
      </c>
      <c r="I475">
        <v>85000</v>
      </c>
      <c r="J475">
        <v>85000</v>
      </c>
      <c r="K475">
        <v>85000</v>
      </c>
      <c r="L475">
        <v>85000</v>
      </c>
    </row>
    <row r="476" spans="1:12" x14ac:dyDescent="0.3">
      <c r="A476" s="32">
        <v>44287</v>
      </c>
      <c r="B476">
        <v>2022</v>
      </c>
      <c r="C476" t="s">
        <v>72</v>
      </c>
      <c r="D476" t="s">
        <v>28</v>
      </c>
      <c r="E476" t="s">
        <v>7</v>
      </c>
      <c r="F476">
        <v>1</v>
      </c>
      <c r="G476">
        <v>3544</v>
      </c>
      <c r="H476">
        <v>2021</v>
      </c>
      <c r="I476">
        <v>1500000</v>
      </c>
      <c r="J476">
        <v>1500000</v>
      </c>
      <c r="K476">
        <v>1500000</v>
      </c>
      <c r="L476">
        <v>1500000</v>
      </c>
    </row>
    <row r="477" spans="1:12" x14ac:dyDescent="0.3">
      <c r="A477" s="32">
        <v>44287</v>
      </c>
      <c r="B477">
        <v>2022</v>
      </c>
      <c r="C477" t="s">
        <v>72</v>
      </c>
      <c r="D477" t="s">
        <v>16</v>
      </c>
      <c r="E477" t="s">
        <v>7</v>
      </c>
      <c r="F477">
        <v>1</v>
      </c>
      <c r="G477">
        <v>930</v>
      </c>
      <c r="H477">
        <v>2021</v>
      </c>
      <c r="I477">
        <v>1500000</v>
      </c>
      <c r="J477">
        <v>1500000</v>
      </c>
      <c r="K477">
        <v>1500000</v>
      </c>
      <c r="L477">
        <v>1500000</v>
      </c>
    </row>
    <row r="478" spans="1:12" x14ac:dyDescent="0.3">
      <c r="A478" s="32">
        <v>44317</v>
      </c>
      <c r="B478">
        <v>2022</v>
      </c>
      <c r="C478" t="s">
        <v>72</v>
      </c>
      <c r="D478" t="s">
        <v>22</v>
      </c>
      <c r="E478" t="s">
        <v>7</v>
      </c>
      <c r="F478">
        <v>1</v>
      </c>
      <c r="G478">
        <v>413</v>
      </c>
      <c r="H478">
        <v>2021</v>
      </c>
      <c r="I478">
        <v>1500000</v>
      </c>
      <c r="J478">
        <v>1500000</v>
      </c>
      <c r="K478">
        <v>1500000</v>
      </c>
      <c r="L478">
        <v>1500000</v>
      </c>
    </row>
    <row r="479" spans="1:12" x14ac:dyDescent="0.3">
      <c r="A479" s="32">
        <v>44317</v>
      </c>
      <c r="B479">
        <v>2022</v>
      </c>
      <c r="C479" t="s">
        <v>72</v>
      </c>
      <c r="D479" t="s">
        <v>30</v>
      </c>
      <c r="E479" t="s">
        <v>7</v>
      </c>
      <c r="F479">
        <v>1</v>
      </c>
      <c r="G479">
        <v>4373</v>
      </c>
      <c r="H479">
        <v>2021</v>
      </c>
      <c r="I479">
        <v>1500000</v>
      </c>
      <c r="J479">
        <v>1500000</v>
      </c>
      <c r="K479">
        <v>1500000</v>
      </c>
      <c r="L479">
        <v>1500000</v>
      </c>
    </row>
    <row r="480" spans="1:12" x14ac:dyDescent="0.3">
      <c r="A480" s="32">
        <v>44317</v>
      </c>
      <c r="B480">
        <v>2022</v>
      </c>
      <c r="C480" t="s">
        <v>72</v>
      </c>
      <c r="D480" t="s">
        <v>28</v>
      </c>
      <c r="E480" t="s">
        <v>7</v>
      </c>
      <c r="F480">
        <v>1</v>
      </c>
      <c r="G480">
        <v>1503</v>
      </c>
      <c r="H480">
        <v>2021</v>
      </c>
      <c r="I480">
        <v>1500000</v>
      </c>
      <c r="J480">
        <v>1500000</v>
      </c>
      <c r="K480">
        <v>1500000</v>
      </c>
      <c r="L480">
        <v>1500000</v>
      </c>
    </row>
    <row r="481" spans="1:12" x14ac:dyDescent="0.3">
      <c r="A481" s="32">
        <v>44317</v>
      </c>
      <c r="B481">
        <v>2022</v>
      </c>
      <c r="C481" t="s">
        <v>72</v>
      </c>
      <c r="D481" t="s">
        <v>31</v>
      </c>
      <c r="E481" t="s">
        <v>7</v>
      </c>
      <c r="F481">
        <v>1</v>
      </c>
      <c r="G481">
        <v>2290</v>
      </c>
      <c r="H481">
        <v>2021</v>
      </c>
      <c r="I481">
        <v>1500000</v>
      </c>
      <c r="J481">
        <v>1500000</v>
      </c>
      <c r="K481">
        <v>1500000</v>
      </c>
      <c r="L481">
        <v>1500000</v>
      </c>
    </row>
    <row r="482" spans="1:12" x14ac:dyDescent="0.3">
      <c r="A482" s="32">
        <v>44317</v>
      </c>
      <c r="B482">
        <v>2022</v>
      </c>
      <c r="C482" t="s">
        <v>72</v>
      </c>
      <c r="D482" t="s">
        <v>24</v>
      </c>
      <c r="E482" t="s">
        <v>6</v>
      </c>
      <c r="F482">
        <v>1</v>
      </c>
      <c r="G482">
        <v>6302</v>
      </c>
      <c r="H482">
        <v>2021</v>
      </c>
      <c r="I482">
        <v>85000</v>
      </c>
      <c r="J482">
        <v>85000</v>
      </c>
      <c r="K482">
        <v>85000</v>
      </c>
      <c r="L482">
        <v>85000</v>
      </c>
    </row>
    <row r="483" spans="1:12" x14ac:dyDescent="0.3">
      <c r="A483" s="32">
        <v>44317</v>
      </c>
      <c r="B483">
        <v>2022</v>
      </c>
      <c r="C483" t="s">
        <v>72</v>
      </c>
      <c r="D483" t="s">
        <v>16</v>
      </c>
      <c r="E483" t="s">
        <v>7</v>
      </c>
      <c r="F483">
        <v>1</v>
      </c>
      <c r="G483">
        <v>88</v>
      </c>
      <c r="H483">
        <v>2021</v>
      </c>
      <c r="I483">
        <v>1500000</v>
      </c>
      <c r="J483">
        <v>1500000</v>
      </c>
      <c r="K483">
        <v>1500000</v>
      </c>
      <c r="L483">
        <v>1500000</v>
      </c>
    </row>
    <row r="484" spans="1:12" x14ac:dyDescent="0.3">
      <c r="A484" s="32">
        <v>44348</v>
      </c>
      <c r="B484">
        <v>2022</v>
      </c>
      <c r="C484" t="s">
        <v>72</v>
      </c>
      <c r="D484" t="s">
        <v>10</v>
      </c>
      <c r="E484" t="s">
        <v>7</v>
      </c>
      <c r="F484">
        <v>1</v>
      </c>
      <c r="G484">
        <v>3842</v>
      </c>
      <c r="H484">
        <v>2021</v>
      </c>
      <c r="I484">
        <v>1500000</v>
      </c>
      <c r="J484">
        <v>1500000</v>
      </c>
      <c r="K484">
        <v>1500000</v>
      </c>
      <c r="L484">
        <v>1500000</v>
      </c>
    </row>
    <row r="485" spans="1:12" x14ac:dyDescent="0.3">
      <c r="A485" s="32">
        <v>44348</v>
      </c>
      <c r="B485">
        <v>2022</v>
      </c>
      <c r="C485" t="s">
        <v>72</v>
      </c>
      <c r="D485" t="s">
        <v>12</v>
      </c>
      <c r="E485" t="s">
        <v>7</v>
      </c>
      <c r="F485">
        <v>1</v>
      </c>
      <c r="G485">
        <v>234</v>
      </c>
      <c r="H485">
        <v>2021</v>
      </c>
      <c r="I485">
        <v>1500000</v>
      </c>
      <c r="J485">
        <v>1500000</v>
      </c>
      <c r="K485">
        <v>1500000</v>
      </c>
      <c r="L485">
        <v>1500000</v>
      </c>
    </row>
    <row r="486" spans="1:12" x14ac:dyDescent="0.3">
      <c r="A486" s="32">
        <v>44348</v>
      </c>
      <c r="B486">
        <v>2022</v>
      </c>
      <c r="C486" t="s">
        <v>72</v>
      </c>
      <c r="D486" t="s">
        <v>28</v>
      </c>
      <c r="E486" t="s">
        <v>7</v>
      </c>
      <c r="F486">
        <v>1</v>
      </c>
      <c r="G486">
        <v>3193</v>
      </c>
      <c r="H486">
        <v>2021</v>
      </c>
      <c r="I486">
        <v>1500000</v>
      </c>
      <c r="J486">
        <v>1500000</v>
      </c>
      <c r="K486">
        <v>1500000</v>
      </c>
      <c r="L486">
        <v>1500000</v>
      </c>
    </row>
    <row r="487" spans="1:12" x14ac:dyDescent="0.3">
      <c r="A487" s="32">
        <v>44348</v>
      </c>
      <c r="B487">
        <v>2022</v>
      </c>
      <c r="C487" t="s">
        <v>72</v>
      </c>
      <c r="D487" t="s">
        <v>13</v>
      </c>
      <c r="E487" t="s">
        <v>7</v>
      </c>
      <c r="F487">
        <v>1</v>
      </c>
      <c r="G487">
        <v>4469</v>
      </c>
      <c r="H487">
        <v>2021</v>
      </c>
      <c r="I487">
        <v>1500000</v>
      </c>
      <c r="J487">
        <v>1500000</v>
      </c>
      <c r="K487">
        <v>1500000</v>
      </c>
      <c r="L487">
        <v>1500000</v>
      </c>
    </row>
    <row r="488" spans="1:12" x14ac:dyDescent="0.3">
      <c r="A488" s="32">
        <v>44348</v>
      </c>
      <c r="B488">
        <v>2022</v>
      </c>
      <c r="C488" t="s">
        <v>72</v>
      </c>
      <c r="D488" t="s">
        <v>20</v>
      </c>
      <c r="E488" t="s">
        <v>6</v>
      </c>
      <c r="F488">
        <v>1</v>
      </c>
      <c r="G488">
        <v>1523</v>
      </c>
      <c r="H488">
        <v>2021</v>
      </c>
      <c r="I488">
        <v>85000</v>
      </c>
      <c r="J488">
        <v>85000</v>
      </c>
      <c r="K488">
        <v>85000</v>
      </c>
      <c r="L488">
        <v>85000</v>
      </c>
    </row>
    <row r="489" spans="1:12" x14ac:dyDescent="0.3">
      <c r="A489" s="32">
        <v>44378</v>
      </c>
      <c r="B489">
        <v>2022</v>
      </c>
      <c r="C489" t="s">
        <v>71</v>
      </c>
      <c r="D489" t="s">
        <v>13</v>
      </c>
      <c r="E489" t="s">
        <v>7</v>
      </c>
      <c r="F489">
        <v>1</v>
      </c>
      <c r="G489">
        <v>5336</v>
      </c>
      <c r="H489">
        <v>2021</v>
      </c>
      <c r="I489">
        <v>1500000</v>
      </c>
      <c r="J489">
        <v>1500000</v>
      </c>
      <c r="K489">
        <v>1500000</v>
      </c>
      <c r="L489">
        <v>1500000</v>
      </c>
    </row>
    <row r="490" spans="1:12" x14ac:dyDescent="0.3">
      <c r="A490" s="32">
        <v>44378</v>
      </c>
      <c r="B490">
        <v>2022</v>
      </c>
      <c r="C490" t="s">
        <v>71</v>
      </c>
      <c r="D490" t="s">
        <v>16</v>
      </c>
      <c r="E490" t="s">
        <v>7</v>
      </c>
      <c r="F490">
        <v>1</v>
      </c>
      <c r="G490">
        <v>759</v>
      </c>
      <c r="H490">
        <v>2021</v>
      </c>
      <c r="I490">
        <v>1500000</v>
      </c>
      <c r="J490">
        <v>1500000</v>
      </c>
      <c r="K490">
        <v>1500000</v>
      </c>
      <c r="L490">
        <v>1500000</v>
      </c>
    </row>
    <row r="491" spans="1:12" x14ac:dyDescent="0.3">
      <c r="A491" s="32">
        <v>44409</v>
      </c>
      <c r="B491">
        <v>2022</v>
      </c>
      <c r="C491" t="s">
        <v>71</v>
      </c>
      <c r="D491" t="s">
        <v>8</v>
      </c>
      <c r="E491" t="s">
        <v>7</v>
      </c>
      <c r="F491">
        <v>1</v>
      </c>
      <c r="G491">
        <v>110</v>
      </c>
      <c r="H491">
        <v>2021</v>
      </c>
      <c r="I491">
        <v>1500000</v>
      </c>
      <c r="J491">
        <v>1500000</v>
      </c>
      <c r="K491">
        <v>1500000</v>
      </c>
      <c r="L491">
        <v>1500000</v>
      </c>
    </row>
    <row r="492" spans="1:12" x14ac:dyDescent="0.3">
      <c r="A492" s="32">
        <v>44409</v>
      </c>
      <c r="B492">
        <v>2022</v>
      </c>
      <c r="C492" t="s">
        <v>71</v>
      </c>
      <c r="D492" t="s">
        <v>19</v>
      </c>
      <c r="E492" t="s">
        <v>7</v>
      </c>
      <c r="F492">
        <v>1</v>
      </c>
      <c r="G492">
        <v>837</v>
      </c>
      <c r="H492">
        <v>2021</v>
      </c>
      <c r="I492">
        <v>1500000</v>
      </c>
      <c r="J492">
        <v>1500000</v>
      </c>
      <c r="K492">
        <v>1500000</v>
      </c>
      <c r="L492">
        <v>1500000</v>
      </c>
    </row>
    <row r="493" spans="1:12" x14ac:dyDescent="0.3">
      <c r="A493" s="32">
        <v>44440</v>
      </c>
      <c r="B493">
        <v>2022</v>
      </c>
      <c r="C493" t="s">
        <v>71</v>
      </c>
      <c r="D493" t="s">
        <v>12</v>
      </c>
      <c r="E493" t="s">
        <v>6</v>
      </c>
      <c r="F493">
        <v>1</v>
      </c>
      <c r="G493">
        <v>666</v>
      </c>
      <c r="H493">
        <v>2021</v>
      </c>
      <c r="I493">
        <v>85000</v>
      </c>
      <c r="J493">
        <v>85000</v>
      </c>
      <c r="K493">
        <v>85000</v>
      </c>
      <c r="L493">
        <v>85000</v>
      </c>
    </row>
    <row r="494" spans="1:12" x14ac:dyDescent="0.3">
      <c r="A494" s="32">
        <v>44440</v>
      </c>
      <c r="B494">
        <v>2022</v>
      </c>
      <c r="C494" t="s">
        <v>71</v>
      </c>
      <c r="D494" t="s">
        <v>28</v>
      </c>
      <c r="E494" t="s">
        <v>7</v>
      </c>
      <c r="F494">
        <v>1</v>
      </c>
      <c r="G494">
        <v>3379</v>
      </c>
      <c r="H494">
        <v>2021</v>
      </c>
      <c r="I494">
        <v>1500000</v>
      </c>
      <c r="J494">
        <v>1500000</v>
      </c>
      <c r="K494">
        <v>1500000</v>
      </c>
      <c r="L494">
        <v>1500000</v>
      </c>
    </row>
    <row r="495" spans="1:12" x14ac:dyDescent="0.3">
      <c r="A495" s="32">
        <v>44440</v>
      </c>
      <c r="B495">
        <v>2022</v>
      </c>
      <c r="C495" t="s">
        <v>71</v>
      </c>
      <c r="D495" t="s">
        <v>13</v>
      </c>
      <c r="E495" t="s">
        <v>7</v>
      </c>
      <c r="F495">
        <v>1</v>
      </c>
      <c r="G495">
        <v>3773</v>
      </c>
      <c r="H495">
        <v>2021</v>
      </c>
      <c r="I495">
        <v>1500000</v>
      </c>
      <c r="J495">
        <v>1500000</v>
      </c>
      <c r="K495">
        <v>1500000</v>
      </c>
      <c r="L495">
        <v>1500000</v>
      </c>
    </row>
    <row r="496" spans="1:12" x14ac:dyDescent="0.3">
      <c r="A496" s="32">
        <v>44440</v>
      </c>
      <c r="B496">
        <v>2022</v>
      </c>
      <c r="C496" t="s">
        <v>71</v>
      </c>
      <c r="D496" t="s">
        <v>18</v>
      </c>
      <c r="E496" t="s">
        <v>6</v>
      </c>
      <c r="F496">
        <v>1</v>
      </c>
      <c r="G496">
        <v>578</v>
      </c>
      <c r="H496">
        <v>2021</v>
      </c>
      <c r="I496">
        <v>85000</v>
      </c>
      <c r="J496">
        <v>85000</v>
      </c>
      <c r="K496">
        <v>85000</v>
      </c>
      <c r="L496">
        <v>85000</v>
      </c>
    </row>
    <row r="497" spans="1:12" x14ac:dyDescent="0.3">
      <c r="A497" s="32">
        <v>44470</v>
      </c>
      <c r="B497">
        <v>2022</v>
      </c>
      <c r="C497" t="s">
        <v>70</v>
      </c>
      <c r="D497" t="s">
        <v>8</v>
      </c>
      <c r="E497" t="s">
        <v>7</v>
      </c>
      <c r="F497">
        <v>1</v>
      </c>
      <c r="G497">
        <v>70</v>
      </c>
      <c r="H497">
        <v>2021</v>
      </c>
      <c r="I497">
        <v>1500000</v>
      </c>
      <c r="J497">
        <v>1500000</v>
      </c>
      <c r="K497">
        <v>1500000</v>
      </c>
      <c r="L497">
        <v>1500000</v>
      </c>
    </row>
    <row r="498" spans="1:12" x14ac:dyDescent="0.3">
      <c r="A498" s="32">
        <v>44470</v>
      </c>
      <c r="B498">
        <v>2022</v>
      </c>
      <c r="C498" t="s">
        <v>70</v>
      </c>
      <c r="D498" t="s">
        <v>12</v>
      </c>
      <c r="E498" t="s">
        <v>6</v>
      </c>
      <c r="F498">
        <v>1</v>
      </c>
      <c r="G498">
        <v>628</v>
      </c>
      <c r="H498">
        <v>2021</v>
      </c>
      <c r="I498">
        <v>85000</v>
      </c>
      <c r="J498">
        <v>85000</v>
      </c>
      <c r="K498">
        <v>85000</v>
      </c>
      <c r="L498">
        <v>85000</v>
      </c>
    </row>
    <row r="499" spans="1:12" x14ac:dyDescent="0.3">
      <c r="A499" s="32">
        <v>44470</v>
      </c>
      <c r="B499">
        <v>2022</v>
      </c>
      <c r="C499" t="s">
        <v>70</v>
      </c>
      <c r="D499" t="s">
        <v>12</v>
      </c>
      <c r="E499" t="s">
        <v>7</v>
      </c>
      <c r="F499">
        <v>1</v>
      </c>
      <c r="G499">
        <v>333</v>
      </c>
      <c r="H499">
        <v>2021</v>
      </c>
      <c r="I499">
        <v>1500000</v>
      </c>
      <c r="J499">
        <v>1500000</v>
      </c>
      <c r="K499">
        <v>1500000</v>
      </c>
      <c r="L499">
        <v>1500000</v>
      </c>
    </row>
    <row r="500" spans="1:12" x14ac:dyDescent="0.3">
      <c r="A500" s="32">
        <v>44470</v>
      </c>
      <c r="B500">
        <v>2022</v>
      </c>
      <c r="C500" t="s">
        <v>70</v>
      </c>
      <c r="D500" t="s">
        <v>28</v>
      </c>
      <c r="E500" t="s">
        <v>7</v>
      </c>
      <c r="F500">
        <v>1</v>
      </c>
      <c r="G500">
        <v>3201</v>
      </c>
      <c r="H500">
        <v>2021</v>
      </c>
      <c r="I500">
        <v>1500000</v>
      </c>
      <c r="J500">
        <v>1500000</v>
      </c>
      <c r="K500">
        <v>1500000</v>
      </c>
      <c r="L500">
        <v>1500000</v>
      </c>
    </row>
    <row r="501" spans="1:12" x14ac:dyDescent="0.3">
      <c r="A501" s="32">
        <v>44501</v>
      </c>
      <c r="B501">
        <v>2022</v>
      </c>
      <c r="C501" t="s">
        <v>70</v>
      </c>
      <c r="D501" t="s">
        <v>12</v>
      </c>
      <c r="E501" t="s">
        <v>6</v>
      </c>
      <c r="F501">
        <v>1</v>
      </c>
      <c r="G501">
        <v>938</v>
      </c>
      <c r="H501">
        <v>2021</v>
      </c>
      <c r="I501">
        <v>85000</v>
      </c>
      <c r="J501">
        <v>85000</v>
      </c>
      <c r="K501">
        <v>85000</v>
      </c>
      <c r="L501">
        <v>85000</v>
      </c>
    </row>
    <row r="502" spans="1:12" x14ac:dyDescent="0.3">
      <c r="A502" s="32">
        <v>44501</v>
      </c>
      <c r="B502">
        <v>2022</v>
      </c>
      <c r="C502" t="s">
        <v>70</v>
      </c>
      <c r="D502" t="s">
        <v>19</v>
      </c>
      <c r="E502" t="s">
        <v>7</v>
      </c>
      <c r="F502">
        <v>1</v>
      </c>
      <c r="G502">
        <v>532</v>
      </c>
      <c r="H502">
        <v>2021</v>
      </c>
      <c r="I502">
        <v>1500000</v>
      </c>
      <c r="J502">
        <v>1500000</v>
      </c>
      <c r="K502">
        <v>1500000</v>
      </c>
      <c r="L502">
        <v>1500000</v>
      </c>
    </row>
    <row r="503" spans="1:12" x14ac:dyDescent="0.3">
      <c r="A503" s="32">
        <v>44531</v>
      </c>
      <c r="B503">
        <v>2022</v>
      </c>
      <c r="C503" t="s">
        <v>70</v>
      </c>
      <c r="D503" t="s">
        <v>8</v>
      </c>
      <c r="E503" t="s">
        <v>7</v>
      </c>
      <c r="F503">
        <v>1</v>
      </c>
      <c r="G503">
        <v>122</v>
      </c>
      <c r="H503">
        <v>2021</v>
      </c>
      <c r="I503">
        <v>1500000</v>
      </c>
      <c r="J503">
        <v>1500000</v>
      </c>
      <c r="K503">
        <v>1500000</v>
      </c>
      <c r="L503">
        <v>1500000</v>
      </c>
    </row>
    <row r="504" spans="1:12" x14ac:dyDescent="0.3">
      <c r="A504" s="32">
        <v>44531</v>
      </c>
      <c r="B504">
        <v>2022</v>
      </c>
      <c r="C504" t="s">
        <v>70</v>
      </c>
      <c r="D504" t="s">
        <v>12</v>
      </c>
      <c r="E504" t="s">
        <v>7</v>
      </c>
      <c r="F504">
        <v>1</v>
      </c>
      <c r="G504">
        <v>336</v>
      </c>
      <c r="H504">
        <v>2021</v>
      </c>
      <c r="I504">
        <v>1500000</v>
      </c>
      <c r="J504">
        <v>1500000</v>
      </c>
      <c r="K504">
        <v>1500000</v>
      </c>
      <c r="L504">
        <v>1500000</v>
      </c>
    </row>
    <row r="505" spans="1:12" x14ac:dyDescent="0.3">
      <c r="A505" s="32">
        <v>44531</v>
      </c>
      <c r="B505">
        <v>2022</v>
      </c>
      <c r="C505" t="s">
        <v>70</v>
      </c>
      <c r="D505" t="s">
        <v>28</v>
      </c>
      <c r="E505" t="s">
        <v>7</v>
      </c>
      <c r="F505">
        <v>1</v>
      </c>
      <c r="G505">
        <v>4105</v>
      </c>
      <c r="H505">
        <v>2021</v>
      </c>
      <c r="I505">
        <v>1500000</v>
      </c>
      <c r="J505">
        <v>1500000</v>
      </c>
      <c r="K505">
        <v>1500000</v>
      </c>
      <c r="L505">
        <v>1500000</v>
      </c>
    </row>
    <row r="506" spans="1:12" x14ac:dyDescent="0.3">
      <c r="A506" s="32">
        <v>44531</v>
      </c>
      <c r="B506">
        <v>2022</v>
      </c>
      <c r="C506" t="s">
        <v>70</v>
      </c>
      <c r="D506" t="s">
        <v>20</v>
      </c>
      <c r="E506" t="s">
        <v>6</v>
      </c>
      <c r="F506">
        <v>1</v>
      </c>
      <c r="G506">
        <v>3579</v>
      </c>
      <c r="H506">
        <v>2021</v>
      </c>
      <c r="I506">
        <v>85000</v>
      </c>
      <c r="J506">
        <v>85000</v>
      </c>
      <c r="K506">
        <v>85000</v>
      </c>
      <c r="L506">
        <v>85000</v>
      </c>
    </row>
    <row r="507" spans="1:12" x14ac:dyDescent="0.3">
      <c r="A507" s="32">
        <v>44593</v>
      </c>
      <c r="B507">
        <v>2022</v>
      </c>
      <c r="C507" t="s">
        <v>69</v>
      </c>
      <c r="D507" t="s">
        <v>12</v>
      </c>
      <c r="E507" t="s">
        <v>7</v>
      </c>
      <c r="F507">
        <v>1</v>
      </c>
      <c r="G507">
        <v>354</v>
      </c>
      <c r="H507">
        <v>2022</v>
      </c>
      <c r="I507">
        <v>1500000</v>
      </c>
      <c r="J507">
        <v>1500000</v>
      </c>
      <c r="K507">
        <v>1500000</v>
      </c>
      <c r="L507">
        <v>1500000</v>
      </c>
    </row>
    <row r="508" spans="1:12" x14ac:dyDescent="0.3">
      <c r="A508" s="32">
        <v>44593</v>
      </c>
      <c r="B508">
        <v>2022</v>
      </c>
      <c r="C508" t="s">
        <v>69</v>
      </c>
      <c r="D508" t="s">
        <v>16</v>
      </c>
      <c r="E508" t="s">
        <v>7</v>
      </c>
      <c r="F508">
        <v>1</v>
      </c>
      <c r="G508">
        <v>917</v>
      </c>
      <c r="H508">
        <v>2022</v>
      </c>
      <c r="I508">
        <v>1500000</v>
      </c>
      <c r="J508">
        <v>1500000</v>
      </c>
      <c r="K508">
        <v>1500000</v>
      </c>
      <c r="L508">
        <v>1500000</v>
      </c>
    </row>
    <row r="509" spans="1:12" x14ac:dyDescent="0.3">
      <c r="A509" s="32">
        <v>44621</v>
      </c>
      <c r="B509">
        <v>2022</v>
      </c>
      <c r="C509" t="s">
        <v>69</v>
      </c>
      <c r="D509" t="s">
        <v>12</v>
      </c>
      <c r="E509" t="s">
        <v>7</v>
      </c>
      <c r="F509">
        <v>1</v>
      </c>
      <c r="G509">
        <v>355</v>
      </c>
      <c r="H509">
        <v>2022</v>
      </c>
      <c r="I509">
        <v>1500000</v>
      </c>
      <c r="J509">
        <v>1500000</v>
      </c>
      <c r="K509">
        <v>1500000</v>
      </c>
      <c r="L509">
        <v>1500000</v>
      </c>
    </row>
    <row r="510" spans="1:12" x14ac:dyDescent="0.3">
      <c r="A510" s="32">
        <v>44652</v>
      </c>
      <c r="B510">
        <v>2023</v>
      </c>
      <c r="C510" t="s">
        <v>72</v>
      </c>
      <c r="D510" t="s">
        <v>8</v>
      </c>
      <c r="E510" t="s">
        <v>7</v>
      </c>
      <c r="F510">
        <v>1</v>
      </c>
      <c r="G510">
        <v>147</v>
      </c>
      <c r="H510">
        <v>2022</v>
      </c>
      <c r="I510">
        <v>1500000</v>
      </c>
      <c r="J510">
        <v>1500000</v>
      </c>
      <c r="K510">
        <v>1500000</v>
      </c>
      <c r="L510">
        <v>1500000</v>
      </c>
    </row>
    <row r="511" spans="1:12" x14ac:dyDescent="0.3">
      <c r="A511" s="32">
        <v>44652</v>
      </c>
      <c r="B511">
        <v>2023</v>
      </c>
      <c r="C511" t="s">
        <v>72</v>
      </c>
      <c r="D511" t="s">
        <v>12</v>
      </c>
      <c r="E511" t="s">
        <v>7</v>
      </c>
      <c r="F511">
        <v>1</v>
      </c>
      <c r="G511">
        <v>431</v>
      </c>
      <c r="H511">
        <v>2022</v>
      </c>
      <c r="I511">
        <v>1500000</v>
      </c>
      <c r="J511">
        <v>1500000</v>
      </c>
      <c r="K511">
        <v>1500000</v>
      </c>
      <c r="L511">
        <v>1500000</v>
      </c>
    </row>
    <row r="512" spans="1:12" x14ac:dyDescent="0.3">
      <c r="A512" s="32">
        <v>44652</v>
      </c>
      <c r="B512">
        <v>2023</v>
      </c>
      <c r="C512" t="s">
        <v>72</v>
      </c>
      <c r="D512" t="s">
        <v>15</v>
      </c>
      <c r="E512" t="s">
        <v>6</v>
      </c>
      <c r="F512">
        <v>1</v>
      </c>
      <c r="G512">
        <v>1246</v>
      </c>
      <c r="H512">
        <v>2022</v>
      </c>
      <c r="I512">
        <v>85000</v>
      </c>
      <c r="J512">
        <v>85000</v>
      </c>
      <c r="K512">
        <v>85000</v>
      </c>
      <c r="L512">
        <v>85000</v>
      </c>
    </row>
    <row r="513" spans="1:12" x14ac:dyDescent="0.3">
      <c r="A513" s="32">
        <v>44652</v>
      </c>
      <c r="B513">
        <v>2023</v>
      </c>
      <c r="C513" t="s">
        <v>72</v>
      </c>
      <c r="D513" t="s">
        <v>15</v>
      </c>
      <c r="E513" t="s">
        <v>7</v>
      </c>
      <c r="F513">
        <v>1</v>
      </c>
      <c r="G513">
        <v>813</v>
      </c>
      <c r="H513">
        <v>2022</v>
      </c>
      <c r="I513">
        <v>1500000</v>
      </c>
      <c r="J513">
        <v>1500000</v>
      </c>
      <c r="K513">
        <v>1500000</v>
      </c>
      <c r="L513">
        <v>1500000</v>
      </c>
    </row>
    <row r="514" spans="1:12" x14ac:dyDescent="0.3">
      <c r="A514" s="32">
        <v>44652</v>
      </c>
      <c r="B514">
        <v>2023</v>
      </c>
      <c r="C514" t="s">
        <v>72</v>
      </c>
      <c r="D514" t="s">
        <v>16</v>
      </c>
      <c r="E514" t="s">
        <v>7</v>
      </c>
      <c r="F514">
        <v>1</v>
      </c>
      <c r="G514">
        <v>860</v>
      </c>
      <c r="H514">
        <v>2022</v>
      </c>
      <c r="I514">
        <v>1500000</v>
      </c>
      <c r="J514">
        <v>1500000</v>
      </c>
      <c r="K514">
        <v>1500000</v>
      </c>
      <c r="L514">
        <v>1500000</v>
      </c>
    </row>
    <row r="515" spans="1:12" x14ac:dyDescent="0.3">
      <c r="A515" s="32">
        <v>44682</v>
      </c>
      <c r="B515">
        <v>2023</v>
      </c>
      <c r="C515" t="s">
        <v>72</v>
      </c>
      <c r="D515" t="s">
        <v>12</v>
      </c>
      <c r="E515" t="s">
        <v>7</v>
      </c>
      <c r="F515">
        <v>1</v>
      </c>
      <c r="G515">
        <v>374</v>
      </c>
      <c r="H515">
        <v>2022</v>
      </c>
      <c r="I515">
        <v>1500000</v>
      </c>
      <c r="J515">
        <v>1500000</v>
      </c>
      <c r="K515">
        <v>1500000</v>
      </c>
      <c r="L515">
        <v>1500000</v>
      </c>
    </row>
    <row r="516" spans="1:12" x14ac:dyDescent="0.3">
      <c r="A516" s="32">
        <v>44682</v>
      </c>
      <c r="B516">
        <v>2023</v>
      </c>
      <c r="C516" t="s">
        <v>72</v>
      </c>
      <c r="D516" t="s">
        <v>17</v>
      </c>
      <c r="E516" t="s">
        <v>6</v>
      </c>
      <c r="F516">
        <v>1</v>
      </c>
      <c r="G516">
        <v>1638</v>
      </c>
      <c r="H516">
        <v>2022</v>
      </c>
      <c r="I516">
        <v>85000</v>
      </c>
      <c r="J516">
        <v>85000</v>
      </c>
      <c r="K516">
        <v>85000</v>
      </c>
      <c r="L516">
        <v>85000</v>
      </c>
    </row>
    <row r="517" spans="1:12" x14ac:dyDescent="0.3">
      <c r="A517" s="32">
        <v>44682</v>
      </c>
      <c r="B517">
        <v>2023</v>
      </c>
      <c r="C517" t="s">
        <v>72</v>
      </c>
      <c r="D517" t="s">
        <v>18</v>
      </c>
      <c r="E517" t="s">
        <v>6</v>
      </c>
      <c r="F517">
        <v>1</v>
      </c>
      <c r="G517">
        <v>514</v>
      </c>
      <c r="H517">
        <v>2022</v>
      </c>
      <c r="I517">
        <v>85000</v>
      </c>
      <c r="J517">
        <v>85000</v>
      </c>
      <c r="K517">
        <v>85000</v>
      </c>
      <c r="L517">
        <v>85000</v>
      </c>
    </row>
    <row r="518" spans="1:12" x14ac:dyDescent="0.3">
      <c r="A518" s="32">
        <v>44713</v>
      </c>
      <c r="B518">
        <v>2023</v>
      </c>
      <c r="C518" t="s">
        <v>72</v>
      </c>
      <c r="D518" t="s">
        <v>12</v>
      </c>
      <c r="E518" t="s">
        <v>6</v>
      </c>
      <c r="F518">
        <v>1</v>
      </c>
      <c r="G518">
        <v>767</v>
      </c>
      <c r="H518">
        <v>2022</v>
      </c>
      <c r="I518">
        <v>85000</v>
      </c>
      <c r="J518">
        <v>85000</v>
      </c>
      <c r="K518">
        <v>85000</v>
      </c>
      <c r="L518">
        <v>85000</v>
      </c>
    </row>
    <row r="519" spans="1:12" x14ac:dyDescent="0.3">
      <c r="A519" s="32">
        <v>44713</v>
      </c>
      <c r="B519">
        <v>2023</v>
      </c>
      <c r="C519" t="s">
        <v>72</v>
      </c>
      <c r="D519" t="s">
        <v>16</v>
      </c>
      <c r="E519" t="s">
        <v>7</v>
      </c>
      <c r="F519">
        <v>1</v>
      </c>
      <c r="G519">
        <v>1087</v>
      </c>
      <c r="H519">
        <v>2022</v>
      </c>
      <c r="I519">
        <v>1500000</v>
      </c>
      <c r="J519">
        <v>1500000</v>
      </c>
      <c r="K519">
        <v>1500000</v>
      </c>
      <c r="L519">
        <v>1500000</v>
      </c>
    </row>
    <row r="520" spans="1:12" x14ac:dyDescent="0.3">
      <c r="A520" s="32">
        <v>44743</v>
      </c>
      <c r="B520">
        <v>2023</v>
      </c>
      <c r="C520" t="s">
        <v>71</v>
      </c>
      <c r="D520" t="s">
        <v>9</v>
      </c>
      <c r="E520" t="s">
        <v>7</v>
      </c>
      <c r="F520">
        <v>1</v>
      </c>
      <c r="G520">
        <v>947</v>
      </c>
      <c r="H520">
        <v>2022</v>
      </c>
      <c r="I520">
        <v>1500000</v>
      </c>
      <c r="J520">
        <v>1500000</v>
      </c>
      <c r="K520">
        <v>1500000</v>
      </c>
      <c r="L520">
        <v>1500000</v>
      </c>
    </row>
    <row r="521" spans="1:12" x14ac:dyDescent="0.3">
      <c r="A521" s="32">
        <v>44743</v>
      </c>
      <c r="B521">
        <v>2023</v>
      </c>
      <c r="C521" t="s">
        <v>71</v>
      </c>
      <c r="D521" t="s">
        <v>14</v>
      </c>
      <c r="E521" t="s">
        <v>7</v>
      </c>
      <c r="F521">
        <v>1</v>
      </c>
      <c r="G521">
        <v>285</v>
      </c>
      <c r="H521">
        <v>2022</v>
      </c>
      <c r="I521">
        <v>1500000</v>
      </c>
      <c r="J521">
        <v>1500000</v>
      </c>
      <c r="K521">
        <v>1500000</v>
      </c>
      <c r="L521">
        <v>1500000</v>
      </c>
    </row>
    <row r="522" spans="1:12" x14ac:dyDescent="0.3">
      <c r="A522" s="32">
        <v>44743</v>
      </c>
      <c r="B522">
        <v>2023</v>
      </c>
      <c r="C522" t="s">
        <v>71</v>
      </c>
      <c r="D522" t="s">
        <v>17</v>
      </c>
      <c r="E522" t="s">
        <v>6</v>
      </c>
      <c r="F522">
        <v>1</v>
      </c>
      <c r="G522">
        <v>1427</v>
      </c>
      <c r="H522">
        <v>2022</v>
      </c>
      <c r="I522">
        <v>85000</v>
      </c>
      <c r="J522">
        <v>85000</v>
      </c>
      <c r="K522">
        <v>85000</v>
      </c>
      <c r="L522">
        <v>85000</v>
      </c>
    </row>
    <row r="523" spans="1:12" x14ac:dyDescent="0.3">
      <c r="A523" s="32">
        <v>44774</v>
      </c>
      <c r="B523">
        <v>2023</v>
      </c>
      <c r="C523" t="s">
        <v>71</v>
      </c>
      <c r="D523" t="s">
        <v>12</v>
      </c>
      <c r="E523" t="s">
        <v>7</v>
      </c>
      <c r="F523">
        <v>1</v>
      </c>
      <c r="G523">
        <v>303</v>
      </c>
      <c r="H523">
        <v>2022</v>
      </c>
      <c r="I523">
        <v>1500000</v>
      </c>
      <c r="J523">
        <v>1500000</v>
      </c>
      <c r="K523">
        <v>1500000</v>
      </c>
      <c r="L523">
        <v>1500000</v>
      </c>
    </row>
    <row r="524" spans="1:12" x14ac:dyDescent="0.3">
      <c r="A524" s="32">
        <v>44805</v>
      </c>
      <c r="B524">
        <v>2023</v>
      </c>
      <c r="C524" t="s">
        <v>71</v>
      </c>
      <c r="D524" t="s">
        <v>12</v>
      </c>
      <c r="E524" t="s">
        <v>7</v>
      </c>
      <c r="F524">
        <v>1</v>
      </c>
      <c r="G524">
        <v>390</v>
      </c>
      <c r="H524">
        <v>2022</v>
      </c>
      <c r="I524">
        <v>1500000</v>
      </c>
      <c r="J524">
        <v>1500000</v>
      </c>
      <c r="K524">
        <v>1500000</v>
      </c>
      <c r="L524">
        <v>1500000</v>
      </c>
    </row>
    <row r="525" spans="1:12" x14ac:dyDescent="0.3">
      <c r="A525" s="32">
        <v>44805</v>
      </c>
      <c r="B525">
        <v>2023</v>
      </c>
      <c r="C525" t="s">
        <v>71</v>
      </c>
      <c r="D525" t="s">
        <v>15</v>
      </c>
      <c r="E525" t="s">
        <v>6</v>
      </c>
      <c r="F525">
        <v>1</v>
      </c>
      <c r="G525">
        <v>2473</v>
      </c>
      <c r="H525">
        <v>2022</v>
      </c>
      <c r="I525">
        <v>85000</v>
      </c>
      <c r="J525">
        <v>85000</v>
      </c>
      <c r="K525">
        <v>85000</v>
      </c>
      <c r="L525">
        <v>85000</v>
      </c>
    </row>
    <row r="526" spans="1:12" x14ac:dyDescent="0.3">
      <c r="A526" s="32">
        <v>44805</v>
      </c>
      <c r="B526">
        <v>2023</v>
      </c>
      <c r="C526" t="s">
        <v>71</v>
      </c>
      <c r="D526" t="s">
        <v>16</v>
      </c>
      <c r="E526" t="s">
        <v>6</v>
      </c>
      <c r="F526">
        <v>1</v>
      </c>
      <c r="G526">
        <v>1719</v>
      </c>
      <c r="H526">
        <v>2022</v>
      </c>
      <c r="I526">
        <v>85000</v>
      </c>
      <c r="J526">
        <v>85000</v>
      </c>
      <c r="K526">
        <v>85000</v>
      </c>
      <c r="L526">
        <v>85000</v>
      </c>
    </row>
    <row r="527" spans="1:12" x14ac:dyDescent="0.3">
      <c r="A527" s="32">
        <v>44835</v>
      </c>
      <c r="B527">
        <v>2023</v>
      </c>
      <c r="C527" t="s">
        <v>70</v>
      </c>
      <c r="D527" t="s">
        <v>16</v>
      </c>
      <c r="E527" t="s">
        <v>7</v>
      </c>
      <c r="F527">
        <v>1</v>
      </c>
      <c r="G527">
        <v>1188</v>
      </c>
      <c r="H527">
        <v>2022</v>
      </c>
      <c r="I527">
        <v>1500000</v>
      </c>
      <c r="J527">
        <v>1500000</v>
      </c>
      <c r="K527">
        <v>1500000</v>
      </c>
      <c r="L527">
        <v>1500000</v>
      </c>
    </row>
    <row r="528" spans="1:12" x14ac:dyDescent="0.3">
      <c r="A528" s="32">
        <v>44866</v>
      </c>
      <c r="B528">
        <v>2023</v>
      </c>
      <c r="C528" t="s">
        <v>70</v>
      </c>
      <c r="D528" t="s">
        <v>8</v>
      </c>
      <c r="E528" t="s">
        <v>7</v>
      </c>
      <c r="F528">
        <v>1</v>
      </c>
      <c r="G528">
        <v>159</v>
      </c>
      <c r="H528">
        <v>2022</v>
      </c>
      <c r="I528">
        <v>1500000</v>
      </c>
      <c r="J528">
        <v>1500000</v>
      </c>
      <c r="K528">
        <v>1500000</v>
      </c>
      <c r="L528">
        <v>1500000</v>
      </c>
    </row>
    <row r="529" spans="1:12" x14ac:dyDescent="0.3">
      <c r="A529" s="32">
        <v>44896</v>
      </c>
      <c r="B529">
        <v>2023</v>
      </c>
      <c r="C529" t="s">
        <v>70</v>
      </c>
      <c r="D529" t="s">
        <v>9</v>
      </c>
      <c r="E529" t="s">
        <v>6</v>
      </c>
      <c r="F529">
        <v>1</v>
      </c>
      <c r="G529">
        <v>925</v>
      </c>
      <c r="H529">
        <v>2022</v>
      </c>
      <c r="I529">
        <v>85000</v>
      </c>
      <c r="J529">
        <v>85000</v>
      </c>
      <c r="K529">
        <v>85000</v>
      </c>
      <c r="L529">
        <v>85000</v>
      </c>
    </row>
    <row r="530" spans="1:12" x14ac:dyDescent="0.3">
      <c r="A530" s="32">
        <v>44896</v>
      </c>
      <c r="B530">
        <v>2023</v>
      </c>
      <c r="C530" t="s">
        <v>70</v>
      </c>
      <c r="D530" t="s">
        <v>16</v>
      </c>
      <c r="E530" t="s">
        <v>6</v>
      </c>
      <c r="F530">
        <v>1</v>
      </c>
      <c r="G530">
        <v>1180</v>
      </c>
      <c r="H530">
        <v>2022</v>
      </c>
      <c r="I530">
        <v>85000</v>
      </c>
      <c r="J530">
        <v>85000</v>
      </c>
      <c r="K530">
        <v>85000</v>
      </c>
      <c r="L530">
        <v>85000</v>
      </c>
    </row>
    <row r="531" spans="1:12" x14ac:dyDescent="0.3">
      <c r="A531" s="32">
        <v>44896</v>
      </c>
      <c r="B531">
        <v>2023</v>
      </c>
      <c r="C531" t="s">
        <v>70</v>
      </c>
      <c r="D531" t="s">
        <v>26</v>
      </c>
      <c r="E531" t="s">
        <v>7</v>
      </c>
      <c r="F531">
        <v>1</v>
      </c>
      <c r="G531">
        <v>13085</v>
      </c>
      <c r="H531">
        <v>2022</v>
      </c>
      <c r="I531">
        <v>1500000</v>
      </c>
      <c r="J531">
        <v>1500000</v>
      </c>
      <c r="K531">
        <v>1500000</v>
      </c>
      <c r="L531">
        <v>1500000</v>
      </c>
    </row>
    <row r="532" spans="1:12" x14ac:dyDescent="0.3">
      <c r="A532" s="32">
        <v>44927</v>
      </c>
      <c r="B532">
        <v>2023</v>
      </c>
      <c r="C532" t="s">
        <v>69</v>
      </c>
      <c r="D532" t="s">
        <v>12</v>
      </c>
      <c r="E532" t="s">
        <v>7</v>
      </c>
      <c r="F532">
        <v>1</v>
      </c>
      <c r="G532">
        <v>360</v>
      </c>
      <c r="H532">
        <v>2023</v>
      </c>
      <c r="I532">
        <v>1500000</v>
      </c>
      <c r="J532">
        <v>1500000</v>
      </c>
      <c r="K532">
        <v>1500000</v>
      </c>
      <c r="L532">
        <v>1500000</v>
      </c>
    </row>
    <row r="533" spans="1:12" x14ac:dyDescent="0.3">
      <c r="A533" s="32">
        <v>44927</v>
      </c>
      <c r="B533">
        <v>2023</v>
      </c>
      <c r="C533" t="s">
        <v>69</v>
      </c>
      <c r="D533" t="s">
        <v>14</v>
      </c>
      <c r="E533" t="s">
        <v>6</v>
      </c>
      <c r="F533">
        <v>1</v>
      </c>
      <c r="G533">
        <v>20</v>
      </c>
      <c r="H533">
        <v>2023</v>
      </c>
      <c r="I533">
        <v>85000</v>
      </c>
      <c r="J533">
        <v>85000</v>
      </c>
      <c r="K533">
        <v>85000</v>
      </c>
      <c r="L533">
        <v>85000</v>
      </c>
    </row>
    <row r="534" spans="1:12" x14ac:dyDescent="0.3">
      <c r="A534" s="32">
        <v>44927</v>
      </c>
      <c r="B534">
        <v>2023</v>
      </c>
      <c r="C534" t="s">
        <v>69</v>
      </c>
      <c r="D534" t="s">
        <v>16</v>
      </c>
      <c r="E534" t="s">
        <v>7</v>
      </c>
      <c r="F534">
        <v>1</v>
      </c>
      <c r="G534">
        <v>1271</v>
      </c>
      <c r="H534">
        <v>2023</v>
      </c>
      <c r="I534">
        <v>1500000</v>
      </c>
      <c r="J534">
        <v>1500000</v>
      </c>
      <c r="K534">
        <v>1500000</v>
      </c>
      <c r="L534">
        <v>1500000</v>
      </c>
    </row>
    <row r="535" spans="1:12" x14ac:dyDescent="0.3">
      <c r="A535" s="32">
        <v>44986</v>
      </c>
      <c r="B535">
        <v>2023</v>
      </c>
      <c r="C535" t="s">
        <v>69</v>
      </c>
      <c r="D535" t="s">
        <v>8</v>
      </c>
      <c r="E535" t="s">
        <v>6</v>
      </c>
      <c r="F535">
        <v>1</v>
      </c>
      <c r="G535">
        <v>373</v>
      </c>
      <c r="H535">
        <v>2023</v>
      </c>
      <c r="I535">
        <v>85000</v>
      </c>
      <c r="J535">
        <v>85000</v>
      </c>
      <c r="K535">
        <v>85000</v>
      </c>
      <c r="L535">
        <v>85000</v>
      </c>
    </row>
    <row r="536" spans="1:12" x14ac:dyDescent="0.3">
      <c r="A536" s="32">
        <v>44986</v>
      </c>
      <c r="B536">
        <v>2023</v>
      </c>
      <c r="C536" t="s">
        <v>69</v>
      </c>
      <c r="D536" t="s">
        <v>8</v>
      </c>
      <c r="E536" t="s">
        <v>7</v>
      </c>
      <c r="F536">
        <v>1</v>
      </c>
      <c r="G536">
        <v>162</v>
      </c>
      <c r="H536">
        <v>2023</v>
      </c>
      <c r="I536">
        <v>1500000</v>
      </c>
      <c r="J536">
        <v>1500000</v>
      </c>
      <c r="K536">
        <v>1500000</v>
      </c>
      <c r="L536">
        <v>1500000</v>
      </c>
    </row>
    <row r="537" spans="1:12" x14ac:dyDescent="0.3">
      <c r="A537" s="32">
        <v>44986</v>
      </c>
      <c r="B537">
        <v>2023</v>
      </c>
      <c r="C537" t="s">
        <v>69</v>
      </c>
      <c r="D537" t="s">
        <v>16</v>
      </c>
      <c r="E537" t="s">
        <v>6</v>
      </c>
      <c r="F537">
        <v>1</v>
      </c>
      <c r="G537">
        <v>1907</v>
      </c>
      <c r="H537">
        <v>2023</v>
      </c>
      <c r="I537">
        <v>85000</v>
      </c>
      <c r="J537">
        <v>85000</v>
      </c>
      <c r="K537">
        <v>85000</v>
      </c>
      <c r="L537">
        <v>85000</v>
      </c>
    </row>
    <row r="538" spans="1:12" x14ac:dyDescent="0.3">
      <c r="A538" s="32">
        <v>45017</v>
      </c>
      <c r="B538">
        <v>2024</v>
      </c>
      <c r="C538" t="s">
        <v>72</v>
      </c>
      <c r="D538" t="s">
        <v>8</v>
      </c>
      <c r="E538" t="s">
        <v>7</v>
      </c>
      <c r="F538">
        <v>1</v>
      </c>
      <c r="G538">
        <v>122</v>
      </c>
      <c r="H538">
        <v>2023</v>
      </c>
      <c r="I538">
        <v>1500000</v>
      </c>
      <c r="J538">
        <v>1500000</v>
      </c>
      <c r="K538">
        <v>1500000</v>
      </c>
      <c r="L538">
        <v>1500000</v>
      </c>
    </row>
    <row r="539" spans="1:12" x14ac:dyDescent="0.3">
      <c r="A539" s="32">
        <v>45017</v>
      </c>
      <c r="B539">
        <v>2024</v>
      </c>
      <c r="C539" t="s">
        <v>72</v>
      </c>
      <c r="D539" t="s">
        <v>9</v>
      </c>
      <c r="E539" t="s">
        <v>7</v>
      </c>
      <c r="F539">
        <v>1</v>
      </c>
      <c r="G539">
        <v>892</v>
      </c>
      <c r="H539">
        <v>2023</v>
      </c>
      <c r="I539">
        <v>1500000</v>
      </c>
      <c r="J539">
        <v>1500000</v>
      </c>
      <c r="K539">
        <v>1500000</v>
      </c>
      <c r="L539">
        <v>1500000</v>
      </c>
    </row>
    <row r="540" spans="1:12" x14ac:dyDescent="0.3">
      <c r="A540" s="32">
        <v>45017</v>
      </c>
      <c r="B540">
        <v>2024</v>
      </c>
      <c r="C540" t="s">
        <v>72</v>
      </c>
      <c r="D540" t="s">
        <v>12</v>
      </c>
      <c r="E540" t="s">
        <v>7</v>
      </c>
      <c r="F540">
        <v>1</v>
      </c>
      <c r="G540">
        <v>407</v>
      </c>
      <c r="H540">
        <v>2023</v>
      </c>
      <c r="I540">
        <v>1500000</v>
      </c>
      <c r="J540">
        <v>1500000</v>
      </c>
      <c r="K540">
        <v>1500000</v>
      </c>
      <c r="L540">
        <v>1500000</v>
      </c>
    </row>
    <row r="541" spans="1:12" x14ac:dyDescent="0.3">
      <c r="A541" s="32">
        <v>45017</v>
      </c>
      <c r="B541">
        <v>2024</v>
      </c>
      <c r="C541" t="s">
        <v>72</v>
      </c>
      <c r="D541" t="s">
        <v>18</v>
      </c>
      <c r="E541" t="s">
        <v>7</v>
      </c>
      <c r="F541">
        <v>1</v>
      </c>
      <c r="G541">
        <v>687</v>
      </c>
      <c r="H541">
        <v>2023</v>
      </c>
      <c r="I541">
        <v>1500000</v>
      </c>
      <c r="J541">
        <v>1500000</v>
      </c>
      <c r="K541">
        <v>1500000</v>
      </c>
      <c r="L541">
        <v>1500000</v>
      </c>
    </row>
    <row r="542" spans="1:12" x14ac:dyDescent="0.3">
      <c r="A542" s="32">
        <v>45017</v>
      </c>
      <c r="B542">
        <v>2024</v>
      </c>
      <c r="C542" t="s">
        <v>72</v>
      </c>
      <c r="D542" t="s">
        <v>20</v>
      </c>
      <c r="E542" t="s">
        <v>7</v>
      </c>
      <c r="F542">
        <v>1</v>
      </c>
      <c r="G542">
        <v>299</v>
      </c>
      <c r="H542">
        <v>2023</v>
      </c>
      <c r="I542">
        <v>1500000</v>
      </c>
      <c r="J542">
        <v>1500000</v>
      </c>
      <c r="K542">
        <v>1500000</v>
      </c>
      <c r="L542">
        <v>1500000</v>
      </c>
    </row>
    <row r="543" spans="1:12" x14ac:dyDescent="0.3">
      <c r="A543" s="32">
        <v>45047</v>
      </c>
      <c r="B543">
        <v>2024</v>
      </c>
      <c r="C543" t="s">
        <v>72</v>
      </c>
      <c r="D543" t="s">
        <v>9</v>
      </c>
      <c r="E543" t="s">
        <v>6</v>
      </c>
      <c r="F543">
        <v>1</v>
      </c>
      <c r="G543">
        <v>1193</v>
      </c>
      <c r="H543">
        <v>2023</v>
      </c>
      <c r="I543">
        <v>85000</v>
      </c>
      <c r="J543">
        <v>85000</v>
      </c>
      <c r="K543">
        <v>85000</v>
      </c>
      <c r="L543">
        <v>85000</v>
      </c>
    </row>
    <row r="544" spans="1:12" x14ac:dyDescent="0.3">
      <c r="A544" s="32">
        <v>45078</v>
      </c>
      <c r="B544">
        <v>2024</v>
      </c>
      <c r="C544" t="s">
        <v>72</v>
      </c>
      <c r="D544" t="s">
        <v>8</v>
      </c>
      <c r="E544" t="s">
        <v>7</v>
      </c>
      <c r="F544">
        <v>1</v>
      </c>
      <c r="G544">
        <v>136</v>
      </c>
      <c r="H544">
        <v>2023</v>
      </c>
      <c r="I544">
        <v>1500000</v>
      </c>
      <c r="J544">
        <v>1500000</v>
      </c>
      <c r="K544">
        <v>1500000</v>
      </c>
      <c r="L544">
        <v>1500000</v>
      </c>
    </row>
    <row r="545" spans="1:12" x14ac:dyDescent="0.3">
      <c r="A545" s="32">
        <v>45078</v>
      </c>
      <c r="B545">
        <v>2024</v>
      </c>
      <c r="C545" t="s">
        <v>72</v>
      </c>
      <c r="D545" t="s">
        <v>12</v>
      </c>
      <c r="E545" t="s">
        <v>7</v>
      </c>
      <c r="F545">
        <v>1</v>
      </c>
      <c r="G545">
        <v>370</v>
      </c>
      <c r="H545">
        <v>2023</v>
      </c>
      <c r="I545">
        <v>1500000</v>
      </c>
      <c r="J545">
        <v>1500000</v>
      </c>
      <c r="K545">
        <v>1500000</v>
      </c>
      <c r="L545">
        <v>1500000</v>
      </c>
    </row>
    <row r="546" spans="1:12" x14ac:dyDescent="0.3">
      <c r="A546" s="32">
        <v>45078</v>
      </c>
      <c r="B546">
        <v>2024</v>
      </c>
      <c r="C546" t="s">
        <v>72</v>
      </c>
      <c r="D546" t="s">
        <v>16</v>
      </c>
      <c r="E546" t="s">
        <v>6</v>
      </c>
      <c r="F546">
        <v>1</v>
      </c>
      <c r="G546">
        <v>1969</v>
      </c>
      <c r="H546">
        <v>2023</v>
      </c>
      <c r="I546">
        <v>85000</v>
      </c>
      <c r="J546">
        <v>85000</v>
      </c>
      <c r="K546">
        <v>85000</v>
      </c>
      <c r="L546">
        <v>85000</v>
      </c>
    </row>
    <row r="547" spans="1:12" x14ac:dyDescent="0.3">
      <c r="A547" s="32">
        <v>45108</v>
      </c>
      <c r="B547">
        <v>2024</v>
      </c>
      <c r="C547" t="s">
        <v>71</v>
      </c>
      <c r="D547" t="s">
        <v>14</v>
      </c>
      <c r="E547" t="s">
        <v>6</v>
      </c>
      <c r="F547">
        <v>1</v>
      </c>
      <c r="G547">
        <v>117</v>
      </c>
      <c r="H547">
        <v>2023</v>
      </c>
      <c r="I547">
        <v>85000</v>
      </c>
      <c r="J547">
        <v>85000</v>
      </c>
      <c r="K547">
        <v>85000</v>
      </c>
      <c r="L547">
        <v>85000</v>
      </c>
    </row>
    <row r="548" spans="1:12" x14ac:dyDescent="0.3">
      <c r="A548" s="32">
        <v>45108</v>
      </c>
      <c r="B548">
        <v>2024</v>
      </c>
      <c r="C548" t="s">
        <v>71</v>
      </c>
      <c r="D548" t="s">
        <v>18</v>
      </c>
      <c r="E548" t="s">
        <v>6</v>
      </c>
      <c r="F548">
        <v>1</v>
      </c>
      <c r="G548">
        <v>599</v>
      </c>
      <c r="H548">
        <v>2023</v>
      </c>
      <c r="I548">
        <v>85000</v>
      </c>
      <c r="J548">
        <v>85000</v>
      </c>
      <c r="K548">
        <v>85000</v>
      </c>
      <c r="L548">
        <v>85000</v>
      </c>
    </row>
    <row r="549" spans="1:12" x14ac:dyDescent="0.3">
      <c r="A549" s="32">
        <v>45108</v>
      </c>
      <c r="B549">
        <v>2024</v>
      </c>
      <c r="C549" t="s">
        <v>71</v>
      </c>
      <c r="D549" t="s">
        <v>18</v>
      </c>
      <c r="E549" t="s">
        <v>7</v>
      </c>
      <c r="F549">
        <v>1</v>
      </c>
      <c r="G549">
        <v>739</v>
      </c>
      <c r="H549">
        <v>2023</v>
      </c>
      <c r="I549">
        <v>1500000</v>
      </c>
      <c r="J549">
        <v>1500000</v>
      </c>
      <c r="K549">
        <v>1500000</v>
      </c>
      <c r="L549">
        <v>1500000</v>
      </c>
    </row>
    <row r="550" spans="1:12" x14ac:dyDescent="0.3">
      <c r="A550" s="32">
        <v>45139</v>
      </c>
      <c r="B550">
        <v>2024</v>
      </c>
      <c r="C550" t="s">
        <v>71</v>
      </c>
      <c r="D550" t="s">
        <v>12</v>
      </c>
      <c r="E550" t="s">
        <v>7</v>
      </c>
      <c r="F550">
        <v>1</v>
      </c>
      <c r="G550">
        <v>357</v>
      </c>
      <c r="H550">
        <v>2023</v>
      </c>
      <c r="I550">
        <v>1500000</v>
      </c>
      <c r="J550">
        <v>1500000</v>
      </c>
      <c r="K550">
        <v>1500000</v>
      </c>
      <c r="L550">
        <v>1500000</v>
      </c>
    </row>
    <row r="551" spans="1:12" x14ac:dyDescent="0.3">
      <c r="A551" s="32">
        <v>45170</v>
      </c>
      <c r="B551">
        <v>2024</v>
      </c>
      <c r="C551" t="s">
        <v>71</v>
      </c>
      <c r="D551" t="s">
        <v>8</v>
      </c>
      <c r="E551" t="s">
        <v>7</v>
      </c>
      <c r="F551">
        <v>1</v>
      </c>
      <c r="G551">
        <v>148</v>
      </c>
      <c r="H551">
        <v>2023</v>
      </c>
      <c r="I551">
        <v>1500000</v>
      </c>
      <c r="J551">
        <v>1500000</v>
      </c>
      <c r="K551">
        <v>1500000</v>
      </c>
      <c r="L551">
        <v>1500000</v>
      </c>
    </row>
    <row r="552" spans="1:12" x14ac:dyDescent="0.3">
      <c r="A552" s="32">
        <v>45170</v>
      </c>
      <c r="B552">
        <v>2024</v>
      </c>
      <c r="C552" t="s">
        <v>71</v>
      </c>
      <c r="D552" t="s">
        <v>18</v>
      </c>
      <c r="E552" t="s">
        <v>6</v>
      </c>
      <c r="F552">
        <v>1</v>
      </c>
      <c r="G552">
        <v>531</v>
      </c>
      <c r="H552">
        <v>2023</v>
      </c>
      <c r="I552">
        <v>85000</v>
      </c>
      <c r="J552">
        <v>85000</v>
      </c>
      <c r="K552">
        <v>85000</v>
      </c>
      <c r="L552">
        <v>85000</v>
      </c>
    </row>
    <row r="553" spans="1:12" x14ac:dyDescent="0.3">
      <c r="A553" s="32">
        <v>45200</v>
      </c>
      <c r="B553">
        <v>2024</v>
      </c>
      <c r="C553" t="s">
        <v>70</v>
      </c>
      <c r="D553" t="s">
        <v>8</v>
      </c>
      <c r="E553" t="s">
        <v>6</v>
      </c>
      <c r="F553">
        <v>1</v>
      </c>
      <c r="G553">
        <v>404</v>
      </c>
      <c r="H553">
        <v>2023</v>
      </c>
      <c r="I553">
        <v>85000</v>
      </c>
      <c r="J553">
        <v>85000</v>
      </c>
      <c r="K553">
        <v>85000</v>
      </c>
      <c r="L553">
        <v>85000</v>
      </c>
    </row>
    <row r="554" spans="1:12" x14ac:dyDescent="0.3">
      <c r="A554" s="32">
        <v>45200</v>
      </c>
      <c r="B554">
        <v>2024</v>
      </c>
      <c r="C554" t="s">
        <v>70</v>
      </c>
      <c r="D554" t="s">
        <v>8</v>
      </c>
      <c r="E554" t="s">
        <v>7</v>
      </c>
      <c r="F554">
        <v>1</v>
      </c>
      <c r="G554">
        <v>191</v>
      </c>
      <c r="H554">
        <v>2023</v>
      </c>
      <c r="I554">
        <v>1500000</v>
      </c>
      <c r="J554">
        <v>1500000</v>
      </c>
      <c r="K554">
        <v>1500000</v>
      </c>
      <c r="L554">
        <v>1500000</v>
      </c>
    </row>
    <row r="555" spans="1:12" x14ac:dyDescent="0.3">
      <c r="A555" s="32">
        <v>45200</v>
      </c>
      <c r="B555">
        <v>2024</v>
      </c>
      <c r="C555" t="s">
        <v>70</v>
      </c>
      <c r="D555" t="s">
        <v>16</v>
      </c>
      <c r="E555" t="s">
        <v>6</v>
      </c>
      <c r="F555">
        <v>1</v>
      </c>
      <c r="G555">
        <v>1776</v>
      </c>
      <c r="H555">
        <v>2023</v>
      </c>
      <c r="I555">
        <v>85000</v>
      </c>
      <c r="J555">
        <v>85000</v>
      </c>
      <c r="K555">
        <v>85000</v>
      </c>
      <c r="L555">
        <v>85000</v>
      </c>
    </row>
    <row r="556" spans="1:12" x14ac:dyDescent="0.3">
      <c r="A556" s="32">
        <v>45200</v>
      </c>
      <c r="B556">
        <v>2024</v>
      </c>
      <c r="C556" t="s">
        <v>70</v>
      </c>
      <c r="D556" t="s">
        <v>16</v>
      </c>
      <c r="E556" t="s">
        <v>7</v>
      </c>
      <c r="F556">
        <v>1</v>
      </c>
      <c r="G556">
        <v>1354</v>
      </c>
      <c r="H556">
        <v>2023</v>
      </c>
      <c r="I556">
        <v>1500000</v>
      </c>
      <c r="J556">
        <v>1500000</v>
      </c>
      <c r="K556">
        <v>1500000</v>
      </c>
      <c r="L556">
        <v>1500000</v>
      </c>
    </row>
    <row r="557" spans="1:12" x14ac:dyDescent="0.3">
      <c r="A557" s="32">
        <v>45231</v>
      </c>
      <c r="B557">
        <v>2024</v>
      </c>
      <c r="C557" t="s">
        <v>70</v>
      </c>
      <c r="D557" t="s">
        <v>8</v>
      </c>
      <c r="E557" t="s">
        <v>7</v>
      </c>
      <c r="F557">
        <v>1</v>
      </c>
      <c r="G557">
        <v>170</v>
      </c>
      <c r="H557">
        <v>2023</v>
      </c>
      <c r="I557">
        <v>1500000</v>
      </c>
      <c r="J557">
        <v>1500000</v>
      </c>
      <c r="K557">
        <v>1500000</v>
      </c>
      <c r="L557">
        <v>1500000</v>
      </c>
    </row>
    <row r="558" spans="1:12" x14ac:dyDescent="0.3">
      <c r="A558" s="32">
        <v>45231</v>
      </c>
      <c r="B558">
        <v>2024</v>
      </c>
      <c r="C558" t="s">
        <v>70</v>
      </c>
      <c r="D558" t="s">
        <v>18</v>
      </c>
      <c r="E558" t="s">
        <v>6</v>
      </c>
      <c r="F558">
        <v>1</v>
      </c>
      <c r="G558">
        <v>634</v>
      </c>
      <c r="H558">
        <v>2023</v>
      </c>
      <c r="I558">
        <v>85000</v>
      </c>
      <c r="J558">
        <v>85000</v>
      </c>
      <c r="K558">
        <v>85000</v>
      </c>
      <c r="L558">
        <v>85000</v>
      </c>
    </row>
    <row r="559" spans="1:12" x14ac:dyDescent="0.3">
      <c r="A559" s="32">
        <v>45231</v>
      </c>
      <c r="B559">
        <v>2024</v>
      </c>
      <c r="C559" t="s">
        <v>70</v>
      </c>
      <c r="D559" t="s">
        <v>18</v>
      </c>
      <c r="E559" t="s">
        <v>7</v>
      </c>
      <c r="F559">
        <v>1</v>
      </c>
      <c r="G559">
        <v>860</v>
      </c>
      <c r="H559">
        <v>2023</v>
      </c>
      <c r="I559">
        <v>1500000</v>
      </c>
      <c r="J559">
        <v>1500000</v>
      </c>
      <c r="K559">
        <v>1500000</v>
      </c>
      <c r="L559">
        <v>1500000</v>
      </c>
    </row>
    <row r="560" spans="1:12" x14ac:dyDescent="0.3">
      <c r="A560" s="32">
        <v>45261</v>
      </c>
      <c r="B560">
        <v>2024</v>
      </c>
      <c r="C560" t="s">
        <v>70</v>
      </c>
      <c r="D560" t="s">
        <v>16</v>
      </c>
      <c r="E560" t="s">
        <v>6</v>
      </c>
      <c r="F560">
        <v>1</v>
      </c>
      <c r="G560">
        <v>1518</v>
      </c>
      <c r="H560">
        <v>2023</v>
      </c>
      <c r="I560">
        <v>85000</v>
      </c>
      <c r="J560">
        <v>85000</v>
      </c>
      <c r="K560">
        <v>85000</v>
      </c>
      <c r="L560">
        <v>85000</v>
      </c>
    </row>
    <row r="561" spans="1:12" x14ac:dyDescent="0.3">
      <c r="A561" s="32">
        <v>45261</v>
      </c>
      <c r="B561">
        <v>2024</v>
      </c>
      <c r="C561" t="s">
        <v>70</v>
      </c>
      <c r="D561" t="s">
        <v>16</v>
      </c>
      <c r="E561" t="s">
        <v>7</v>
      </c>
      <c r="F561">
        <v>1</v>
      </c>
      <c r="G561">
        <v>1060</v>
      </c>
      <c r="H561">
        <v>2023</v>
      </c>
      <c r="I561">
        <v>1500000</v>
      </c>
      <c r="J561">
        <v>1500000</v>
      </c>
      <c r="K561">
        <v>1500000</v>
      </c>
      <c r="L561">
        <v>1500000</v>
      </c>
    </row>
    <row r="562" spans="1:12" x14ac:dyDescent="0.3">
      <c r="A562" s="32">
        <v>45292</v>
      </c>
      <c r="B562">
        <v>2024</v>
      </c>
      <c r="C562" t="s">
        <v>69</v>
      </c>
      <c r="D562" t="s">
        <v>17</v>
      </c>
      <c r="E562" t="s">
        <v>7</v>
      </c>
      <c r="F562">
        <v>1</v>
      </c>
      <c r="G562">
        <v>513</v>
      </c>
      <c r="H562">
        <v>2024</v>
      </c>
      <c r="I562">
        <v>1500000</v>
      </c>
      <c r="J562">
        <v>1500000</v>
      </c>
      <c r="K562">
        <v>1500000</v>
      </c>
      <c r="L562">
        <v>1500000</v>
      </c>
    </row>
    <row r="563" spans="1:12" x14ac:dyDescent="0.3">
      <c r="A563" s="32">
        <v>45292</v>
      </c>
      <c r="B563">
        <v>2024</v>
      </c>
      <c r="C563" t="s">
        <v>69</v>
      </c>
      <c r="D563" t="s">
        <v>16</v>
      </c>
      <c r="E563" t="s">
        <v>7</v>
      </c>
      <c r="F563">
        <v>1</v>
      </c>
      <c r="G563">
        <v>1429</v>
      </c>
      <c r="H563">
        <v>2024</v>
      </c>
      <c r="I563">
        <v>1500000</v>
      </c>
      <c r="J563">
        <v>1500000</v>
      </c>
      <c r="K563">
        <v>1500000</v>
      </c>
      <c r="L563">
        <v>1500000</v>
      </c>
    </row>
    <row r="564" spans="1:12" x14ac:dyDescent="0.3">
      <c r="A564" s="32">
        <v>45323</v>
      </c>
      <c r="B564">
        <v>2024</v>
      </c>
      <c r="C564" t="s">
        <v>69</v>
      </c>
      <c r="D564" t="s">
        <v>8</v>
      </c>
      <c r="E564" t="s">
        <v>7</v>
      </c>
      <c r="F564">
        <v>1</v>
      </c>
      <c r="G564">
        <v>181</v>
      </c>
      <c r="H564">
        <v>2024</v>
      </c>
      <c r="I564">
        <v>1500000</v>
      </c>
      <c r="J564">
        <v>1500000</v>
      </c>
      <c r="K564">
        <v>1500000</v>
      </c>
      <c r="L564">
        <v>1500000</v>
      </c>
    </row>
    <row r="565" spans="1:12" x14ac:dyDescent="0.3">
      <c r="A565" s="32">
        <v>45323</v>
      </c>
      <c r="B565">
        <v>2024</v>
      </c>
      <c r="C565" t="s">
        <v>69</v>
      </c>
      <c r="D565" t="s">
        <v>18</v>
      </c>
      <c r="E565" t="s">
        <v>7</v>
      </c>
      <c r="F565">
        <v>1</v>
      </c>
      <c r="G565">
        <v>822</v>
      </c>
      <c r="H565">
        <v>2024</v>
      </c>
      <c r="I565">
        <v>1500000</v>
      </c>
      <c r="J565">
        <v>1500000</v>
      </c>
      <c r="K565">
        <v>1500000</v>
      </c>
      <c r="L565">
        <v>1500000</v>
      </c>
    </row>
    <row r="566" spans="1:12" x14ac:dyDescent="0.3">
      <c r="A566" s="32">
        <v>45352</v>
      </c>
      <c r="B566">
        <v>2024</v>
      </c>
      <c r="C566" t="s">
        <v>69</v>
      </c>
      <c r="D566" t="s">
        <v>8</v>
      </c>
      <c r="E566" t="s">
        <v>7</v>
      </c>
      <c r="F566">
        <v>1</v>
      </c>
      <c r="G566">
        <v>158</v>
      </c>
      <c r="H566">
        <v>2024</v>
      </c>
      <c r="I566">
        <v>1500000</v>
      </c>
      <c r="J566">
        <v>1500000</v>
      </c>
      <c r="K566">
        <v>1500000</v>
      </c>
      <c r="L566">
        <v>1500000</v>
      </c>
    </row>
    <row r="567" spans="1:12" x14ac:dyDescent="0.3">
      <c r="A567" s="32">
        <v>45352</v>
      </c>
      <c r="B567">
        <v>2024</v>
      </c>
      <c r="C567" t="s">
        <v>69</v>
      </c>
      <c r="D567" t="s">
        <v>9</v>
      </c>
      <c r="E567" t="s">
        <v>7</v>
      </c>
      <c r="F567">
        <v>1</v>
      </c>
      <c r="G567">
        <v>1081</v>
      </c>
      <c r="H567">
        <v>2024</v>
      </c>
      <c r="I567">
        <v>1500000</v>
      </c>
      <c r="J567">
        <v>1500000</v>
      </c>
      <c r="K567">
        <v>1500000</v>
      </c>
      <c r="L567">
        <v>1500000</v>
      </c>
    </row>
    <row r="568" spans="1:12" x14ac:dyDescent="0.3">
      <c r="A568" s="32">
        <v>44287</v>
      </c>
      <c r="B568">
        <v>2022</v>
      </c>
      <c r="C568" t="s">
        <v>72</v>
      </c>
      <c r="D568" t="s">
        <v>8</v>
      </c>
      <c r="E568" t="s">
        <v>7</v>
      </c>
      <c r="F568">
        <v>9</v>
      </c>
      <c r="G568">
        <v>168</v>
      </c>
      <c r="H568">
        <v>2021</v>
      </c>
      <c r="I568">
        <v>1500000</v>
      </c>
      <c r="J568">
        <v>13500000</v>
      </c>
      <c r="K568">
        <v>1500000</v>
      </c>
      <c r="L568">
        <v>13500000</v>
      </c>
    </row>
    <row r="569" spans="1:12" x14ac:dyDescent="0.3">
      <c r="A569" s="32">
        <v>44287</v>
      </c>
      <c r="B569">
        <v>2022</v>
      </c>
      <c r="C569" t="s">
        <v>72</v>
      </c>
      <c r="D569" t="s">
        <v>32</v>
      </c>
      <c r="E569" t="s">
        <v>7</v>
      </c>
      <c r="F569">
        <v>26</v>
      </c>
      <c r="G569">
        <v>7837</v>
      </c>
      <c r="H569">
        <v>2021</v>
      </c>
      <c r="I569">
        <v>1500000</v>
      </c>
      <c r="J569">
        <v>39000000</v>
      </c>
      <c r="K569">
        <v>1500000</v>
      </c>
      <c r="L569">
        <v>39000000</v>
      </c>
    </row>
    <row r="570" spans="1:12" x14ac:dyDescent="0.3">
      <c r="A570" s="32">
        <v>44287</v>
      </c>
      <c r="B570">
        <v>2022</v>
      </c>
      <c r="C570" t="s">
        <v>72</v>
      </c>
      <c r="D570" t="s">
        <v>21</v>
      </c>
      <c r="E570" t="s">
        <v>7</v>
      </c>
      <c r="F570">
        <v>4</v>
      </c>
      <c r="G570">
        <v>5731</v>
      </c>
      <c r="H570">
        <v>2021</v>
      </c>
      <c r="I570">
        <v>1500000</v>
      </c>
      <c r="J570">
        <v>6000000</v>
      </c>
      <c r="K570">
        <v>1500000</v>
      </c>
      <c r="L570">
        <v>6000000</v>
      </c>
    </row>
    <row r="571" spans="1:12" x14ac:dyDescent="0.3">
      <c r="A571" s="32">
        <v>44287</v>
      </c>
      <c r="B571">
        <v>2022</v>
      </c>
      <c r="C571" t="s">
        <v>72</v>
      </c>
      <c r="D571" t="s">
        <v>22</v>
      </c>
      <c r="E571" t="s">
        <v>7</v>
      </c>
      <c r="F571">
        <v>2</v>
      </c>
      <c r="G571">
        <v>1426</v>
      </c>
      <c r="H571">
        <v>2021</v>
      </c>
      <c r="I571">
        <v>1500000</v>
      </c>
      <c r="J571">
        <v>3000000</v>
      </c>
      <c r="K571">
        <v>1500000</v>
      </c>
      <c r="L571">
        <v>3000000</v>
      </c>
    </row>
    <row r="572" spans="1:12" x14ac:dyDescent="0.3">
      <c r="A572" s="32">
        <v>44287</v>
      </c>
      <c r="B572">
        <v>2022</v>
      </c>
      <c r="C572" t="s">
        <v>72</v>
      </c>
      <c r="D572" t="s">
        <v>23</v>
      </c>
      <c r="E572" t="s">
        <v>7</v>
      </c>
      <c r="F572">
        <v>61</v>
      </c>
      <c r="G572">
        <v>8076</v>
      </c>
      <c r="H572">
        <v>2021</v>
      </c>
      <c r="I572">
        <v>1500000</v>
      </c>
      <c r="J572">
        <v>91500000</v>
      </c>
      <c r="K572">
        <v>1500000</v>
      </c>
      <c r="L572">
        <v>91500000</v>
      </c>
    </row>
    <row r="573" spans="1:12" x14ac:dyDescent="0.3">
      <c r="A573" s="32">
        <v>44287</v>
      </c>
      <c r="B573">
        <v>2022</v>
      </c>
      <c r="C573" t="s">
        <v>72</v>
      </c>
      <c r="D573" t="s">
        <v>33</v>
      </c>
      <c r="E573" t="s">
        <v>7</v>
      </c>
      <c r="F573">
        <v>8</v>
      </c>
      <c r="G573">
        <v>1442</v>
      </c>
      <c r="H573">
        <v>2021</v>
      </c>
      <c r="I573">
        <v>1500000</v>
      </c>
      <c r="J573">
        <v>12000000</v>
      </c>
      <c r="K573">
        <v>1500000</v>
      </c>
      <c r="L573">
        <v>12000000</v>
      </c>
    </row>
    <row r="574" spans="1:12" x14ac:dyDescent="0.3">
      <c r="A574" s="32">
        <v>44287</v>
      </c>
      <c r="B574">
        <v>2022</v>
      </c>
      <c r="C574" t="s">
        <v>72</v>
      </c>
      <c r="D574" t="s">
        <v>34</v>
      </c>
      <c r="E574" t="s">
        <v>7</v>
      </c>
      <c r="F574">
        <v>44</v>
      </c>
      <c r="G574">
        <v>17386</v>
      </c>
      <c r="H574">
        <v>2021</v>
      </c>
      <c r="I574">
        <v>1500000</v>
      </c>
      <c r="J574">
        <v>66000000</v>
      </c>
      <c r="K574">
        <v>1500000</v>
      </c>
      <c r="L574">
        <v>66000000</v>
      </c>
    </row>
    <row r="575" spans="1:12" x14ac:dyDescent="0.3">
      <c r="A575" s="32">
        <v>44287</v>
      </c>
      <c r="B575">
        <v>2022</v>
      </c>
      <c r="C575" t="s">
        <v>72</v>
      </c>
      <c r="D575" t="s">
        <v>30</v>
      </c>
      <c r="E575" t="s">
        <v>7</v>
      </c>
      <c r="F575">
        <v>3</v>
      </c>
      <c r="G575">
        <v>15476</v>
      </c>
      <c r="H575">
        <v>2021</v>
      </c>
      <c r="I575">
        <v>1500000</v>
      </c>
      <c r="J575">
        <v>4500000</v>
      </c>
      <c r="K575">
        <v>1500000</v>
      </c>
      <c r="L575">
        <v>4500000</v>
      </c>
    </row>
    <row r="576" spans="1:12" x14ac:dyDescent="0.3">
      <c r="A576" s="32">
        <v>44287</v>
      </c>
      <c r="B576">
        <v>2022</v>
      </c>
      <c r="C576" t="s">
        <v>72</v>
      </c>
      <c r="D576" t="s">
        <v>31</v>
      </c>
      <c r="E576" t="s">
        <v>7</v>
      </c>
      <c r="F576">
        <v>3</v>
      </c>
      <c r="G576">
        <v>3425</v>
      </c>
      <c r="H576">
        <v>2021</v>
      </c>
      <c r="I576">
        <v>1500000</v>
      </c>
      <c r="J576">
        <v>4500000</v>
      </c>
      <c r="K576">
        <v>1500000</v>
      </c>
      <c r="L576">
        <v>4500000</v>
      </c>
    </row>
    <row r="577" spans="1:12" x14ac:dyDescent="0.3">
      <c r="A577" s="32">
        <v>44287</v>
      </c>
      <c r="B577">
        <v>2022</v>
      </c>
      <c r="C577" t="s">
        <v>72</v>
      </c>
      <c r="D577" t="s">
        <v>35</v>
      </c>
      <c r="E577" t="s">
        <v>7</v>
      </c>
      <c r="F577">
        <v>90</v>
      </c>
      <c r="G577">
        <v>16864</v>
      </c>
      <c r="H577">
        <v>2021</v>
      </c>
      <c r="I577">
        <v>1500000</v>
      </c>
      <c r="J577">
        <v>135000000</v>
      </c>
      <c r="K577">
        <v>1500000</v>
      </c>
      <c r="L577">
        <v>135000000</v>
      </c>
    </row>
    <row r="578" spans="1:12" x14ac:dyDescent="0.3">
      <c r="A578" s="32">
        <v>44287</v>
      </c>
      <c r="B578">
        <v>2022</v>
      </c>
      <c r="C578" t="s">
        <v>72</v>
      </c>
      <c r="D578" t="s">
        <v>36</v>
      </c>
      <c r="E578" t="s">
        <v>7</v>
      </c>
      <c r="F578">
        <v>132</v>
      </c>
      <c r="G578">
        <v>23660</v>
      </c>
      <c r="H578">
        <v>2021</v>
      </c>
      <c r="I578">
        <v>1500000</v>
      </c>
      <c r="J578">
        <v>198000000</v>
      </c>
      <c r="K578">
        <v>1500000</v>
      </c>
      <c r="L578">
        <v>198000000</v>
      </c>
    </row>
    <row r="579" spans="1:12" x14ac:dyDescent="0.3">
      <c r="A579" s="32">
        <v>44287</v>
      </c>
      <c r="B579">
        <v>2022</v>
      </c>
      <c r="C579" t="s">
        <v>72</v>
      </c>
      <c r="D579" t="s">
        <v>24</v>
      </c>
      <c r="E579" t="s">
        <v>7</v>
      </c>
      <c r="F579">
        <v>2</v>
      </c>
      <c r="G579">
        <v>5356</v>
      </c>
      <c r="H579">
        <v>2021</v>
      </c>
      <c r="I579">
        <v>1500000</v>
      </c>
      <c r="J579">
        <v>3000000</v>
      </c>
      <c r="K579">
        <v>1500000</v>
      </c>
      <c r="L579">
        <v>3000000</v>
      </c>
    </row>
    <row r="580" spans="1:12" x14ac:dyDescent="0.3">
      <c r="A580" s="32">
        <v>44287</v>
      </c>
      <c r="B580">
        <v>2022</v>
      </c>
      <c r="C580" t="s">
        <v>72</v>
      </c>
      <c r="D580" t="s">
        <v>37</v>
      </c>
      <c r="E580" t="s">
        <v>7</v>
      </c>
      <c r="F580">
        <v>96</v>
      </c>
      <c r="G580">
        <v>16829</v>
      </c>
      <c r="H580">
        <v>2021</v>
      </c>
      <c r="I580">
        <v>1500000</v>
      </c>
      <c r="J580">
        <v>144000000</v>
      </c>
      <c r="K580">
        <v>1500000</v>
      </c>
      <c r="L580">
        <v>144000000</v>
      </c>
    </row>
    <row r="581" spans="1:12" x14ac:dyDescent="0.3">
      <c r="A581" s="32">
        <v>44287</v>
      </c>
      <c r="B581">
        <v>2022</v>
      </c>
      <c r="C581" t="s">
        <v>72</v>
      </c>
      <c r="D581" t="s">
        <v>25</v>
      </c>
      <c r="E581" t="s">
        <v>7</v>
      </c>
      <c r="F581">
        <v>5</v>
      </c>
      <c r="G581">
        <v>5101</v>
      </c>
      <c r="H581">
        <v>2021</v>
      </c>
      <c r="I581">
        <v>1500000</v>
      </c>
      <c r="J581">
        <v>7500000</v>
      </c>
      <c r="K581">
        <v>1500000</v>
      </c>
      <c r="L581">
        <v>7500000</v>
      </c>
    </row>
    <row r="582" spans="1:12" x14ac:dyDescent="0.3">
      <c r="A582" s="32">
        <v>44287</v>
      </c>
      <c r="B582">
        <v>2022</v>
      </c>
      <c r="C582" t="s">
        <v>72</v>
      </c>
      <c r="D582" t="s">
        <v>26</v>
      </c>
      <c r="E582" t="s">
        <v>7</v>
      </c>
      <c r="F582">
        <v>4</v>
      </c>
      <c r="G582">
        <v>8955</v>
      </c>
      <c r="H582">
        <v>2021</v>
      </c>
      <c r="I582">
        <v>1500000</v>
      </c>
      <c r="J582">
        <v>6000000</v>
      </c>
      <c r="K582">
        <v>1500000</v>
      </c>
      <c r="L582">
        <v>6000000</v>
      </c>
    </row>
    <row r="583" spans="1:12" x14ac:dyDescent="0.3">
      <c r="A583" s="32">
        <v>44287</v>
      </c>
      <c r="B583">
        <v>2022</v>
      </c>
      <c r="C583" t="s">
        <v>72</v>
      </c>
      <c r="D583" t="s">
        <v>38</v>
      </c>
      <c r="E583" t="s">
        <v>7</v>
      </c>
      <c r="F583">
        <v>22</v>
      </c>
      <c r="G583">
        <v>10647</v>
      </c>
      <c r="H583">
        <v>2021</v>
      </c>
      <c r="I583">
        <v>1500000</v>
      </c>
      <c r="J583">
        <v>33000000</v>
      </c>
      <c r="K583">
        <v>1500000</v>
      </c>
      <c r="L583">
        <v>33000000</v>
      </c>
    </row>
    <row r="584" spans="1:12" x14ac:dyDescent="0.3">
      <c r="A584" s="32">
        <v>44287</v>
      </c>
      <c r="B584">
        <v>2022</v>
      </c>
      <c r="C584" t="s">
        <v>72</v>
      </c>
      <c r="D584" t="s">
        <v>39</v>
      </c>
      <c r="E584" t="s">
        <v>7</v>
      </c>
      <c r="F584">
        <v>75</v>
      </c>
      <c r="G584">
        <v>18826</v>
      </c>
      <c r="H584">
        <v>2021</v>
      </c>
      <c r="I584">
        <v>1500000</v>
      </c>
      <c r="J584">
        <v>112500000</v>
      </c>
      <c r="K584">
        <v>1500000</v>
      </c>
      <c r="L584">
        <v>112500000</v>
      </c>
    </row>
    <row r="585" spans="1:12" x14ac:dyDescent="0.3">
      <c r="A585" s="32">
        <v>44287</v>
      </c>
      <c r="B585">
        <v>2022</v>
      </c>
      <c r="C585" t="s">
        <v>72</v>
      </c>
      <c r="D585" t="s">
        <v>40</v>
      </c>
      <c r="E585" t="s">
        <v>7</v>
      </c>
      <c r="F585">
        <v>4</v>
      </c>
      <c r="G585">
        <v>23056</v>
      </c>
      <c r="H585">
        <v>2021</v>
      </c>
      <c r="I585">
        <v>1500000</v>
      </c>
      <c r="J585">
        <v>6000000</v>
      </c>
      <c r="K585">
        <v>1500000</v>
      </c>
      <c r="L585">
        <v>6000000</v>
      </c>
    </row>
    <row r="586" spans="1:12" x14ac:dyDescent="0.3">
      <c r="A586" s="32">
        <v>44287</v>
      </c>
      <c r="B586">
        <v>2022</v>
      </c>
      <c r="C586" t="s">
        <v>72</v>
      </c>
      <c r="D586" t="s">
        <v>27</v>
      </c>
      <c r="E586" t="s">
        <v>7</v>
      </c>
      <c r="F586">
        <v>10</v>
      </c>
      <c r="G586">
        <v>2728</v>
      </c>
      <c r="H586">
        <v>2021</v>
      </c>
      <c r="I586">
        <v>1500000</v>
      </c>
      <c r="J586">
        <v>15000000</v>
      </c>
      <c r="K586">
        <v>1500000</v>
      </c>
      <c r="L586">
        <v>15000000</v>
      </c>
    </row>
    <row r="587" spans="1:12" x14ac:dyDescent="0.3">
      <c r="A587" s="32">
        <v>44287</v>
      </c>
      <c r="B587">
        <v>2022</v>
      </c>
      <c r="C587" t="s">
        <v>72</v>
      </c>
      <c r="D587" t="s">
        <v>41</v>
      </c>
      <c r="E587" t="s">
        <v>7</v>
      </c>
      <c r="F587">
        <v>24</v>
      </c>
      <c r="G587">
        <v>7640</v>
      </c>
      <c r="H587">
        <v>2021</v>
      </c>
      <c r="I587">
        <v>1500000</v>
      </c>
      <c r="J587">
        <v>36000000</v>
      </c>
      <c r="K587">
        <v>1500000</v>
      </c>
      <c r="L587">
        <v>36000000</v>
      </c>
    </row>
    <row r="588" spans="1:12" x14ac:dyDescent="0.3">
      <c r="A588" s="32">
        <v>44317</v>
      </c>
      <c r="B588">
        <v>2022</v>
      </c>
      <c r="C588" t="s">
        <v>72</v>
      </c>
      <c r="D588" t="s">
        <v>32</v>
      </c>
      <c r="E588" t="s">
        <v>7</v>
      </c>
      <c r="F588">
        <v>16</v>
      </c>
      <c r="G588">
        <v>5831</v>
      </c>
      <c r="H588">
        <v>2021</v>
      </c>
      <c r="I588">
        <v>1500000</v>
      </c>
      <c r="J588">
        <v>24000000</v>
      </c>
      <c r="K588">
        <v>1500000</v>
      </c>
      <c r="L588">
        <v>24000000</v>
      </c>
    </row>
    <row r="589" spans="1:12" x14ac:dyDescent="0.3">
      <c r="A589" s="32">
        <v>44317</v>
      </c>
      <c r="B589">
        <v>2022</v>
      </c>
      <c r="C589" t="s">
        <v>72</v>
      </c>
      <c r="D589" t="s">
        <v>33</v>
      </c>
      <c r="E589" t="s">
        <v>7</v>
      </c>
      <c r="F589">
        <v>4</v>
      </c>
      <c r="G589">
        <v>393</v>
      </c>
      <c r="H589">
        <v>2021</v>
      </c>
      <c r="I589">
        <v>1500000</v>
      </c>
      <c r="J589">
        <v>6000000</v>
      </c>
      <c r="K589">
        <v>1500000</v>
      </c>
      <c r="L589">
        <v>6000000</v>
      </c>
    </row>
    <row r="590" spans="1:12" x14ac:dyDescent="0.3">
      <c r="A590" s="32">
        <v>44317</v>
      </c>
      <c r="B590">
        <v>2022</v>
      </c>
      <c r="C590" t="s">
        <v>72</v>
      </c>
      <c r="D590" t="s">
        <v>34</v>
      </c>
      <c r="E590" t="s">
        <v>7</v>
      </c>
      <c r="F590">
        <v>29</v>
      </c>
      <c r="G590">
        <v>15959</v>
      </c>
      <c r="H590">
        <v>2021</v>
      </c>
      <c r="I590">
        <v>1500000</v>
      </c>
      <c r="J590">
        <v>43500000</v>
      </c>
      <c r="K590">
        <v>1500000</v>
      </c>
      <c r="L590">
        <v>43500000</v>
      </c>
    </row>
    <row r="591" spans="1:12" x14ac:dyDescent="0.3">
      <c r="A591" s="32">
        <v>44317</v>
      </c>
      <c r="B591">
        <v>2022</v>
      </c>
      <c r="C591" t="s">
        <v>72</v>
      </c>
      <c r="D591" t="s">
        <v>35</v>
      </c>
      <c r="E591" t="s">
        <v>7</v>
      </c>
      <c r="F591">
        <v>2</v>
      </c>
      <c r="G591">
        <v>646</v>
      </c>
      <c r="H591">
        <v>2021</v>
      </c>
      <c r="I591">
        <v>1500000</v>
      </c>
      <c r="J591">
        <v>3000000</v>
      </c>
      <c r="K591">
        <v>1500000</v>
      </c>
      <c r="L591">
        <v>3000000</v>
      </c>
    </row>
    <row r="592" spans="1:12" x14ac:dyDescent="0.3">
      <c r="A592" s="32">
        <v>44317</v>
      </c>
      <c r="B592">
        <v>2022</v>
      </c>
      <c r="C592" t="s">
        <v>72</v>
      </c>
      <c r="D592" t="s">
        <v>36</v>
      </c>
      <c r="E592" t="s">
        <v>7</v>
      </c>
      <c r="F592">
        <v>48</v>
      </c>
      <c r="G592">
        <v>5164</v>
      </c>
      <c r="H592">
        <v>2021</v>
      </c>
      <c r="I592">
        <v>1500000</v>
      </c>
      <c r="J592">
        <v>72000000</v>
      </c>
      <c r="K592">
        <v>1500000</v>
      </c>
      <c r="L592">
        <v>72000000</v>
      </c>
    </row>
    <row r="593" spans="1:12" x14ac:dyDescent="0.3">
      <c r="A593" s="32">
        <v>44317</v>
      </c>
      <c r="B593">
        <v>2022</v>
      </c>
      <c r="C593" t="s">
        <v>72</v>
      </c>
      <c r="D593" t="s">
        <v>37</v>
      </c>
      <c r="E593" t="s">
        <v>7</v>
      </c>
      <c r="F593">
        <v>121</v>
      </c>
      <c r="G593">
        <v>13528</v>
      </c>
      <c r="H593">
        <v>2021</v>
      </c>
      <c r="I593">
        <v>1500000</v>
      </c>
      <c r="J593">
        <v>181500000</v>
      </c>
      <c r="K593">
        <v>1500000</v>
      </c>
      <c r="L593">
        <v>181500000</v>
      </c>
    </row>
    <row r="594" spans="1:12" x14ac:dyDescent="0.3">
      <c r="A594" s="32">
        <v>44317</v>
      </c>
      <c r="B594">
        <v>2022</v>
      </c>
      <c r="C594" t="s">
        <v>72</v>
      </c>
      <c r="D594" t="s">
        <v>19</v>
      </c>
      <c r="E594" t="s">
        <v>7</v>
      </c>
      <c r="F594">
        <v>2</v>
      </c>
      <c r="G594">
        <v>119</v>
      </c>
      <c r="H594">
        <v>2021</v>
      </c>
      <c r="I594">
        <v>1500000</v>
      </c>
      <c r="J594">
        <v>3000000</v>
      </c>
      <c r="K594">
        <v>1500000</v>
      </c>
      <c r="L594">
        <v>3000000</v>
      </c>
    </row>
    <row r="595" spans="1:12" x14ac:dyDescent="0.3">
      <c r="A595" s="32">
        <v>44317</v>
      </c>
      <c r="B595">
        <v>2022</v>
      </c>
      <c r="C595" t="s">
        <v>72</v>
      </c>
      <c r="D595" t="s">
        <v>38</v>
      </c>
      <c r="E595" t="s">
        <v>7</v>
      </c>
      <c r="F595">
        <v>7</v>
      </c>
      <c r="G595">
        <v>2756</v>
      </c>
      <c r="H595">
        <v>2021</v>
      </c>
      <c r="I595">
        <v>1500000</v>
      </c>
      <c r="J595">
        <v>10500000</v>
      </c>
      <c r="K595">
        <v>1500000</v>
      </c>
      <c r="L595">
        <v>10500000</v>
      </c>
    </row>
    <row r="596" spans="1:12" x14ac:dyDescent="0.3">
      <c r="A596" s="32">
        <v>44317</v>
      </c>
      <c r="B596">
        <v>2022</v>
      </c>
      <c r="C596" t="s">
        <v>72</v>
      </c>
      <c r="D596" t="s">
        <v>39</v>
      </c>
      <c r="E596" t="s">
        <v>7</v>
      </c>
      <c r="F596">
        <v>14</v>
      </c>
      <c r="G596">
        <v>3413</v>
      </c>
      <c r="H596">
        <v>2021</v>
      </c>
      <c r="I596">
        <v>1500000</v>
      </c>
      <c r="J596">
        <v>21000000</v>
      </c>
      <c r="K596">
        <v>1500000</v>
      </c>
      <c r="L596">
        <v>21000000</v>
      </c>
    </row>
    <row r="597" spans="1:12" x14ac:dyDescent="0.3">
      <c r="A597" s="32">
        <v>44317</v>
      </c>
      <c r="B597">
        <v>2022</v>
      </c>
      <c r="C597" t="s">
        <v>72</v>
      </c>
      <c r="D597" t="s">
        <v>40</v>
      </c>
      <c r="E597" t="s">
        <v>7</v>
      </c>
      <c r="F597">
        <v>3</v>
      </c>
      <c r="G597">
        <v>14016</v>
      </c>
      <c r="H597">
        <v>2021</v>
      </c>
      <c r="I597">
        <v>1500000</v>
      </c>
      <c r="J597">
        <v>4500000</v>
      </c>
      <c r="K597">
        <v>1500000</v>
      </c>
      <c r="L597">
        <v>4500000</v>
      </c>
    </row>
    <row r="598" spans="1:12" x14ac:dyDescent="0.3">
      <c r="A598" s="32">
        <v>44317</v>
      </c>
      <c r="B598">
        <v>2022</v>
      </c>
      <c r="C598" t="s">
        <v>72</v>
      </c>
      <c r="D598" t="s">
        <v>41</v>
      </c>
      <c r="E598" t="s">
        <v>7</v>
      </c>
      <c r="F598">
        <v>6</v>
      </c>
      <c r="G598">
        <v>3962</v>
      </c>
      <c r="H598">
        <v>2021</v>
      </c>
      <c r="I598">
        <v>1500000</v>
      </c>
      <c r="J598">
        <v>9000000</v>
      </c>
      <c r="K598">
        <v>1500000</v>
      </c>
      <c r="L598">
        <v>9000000</v>
      </c>
    </row>
    <row r="599" spans="1:12" x14ac:dyDescent="0.3">
      <c r="A599" s="32">
        <v>44348</v>
      </c>
      <c r="B599">
        <v>2022</v>
      </c>
      <c r="C599" t="s">
        <v>72</v>
      </c>
      <c r="D599" t="s">
        <v>32</v>
      </c>
      <c r="E599" t="s">
        <v>7</v>
      </c>
      <c r="F599">
        <v>39</v>
      </c>
      <c r="G599">
        <v>6098</v>
      </c>
      <c r="H599">
        <v>2021</v>
      </c>
      <c r="I599">
        <v>1500000</v>
      </c>
      <c r="J599">
        <v>58500000</v>
      </c>
      <c r="K599">
        <v>1500000</v>
      </c>
      <c r="L599">
        <v>58500000</v>
      </c>
    </row>
    <row r="600" spans="1:12" x14ac:dyDescent="0.3">
      <c r="A600" s="32">
        <v>44348</v>
      </c>
      <c r="B600">
        <v>2022</v>
      </c>
      <c r="C600" t="s">
        <v>72</v>
      </c>
      <c r="D600" t="s">
        <v>21</v>
      </c>
      <c r="E600" t="s">
        <v>7</v>
      </c>
      <c r="F600">
        <v>4</v>
      </c>
      <c r="G600">
        <v>5692</v>
      </c>
      <c r="H600">
        <v>2021</v>
      </c>
      <c r="I600">
        <v>1500000</v>
      </c>
      <c r="J600">
        <v>6000000</v>
      </c>
      <c r="K600">
        <v>1500000</v>
      </c>
      <c r="L600">
        <v>6000000</v>
      </c>
    </row>
    <row r="601" spans="1:12" x14ac:dyDescent="0.3">
      <c r="A601" s="32">
        <v>44348</v>
      </c>
      <c r="B601">
        <v>2022</v>
      </c>
      <c r="C601" t="s">
        <v>72</v>
      </c>
      <c r="D601" t="s">
        <v>22</v>
      </c>
      <c r="E601" t="s">
        <v>7</v>
      </c>
      <c r="F601">
        <v>12</v>
      </c>
      <c r="G601">
        <v>2050</v>
      </c>
      <c r="H601">
        <v>2021</v>
      </c>
      <c r="I601">
        <v>1500000</v>
      </c>
      <c r="J601">
        <v>18000000</v>
      </c>
      <c r="K601">
        <v>1500000</v>
      </c>
      <c r="L601">
        <v>18000000</v>
      </c>
    </row>
    <row r="602" spans="1:12" x14ac:dyDescent="0.3">
      <c r="A602" s="32">
        <v>44348</v>
      </c>
      <c r="B602">
        <v>2022</v>
      </c>
      <c r="C602" t="s">
        <v>72</v>
      </c>
      <c r="D602" t="s">
        <v>11</v>
      </c>
      <c r="E602" t="s">
        <v>7</v>
      </c>
      <c r="F602">
        <v>5</v>
      </c>
      <c r="G602">
        <v>4526</v>
      </c>
      <c r="H602">
        <v>2021</v>
      </c>
      <c r="I602">
        <v>1500000</v>
      </c>
      <c r="J602">
        <v>7500000</v>
      </c>
      <c r="K602">
        <v>1500000</v>
      </c>
      <c r="L602">
        <v>7500000</v>
      </c>
    </row>
    <row r="603" spans="1:12" x14ac:dyDescent="0.3">
      <c r="A603" s="32">
        <v>44348</v>
      </c>
      <c r="B603">
        <v>2022</v>
      </c>
      <c r="C603" t="s">
        <v>72</v>
      </c>
      <c r="D603" t="s">
        <v>23</v>
      </c>
      <c r="E603" t="s">
        <v>7</v>
      </c>
      <c r="F603">
        <v>148</v>
      </c>
      <c r="G603">
        <v>12914</v>
      </c>
      <c r="H603">
        <v>2021</v>
      </c>
      <c r="I603">
        <v>1500000</v>
      </c>
      <c r="J603">
        <v>222000000</v>
      </c>
      <c r="K603">
        <v>1500000</v>
      </c>
      <c r="L603">
        <v>222000000</v>
      </c>
    </row>
    <row r="604" spans="1:12" x14ac:dyDescent="0.3">
      <c r="A604" s="32">
        <v>44348</v>
      </c>
      <c r="B604">
        <v>2022</v>
      </c>
      <c r="C604" t="s">
        <v>72</v>
      </c>
      <c r="D604" t="s">
        <v>33</v>
      </c>
      <c r="E604" t="s">
        <v>7</v>
      </c>
      <c r="F604">
        <v>14</v>
      </c>
      <c r="G604">
        <v>749</v>
      </c>
      <c r="H604">
        <v>2021</v>
      </c>
      <c r="I604">
        <v>1500000</v>
      </c>
      <c r="J604">
        <v>21000000</v>
      </c>
      <c r="K604">
        <v>1500000</v>
      </c>
      <c r="L604">
        <v>21000000</v>
      </c>
    </row>
    <row r="605" spans="1:12" x14ac:dyDescent="0.3">
      <c r="A605" s="32">
        <v>44348</v>
      </c>
      <c r="B605">
        <v>2022</v>
      </c>
      <c r="C605" t="s">
        <v>72</v>
      </c>
      <c r="D605" t="s">
        <v>34</v>
      </c>
      <c r="E605" t="s">
        <v>7</v>
      </c>
      <c r="F605">
        <v>61</v>
      </c>
      <c r="G605">
        <v>19359</v>
      </c>
      <c r="H605">
        <v>2021</v>
      </c>
      <c r="I605">
        <v>1500000</v>
      </c>
      <c r="J605">
        <v>91500000</v>
      </c>
      <c r="K605">
        <v>1500000</v>
      </c>
      <c r="L605">
        <v>91500000</v>
      </c>
    </row>
    <row r="606" spans="1:12" x14ac:dyDescent="0.3">
      <c r="A606" s="32">
        <v>44348</v>
      </c>
      <c r="B606">
        <v>2022</v>
      </c>
      <c r="C606" t="s">
        <v>72</v>
      </c>
      <c r="D606" t="s">
        <v>30</v>
      </c>
      <c r="E606" t="s">
        <v>7</v>
      </c>
      <c r="F606">
        <v>4</v>
      </c>
      <c r="G606">
        <v>13420</v>
      </c>
      <c r="H606">
        <v>2021</v>
      </c>
      <c r="I606">
        <v>1500000</v>
      </c>
      <c r="J606">
        <v>6000000</v>
      </c>
      <c r="K606">
        <v>1500000</v>
      </c>
      <c r="L606">
        <v>6000000</v>
      </c>
    </row>
    <row r="607" spans="1:12" x14ac:dyDescent="0.3">
      <c r="A607" s="32">
        <v>44348</v>
      </c>
      <c r="B607">
        <v>2022</v>
      </c>
      <c r="C607" t="s">
        <v>72</v>
      </c>
      <c r="D607" t="s">
        <v>31</v>
      </c>
      <c r="E607" t="s">
        <v>7</v>
      </c>
      <c r="F607">
        <v>4</v>
      </c>
      <c r="G607">
        <v>4405</v>
      </c>
      <c r="H607">
        <v>2021</v>
      </c>
      <c r="I607">
        <v>1500000</v>
      </c>
      <c r="J607">
        <v>6000000</v>
      </c>
      <c r="K607">
        <v>1500000</v>
      </c>
      <c r="L607">
        <v>6000000</v>
      </c>
    </row>
    <row r="608" spans="1:12" x14ac:dyDescent="0.3">
      <c r="A608" s="32">
        <v>44348</v>
      </c>
      <c r="B608">
        <v>2022</v>
      </c>
      <c r="C608" t="s">
        <v>72</v>
      </c>
      <c r="D608" t="s">
        <v>35</v>
      </c>
      <c r="E608" t="s">
        <v>7</v>
      </c>
      <c r="F608">
        <v>71</v>
      </c>
      <c r="G608">
        <v>8030</v>
      </c>
      <c r="H608">
        <v>2021</v>
      </c>
      <c r="I608">
        <v>1500000</v>
      </c>
      <c r="J608">
        <v>106500000</v>
      </c>
      <c r="K608">
        <v>1500000</v>
      </c>
      <c r="L608">
        <v>106500000</v>
      </c>
    </row>
    <row r="609" spans="1:12" x14ac:dyDescent="0.3">
      <c r="A609" s="32">
        <v>44348</v>
      </c>
      <c r="B609">
        <v>2022</v>
      </c>
      <c r="C609" t="s">
        <v>72</v>
      </c>
      <c r="D609" t="s">
        <v>36</v>
      </c>
      <c r="E609" t="s">
        <v>7</v>
      </c>
      <c r="F609">
        <v>140</v>
      </c>
      <c r="G609">
        <v>10018</v>
      </c>
      <c r="H609">
        <v>2021</v>
      </c>
      <c r="I609">
        <v>1500000</v>
      </c>
      <c r="J609">
        <v>210000000</v>
      </c>
      <c r="K609">
        <v>1500000</v>
      </c>
      <c r="L609">
        <v>210000000</v>
      </c>
    </row>
    <row r="610" spans="1:12" x14ac:dyDescent="0.3">
      <c r="A610" s="32">
        <v>44348</v>
      </c>
      <c r="B610">
        <v>2022</v>
      </c>
      <c r="C610" t="s">
        <v>72</v>
      </c>
      <c r="D610" t="s">
        <v>24</v>
      </c>
      <c r="E610" t="s">
        <v>7</v>
      </c>
      <c r="F610">
        <v>13</v>
      </c>
      <c r="G610">
        <v>12092</v>
      </c>
      <c r="H610">
        <v>2021</v>
      </c>
      <c r="I610">
        <v>1500000</v>
      </c>
      <c r="J610">
        <v>19500000</v>
      </c>
      <c r="K610">
        <v>1500000</v>
      </c>
      <c r="L610">
        <v>19500000</v>
      </c>
    </row>
    <row r="611" spans="1:12" x14ac:dyDescent="0.3">
      <c r="A611" s="32">
        <v>44348</v>
      </c>
      <c r="B611">
        <v>2022</v>
      </c>
      <c r="C611" t="s">
        <v>72</v>
      </c>
      <c r="D611" t="s">
        <v>37</v>
      </c>
      <c r="E611" t="s">
        <v>7</v>
      </c>
      <c r="F611">
        <v>190</v>
      </c>
      <c r="G611">
        <v>24817</v>
      </c>
      <c r="H611">
        <v>2021</v>
      </c>
      <c r="I611">
        <v>1500000</v>
      </c>
      <c r="J611">
        <v>285000000</v>
      </c>
      <c r="K611">
        <v>1500000</v>
      </c>
      <c r="L611">
        <v>285000000</v>
      </c>
    </row>
    <row r="612" spans="1:12" x14ac:dyDescent="0.3">
      <c r="A612" s="32">
        <v>44348</v>
      </c>
      <c r="B612">
        <v>2022</v>
      </c>
      <c r="C612" t="s">
        <v>72</v>
      </c>
      <c r="D612" t="s">
        <v>25</v>
      </c>
      <c r="E612" t="s">
        <v>7</v>
      </c>
      <c r="F612">
        <v>2</v>
      </c>
      <c r="G612">
        <v>3041</v>
      </c>
      <c r="H612">
        <v>2021</v>
      </c>
      <c r="I612">
        <v>1500000</v>
      </c>
      <c r="J612">
        <v>3000000</v>
      </c>
      <c r="K612">
        <v>1500000</v>
      </c>
      <c r="L612">
        <v>3000000</v>
      </c>
    </row>
    <row r="613" spans="1:12" x14ac:dyDescent="0.3">
      <c r="A613" s="32">
        <v>44348</v>
      </c>
      <c r="B613">
        <v>2022</v>
      </c>
      <c r="C613" t="s">
        <v>72</v>
      </c>
      <c r="D613" t="s">
        <v>26</v>
      </c>
      <c r="E613" t="s">
        <v>7</v>
      </c>
      <c r="F613">
        <v>3</v>
      </c>
      <c r="G613">
        <v>7126</v>
      </c>
      <c r="H613">
        <v>2021</v>
      </c>
      <c r="I613">
        <v>1500000</v>
      </c>
      <c r="J613">
        <v>4500000</v>
      </c>
      <c r="K613">
        <v>1500000</v>
      </c>
      <c r="L613">
        <v>4500000</v>
      </c>
    </row>
    <row r="614" spans="1:12" x14ac:dyDescent="0.3">
      <c r="A614" s="32">
        <v>44348</v>
      </c>
      <c r="B614">
        <v>2022</v>
      </c>
      <c r="C614" t="s">
        <v>72</v>
      </c>
      <c r="D614" t="s">
        <v>38</v>
      </c>
      <c r="E614" t="s">
        <v>7</v>
      </c>
      <c r="F614">
        <v>34</v>
      </c>
      <c r="G614">
        <v>12070</v>
      </c>
      <c r="H614">
        <v>2021</v>
      </c>
      <c r="I614">
        <v>1500000</v>
      </c>
      <c r="J614">
        <v>51000000</v>
      </c>
      <c r="K614">
        <v>1500000</v>
      </c>
      <c r="L614">
        <v>51000000</v>
      </c>
    </row>
    <row r="615" spans="1:12" x14ac:dyDescent="0.3">
      <c r="A615" s="32">
        <v>44348</v>
      </c>
      <c r="B615">
        <v>2022</v>
      </c>
      <c r="C615" t="s">
        <v>72</v>
      </c>
      <c r="D615" t="s">
        <v>39</v>
      </c>
      <c r="E615" t="s">
        <v>7</v>
      </c>
      <c r="F615">
        <v>42</v>
      </c>
      <c r="G615">
        <v>7793</v>
      </c>
      <c r="H615">
        <v>2021</v>
      </c>
      <c r="I615">
        <v>1500000</v>
      </c>
      <c r="J615">
        <v>63000000</v>
      </c>
      <c r="K615">
        <v>1500000</v>
      </c>
      <c r="L615">
        <v>63000000</v>
      </c>
    </row>
    <row r="616" spans="1:12" x14ac:dyDescent="0.3">
      <c r="A616" s="32">
        <v>44348</v>
      </c>
      <c r="B616">
        <v>2022</v>
      </c>
      <c r="C616" t="s">
        <v>72</v>
      </c>
      <c r="D616" t="s">
        <v>40</v>
      </c>
      <c r="E616" t="s">
        <v>7</v>
      </c>
      <c r="F616">
        <v>3</v>
      </c>
      <c r="G616">
        <v>25704</v>
      </c>
      <c r="H616">
        <v>2021</v>
      </c>
      <c r="I616">
        <v>1500000</v>
      </c>
      <c r="J616">
        <v>4500000</v>
      </c>
      <c r="K616">
        <v>1500000</v>
      </c>
      <c r="L616">
        <v>4500000</v>
      </c>
    </row>
    <row r="617" spans="1:12" x14ac:dyDescent="0.3">
      <c r="A617" s="32">
        <v>44348</v>
      </c>
      <c r="B617">
        <v>2022</v>
      </c>
      <c r="C617" t="s">
        <v>72</v>
      </c>
      <c r="D617" t="s">
        <v>27</v>
      </c>
      <c r="E617" t="s">
        <v>7</v>
      </c>
      <c r="F617">
        <v>7</v>
      </c>
      <c r="G617">
        <v>2972</v>
      </c>
      <c r="H617">
        <v>2021</v>
      </c>
      <c r="I617">
        <v>1500000</v>
      </c>
      <c r="J617">
        <v>10500000</v>
      </c>
      <c r="K617">
        <v>1500000</v>
      </c>
      <c r="L617">
        <v>10500000</v>
      </c>
    </row>
    <row r="618" spans="1:12" x14ac:dyDescent="0.3">
      <c r="A618" s="32">
        <v>44348</v>
      </c>
      <c r="B618">
        <v>2022</v>
      </c>
      <c r="C618" t="s">
        <v>72</v>
      </c>
      <c r="D618" t="s">
        <v>41</v>
      </c>
      <c r="E618" t="s">
        <v>7</v>
      </c>
      <c r="F618">
        <v>18</v>
      </c>
      <c r="G618">
        <v>6316</v>
      </c>
      <c r="H618">
        <v>2021</v>
      </c>
      <c r="I618">
        <v>1500000</v>
      </c>
      <c r="J618">
        <v>27000000</v>
      </c>
      <c r="K618">
        <v>1500000</v>
      </c>
      <c r="L618">
        <v>27000000</v>
      </c>
    </row>
    <row r="619" spans="1:12" x14ac:dyDescent="0.3">
      <c r="A619" s="32">
        <v>44378</v>
      </c>
      <c r="B619">
        <v>2022</v>
      </c>
      <c r="C619" t="s">
        <v>71</v>
      </c>
      <c r="D619" t="s">
        <v>8</v>
      </c>
      <c r="E619" t="s">
        <v>7</v>
      </c>
      <c r="F619">
        <v>8</v>
      </c>
      <c r="G619">
        <v>176</v>
      </c>
      <c r="H619">
        <v>2021</v>
      </c>
      <c r="I619">
        <v>1500000</v>
      </c>
      <c r="J619">
        <v>12000000</v>
      </c>
      <c r="K619">
        <v>1500000</v>
      </c>
      <c r="L619">
        <v>12000000</v>
      </c>
    </row>
    <row r="620" spans="1:12" x14ac:dyDescent="0.3">
      <c r="A620" s="32">
        <v>44378</v>
      </c>
      <c r="B620">
        <v>2022</v>
      </c>
      <c r="C620" t="s">
        <v>71</v>
      </c>
      <c r="D620" t="s">
        <v>32</v>
      </c>
      <c r="E620" t="s">
        <v>7</v>
      </c>
      <c r="F620">
        <v>36</v>
      </c>
      <c r="G620">
        <v>7877</v>
      </c>
      <c r="H620">
        <v>2021</v>
      </c>
      <c r="I620">
        <v>1500000</v>
      </c>
      <c r="J620">
        <v>54000000</v>
      </c>
      <c r="K620">
        <v>1500000</v>
      </c>
      <c r="L620">
        <v>54000000</v>
      </c>
    </row>
    <row r="621" spans="1:12" x14ac:dyDescent="0.3">
      <c r="A621" s="32">
        <v>44378</v>
      </c>
      <c r="B621">
        <v>2022</v>
      </c>
      <c r="C621" t="s">
        <v>71</v>
      </c>
      <c r="D621" t="s">
        <v>21</v>
      </c>
      <c r="E621" t="s">
        <v>7</v>
      </c>
      <c r="F621">
        <v>5</v>
      </c>
      <c r="G621">
        <v>5438</v>
      </c>
      <c r="H621">
        <v>2021</v>
      </c>
      <c r="I621">
        <v>1500000</v>
      </c>
      <c r="J621">
        <v>7500000</v>
      </c>
      <c r="K621">
        <v>1500000</v>
      </c>
      <c r="L621">
        <v>7500000</v>
      </c>
    </row>
    <row r="622" spans="1:12" x14ac:dyDescent="0.3">
      <c r="A622" s="32">
        <v>44378</v>
      </c>
      <c r="B622">
        <v>2022</v>
      </c>
      <c r="C622" t="s">
        <v>71</v>
      </c>
      <c r="D622" t="s">
        <v>22</v>
      </c>
      <c r="E622" t="s">
        <v>7</v>
      </c>
      <c r="F622">
        <v>9</v>
      </c>
      <c r="G622">
        <v>1916</v>
      </c>
      <c r="H622">
        <v>2021</v>
      </c>
      <c r="I622">
        <v>1500000</v>
      </c>
      <c r="J622">
        <v>13500000</v>
      </c>
      <c r="K622">
        <v>1500000</v>
      </c>
      <c r="L622">
        <v>13500000</v>
      </c>
    </row>
    <row r="623" spans="1:12" x14ac:dyDescent="0.3">
      <c r="A623" s="32">
        <v>44378</v>
      </c>
      <c r="B623">
        <v>2022</v>
      </c>
      <c r="C623" t="s">
        <v>71</v>
      </c>
      <c r="D623" t="s">
        <v>11</v>
      </c>
      <c r="E623" t="s">
        <v>7</v>
      </c>
      <c r="F623">
        <v>12</v>
      </c>
      <c r="G623">
        <v>4916</v>
      </c>
      <c r="H623">
        <v>2021</v>
      </c>
      <c r="I623">
        <v>1500000</v>
      </c>
      <c r="J623">
        <v>18000000</v>
      </c>
      <c r="K623">
        <v>1500000</v>
      </c>
      <c r="L623">
        <v>18000000</v>
      </c>
    </row>
    <row r="624" spans="1:12" x14ac:dyDescent="0.3">
      <c r="A624" s="32">
        <v>44378</v>
      </c>
      <c r="B624">
        <v>2022</v>
      </c>
      <c r="C624" t="s">
        <v>71</v>
      </c>
      <c r="D624" t="s">
        <v>23</v>
      </c>
      <c r="E624" t="s">
        <v>7</v>
      </c>
      <c r="F624">
        <v>131</v>
      </c>
      <c r="G624">
        <v>15033</v>
      </c>
      <c r="H624">
        <v>2021</v>
      </c>
      <c r="I624">
        <v>1500000</v>
      </c>
      <c r="J624">
        <v>196500000</v>
      </c>
      <c r="K624">
        <v>1500000</v>
      </c>
      <c r="L624">
        <v>196500000</v>
      </c>
    </row>
    <row r="625" spans="1:12" x14ac:dyDescent="0.3">
      <c r="A625" s="32">
        <v>44378</v>
      </c>
      <c r="B625">
        <v>2022</v>
      </c>
      <c r="C625" t="s">
        <v>71</v>
      </c>
      <c r="D625" t="s">
        <v>33</v>
      </c>
      <c r="E625" t="s">
        <v>7</v>
      </c>
      <c r="F625">
        <v>10</v>
      </c>
      <c r="G625">
        <v>982</v>
      </c>
      <c r="H625">
        <v>2021</v>
      </c>
      <c r="I625">
        <v>1500000</v>
      </c>
      <c r="J625">
        <v>15000000</v>
      </c>
      <c r="K625">
        <v>1500000</v>
      </c>
      <c r="L625">
        <v>15000000</v>
      </c>
    </row>
    <row r="626" spans="1:12" x14ac:dyDescent="0.3">
      <c r="A626" s="32">
        <v>44378</v>
      </c>
      <c r="B626">
        <v>2022</v>
      </c>
      <c r="C626" t="s">
        <v>71</v>
      </c>
      <c r="D626" t="s">
        <v>34</v>
      </c>
      <c r="E626" t="s">
        <v>7</v>
      </c>
      <c r="F626">
        <v>53</v>
      </c>
      <c r="G626">
        <v>23792</v>
      </c>
      <c r="H626">
        <v>2021</v>
      </c>
      <c r="I626">
        <v>1500000</v>
      </c>
      <c r="J626">
        <v>79500000</v>
      </c>
      <c r="K626">
        <v>1500000</v>
      </c>
      <c r="L626">
        <v>79500000</v>
      </c>
    </row>
    <row r="627" spans="1:12" x14ac:dyDescent="0.3">
      <c r="A627" s="32">
        <v>44378</v>
      </c>
      <c r="B627">
        <v>2022</v>
      </c>
      <c r="C627" t="s">
        <v>71</v>
      </c>
      <c r="D627" t="s">
        <v>30</v>
      </c>
      <c r="E627" t="s">
        <v>7</v>
      </c>
      <c r="F627">
        <v>6</v>
      </c>
      <c r="G627">
        <v>14524</v>
      </c>
      <c r="H627">
        <v>2021</v>
      </c>
      <c r="I627">
        <v>1500000</v>
      </c>
      <c r="J627">
        <v>9000000</v>
      </c>
      <c r="K627">
        <v>1500000</v>
      </c>
      <c r="L627">
        <v>9000000</v>
      </c>
    </row>
    <row r="628" spans="1:12" x14ac:dyDescent="0.3">
      <c r="A628" s="32">
        <v>44378</v>
      </c>
      <c r="B628">
        <v>2022</v>
      </c>
      <c r="C628" t="s">
        <v>71</v>
      </c>
      <c r="D628" t="s">
        <v>28</v>
      </c>
      <c r="E628" t="s">
        <v>7</v>
      </c>
      <c r="F628">
        <v>2</v>
      </c>
      <c r="G628">
        <v>3811</v>
      </c>
      <c r="H628">
        <v>2021</v>
      </c>
      <c r="I628">
        <v>1500000</v>
      </c>
      <c r="J628">
        <v>3000000</v>
      </c>
      <c r="K628">
        <v>1500000</v>
      </c>
      <c r="L628">
        <v>3000000</v>
      </c>
    </row>
    <row r="629" spans="1:12" x14ac:dyDescent="0.3">
      <c r="A629" s="32">
        <v>44378</v>
      </c>
      <c r="B629">
        <v>2022</v>
      </c>
      <c r="C629" t="s">
        <v>71</v>
      </c>
      <c r="D629" t="s">
        <v>31</v>
      </c>
      <c r="E629" t="s">
        <v>7</v>
      </c>
      <c r="F629">
        <v>4</v>
      </c>
      <c r="G629">
        <v>5020</v>
      </c>
      <c r="H629">
        <v>2021</v>
      </c>
      <c r="I629">
        <v>1500000</v>
      </c>
      <c r="J629">
        <v>6000000</v>
      </c>
      <c r="K629">
        <v>1500000</v>
      </c>
      <c r="L629">
        <v>6000000</v>
      </c>
    </row>
    <row r="630" spans="1:12" x14ac:dyDescent="0.3">
      <c r="A630" s="32">
        <v>44378</v>
      </c>
      <c r="B630">
        <v>2022</v>
      </c>
      <c r="C630" t="s">
        <v>71</v>
      </c>
      <c r="D630" t="s">
        <v>35</v>
      </c>
      <c r="E630" t="s">
        <v>7</v>
      </c>
      <c r="F630">
        <v>196</v>
      </c>
      <c r="G630">
        <v>21640</v>
      </c>
      <c r="H630">
        <v>2021</v>
      </c>
      <c r="I630">
        <v>1500000</v>
      </c>
      <c r="J630">
        <v>294000000</v>
      </c>
      <c r="K630">
        <v>1500000</v>
      </c>
      <c r="L630">
        <v>294000000</v>
      </c>
    </row>
    <row r="631" spans="1:12" x14ac:dyDescent="0.3">
      <c r="A631" s="32">
        <v>44378</v>
      </c>
      <c r="B631">
        <v>2022</v>
      </c>
      <c r="C631" t="s">
        <v>71</v>
      </c>
      <c r="D631" t="s">
        <v>36</v>
      </c>
      <c r="E631" t="s">
        <v>7</v>
      </c>
      <c r="F631">
        <v>139</v>
      </c>
      <c r="G631">
        <v>18406</v>
      </c>
      <c r="H631">
        <v>2021</v>
      </c>
      <c r="I631">
        <v>1500000</v>
      </c>
      <c r="J631">
        <v>208500000</v>
      </c>
      <c r="K631">
        <v>1500000</v>
      </c>
      <c r="L631">
        <v>208500000</v>
      </c>
    </row>
    <row r="632" spans="1:12" x14ac:dyDescent="0.3">
      <c r="A632" s="32">
        <v>44378</v>
      </c>
      <c r="B632">
        <v>2022</v>
      </c>
      <c r="C632" t="s">
        <v>71</v>
      </c>
      <c r="D632" t="s">
        <v>24</v>
      </c>
      <c r="E632" t="s">
        <v>7</v>
      </c>
      <c r="F632">
        <v>17</v>
      </c>
      <c r="G632">
        <v>14581</v>
      </c>
      <c r="H632">
        <v>2021</v>
      </c>
      <c r="I632">
        <v>1500000</v>
      </c>
      <c r="J632">
        <v>25500000</v>
      </c>
      <c r="K632">
        <v>1500000</v>
      </c>
      <c r="L632">
        <v>25500000</v>
      </c>
    </row>
    <row r="633" spans="1:12" x14ac:dyDescent="0.3">
      <c r="A633" s="32">
        <v>44378</v>
      </c>
      <c r="B633">
        <v>2022</v>
      </c>
      <c r="C633" t="s">
        <v>71</v>
      </c>
      <c r="D633" t="s">
        <v>37</v>
      </c>
      <c r="E633" t="s">
        <v>7</v>
      </c>
      <c r="F633">
        <v>286</v>
      </c>
      <c r="G633">
        <v>38063</v>
      </c>
      <c r="H633">
        <v>2021</v>
      </c>
      <c r="I633">
        <v>1500000</v>
      </c>
      <c r="J633">
        <v>429000000</v>
      </c>
      <c r="K633">
        <v>1500000</v>
      </c>
      <c r="L633">
        <v>429000000</v>
      </c>
    </row>
    <row r="634" spans="1:12" x14ac:dyDescent="0.3">
      <c r="A634" s="32">
        <v>44378</v>
      </c>
      <c r="B634">
        <v>2022</v>
      </c>
      <c r="C634" t="s">
        <v>71</v>
      </c>
      <c r="D634" t="s">
        <v>25</v>
      </c>
      <c r="E634" t="s">
        <v>7</v>
      </c>
      <c r="F634">
        <v>3</v>
      </c>
      <c r="G634">
        <v>5552</v>
      </c>
      <c r="H634">
        <v>2021</v>
      </c>
      <c r="I634">
        <v>1500000</v>
      </c>
      <c r="J634">
        <v>4500000</v>
      </c>
      <c r="K634">
        <v>1500000</v>
      </c>
      <c r="L634">
        <v>4500000</v>
      </c>
    </row>
    <row r="635" spans="1:12" x14ac:dyDescent="0.3">
      <c r="A635" s="32">
        <v>44378</v>
      </c>
      <c r="B635">
        <v>2022</v>
      </c>
      <c r="C635" t="s">
        <v>71</v>
      </c>
      <c r="D635" t="s">
        <v>26</v>
      </c>
      <c r="E635" t="s">
        <v>7</v>
      </c>
      <c r="F635">
        <v>3</v>
      </c>
      <c r="G635">
        <v>9328</v>
      </c>
      <c r="H635">
        <v>2021</v>
      </c>
      <c r="I635">
        <v>1500000</v>
      </c>
      <c r="J635">
        <v>4500000</v>
      </c>
      <c r="K635">
        <v>1500000</v>
      </c>
      <c r="L635">
        <v>4500000</v>
      </c>
    </row>
    <row r="636" spans="1:12" x14ac:dyDescent="0.3">
      <c r="A636" s="32">
        <v>44378</v>
      </c>
      <c r="B636">
        <v>2022</v>
      </c>
      <c r="C636" t="s">
        <v>71</v>
      </c>
      <c r="D636" t="s">
        <v>38</v>
      </c>
      <c r="E636" t="s">
        <v>7</v>
      </c>
      <c r="F636">
        <v>52</v>
      </c>
      <c r="G636">
        <v>14374</v>
      </c>
      <c r="H636">
        <v>2021</v>
      </c>
      <c r="I636">
        <v>1500000</v>
      </c>
      <c r="J636">
        <v>78000000</v>
      </c>
      <c r="K636">
        <v>1500000</v>
      </c>
      <c r="L636">
        <v>78000000</v>
      </c>
    </row>
    <row r="637" spans="1:12" x14ac:dyDescent="0.3">
      <c r="A637" s="32">
        <v>44378</v>
      </c>
      <c r="B637">
        <v>2022</v>
      </c>
      <c r="C637" t="s">
        <v>71</v>
      </c>
      <c r="D637" t="s">
        <v>39</v>
      </c>
      <c r="E637" t="s">
        <v>7</v>
      </c>
      <c r="F637">
        <v>88</v>
      </c>
      <c r="G637">
        <v>20857</v>
      </c>
      <c r="H637">
        <v>2021</v>
      </c>
      <c r="I637">
        <v>1500000</v>
      </c>
      <c r="J637">
        <v>132000000</v>
      </c>
      <c r="K637">
        <v>1500000</v>
      </c>
      <c r="L637">
        <v>132000000</v>
      </c>
    </row>
    <row r="638" spans="1:12" x14ac:dyDescent="0.3">
      <c r="A638" s="32">
        <v>44378</v>
      </c>
      <c r="B638">
        <v>2022</v>
      </c>
      <c r="C638" t="s">
        <v>71</v>
      </c>
      <c r="D638" t="s">
        <v>40</v>
      </c>
      <c r="E638" t="s">
        <v>7</v>
      </c>
      <c r="F638">
        <v>8</v>
      </c>
      <c r="G638">
        <v>27999</v>
      </c>
      <c r="H638">
        <v>2021</v>
      </c>
      <c r="I638">
        <v>1500000</v>
      </c>
      <c r="J638">
        <v>12000000</v>
      </c>
      <c r="K638">
        <v>1500000</v>
      </c>
      <c r="L638">
        <v>12000000</v>
      </c>
    </row>
    <row r="639" spans="1:12" x14ac:dyDescent="0.3">
      <c r="A639" s="32">
        <v>44378</v>
      </c>
      <c r="B639">
        <v>2022</v>
      </c>
      <c r="C639" t="s">
        <v>71</v>
      </c>
      <c r="D639" t="s">
        <v>27</v>
      </c>
      <c r="E639" t="s">
        <v>7</v>
      </c>
      <c r="F639">
        <v>11</v>
      </c>
      <c r="G639">
        <v>4182</v>
      </c>
      <c r="H639">
        <v>2021</v>
      </c>
      <c r="I639">
        <v>1500000</v>
      </c>
      <c r="J639">
        <v>16500000</v>
      </c>
      <c r="K639">
        <v>1500000</v>
      </c>
      <c r="L639">
        <v>16500000</v>
      </c>
    </row>
    <row r="640" spans="1:12" x14ac:dyDescent="0.3">
      <c r="A640" s="32">
        <v>44378</v>
      </c>
      <c r="B640">
        <v>2022</v>
      </c>
      <c r="C640" t="s">
        <v>71</v>
      </c>
      <c r="D640" t="s">
        <v>41</v>
      </c>
      <c r="E640" t="s">
        <v>7</v>
      </c>
      <c r="F640">
        <v>37</v>
      </c>
      <c r="G640">
        <v>8919</v>
      </c>
      <c r="H640">
        <v>2021</v>
      </c>
      <c r="I640">
        <v>1500000</v>
      </c>
      <c r="J640">
        <v>55500000</v>
      </c>
      <c r="K640">
        <v>1500000</v>
      </c>
      <c r="L640">
        <v>55500000</v>
      </c>
    </row>
    <row r="641" spans="1:12" x14ac:dyDescent="0.3">
      <c r="A641" s="32">
        <v>44409</v>
      </c>
      <c r="B641">
        <v>2022</v>
      </c>
      <c r="C641" t="s">
        <v>71</v>
      </c>
      <c r="D641" t="s">
        <v>32</v>
      </c>
      <c r="E641" t="s">
        <v>7</v>
      </c>
      <c r="F641">
        <v>78</v>
      </c>
      <c r="G641">
        <v>8245</v>
      </c>
      <c r="H641">
        <v>2021</v>
      </c>
      <c r="I641">
        <v>1500000</v>
      </c>
      <c r="J641">
        <v>117000000</v>
      </c>
      <c r="K641">
        <v>1500000</v>
      </c>
      <c r="L641">
        <v>117000000</v>
      </c>
    </row>
    <row r="642" spans="1:12" x14ac:dyDescent="0.3">
      <c r="A642" s="32">
        <v>44409</v>
      </c>
      <c r="B642">
        <v>2022</v>
      </c>
      <c r="C642" t="s">
        <v>71</v>
      </c>
      <c r="D642" t="s">
        <v>10</v>
      </c>
      <c r="E642" t="s">
        <v>7</v>
      </c>
      <c r="F642">
        <v>2</v>
      </c>
      <c r="G642">
        <v>6447</v>
      </c>
      <c r="H642">
        <v>2021</v>
      </c>
      <c r="I642">
        <v>1500000</v>
      </c>
      <c r="J642">
        <v>3000000</v>
      </c>
      <c r="K642">
        <v>1500000</v>
      </c>
      <c r="L642">
        <v>3000000</v>
      </c>
    </row>
    <row r="643" spans="1:12" x14ac:dyDescent="0.3">
      <c r="A643" s="32">
        <v>44409</v>
      </c>
      <c r="B643">
        <v>2022</v>
      </c>
      <c r="C643" t="s">
        <v>71</v>
      </c>
      <c r="D643" t="s">
        <v>21</v>
      </c>
      <c r="E643" t="s">
        <v>7</v>
      </c>
      <c r="F643">
        <v>7</v>
      </c>
      <c r="G643">
        <v>5724</v>
      </c>
      <c r="H643">
        <v>2021</v>
      </c>
      <c r="I643">
        <v>1500000</v>
      </c>
      <c r="J643">
        <v>10500000</v>
      </c>
      <c r="K643">
        <v>1500000</v>
      </c>
      <c r="L643">
        <v>10500000</v>
      </c>
    </row>
    <row r="644" spans="1:12" x14ac:dyDescent="0.3">
      <c r="A644" s="32">
        <v>44409</v>
      </c>
      <c r="B644">
        <v>2022</v>
      </c>
      <c r="C644" t="s">
        <v>71</v>
      </c>
      <c r="D644" t="s">
        <v>22</v>
      </c>
      <c r="E644" t="s">
        <v>7</v>
      </c>
      <c r="F644">
        <v>9</v>
      </c>
      <c r="G644">
        <v>1845</v>
      </c>
      <c r="H644">
        <v>2021</v>
      </c>
      <c r="I644">
        <v>1500000</v>
      </c>
      <c r="J644">
        <v>13500000</v>
      </c>
      <c r="K644">
        <v>1500000</v>
      </c>
      <c r="L644">
        <v>13500000</v>
      </c>
    </row>
    <row r="645" spans="1:12" x14ac:dyDescent="0.3">
      <c r="A645" s="32">
        <v>44409</v>
      </c>
      <c r="B645">
        <v>2022</v>
      </c>
      <c r="C645" t="s">
        <v>71</v>
      </c>
      <c r="D645" t="s">
        <v>11</v>
      </c>
      <c r="E645" t="s">
        <v>7</v>
      </c>
      <c r="F645">
        <v>11</v>
      </c>
      <c r="G645">
        <v>4350</v>
      </c>
      <c r="H645">
        <v>2021</v>
      </c>
      <c r="I645">
        <v>1500000</v>
      </c>
      <c r="J645">
        <v>16500000</v>
      </c>
      <c r="K645">
        <v>1500000</v>
      </c>
      <c r="L645">
        <v>16500000</v>
      </c>
    </row>
    <row r="646" spans="1:12" x14ac:dyDescent="0.3">
      <c r="A646" s="32">
        <v>44409</v>
      </c>
      <c r="B646">
        <v>2022</v>
      </c>
      <c r="C646" t="s">
        <v>71</v>
      </c>
      <c r="D646" t="s">
        <v>23</v>
      </c>
      <c r="E646" t="s">
        <v>7</v>
      </c>
      <c r="F646">
        <v>157</v>
      </c>
      <c r="G646">
        <v>13177</v>
      </c>
      <c r="H646">
        <v>2021</v>
      </c>
      <c r="I646">
        <v>1500000</v>
      </c>
      <c r="J646">
        <v>235500000</v>
      </c>
      <c r="K646">
        <v>1500000</v>
      </c>
      <c r="L646">
        <v>235500000</v>
      </c>
    </row>
    <row r="647" spans="1:12" x14ac:dyDescent="0.3">
      <c r="A647" s="32">
        <v>44409</v>
      </c>
      <c r="B647">
        <v>2022</v>
      </c>
      <c r="C647" t="s">
        <v>71</v>
      </c>
      <c r="D647" t="s">
        <v>33</v>
      </c>
      <c r="E647" t="s">
        <v>7</v>
      </c>
      <c r="F647">
        <v>19</v>
      </c>
      <c r="G647">
        <v>1439</v>
      </c>
      <c r="H647">
        <v>2021</v>
      </c>
      <c r="I647">
        <v>1500000</v>
      </c>
      <c r="J647">
        <v>28500000</v>
      </c>
      <c r="K647">
        <v>1500000</v>
      </c>
      <c r="L647">
        <v>28500000</v>
      </c>
    </row>
    <row r="648" spans="1:12" x14ac:dyDescent="0.3">
      <c r="A648" s="32">
        <v>44409</v>
      </c>
      <c r="B648">
        <v>2022</v>
      </c>
      <c r="C648" t="s">
        <v>71</v>
      </c>
      <c r="D648" t="s">
        <v>34</v>
      </c>
      <c r="E648" t="s">
        <v>7</v>
      </c>
      <c r="F648">
        <v>83</v>
      </c>
      <c r="G648">
        <v>20394</v>
      </c>
      <c r="H648">
        <v>2021</v>
      </c>
      <c r="I648">
        <v>1500000</v>
      </c>
      <c r="J648">
        <v>124500000</v>
      </c>
      <c r="K648">
        <v>1500000</v>
      </c>
      <c r="L648">
        <v>124500000</v>
      </c>
    </row>
    <row r="649" spans="1:12" x14ac:dyDescent="0.3">
      <c r="A649" s="32">
        <v>44409</v>
      </c>
      <c r="B649">
        <v>2022</v>
      </c>
      <c r="C649" t="s">
        <v>71</v>
      </c>
      <c r="D649" t="s">
        <v>30</v>
      </c>
      <c r="E649" t="s">
        <v>7</v>
      </c>
      <c r="F649">
        <v>3</v>
      </c>
      <c r="G649">
        <v>16027</v>
      </c>
      <c r="H649">
        <v>2021</v>
      </c>
      <c r="I649">
        <v>1500000</v>
      </c>
      <c r="J649">
        <v>4500000</v>
      </c>
      <c r="K649">
        <v>1500000</v>
      </c>
      <c r="L649">
        <v>4500000</v>
      </c>
    </row>
    <row r="650" spans="1:12" x14ac:dyDescent="0.3">
      <c r="A650" s="32">
        <v>44409</v>
      </c>
      <c r="B650">
        <v>2022</v>
      </c>
      <c r="C650" t="s">
        <v>71</v>
      </c>
      <c r="D650" t="s">
        <v>31</v>
      </c>
      <c r="E650" t="s">
        <v>7</v>
      </c>
      <c r="F650">
        <v>3</v>
      </c>
      <c r="G650">
        <v>5113</v>
      </c>
      <c r="H650">
        <v>2021</v>
      </c>
      <c r="I650">
        <v>1500000</v>
      </c>
      <c r="J650">
        <v>4500000</v>
      </c>
      <c r="K650">
        <v>1500000</v>
      </c>
      <c r="L650">
        <v>4500000</v>
      </c>
    </row>
    <row r="651" spans="1:12" x14ac:dyDescent="0.3">
      <c r="A651" s="32">
        <v>44409</v>
      </c>
      <c r="B651">
        <v>2022</v>
      </c>
      <c r="C651" t="s">
        <v>71</v>
      </c>
      <c r="D651" t="s">
        <v>35</v>
      </c>
      <c r="E651" t="s">
        <v>7</v>
      </c>
      <c r="F651">
        <v>137</v>
      </c>
      <c r="G651">
        <v>21975</v>
      </c>
      <c r="H651">
        <v>2021</v>
      </c>
      <c r="I651">
        <v>1500000</v>
      </c>
      <c r="J651">
        <v>205500000</v>
      </c>
      <c r="K651">
        <v>1500000</v>
      </c>
      <c r="L651">
        <v>205500000</v>
      </c>
    </row>
    <row r="652" spans="1:12" x14ac:dyDescent="0.3">
      <c r="A652" s="32">
        <v>44409</v>
      </c>
      <c r="B652">
        <v>2022</v>
      </c>
      <c r="C652" t="s">
        <v>71</v>
      </c>
      <c r="D652" t="s">
        <v>36</v>
      </c>
      <c r="E652" t="s">
        <v>7</v>
      </c>
      <c r="F652">
        <v>183</v>
      </c>
      <c r="G652">
        <v>22813</v>
      </c>
      <c r="H652">
        <v>2021</v>
      </c>
      <c r="I652">
        <v>1500000</v>
      </c>
      <c r="J652">
        <v>274500000</v>
      </c>
      <c r="K652">
        <v>1500000</v>
      </c>
      <c r="L652">
        <v>274500000</v>
      </c>
    </row>
    <row r="653" spans="1:12" x14ac:dyDescent="0.3">
      <c r="A653" s="32">
        <v>44409</v>
      </c>
      <c r="B653">
        <v>2022</v>
      </c>
      <c r="C653" t="s">
        <v>71</v>
      </c>
      <c r="D653" t="s">
        <v>24</v>
      </c>
      <c r="E653" t="s">
        <v>7</v>
      </c>
      <c r="F653">
        <v>26</v>
      </c>
      <c r="G653">
        <v>12758</v>
      </c>
      <c r="H653">
        <v>2021</v>
      </c>
      <c r="I653">
        <v>1500000</v>
      </c>
      <c r="J653">
        <v>39000000</v>
      </c>
      <c r="K653">
        <v>1500000</v>
      </c>
      <c r="L653">
        <v>39000000</v>
      </c>
    </row>
    <row r="654" spans="1:12" x14ac:dyDescent="0.3">
      <c r="A654" s="32">
        <v>44409</v>
      </c>
      <c r="B654">
        <v>2022</v>
      </c>
      <c r="C654" t="s">
        <v>71</v>
      </c>
      <c r="D654" t="s">
        <v>37</v>
      </c>
      <c r="E654" t="s">
        <v>7</v>
      </c>
      <c r="F654">
        <v>197</v>
      </c>
      <c r="G654">
        <v>35127</v>
      </c>
      <c r="H654">
        <v>2021</v>
      </c>
      <c r="I654">
        <v>1500000</v>
      </c>
      <c r="J654">
        <v>295500000</v>
      </c>
      <c r="K654">
        <v>1500000</v>
      </c>
      <c r="L654">
        <v>295500000</v>
      </c>
    </row>
    <row r="655" spans="1:12" x14ac:dyDescent="0.3">
      <c r="A655" s="32">
        <v>44409</v>
      </c>
      <c r="B655">
        <v>2022</v>
      </c>
      <c r="C655" t="s">
        <v>71</v>
      </c>
      <c r="D655" t="s">
        <v>25</v>
      </c>
      <c r="E655" t="s">
        <v>7</v>
      </c>
      <c r="F655">
        <v>4</v>
      </c>
      <c r="G655">
        <v>5453</v>
      </c>
      <c r="H655">
        <v>2021</v>
      </c>
      <c r="I655">
        <v>1500000</v>
      </c>
      <c r="J655">
        <v>6000000</v>
      </c>
      <c r="K655">
        <v>1500000</v>
      </c>
      <c r="L655">
        <v>6000000</v>
      </c>
    </row>
    <row r="656" spans="1:12" x14ac:dyDescent="0.3">
      <c r="A656" s="32">
        <v>44409</v>
      </c>
      <c r="B656">
        <v>2022</v>
      </c>
      <c r="C656" t="s">
        <v>71</v>
      </c>
      <c r="D656" t="s">
        <v>26</v>
      </c>
      <c r="E656" t="s">
        <v>7</v>
      </c>
      <c r="F656">
        <v>4</v>
      </c>
      <c r="G656">
        <v>9209</v>
      </c>
      <c r="H656">
        <v>2021</v>
      </c>
      <c r="I656">
        <v>1500000</v>
      </c>
      <c r="J656">
        <v>6000000</v>
      </c>
      <c r="K656">
        <v>1500000</v>
      </c>
      <c r="L656">
        <v>6000000</v>
      </c>
    </row>
    <row r="657" spans="1:12" x14ac:dyDescent="0.3">
      <c r="A657" s="32">
        <v>44409</v>
      </c>
      <c r="B657">
        <v>2022</v>
      </c>
      <c r="C657" t="s">
        <v>71</v>
      </c>
      <c r="D657" t="s">
        <v>38</v>
      </c>
      <c r="E657" t="s">
        <v>7</v>
      </c>
      <c r="F657">
        <v>53</v>
      </c>
      <c r="G657">
        <v>11454</v>
      </c>
      <c r="H657">
        <v>2021</v>
      </c>
      <c r="I657">
        <v>1500000</v>
      </c>
      <c r="J657">
        <v>79500000</v>
      </c>
      <c r="K657">
        <v>1500000</v>
      </c>
      <c r="L657">
        <v>79500000</v>
      </c>
    </row>
    <row r="658" spans="1:12" x14ac:dyDescent="0.3">
      <c r="A658" s="32">
        <v>44409</v>
      </c>
      <c r="B658">
        <v>2022</v>
      </c>
      <c r="C658" t="s">
        <v>71</v>
      </c>
      <c r="D658" t="s">
        <v>39</v>
      </c>
      <c r="E658" t="s">
        <v>7</v>
      </c>
      <c r="F658">
        <v>88</v>
      </c>
      <c r="G658">
        <v>20865</v>
      </c>
      <c r="H658">
        <v>2021</v>
      </c>
      <c r="I658">
        <v>1500000</v>
      </c>
      <c r="J658">
        <v>132000000</v>
      </c>
      <c r="K658">
        <v>1500000</v>
      </c>
      <c r="L658">
        <v>132000000</v>
      </c>
    </row>
    <row r="659" spans="1:12" x14ac:dyDescent="0.3">
      <c r="A659" s="32">
        <v>44409</v>
      </c>
      <c r="B659">
        <v>2022</v>
      </c>
      <c r="C659" t="s">
        <v>71</v>
      </c>
      <c r="D659" t="s">
        <v>40</v>
      </c>
      <c r="E659" t="s">
        <v>7</v>
      </c>
      <c r="F659">
        <v>3</v>
      </c>
      <c r="G659">
        <v>24012</v>
      </c>
      <c r="H659">
        <v>2021</v>
      </c>
      <c r="I659">
        <v>1500000</v>
      </c>
      <c r="J659">
        <v>4500000</v>
      </c>
      <c r="K659">
        <v>1500000</v>
      </c>
      <c r="L659">
        <v>4500000</v>
      </c>
    </row>
    <row r="660" spans="1:12" x14ac:dyDescent="0.3">
      <c r="A660" s="32">
        <v>44409</v>
      </c>
      <c r="B660">
        <v>2022</v>
      </c>
      <c r="C660" t="s">
        <v>71</v>
      </c>
      <c r="D660" t="s">
        <v>27</v>
      </c>
      <c r="E660" t="s">
        <v>7</v>
      </c>
      <c r="F660">
        <v>6</v>
      </c>
      <c r="G660">
        <v>3760</v>
      </c>
      <c r="H660">
        <v>2021</v>
      </c>
      <c r="I660">
        <v>1500000</v>
      </c>
      <c r="J660">
        <v>9000000</v>
      </c>
      <c r="K660">
        <v>1500000</v>
      </c>
      <c r="L660">
        <v>9000000</v>
      </c>
    </row>
    <row r="661" spans="1:12" x14ac:dyDescent="0.3">
      <c r="A661" s="32">
        <v>44409</v>
      </c>
      <c r="B661">
        <v>2022</v>
      </c>
      <c r="C661" t="s">
        <v>71</v>
      </c>
      <c r="D661" t="s">
        <v>41</v>
      </c>
      <c r="E661" t="s">
        <v>7</v>
      </c>
      <c r="F661">
        <v>28</v>
      </c>
      <c r="G661">
        <v>9198</v>
      </c>
      <c r="H661">
        <v>2021</v>
      </c>
      <c r="I661">
        <v>1500000</v>
      </c>
      <c r="J661">
        <v>42000000</v>
      </c>
      <c r="K661">
        <v>1500000</v>
      </c>
      <c r="L661">
        <v>42000000</v>
      </c>
    </row>
    <row r="662" spans="1:12" x14ac:dyDescent="0.3">
      <c r="A662" s="32">
        <v>44440</v>
      </c>
      <c r="B662">
        <v>2022</v>
      </c>
      <c r="C662" t="s">
        <v>71</v>
      </c>
      <c r="D662" t="s">
        <v>32</v>
      </c>
      <c r="E662" t="s">
        <v>7</v>
      </c>
      <c r="F662">
        <v>39</v>
      </c>
      <c r="G662">
        <v>7952</v>
      </c>
      <c r="H662">
        <v>2021</v>
      </c>
      <c r="I662">
        <v>1500000</v>
      </c>
      <c r="J662">
        <v>58500000</v>
      </c>
      <c r="K662">
        <v>1500000</v>
      </c>
      <c r="L662">
        <v>58500000</v>
      </c>
    </row>
    <row r="663" spans="1:12" x14ac:dyDescent="0.3">
      <c r="A663" s="32">
        <v>44440</v>
      </c>
      <c r="B663">
        <v>2022</v>
      </c>
      <c r="C663" t="s">
        <v>71</v>
      </c>
      <c r="D663" t="s">
        <v>21</v>
      </c>
      <c r="E663" t="s">
        <v>7</v>
      </c>
      <c r="F663">
        <v>4</v>
      </c>
      <c r="G663">
        <v>4339</v>
      </c>
      <c r="H663">
        <v>2021</v>
      </c>
      <c r="I663">
        <v>1500000</v>
      </c>
      <c r="J663">
        <v>6000000</v>
      </c>
      <c r="K663">
        <v>1500000</v>
      </c>
      <c r="L663">
        <v>6000000</v>
      </c>
    </row>
    <row r="664" spans="1:12" x14ac:dyDescent="0.3">
      <c r="A664" s="32">
        <v>44440</v>
      </c>
      <c r="B664">
        <v>2022</v>
      </c>
      <c r="C664" t="s">
        <v>71</v>
      </c>
      <c r="D664" t="s">
        <v>22</v>
      </c>
      <c r="E664" t="s">
        <v>7</v>
      </c>
      <c r="F664">
        <v>20</v>
      </c>
      <c r="G664">
        <v>1607</v>
      </c>
      <c r="H664">
        <v>2021</v>
      </c>
      <c r="I664">
        <v>1500000</v>
      </c>
      <c r="J664">
        <v>30000000</v>
      </c>
      <c r="K664">
        <v>1500000</v>
      </c>
      <c r="L664">
        <v>30000000</v>
      </c>
    </row>
    <row r="665" spans="1:12" x14ac:dyDescent="0.3">
      <c r="A665" s="32">
        <v>44440</v>
      </c>
      <c r="B665">
        <v>2022</v>
      </c>
      <c r="C665" t="s">
        <v>71</v>
      </c>
      <c r="D665" t="s">
        <v>11</v>
      </c>
      <c r="E665" t="s">
        <v>7</v>
      </c>
      <c r="F665">
        <v>12</v>
      </c>
      <c r="G665">
        <v>3650</v>
      </c>
      <c r="H665">
        <v>2021</v>
      </c>
      <c r="I665">
        <v>1500000</v>
      </c>
      <c r="J665">
        <v>18000000</v>
      </c>
      <c r="K665">
        <v>1500000</v>
      </c>
      <c r="L665">
        <v>18000000</v>
      </c>
    </row>
    <row r="666" spans="1:12" x14ac:dyDescent="0.3">
      <c r="A666" s="32">
        <v>44440</v>
      </c>
      <c r="B666">
        <v>2022</v>
      </c>
      <c r="C666" t="s">
        <v>71</v>
      </c>
      <c r="D666" t="s">
        <v>23</v>
      </c>
      <c r="E666" t="s">
        <v>7</v>
      </c>
      <c r="F666">
        <v>265</v>
      </c>
      <c r="G666">
        <v>9181</v>
      </c>
      <c r="H666">
        <v>2021</v>
      </c>
      <c r="I666">
        <v>1500000</v>
      </c>
      <c r="J666">
        <v>397500000</v>
      </c>
      <c r="K666">
        <v>1500000</v>
      </c>
      <c r="L666">
        <v>397500000</v>
      </c>
    </row>
    <row r="667" spans="1:12" x14ac:dyDescent="0.3">
      <c r="A667" s="32">
        <v>44440</v>
      </c>
      <c r="B667">
        <v>2022</v>
      </c>
      <c r="C667" t="s">
        <v>71</v>
      </c>
      <c r="D667" t="s">
        <v>33</v>
      </c>
      <c r="E667" t="s">
        <v>7</v>
      </c>
      <c r="F667">
        <v>34</v>
      </c>
      <c r="G667">
        <v>1277</v>
      </c>
      <c r="H667">
        <v>2021</v>
      </c>
      <c r="I667">
        <v>1500000</v>
      </c>
      <c r="J667">
        <v>51000000</v>
      </c>
      <c r="K667">
        <v>1500000</v>
      </c>
      <c r="L667">
        <v>51000000</v>
      </c>
    </row>
    <row r="668" spans="1:12" x14ac:dyDescent="0.3">
      <c r="A668" s="32">
        <v>44440</v>
      </c>
      <c r="B668">
        <v>2022</v>
      </c>
      <c r="C668" t="s">
        <v>71</v>
      </c>
      <c r="D668" t="s">
        <v>34</v>
      </c>
      <c r="E668" t="s">
        <v>7</v>
      </c>
      <c r="F668">
        <v>131</v>
      </c>
      <c r="G668">
        <v>24797</v>
      </c>
      <c r="H668">
        <v>2021</v>
      </c>
      <c r="I668">
        <v>1500000</v>
      </c>
      <c r="J668">
        <v>196500000</v>
      </c>
      <c r="K668">
        <v>1500000</v>
      </c>
      <c r="L668">
        <v>196500000</v>
      </c>
    </row>
    <row r="669" spans="1:12" x14ac:dyDescent="0.3">
      <c r="A669" s="32">
        <v>44440</v>
      </c>
      <c r="B669">
        <v>2022</v>
      </c>
      <c r="C669" t="s">
        <v>71</v>
      </c>
      <c r="D669" t="s">
        <v>30</v>
      </c>
      <c r="E669" t="s">
        <v>7</v>
      </c>
      <c r="F669">
        <v>7</v>
      </c>
      <c r="G669">
        <v>14879</v>
      </c>
      <c r="H669">
        <v>2021</v>
      </c>
      <c r="I669">
        <v>1500000</v>
      </c>
      <c r="J669">
        <v>10500000</v>
      </c>
      <c r="K669">
        <v>1500000</v>
      </c>
      <c r="L669">
        <v>10500000</v>
      </c>
    </row>
    <row r="670" spans="1:12" x14ac:dyDescent="0.3">
      <c r="A670" s="32">
        <v>44440</v>
      </c>
      <c r="B670">
        <v>2022</v>
      </c>
      <c r="C670" t="s">
        <v>71</v>
      </c>
      <c r="D670" t="s">
        <v>31</v>
      </c>
      <c r="E670" t="s">
        <v>7</v>
      </c>
      <c r="F670">
        <v>12</v>
      </c>
      <c r="G670">
        <v>3892</v>
      </c>
      <c r="H670">
        <v>2021</v>
      </c>
      <c r="I670">
        <v>1500000</v>
      </c>
      <c r="J670">
        <v>18000000</v>
      </c>
      <c r="K670">
        <v>1500000</v>
      </c>
      <c r="L670">
        <v>18000000</v>
      </c>
    </row>
    <row r="671" spans="1:12" x14ac:dyDescent="0.3">
      <c r="A671" s="32">
        <v>44440</v>
      </c>
      <c r="B671">
        <v>2022</v>
      </c>
      <c r="C671" t="s">
        <v>71</v>
      </c>
      <c r="D671" t="s">
        <v>35</v>
      </c>
      <c r="E671" t="s">
        <v>7</v>
      </c>
      <c r="F671">
        <v>227</v>
      </c>
      <c r="G671">
        <v>21407</v>
      </c>
      <c r="H671">
        <v>2021</v>
      </c>
      <c r="I671">
        <v>1500000</v>
      </c>
      <c r="J671">
        <v>340500000</v>
      </c>
      <c r="K671">
        <v>1500000</v>
      </c>
      <c r="L671">
        <v>340500000</v>
      </c>
    </row>
    <row r="672" spans="1:12" x14ac:dyDescent="0.3">
      <c r="A672" s="32">
        <v>44440</v>
      </c>
      <c r="B672">
        <v>2022</v>
      </c>
      <c r="C672" t="s">
        <v>71</v>
      </c>
      <c r="D672" t="s">
        <v>36</v>
      </c>
      <c r="E672" t="s">
        <v>7</v>
      </c>
      <c r="F672">
        <v>164</v>
      </c>
      <c r="G672">
        <v>22063</v>
      </c>
      <c r="H672">
        <v>2021</v>
      </c>
      <c r="I672">
        <v>1500000</v>
      </c>
      <c r="J672">
        <v>246000000</v>
      </c>
      <c r="K672">
        <v>1500000</v>
      </c>
      <c r="L672">
        <v>246000000</v>
      </c>
    </row>
    <row r="673" spans="1:12" x14ac:dyDescent="0.3">
      <c r="A673" s="32">
        <v>44440</v>
      </c>
      <c r="B673">
        <v>2022</v>
      </c>
      <c r="C673" t="s">
        <v>71</v>
      </c>
      <c r="D673" t="s">
        <v>24</v>
      </c>
      <c r="E673" t="s">
        <v>7</v>
      </c>
      <c r="F673">
        <v>23</v>
      </c>
      <c r="G673">
        <v>11756</v>
      </c>
      <c r="H673">
        <v>2021</v>
      </c>
      <c r="I673">
        <v>1500000</v>
      </c>
      <c r="J673">
        <v>34500000</v>
      </c>
      <c r="K673">
        <v>1500000</v>
      </c>
      <c r="L673">
        <v>34500000</v>
      </c>
    </row>
    <row r="674" spans="1:12" x14ac:dyDescent="0.3">
      <c r="A674" s="32">
        <v>44440</v>
      </c>
      <c r="B674">
        <v>2022</v>
      </c>
      <c r="C674" t="s">
        <v>71</v>
      </c>
      <c r="D674" t="s">
        <v>37</v>
      </c>
      <c r="E674" t="s">
        <v>7</v>
      </c>
      <c r="F674">
        <v>148</v>
      </c>
      <c r="G674">
        <v>27900</v>
      </c>
      <c r="H674">
        <v>2021</v>
      </c>
      <c r="I674">
        <v>1500000</v>
      </c>
      <c r="J674">
        <v>222000000</v>
      </c>
      <c r="K674">
        <v>1500000</v>
      </c>
      <c r="L674">
        <v>222000000</v>
      </c>
    </row>
    <row r="675" spans="1:12" x14ac:dyDescent="0.3">
      <c r="A675" s="32">
        <v>44440</v>
      </c>
      <c r="B675">
        <v>2022</v>
      </c>
      <c r="C675" t="s">
        <v>71</v>
      </c>
      <c r="D675" t="s">
        <v>25</v>
      </c>
      <c r="E675" t="s">
        <v>7</v>
      </c>
      <c r="F675">
        <v>2</v>
      </c>
      <c r="G675">
        <v>4865</v>
      </c>
      <c r="H675">
        <v>2021</v>
      </c>
      <c r="I675">
        <v>1500000</v>
      </c>
      <c r="J675">
        <v>3000000</v>
      </c>
      <c r="K675">
        <v>1500000</v>
      </c>
      <c r="L675">
        <v>3000000</v>
      </c>
    </row>
    <row r="676" spans="1:12" x14ac:dyDescent="0.3">
      <c r="A676" s="32">
        <v>44440</v>
      </c>
      <c r="B676">
        <v>2022</v>
      </c>
      <c r="C676" t="s">
        <v>71</v>
      </c>
      <c r="D676" t="s">
        <v>19</v>
      </c>
      <c r="E676" t="s">
        <v>7</v>
      </c>
      <c r="F676">
        <v>2</v>
      </c>
      <c r="G676">
        <v>640</v>
      </c>
      <c r="H676">
        <v>2021</v>
      </c>
      <c r="I676">
        <v>1500000</v>
      </c>
      <c r="J676">
        <v>3000000</v>
      </c>
      <c r="K676">
        <v>1500000</v>
      </c>
      <c r="L676">
        <v>3000000</v>
      </c>
    </row>
    <row r="677" spans="1:12" x14ac:dyDescent="0.3">
      <c r="A677" s="32">
        <v>44440</v>
      </c>
      <c r="B677">
        <v>2022</v>
      </c>
      <c r="C677" t="s">
        <v>71</v>
      </c>
      <c r="D677" t="s">
        <v>26</v>
      </c>
      <c r="E677" t="s">
        <v>7</v>
      </c>
      <c r="F677">
        <v>3</v>
      </c>
      <c r="G677">
        <v>7521</v>
      </c>
      <c r="H677">
        <v>2021</v>
      </c>
      <c r="I677">
        <v>1500000</v>
      </c>
      <c r="J677">
        <v>4500000</v>
      </c>
      <c r="K677">
        <v>1500000</v>
      </c>
      <c r="L677">
        <v>4500000</v>
      </c>
    </row>
    <row r="678" spans="1:12" x14ac:dyDescent="0.3">
      <c r="A678" s="32">
        <v>44440</v>
      </c>
      <c r="B678">
        <v>2022</v>
      </c>
      <c r="C678" t="s">
        <v>71</v>
      </c>
      <c r="D678" t="s">
        <v>38</v>
      </c>
      <c r="E678" t="s">
        <v>7</v>
      </c>
      <c r="F678">
        <v>69</v>
      </c>
      <c r="G678">
        <v>11035</v>
      </c>
      <c r="H678">
        <v>2021</v>
      </c>
      <c r="I678">
        <v>1500000</v>
      </c>
      <c r="J678">
        <v>103500000</v>
      </c>
      <c r="K678">
        <v>1500000</v>
      </c>
      <c r="L678">
        <v>103500000</v>
      </c>
    </row>
    <row r="679" spans="1:12" x14ac:dyDescent="0.3">
      <c r="A679" s="32">
        <v>44440</v>
      </c>
      <c r="B679">
        <v>2022</v>
      </c>
      <c r="C679" t="s">
        <v>71</v>
      </c>
      <c r="D679" t="s">
        <v>39</v>
      </c>
      <c r="E679" t="s">
        <v>7</v>
      </c>
      <c r="F679">
        <v>107</v>
      </c>
      <c r="G679">
        <v>18823</v>
      </c>
      <c r="H679">
        <v>2021</v>
      </c>
      <c r="I679">
        <v>1500000</v>
      </c>
      <c r="J679">
        <v>160500000</v>
      </c>
      <c r="K679">
        <v>1500000</v>
      </c>
      <c r="L679">
        <v>160500000</v>
      </c>
    </row>
    <row r="680" spans="1:12" x14ac:dyDescent="0.3">
      <c r="A680" s="32">
        <v>44440</v>
      </c>
      <c r="B680">
        <v>2022</v>
      </c>
      <c r="C680" t="s">
        <v>71</v>
      </c>
      <c r="D680" t="s">
        <v>40</v>
      </c>
      <c r="E680" t="s">
        <v>7</v>
      </c>
      <c r="F680">
        <v>4</v>
      </c>
      <c r="G680">
        <v>23510</v>
      </c>
      <c r="H680">
        <v>2021</v>
      </c>
      <c r="I680">
        <v>1500000</v>
      </c>
      <c r="J680">
        <v>6000000</v>
      </c>
      <c r="K680">
        <v>1500000</v>
      </c>
      <c r="L680">
        <v>6000000</v>
      </c>
    </row>
    <row r="681" spans="1:12" x14ac:dyDescent="0.3">
      <c r="A681" s="32">
        <v>44440</v>
      </c>
      <c r="B681">
        <v>2022</v>
      </c>
      <c r="C681" t="s">
        <v>71</v>
      </c>
      <c r="D681" t="s">
        <v>27</v>
      </c>
      <c r="E681" t="s">
        <v>7</v>
      </c>
      <c r="F681">
        <v>10</v>
      </c>
      <c r="G681">
        <v>3171</v>
      </c>
      <c r="H681">
        <v>2021</v>
      </c>
      <c r="I681">
        <v>1500000</v>
      </c>
      <c r="J681">
        <v>15000000</v>
      </c>
      <c r="K681">
        <v>1500000</v>
      </c>
      <c r="L681">
        <v>15000000</v>
      </c>
    </row>
    <row r="682" spans="1:12" x14ac:dyDescent="0.3">
      <c r="A682" s="32">
        <v>44440</v>
      </c>
      <c r="B682">
        <v>2022</v>
      </c>
      <c r="C682" t="s">
        <v>71</v>
      </c>
      <c r="D682" t="s">
        <v>41</v>
      </c>
      <c r="E682" t="s">
        <v>7</v>
      </c>
      <c r="F682">
        <v>34</v>
      </c>
      <c r="G682">
        <v>9437</v>
      </c>
      <c r="H682">
        <v>2021</v>
      </c>
      <c r="I682">
        <v>1500000</v>
      </c>
      <c r="J682">
        <v>51000000</v>
      </c>
      <c r="K682">
        <v>1500000</v>
      </c>
      <c r="L682">
        <v>51000000</v>
      </c>
    </row>
    <row r="683" spans="1:12" x14ac:dyDescent="0.3">
      <c r="A683" s="32">
        <v>44470</v>
      </c>
      <c r="B683">
        <v>2022</v>
      </c>
      <c r="C683" t="s">
        <v>70</v>
      </c>
      <c r="D683" t="s">
        <v>32</v>
      </c>
      <c r="E683" t="s">
        <v>7</v>
      </c>
      <c r="F683">
        <v>37</v>
      </c>
      <c r="G683">
        <v>7366</v>
      </c>
      <c r="H683">
        <v>2021</v>
      </c>
      <c r="I683">
        <v>1500000</v>
      </c>
      <c r="J683">
        <v>55500000</v>
      </c>
      <c r="K683">
        <v>1500000</v>
      </c>
      <c r="L683">
        <v>55500000</v>
      </c>
    </row>
    <row r="684" spans="1:12" x14ac:dyDescent="0.3">
      <c r="A684" s="32">
        <v>44470</v>
      </c>
      <c r="B684">
        <v>2022</v>
      </c>
      <c r="C684" t="s">
        <v>70</v>
      </c>
      <c r="D684" t="s">
        <v>21</v>
      </c>
      <c r="E684" t="s">
        <v>7</v>
      </c>
      <c r="F684">
        <v>7</v>
      </c>
      <c r="G684">
        <v>5838</v>
      </c>
      <c r="H684">
        <v>2021</v>
      </c>
      <c r="I684">
        <v>1500000</v>
      </c>
      <c r="J684">
        <v>10500000</v>
      </c>
      <c r="K684">
        <v>1500000</v>
      </c>
      <c r="L684">
        <v>10500000</v>
      </c>
    </row>
    <row r="685" spans="1:12" x14ac:dyDescent="0.3">
      <c r="A685" s="32">
        <v>44470</v>
      </c>
      <c r="B685">
        <v>2022</v>
      </c>
      <c r="C685" t="s">
        <v>70</v>
      </c>
      <c r="D685" t="s">
        <v>22</v>
      </c>
      <c r="E685" t="s">
        <v>7</v>
      </c>
      <c r="F685">
        <v>12</v>
      </c>
      <c r="G685">
        <v>1816</v>
      </c>
      <c r="H685">
        <v>2021</v>
      </c>
      <c r="I685">
        <v>1500000</v>
      </c>
      <c r="J685">
        <v>18000000</v>
      </c>
      <c r="K685">
        <v>1500000</v>
      </c>
      <c r="L685">
        <v>18000000</v>
      </c>
    </row>
    <row r="686" spans="1:12" x14ac:dyDescent="0.3">
      <c r="A686" s="32">
        <v>44470</v>
      </c>
      <c r="B686">
        <v>2022</v>
      </c>
      <c r="C686" t="s">
        <v>70</v>
      </c>
      <c r="D686" t="s">
        <v>11</v>
      </c>
      <c r="E686" t="s">
        <v>7</v>
      </c>
      <c r="F686">
        <v>11</v>
      </c>
      <c r="G686">
        <v>5255</v>
      </c>
      <c r="H686">
        <v>2021</v>
      </c>
      <c r="I686">
        <v>1500000</v>
      </c>
      <c r="J686">
        <v>16500000</v>
      </c>
      <c r="K686">
        <v>1500000</v>
      </c>
      <c r="L686">
        <v>16500000</v>
      </c>
    </row>
    <row r="687" spans="1:12" x14ac:dyDescent="0.3">
      <c r="A687" s="32">
        <v>44470</v>
      </c>
      <c r="B687">
        <v>2022</v>
      </c>
      <c r="C687" t="s">
        <v>70</v>
      </c>
      <c r="D687" t="s">
        <v>23</v>
      </c>
      <c r="E687" t="s">
        <v>7</v>
      </c>
      <c r="F687">
        <v>253</v>
      </c>
      <c r="G687">
        <v>12876</v>
      </c>
      <c r="H687">
        <v>2021</v>
      </c>
      <c r="I687">
        <v>1500000</v>
      </c>
      <c r="J687">
        <v>379500000</v>
      </c>
      <c r="K687">
        <v>1500000</v>
      </c>
      <c r="L687">
        <v>379500000</v>
      </c>
    </row>
    <row r="688" spans="1:12" x14ac:dyDescent="0.3">
      <c r="A688" s="32">
        <v>44470</v>
      </c>
      <c r="B688">
        <v>2022</v>
      </c>
      <c r="C688" t="s">
        <v>70</v>
      </c>
      <c r="D688" t="s">
        <v>33</v>
      </c>
      <c r="E688" t="s">
        <v>7</v>
      </c>
      <c r="F688">
        <v>28</v>
      </c>
      <c r="G688">
        <v>1165</v>
      </c>
      <c r="H688">
        <v>2021</v>
      </c>
      <c r="I688">
        <v>1500000</v>
      </c>
      <c r="J688">
        <v>42000000</v>
      </c>
      <c r="K688">
        <v>1500000</v>
      </c>
      <c r="L688">
        <v>42000000</v>
      </c>
    </row>
    <row r="689" spans="1:12" x14ac:dyDescent="0.3">
      <c r="A689" s="32">
        <v>44470</v>
      </c>
      <c r="B689">
        <v>2022</v>
      </c>
      <c r="C689" t="s">
        <v>70</v>
      </c>
      <c r="D689" t="s">
        <v>34</v>
      </c>
      <c r="E689" t="s">
        <v>7</v>
      </c>
      <c r="F689">
        <v>104</v>
      </c>
      <c r="G689">
        <v>23184</v>
      </c>
      <c r="H689">
        <v>2021</v>
      </c>
      <c r="I689">
        <v>1500000</v>
      </c>
      <c r="J689">
        <v>156000000</v>
      </c>
      <c r="K689">
        <v>1500000</v>
      </c>
      <c r="L689">
        <v>156000000</v>
      </c>
    </row>
    <row r="690" spans="1:12" x14ac:dyDescent="0.3">
      <c r="A690" s="32">
        <v>44470</v>
      </c>
      <c r="B690">
        <v>2022</v>
      </c>
      <c r="C690" t="s">
        <v>70</v>
      </c>
      <c r="D690" t="s">
        <v>30</v>
      </c>
      <c r="E690" t="s">
        <v>7</v>
      </c>
      <c r="F690">
        <v>8</v>
      </c>
      <c r="G690">
        <v>11634</v>
      </c>
      <c r="H690">
        <v>2021</v>
      </c>
      <c r="I690">
        <v>1500000</v>
      </c>
      <c r="J690">
        <v>12000000</v>
      </c>
      <c r="K690">
        <v>1500000</v>
      </c>
      <c r="L690">
        <v>12000000</v>
      </c>
    </row>
    <row r="691" spans="1:12" x14ac:dyDescent="0.3">
      <c r="A691" s="32">
        <v>44470</v>
      </c>
      <c r="B691">
        <v>2022</v>
      </c>
      <c r="C691" t="s">
        <v>70</v>
      </c>
      <c r="D691" t="s">
        <v>13</v>
      </c>
      <c r="E691" t="s">
        <v>7</v>
      </c>
      <c r="F691">
        <v>2</v>
      </c>
      <c r="G691">
        <v>4205</v>
      </c>
      <c r="H691">
        <v>2021</v>
      </c>
      <c r="I691">
        <v>1500000</v>
      </c>
      <c r="J691">
        <v>3000000</v>
      </c>
      <c r="K691">
        <v>1500000</v>
      </c>
      <c r="L691">
        <v>3000000</v>
      </c>
    </row>
    <row r="692" spans="1:12" x14ac:dyDescent="0.3">
      <c r="A692" s="32">
        <v>44470</v>
      </c>
      <c r="B692">
        <v>2022</v>
      </c>
      <c r="C692" t="s">
        <v>70</v>
      </c>
      <c r="D692" t="s">
        <v>31</v>
      </c>
      <c r="E692" t="s">
        <v>7</v>
      </c>
      <c r="F692">
        <v>5</v>
      </c>
      <c r="G692">
        <v>4806</v>
      </c>
      <c r="H692">
        <v>2021</v>
      </c>
      <c r="I692">
        <v>1500000</v>
      </c>
      <c r="J692">
        <v>7500000</v>
      </c>
      <c r="K692">
        <v>1500000</v>
      </c>
      <c r="L692">
        <v>7500000</v>
      </c>
    </row>
    <row r="693" spans="1:12" x14ac:dyDescent="0.3">
      <c r="A693" s="32">
        <v>44470</v>
      </c>
      <c r="B693">
        <v>2022</v>
      </c>
      <c r="C693" t="s">
        <v>70</v>
      </c>
      <c r="D693" t="s">
        <v>35</v>
      </c>
      <c r="E693" t="s">
        <v>7</v>
      </c>
      <c r="F693">
        <v>163</v>
      </c>
      <c r="G693">
        <v>18505</v>
      </c>
      <c r="H693">
        <v>2021</v>
      </c>
      <c r="I693">
        <v>1500000</v>
      </c>
      <c r="J693">
        <v>244500000</v>
      </c>
      <c r="K693">
        <v>1500000</v>
      </c>
      <c r="L693">
        <v>244500000</v>
      </c>
    </row>
    <row r="694" spans="1:12" x14ac:dyDescent="0.3">
      <c r="A694" s="32">
        <v>44470</v>
      </c>
      <c r="B694">
        <v>2022</v>
      </c>
      <c r="C694" t="s">
        <v>70</v>
      </c>
      <c r="D694" t="s">
        <v>36</v>
      </c>
      <c r="E694" t="s">
        <v>7</v>
      </c>
      <c r="F694">
        <v>158</v>
      </c>
      <c r="G694">
        <v>14562</v>
      </c>
      <c r="H694">
        <v>2021</v>
      </c>
      <c r="I694">
        <v>1500000</v>
      </c>
      <c r="J694">
        <v>237000000</v>
      </c>
      <c r="K694">
        <v>1500000</v>
      </c>
      <c r="L694">
        <v>237000000</v>
      </c>
    </row>
    <row r="695" spans="1:12" x14ac:dyDescent="0.3">
      <c r="A695" s="32">
        <v>44470</v>
      </c>
      <c r="B695">
        <v>2022</v>
      </c>
      <c r="C695" t="s">
        <v>70</v>
      </c>
      <c r="D695" t="s">
        <v>24</v>
      </c>
      <c r="E695" t="s">
        <v>7</v>
      </c>
      <c r="F695">
        <v>20</v>
      </c>
      <c r="G695">
        <v>9554</v>
      </c>
      <c r="H695">
        <v>2021</v>
      </c>
      <c r="I695">
        <v>1500000</v>
      </c>
      <c r="J695">
        <v>30000000</v>
      </c>
      <c r="K695">
        <v>1500000</v>
      </c>
      <c r="L695">
        <v>30000000</v>
      </c>
    </row>
    <row r="696" spans="1:12" x14ac:dyDescent="0.3">
      <c r="A696" s="32">
        <v>44470</v>
      </c>
      <c r="B696">
        <v>2022</v>
      </c>
      <c r="C696" t="s">
        <v>70</v>
      </c>
      <c r="D696" t="s">
        <v>37</v>
      </c>
      <c r="E696" t="s">
        <v>7</v>
      </c>
      <c r="F696">
        <v>298</v>
      </c>
      <c r="G696">
        <v>33771</v>
      </c>
      <c r="H696">
        <v>2021</v>
      </c>
      <c r="I696">
        <v>1500000</v>
      </c>
      <c r="J696">
        <v>447000000</v>
      </c>
      <c r="K696">
        <v>1500000</v>
      </c>
      <c r="L696">
        <v>447000000</v>
      </c>
    </row>
    <row r="697" spans="1:12" x14ac:dyDescent="0.3">
      <c r="A697" s="32">
        <v>44470</v>
      </c>
      <c r="B697">
        <v>2022</v>
      </c>
      <c r="C697" t="s">
        <v>70</v>
      </c>
      <c r="D697" t="s">
        <v>25</v>
      </c>
      <c r="E697" t="s">
        <v>7</v>
      </c>
      <c r="F697">
        <v>2</v>
      </c>
      <c r="G697">
        <v>5830</v>
      </c>
      <c r="H697">
        <v>2021</v>
      </c>
      <c r="I697">
        <v>1500000</v>
      </c>
      <c r="J697">
        <v>3000000</v>
      </c>
      <c r="K697">
        <v>1500000</v>
      </c>
      <c r="L697">
        <v>3000000</v>
      </c>
    </row>
    <row r="698" spans="1:12" x14ac:dyDescent="0.3">
      <c r="A698" s="32">
        <v>44470</v>
      </c>
      <c r="B698">
        <v>2022</v>
      </c>
      <c r="C698" t="s">
        <v>70</v>
      </c>
      <c r="D698" t="s">
        <v>26</v>
      </c>
      <c r="E698" t="s">
        <v>7</v>
      </c>
      <c r="F698">
        <v>5</v>
      </c>
      <c r="G698">
        <v>8523</v>
      </c>
      <c r="H698">
        <v>2021</v>
      </c>
      <c r="I698">
        <v>1500000</v>
      </c>
      <c r="J698">
        <v>7500000</v>
      </c>
      <c r="K698">
        <v>1500000</v>
      </c>
      <c r="L698">
        <v>7500000</v>
      </c>
    </row>
    <row r="699" spans="1:12" x14ac:dyDescent="0.3">
      <c r="A699" s="32">
        <v>44470</v>
      </c>
      <c r="B699">
        <v>2022</v>
      </c>
      <c r="C699" t="s">
        <v>70</v>
      </c>
      <c r="D699" t="s">
        <v>38</v>
      </c>
      <c r="E699" t="s">
        <v>7</v>
      </c>
      <c r="F699">
        <v>86</v>
      </c>
      <c r="G699">
        <v>12823</v>
      </c>
      <c r="H699">
        <v>2021</v>
      </c>
      <c r="I699">
        <v>1500000</v>
      </c>
      <c r="J699">
        <v>129000000</v>
      </c>
      <c r="K699">
        <v>1500000</v>
      </c>
      <c r="L699">
        <v>129000000</v>
      </c>
    </row>
    <row r="700" spans="1:12" x14ac:dyDescent="0.3">
      <c r="A700" s="32">
        <v>44470</v>
      </c>
      <c r="B700">
        <v>2022</v>
      </c>
      <c r="C700" t="s">
        <v>70</v>
      </c>
      <c r="D700" t="s">
        <v>39</v>
      </c>
      <c r="E700" t="s">
        <v>7</v>
      </c>
      <c r="F700">
        <v>119</v>
      </c>
      <c r="G700">
        <v>14796</v>
      </c>
      <c r="H700">
        <v>2021</v>
      </c>
      <c r="I700">
        <v>1500000</v>
      </c>
      <c r="J700">
        <v>178500000</v>
      </c>
      <c r="K700">
        <v>1500000</v>
      </c>
      <c r="L700">
        <v>178500000</v>
      </c>
    </row>
    <row r="701" spans="1:12" x14ac:dyDescent="0.3">
      <c r="A701" s="32">
        <v>44470</v>
      </c>
      <c r="B701">
        <v>2022</v>
      </c>
      <c r="C701" t="s">
        <v>70</v>
      </c>
      <c r="D701" t="s">
        <v>40</v>
      </c>
      <c r="E701" t="s">
        <v>7</v>
      </c>
      <c r="F701">
        <v>10</v>
      </c>
      <c r="G701">
        <v>23095</v>
      </c>
      <c r="H701">
        <v>2021</v>
      </c>
      <c r="I701">
        <v>1500000</v>
      </c>
      <c r="J701">
        <v>15000000</v>
      </c>
      <c r="K701">
        <v>1500000</v>
      </c>
      <c r="L701">
        <v>15000000</v>
      </c>
    </row>
    <row r="702" spans="1:12" x14ac:dyDescent="0.3">
      <c r="A702" s="32">
        <v>44470</v>
      </c>
      <c r="B702">
        <v>2022</v>
      </c>
      <c r="C702" t="s">
        <v>70</v>
      </c>
      <c r="D702" t="s">
        <v>27</v>
      </c>
      <c r="E702" t="s">
        <v>7</v>
      </c>
      <c r="F702">
        <v>13</v>
      </c>
      <c r="G702">
        <v>3523</v>
      </c>
      <c r="H702">
        <v>2021</v>
      </c>
      <c r="I702">
        <v>1500000</v>
      </c>
      <c r="J702">
        <v>19500000</v>
      </c>
      <c r="K702">
        <v>1500000</v>
      </c>
      <c r="L702">
        <v>19500000</v>
      </c>
    </row>
    <row r="703" spans="1:12" x14ac:dyDescent="0.3">
      <c r="A703" s="32">
        <v>44470</v>
      </c>
      <c r="B703">
        <v>2022</v>
      </c>
      <c r="C703" t="s">
        <v>70</v>
      </c>
      <c r="D703" t="s">
        <v>41</v>
      </c>
      <c r="E703" t="s">
        <v>7</v>
      </c>
      <c r="F703">
        <v>33</v>
      </c>
      <c r="G703">
        <v>7120</v>
      </c>
      <c r="H703">
        <v>2021</v>
      </c>
      <c r="I703">
        <v>1500000</v>
      </c>
      <c r="J703">
        <v>49500000</v>
      </c>
      <c r="K703">
        <v>1500000</v>
      </c>
      <c r="L703">
        <v>49500000</v>
      </c>
    </row>
    <row r="704" spans="1:12" x14ac:dyDescent="0.3">
      <c r="A704" s="32">
        <v>44501</v>
      </c>
      <c r="B704">
        <v>2022</v>
      </c>
      <c r="C704" t="s">
        <v>70</v>
      </c>
      <c r="D704" t="s">
        <v>32</v>
      </c>
      <c r="E704" t="s">
        <v>7</v>
      </c>
      <c r="F704">
        <v>34</v>
      </c>
      <c r="G704">
        <v>7374</v>
      </c>
      <c r="H704">
        <v>2021</v>
      </c>
      <c r="I704">
        <v>1500000</v>
      </c>
      <c r="J704">
        <v>51000000</v>
      </c>
      <c r="K704">
        <v>1500000</v>
      </c>
      <c r="L704">
        <v>51000000</v>
      </c>
    </row>
    <row r="705" spans="1:12" x14ac:dyDescent="0.3">
      <c r="A705" s="32">
        <v>44501</v>
      </c>
      <c r="B705">
        <v>2022</v>
      </c>
      <c r="C705" t="s">
        <v>70</v>
      </c>
      <c r="D705" t="s">
        <v>21</v>
      </c>
      <c r="E705" t="s">
        <v>7</v>
      </c>
      <c r="F705">
        <v>11</v>
      </c>
      <c r="G705">
        <v>6992</v>
      </c>
      <c r="H705">
        <v>2021</v>
      </c>
      <c r="I705">
        <v>1500000</v>
      </c>
      <c r="J705">
        <v>16500000</v>
      </c>
      <c r="K705">
        <v>1500000</v>
      </c>
      <c r="L705">
        <v>16500000</v>
      </c>
    </row>
    <row r="706" spans="1:12" x14ac:dyDescent="0.3">
      <c r="A706" s="32">
        <v>44501</v>
      </c>
      <c r="B706">
        <v>2022</v>
      </c>
      <c r="C706" t="s">
        <v>70</v>
      </c>
      <c r="D706" t="s">
        <v>22</v>
      </c>
      <c r="E706" t="s">
        <v>7</v>
      </c>
      <c r="F706">
        <v>16</v>
      </c>
      <c r="G706">
        <v>1919</v>
      </c>
      <c r="H706">
        <v>2021</v>
      </c>
      <c r="I706">
        <v>1500000</v>
      </c>
      <c r="J706">
        <v>24000000</v>
      </c>
      <c r="K706">
        <v>1500000</v>
      </c>
      <c r="L706">
        <v>24000000</v>
      </c>
    </row>
    <row r="707" spans="1:12" x14ac:dyDescent="0.3">
      <c r="A707" s="32">
        <v>44501</v>
      </c>
      <c r="B707">
        <v>2022</v>
      </c>
      <c r="C707" t="s">
        <v>70</v>
      </c>
      <c r="D707" t="s">
        <v>11</v>
      </c>
      <c r="E707" t="s">
        <v>7</v>
      </c>
      <c r="F707">
        <v>14</v>
      </c>
      <c r="G707">
        <v>4824</v>
      </c>
      <c r="H707">
        <v>2021</v>
      </c>
      <c r="I707">
        <v>1500000</v>
      </c>
      <c r="J707">
        <v>21000000</v>
      </c>
      <c r="K707">
        <v>1500000</v>
      </c>
      <c r="L707">
        <v>21000000</v>
      </c>
    </row>
    <row r="708" spans="1:12" x14ac:dyDescent="0.3">
      <c r="A708" s="32">
        <v>44501</v>
      </c>
      <c r="B708">
        <v>2022</v>
      </c>
      <c r="C708" t="s">
        <v>70</v>
      </c>
      <c r="D708" t="s">
        <v>23</v>
      </c>
      <c r="E708" t="s">
        <v>7</v>
      </c>
      <c r="F708">
        <v>185</v>
      </c>
      <c r="G708">
        <v>11782</v>
      </c>
      <c r="H708">
        <v>2021</v>
      </c>
      <c r="I708">
        <v>1500000</v>
      </c>
      <c r="J708">
        <v>277500000</v>
      </c>
      <c r="K708">
        <v>1500000</v>
      </c>
      <c r="L708">
        <v>277500000</v>
      </c>
    </row>
    <row r="709" spans="1:12" x14ac:dyDescent="0.3">
      <c r="A709" s="32">
        <v>44501</v>
      </c>
      <c r="B709">
        <v>2022</v>
      </c>
      <c r="C709" t="s">
        <v>70</v>
      </c>
      <c r="D709" t="s">
        <v>33</v>
      </c>
      <c r="E709" t="s">
        <v>7</v>
      </c>
      <c r="F709">
        <v>20</v>
      </c>
      <c r="G709">
        <v>1293</v>
      </c>
      <c r="H709">
        <v>2021</v>
      </c>
      <c r="I709">
        <v>1500000</v>
      </c>
      <c r="J709">
        <v>30000000</v>
      </c>
      <c r="K709">
        <v>1500000</v>
      </c>
      <c r="L709">
        <v>30000000</v>
      </c>
    </row>
    <row r="710" spans="1:12" x14ac:dyDescent="0.3">
      <c r="A710" s="32">
        <v>44501</v>
      </c>
      <c r="B710">
        <v>2022</v>
      </c>
      <c r="C710" t="s">
        <v>70</v>
      </c>
      <c r="D710" t="s">
        <v>34</v>
      </c>
      <c r="E710" t="s">
        <v>7</v>
      </c>
      <c r="F710">
        <v>121</v>
      </c>
      <c r="G710">
        <v>22396</v>
      </c>
      <c r="H710">
        <v>2021</v>
      </c>
      <c r="I710">
        <v>1500000</v>
      </c>
      <c r="J710">
        <v>181500000</v>
      </c>
      <c r="K710">
        <v>1500000</v>
      </c>
      <c r="L710">
        <v>181500000</v>
      </c>
    </row>
    <row r="711" spans="1:12" x14ac:dyDescent="0.3">
      <c r="A711" s="32">
        <v>44501</v>
      </c>
      <c r="B711">
        <v>2022</v>
      </c>
      <c r="C711" t="s">
        <v>70</v>
      </c>
      <c r="D711" t="s">
        <v>30</v>
      </c>
      <c r="E711" t="s">
        <v>7</v>
      </c>
      <c r="F711">
        <v>13</v>
      </c>
      <c r="G711">
        <v>16035</v>
      </c>
      <c r="H711">
        <v>2021</v>
      </c>
      <c r="I711">
        <v>1500000</v>
      </c>
      <c r="J711">
        <v>19500000</v>
      </c>
      <c r="K711">
        <v>1500000</v>
      </c>
      <c r="L711">
        <v>19500000</v>
      </c>
    </row>
    <row r="712" spans="1:12" x14ac:dyDescent="0.3">
      <c r="A712" s="32">
        <v>44501</v>
      </c>
      <c r="B712">
        <v>2022</v>
      </c>
      <c r="C712" t="s">
        <v>70</v>
      </c>
      <c r="D712" t="s">
        <v>31</v>
      </c>
      <c r="E712" t="s">
        <v>7</v>
      </c>
      <c r="F712">
        <v>8</v>
      </c>
      <c r="G712">
        <v>5320</v>
      </c>
      <c r="H712">
        <v>2021</v>
      </c>
      <c r="I712">
        <v>1500000</v>
      </c>
      <c r="J712">
        <v>12000000</v>
      </c>
      <c r="K712">
        <v>1500000</v>
      </c>
      <c r="L712">
        <v>12000000</v>
      </c>
    </row>
    <row r="713" spans="1:12" x14ac:dyDescent="0.3">
      <c r="A713" s="32">
        <v>44501</v>
      </c>
      <c r="B713">
        <v>2022</v>
      </c>
      <c r="C713" t="s">
        <v>70</v>
      </c>
      <c r="D713" t="s">
        <v>35</v>
      </c>
      <c r="E713" t="s">
        <v>7</v>
      </c>
      <c r="F713">
        <v>153</v>
      </c>
      <c r="G713">
        <v>17247</v>
      </c>
      <c r="H713">
        <v>2021</v>
      </c>
      <c r="I713">
        <v>1500000</v>
      </c>
      <c r="J713">
        <v>229500000</v>
      </c>
      <c r="K713">
        <v>1500000</v>
      </c>
      <c r="L713">
        <v>229500000</v>
      </c>
    </row>
    <row r="714" spans="1:12" x14ac:dyDescent="0.3">
      <c r="A714" s="32">
        <v>44501</v>
      </c>
      <c r="B714">
        <v>2022</v>
      </c>
      <c r="C714" t="s">
        <v>70</v>
      </c>
      <c r="D714" t="s">
        <v>36</v>
      </c>
      <c r="E714" t="s">
        <v>7</v>
      </c>
      <c r="F714">
        <v>214</v>
      </c>
      <c r="G714">
        <v>15244</v>
      </c>
      <c r="H714">
        <v>2021</v>
      </c>
      <c r="I714">
        <v>1500000</v>
      </c>
      <c r="J714">
        <v>321000000</v>
      </c>
      <c r="K714">
        <v>1500000</v>
      </c>
      <c r="L714">
        <v>321000000</v>
      </c>
    </row>
    <row r="715" spans="1:12" x14ac:dyDescent="0.3">
      <c r="A715" s="32">
        <v>44501</v>
      </c>
      <c r="B715">
        <v>2022</v>
      </c>
      <c r="C715" t="s">
        <v>70</v>
      </c>
      <c r="D715" t="s">
        <v>24</v>
      </c>
      <c r="E715" t="s">
        <v>7</v>
      </c>
      <c r="F715">
        <v>31</v>
      </c>
      <c r="G715">
        <v>12871</v>
      </c>
      <c r="H715">
        <v>2021</v>
      </c>
      <c r="I715">
        <v>1500000</v>
      </c>
      <c r="J715">
        <v>46500000</v>
      </c>
      <c r="K715">
        <v>1500000</v>
      </c>
      <c r="L715">
        <v>46500000</v>
      </c>
    </row>
    <row r="716" spans="1:12" x14ac:dyDescent="0.3">
      <c r="A716" s="32">
        <v>44501</v>
      </c>
      <c r="B716">
        <v>2022</v>
      </c>
      <c r="C716" t="s">
        <v>70</v>
      </c>
      <c r="D716" t="s">
        <v>37</v>
      </c>
      <c r="E716" t="s">
        <v>7</v>
      </c>
      <c r="F716">
        <v>515</v>
      </c>
      <c r="G716">
        <v>28322</v>
      </c>
      <c r="H716">
        <v>2021</v>
      </c>
      <c r="I716">
        <v>1500000</v>
      </c>
      <c r="J716">
        <v>772500000</v>
      </c>
      <c r="K716">
        <v>1500000</v>
      </c>
      <c r="L716">
        <v>772500000</v>
      </c>
    </row>
    <row r="717" spans="1:12" x14ac:dyDescent="0.3">
      <c r="A717" s="32">
        <v>44501</v>
      </c>
      <c r="B717">
        <v>2022</v>
      </c>
      <c r="C717" t="s">
        <v>70</v>
      </c>
      <c r="D717" t="s">
        <v>25</v>
      </c>
      <c r="E717" t="s">
        <v>7</v>
      </c>
      <c r="F717">
        <v>18</v>
      </c>
      <c r="G717">
        <v>5095</v>
      </c>
      <c r="H717">
        <v>2021</v>
      </c>
      <c r="I717">
        <v>1500000</v>
      </c>
      <c r="J717">
        <v>27000000</v>
      </c>
      <c r="K717">
        <v>1500000</v>
      </c>
      <c r="L717">
        <v>27000000</v>
      </c>
    </row>
    <row r="718" spans="1:12" x14ac:dyDescent="0.3">
      <c r="A718" s="32">
        <v>44501</v>
      </c>
      <c r="B718">
        <v>2022</v>
      </c>
      <c r="C718" t="s">
        <v>70</v>
      </c>
      <c r="D718" t="s">
        <v>26</v>
      </c>
      <c r="E718" t="s">
        <v>7</v>
      </c>
      <c r="F718">
        <v>3</v>
      </c>
      <c r="G718">
        <v>9015</v>
      </c>
      <c r="H718">
        <v>2021</v>
      </c>
      <c r="I718">
        <v>1500000</v>
      </c>
      <c r="J718">
        <v>4500000</v>
      </c>
      <c r="K718">
        <v>1500000</v>
      </c>
      <c r="L718">
        <v>4500000</v>
      </c>
    </row>
    <row r="719" spans="1:12" x14ac:dyDescent="0.3">
      <c r="A719" s="32">
        <v>44501</v>
      </c>
      <c r="B719">
        <v>2022</v>
      </c>
      <c r="C719" t="s">
        <v>70</v>
      </c>
      <c r="D719" t="s">
        <v>38</v>
      </c>
      <c r="E719" t="s">
        <v>7</v>
      </c>
      <c r="F719">
        <v>79</v>
      </c>
      <c r="G719">
        <v>16115</v>
      </c>
      <c r="H719">
        <v>2021</v>
      </c>
      <c r="I719">
        <v>1500000</v>
      </c>
      <c r="J719">
        <v>118500000</v>
      </c>
      <c r="K719">
        <v>1500000</v>
      </c>
      <c r="L719">
        <v>118500000</v>
      </c>
    </row>
    <row r="720" spans="1:12" x14ac:dyDescent="0.3">
      <c r="A720" s="32">
        <v>44501</v>
      </c>
      <c r="B720">
        <v>2022</v>
      </c>
      <c r="C720" t="s">
        <v>70</v>
      </c>
      <c r="D720" t="s">
        <v>39</v>
      </c>
      <c r="E720" t="s">
        <v>7</v>
      </c>
      <c r="F720">
        <v>108</v>
      </c>
      <c r="G720">
        <v>15533</v>
      </c>
      <c r="H720">
        <v>2021</v>
      </c>
      <c r="I720">
        <v>1500000</v>
      </c>
      <c r="J720">
        <v>162000000</v>
      </c>
      <c r="K720">
        <v>1500000</v>
      </c>
      <c r="L720">
        <v>162000000</v>
      </c>
    </row>
    <row r="721" spans="1:12" x14ac:dyDescent="0.3">
      <c r="A721" s="32">
        <v>44501</v>
      </c>
      <c r="B721">
        <v>2022</v>
      </c>
      <c r="C721" t="s">
        <v>70</v>
      </c>
      <c r="D721" t="s">
        <v>40</v>
      </c>
      <c r="E721" t="s">
        <v>7</v>
      </c>
      <c r="F721">
        <v>10</v>
      </c>
      <c r="G721">
        <v>29608</v>
      </c>
      <c r="H721">
        <v>2021</v>
      </c>
      <c r="I721">
        <v>1500000</v>
      </c>
      <c r="J721">
        <v>15000000</v>
      </c>
      <c r="K721">
        <v>1500000</v>
      </c>
      <c r="L721">
        <v>15000000</v>
      </c>
    </row>
    <row r="722" spans="1:12" x14ac:dyDescent="0.3">
      <c r="A722" s="32">
        <v>44501</v>
      </c>
      <c r="B722">
        <v>2022</v>
      </c>
      <c r="C722" t="s">
        <v>70</v>
      </c>
      <c r="D722" t="s">
        <v>27</v>
      </c>
      <c r="E722" t="s">
        <v>7</v>
      </c>
      <c r="F722">
        <v>12</v>
      </c>
      <c r="G722">
        <v>3954</v>
      </c>
      <c r="H722">
        <v>2021</v>
      </c>
      <c r="I722">
        <v>1500000</v>
      </c>
      <c r="J722">
        <v>18000000</v>
      </c>
      <c r="K722">
        <v>1500000</v>
      </c>
      <c r="L722">
        <v>18000000</v>
      </c>
    </row>
    <row r="723" spans="1:12" x14ac:dyDescent="0.3">
      <c r="A723" s="32">
        <v>44501</v>
      </c>
      <c r="B723">
        <v>2022</v>
      </c>
      <c r="C723" t="s">
        <v>70</v>
      </c>
      <c r="D723" t="s">
        <v>41</v>
      </c>
      <c r="E723" t="s">
        <v>7</v>
      </c>
      <c r="F723">
        <v>59</v>
      </c>
      <c r="G723">
        <v>8836</v>
      </c>
      <c r="H723">
        <v>2021</v>
      </c>
      <c r="I723">
        <v>1500000</v>
      </c>
      <c r="J723">
        <v>88500000</v>
      </c>
      <c r="K723">
        <v>1500000</v>
      </c>
      <c r="L723">
        <v>88500000</v>
      </c>
    </row>
    <row r="724" spans="1:12" x14ac:dyDescent="0.3">
      <c r="A724" s="32">
        <v>44531</v>
      </c>
      <c r="B724">
        <v>2022</v>
      </c>
      <c r="C724" t="s">
        <v>70</v>
      </c>
      <c r="D724" t="s">
        <v>32</v>
      </c>
      <c r="E724" t="s">
        <v>7</v>
      </c>
      <c r="F724">
        <v>31</v>
      </c>
      <c r="G724">
        <v>6314</v>
      </c>
      <c r="H724">
        <v>2021</v>
      </c>
      <c r="I724">
        <v>1500000</v>
      </c>
      <c r="J724">
        <v>46500000</v>
      </c>
      <c r="K724">
        <v>1500000</v>
      </c>
      <c r="L724">
        <v>46500000</v>
      </c>
    </row>
    <row r="725" spans="1:12" x14ac:dyDescent="0.3">
      <c r="A725" s="32">
        <v>44531</v>
      </c>
      <c r="B725">
        <v>2022</v>
      </c>
      <c r="C725" t="s">
        <v>70</v>
      </c>
      <c r="D725" t="s">
        <v>10</v>
      </c>
      <c r="E725" t="s">
        <v>7</v>
      </c>
      <c r="F725">
        <v>3</v>
      </c>
      <c r="G725">
        <v>6737</v>
      </c>
      <c r="H725">
        <v>2021</v>
      </c>
      <c r="I725">
        <v>1500000</v>
      </c>
      <c r="J725">
        <v>4500000</v>
      </c>
      <c r="K725">
        <v>1500000</v>
      </c>
      <c r="L725">
        <v>4500000</v>
      </c>
    </row>
    <row r="726" spans="1:12" x14ac:dyDescent="0.3">
      <c r="A726" s="32">
        <v>44531</v>
      </c>
      <c r="B726">
        <v>2022</v>
      </c>
      <c r="C726" t="s">
        <v>70</v>
      </c>
      <c r="D726" t="s">
        <v>21</v>
      </c>
      <c r="E726" t="s">
        <v>7</v>
      </c>
      <c r="F726">
        <v>7</v>
      </c>
      <c r="G726">
        <v>5031</v>
      </c>
      <c r="H726">
        <v>2021</v>
      </c>
      <c r="I726">
        <v>1500000</v>
      </c>
      <c r="J726">
        <v>10500000</v>
      </c>
      <c r="K726">
        <v>1500000</v>
      </c>
      <c r="L726">
        <v>10500000</v>
      </c>
    </row>
    <row r="727" spans="1:12" x14ac:dyDescent="0.3">
      <c r="A727" s="32">
        <v>44531</v>
      </c>
      <c r="B727">
        <v>2022</v>
      </c>
      <c r="C727" t="s">
        <v>70</v>
      </c>
      <c r="D727" t="s">
        <v>22</v>
      </c>
      <c r="E727" t="s">
        <v>7</v>
      </c>
      <c r="F727">
        <v>12</v>
      </c>
      <c r="G727">
        <v>1985</v>
      </c>
      <c r="H727">
        <v>2021</v>
      </c>
      <c r="I727">
        <v>1500000</v>
      </c>
      <c r="J727">
        <v>18000000</v>
      </c>
      <c r="K727">
        <v>1500000</v>
      </c>
      <c r="L727">
        <v>18000000</v>
      </c>
    </row>
    <row r="728" spans="1:12" x14ac:dyDescent="0.3">
      <c r="A728" s="32">
        <v>44531</v>
      </c>
      <c r="B728">
        <v>2022</v>
      </c>
      <c r="C728" t="s">
        <v>70</v>
      </c>
      <c r="D728" t="s">
        <v>11</v>
      </c>
      <c r="E728" t="s">
        <v>7</v>
      </c>
      <c r="F728">
        <v>5</v>
      </c>
      <c r="G728">
        <v>3651</v>
      </c>
      <c r="H728">
        <v>2021</v>
      </c>
      <c r="I728">
        <v>1500000</v>
      </c>
      <c r="J728">
        <v>7500000</v>
      </c>
      <c r="K728">
        <v>1500000</v>
      </c>
      <c r="L728">
        <v>7500000</v>
      </c>
    </row>
    <row r="729" spans="1:12" x14ac:dyDescent="0.3">
      <c r="A729" s="32">
        <v>44531</v>
      </c>
      <c r="B729">
        <v>2022</v>
      </c>
      <c r="C729" t="s">
        <v>70</v>
      </c>
      <c r="D729" t="s">
        <v>23</v>
      </c>
      <c r="E729" t="s">
        <v>7</v>
      </c>
      <c r="F729">
        <v>277</v>
      </c>
      <c r="G729">
        <v>12633</v>
      </c>
      <c r="H729">
        <v>2021</v>
      </c>
      <c r="I729">
        <v>1500000</v>
      </c>
      <c r="J729">
        <v>415500000</v>
      </c>
      <c r="K729">
        <v>1500000</v>
      </c>
      <c r="L729">
        <v>415500000</v>
      </c>
    </row>
    <row r="730" spans="1:12" x14ac:dyDescent="0.3">
      <c r="A730" s="32">
        <v>44531</v>
      </c>
      <c r="B730">
        <v>2022</v>
      </c>
      <c r="C730" t="s">
        <v>70</v>
      </c>
      <c r="D730" t="s">
        <v>33</v>
      </c>
      <c r="E730" t="s">
        <v>7</v>
      </c>
      <c r="F730">
        <v>19</v>
      </c>
      <c r="G730">
        <v>1306</v>
      </c>
      <c r="H730">
        <v>2021</v>
      </c>
      <c r="I730">
        <v>1500000</v>
      </c>
      <c r="J730">
        <v>28500000</v>
      </c>
      <c r="K730">
        <v>1500000</v>
      </c>
      <c r="L730">
        <v>28500000</v>
      </c>
    </row>
    <row r="731" spans="1:12" x14ac:dyDescent="0.3">
      <c r="A731" s="32">
        <v>44531</v>
      </c>
      <c r="B731">
        <v>2022</v>
      </c>
      <c r="C731" t="s">
        <v>70</v>
      </c>
      <c r="D731" t="s">
        <v>34</v>
      </c>
      <c r="E731" t="s">
        <v>7</v>
      </c>
      <c r="F731">
        <v>163</v>
      </c>
      <c r="G731">
        <v>24277</v>
      </c>
      <c r="H731">
        <v>2021</v>
      </c>
      <c r="I731">
        <v>1500000</v>
      </c>
      <c r="J731">
        <v>244500000</v>
      </c>
      <c r="K731">
        <v>1500000</v>
      </c>
      <c r="L731">
        <v>244500000</v>
      </c>
    </row>
    <row r="732" spans="1:12" x14ac:dyDescent="0.3">
      <c r="A732" s="32">
        <v>44531</v>
      </c>
      <c r="B732">
        <v>2022</v>
      </c>
      <c r="C732" t="s">
        <v>70</v>
      </c>
      <c r="D732" t="s">
        <v>30</v>
      </c>
      <c r="E732" t="s">
        <v>7</v>
      </c>
      <c r="F732">
        <v>11</v>
      </c>
      <c r="G732">
        <v>16015</v>
      </c>
      <c r="H732">
        <v>2021</v>
      </c>
      <c r="I732">
        <v>1500000</v>
      </c>
      <c r="J732">
        <v>16500000</v>
      </c>
      <c r="K732">
        <v>1500000</v>
      </c>
      <c r="L732">
        <v>16500000</v>
      </c>
    </row>
    <row r="733" spans="1:12" x14ac:dyDescent="0.3">
      <c r="A733" s="32">
        <v>44531</v>
      </c>
      <c r="B733">
        <v>2022</v>
      </c>
      <c r="C733" t="s">
        <v>70</v>
      </c>
      <c r="D733" t="s">
        <v>31</v>
      </c>
      <c r="E733" t="s">
        <v>7</v>
      </c>
      <c r="F733">
        <v>3</v>
      </c>
      <c r="G733">
        <v>4258</v>
      </c>
      <c r="H733">
        <v>2021</v>
      </c>
      <c r="I733">
        <v>1500000</v>
      </c>
      <c r="J733">
        <v>4500000</v>
      </c>
      <c r="K733">
        <v>1500000</v>
      </c>
      <c r="L733">
        <v>4500000</v>
      </c>
    </row>
    <row r="734" spans="1:12" x14ac:dyDescent="0.3">
      <c r="A734" s="32">
        <v>44531</v>
      </c>
      <c r="B734">
        <v>2022</v>
      </c>
      <c r="C734" t="s">
        <v>70</v>
      </c>
      <c r="D734" t="s">
        <v>35</v>
      </c>
      <c r="E734" t="s">
        <v>7</v>
      </c>
      <c r="F734">
        <v>153</v>
      </c>
      <c r="G734">
        <v>16243</v>
      </c>
      <c r="H734">
        <v>2021</v>
      </c>
      <c r="I734">
        <v>1500000</v>
      </c>
      <c r="J734">
        <v>229500000</v>
      </c>
      <c r="K734">
        <v>1500000</v>
      </c>
      <c r="L734">
        <v>229500000</v>
      </c>
    </row>
    <row r="735" spans="1:12" x14ac:dyDescent="0.3">
      <c r="A735" s="32">
        <v>44531</v>
      </c>
      <c r="B735">
        <v>2022</v>
      </c>
      <c r="C735" t="s">
        <v>70</v>
      </c>
      <c r="D735" t="s">
        <v>36</v>
      </c>
      <c r="E735" t="s">
        <v>7</v>
      </c>
      <c r="F735">
        <v>186</v>
      </c>
      <c r="G735">
        <v>16994</v>
      </c>
      <c r="H735">
        <v>2021</v>
      </c>
      <c r="I735">
        <v>1500000</v>
      </c>
      <c r="J735">
        <v>279000000</v>
      </c>
      <c r="K735">
        <v>1500000</v>
      </c>
      <c r="L735">
        <v>279000000</v>
      </c>
    </row>
    <row r="736" spans="1:12" x14ac:dyDescent="0.3">
      <c r="A736" s="32">
        <v>44531</v>
      </c>
      <c r="B736">
        <v>2022</v>
      </c>
      <c r="C736" t="s">
        <v>70</v>
      </c>
      <c r="D736" t="s">
        <v>24</v>
      </c>
      <c r="E736" t="s">
        <v>7</v>
      </c>
      <c r="F736">
        <v>30</v>
      </c>
      <c r="G736">
        <v>11820</v>
      </c>
      <c r="H736">
        <v>2021</v>
      </c>
      <c r="I736">
        <v>1500000</v>
      </c>
      <c r="J736">
        <v>45000000</v>
      </c>
      <c r="K736">
        <v>1500000</v>
      </c>
      <c r="L736">
        <v>45000000</v>
      </c>
    </row>
    <row r="737" spans="1:12" x14ac:dyDescent="0.3">
      <c r="A737" s="32">
        <v>44531</v>
      </c>
      <c r="B737">
        <v>2022</v>
      </c>
      <c r="C737" t="s">
        <v>70</v>
      </c>
      <c r="D737" t="s">
        <v>37</v>
      </c>
      <c r="E737" t="s">
        <v>7</v>
      </c>
      <c r="F737">
        <v>1392</v>
      </c>
      <c r="G737">
        <v>29346</v>
      </c>
      <c r="H737">
        <v>2021</v>
      </c>
      <c r="I737">
        <v>1500000</v>
      </c>
      <c r="J737">
        <v>2088000000</v>
      </c>
      <c r="K737">
        <v>1500000</v>
      </c>
      <c r="L737">
        <v>2088000000</v>
      </c>
    </row>
    <row r="738" spans="1:12" x14ac:dyDescent="0.3">
      <c r="A738" s="32">
        <v>44531</v>
      </c>
      <c r="B738">
        <v>2022</v>
      </c>
      <c r="C738" t="s">
        <v>70</v>
      </c>
      <c r="D738" t="s">
        <v>25</v>
      </c>
      <c r="E738" t="s">
        <v>7</v>
      </c>
      <c r="F738">
        <v>20</v>
      </c>
      <c r="G738">
        <v>4634</v>
      </c>
      <c r="H738">
        <v>2021</v>
      </c>
      <c r="I738">
        <v>1500000</v>
      </c>
      <c r="J738">
        <v>30000000</v>
      </c>
      <c r="K738">
        <v>1500000</v>
      </c>
      <c r="L738">
        <v>30000000</v>
      </c>
    </row>
    <row r="739" spans="1:12" x14ac:dyDescent="0.3">
      <c r="A739" s="32">
        <v>44531</v>
      </c>
      <c r="B739">
        <v>2022</v>
      </c>
      <c r="C739" t="s">
        <v>70</v>
      </c>
      <c r="D739" t="s">
        <v>19</v>
      </c>
      <c r="E739" t="s">
        <v>7</v>
      </c>
      <c r="F739">
        <v>2</v>
      </c>
      <c r="G739">
        <v>608</v>
      </c>
      <c r="H739">
        <v>2021</v>
      </c>
      <c r="I739">
        <v>1500000</v>
      </c>
      <c r="J739">
        <v>3000000</v>
      </c>
      <c r="K739">
        <v>1500000</v>
      </c>
      <c r="L739">
        <v>3000000</v>
      </c>
    </row>
    <row r="740" spans="1:12" x14ac:dyDescent="0.3">
      <c r="A740" s="32">
        <v>44531</v>
      </c>
      <c r="B740">
        <v>2022</v>
      </c>
      <c r="C740" t="s">
        <v>70</v>
      </c>
      <c r="D740" t="s">
        <v>26</v>
      </c>
      <c r="E740" t="s">
        <v>7</v>
      </c>
      <c r="F740">
        <v>6</v>
      </c>
      <c r="G740">
        <v>10624</v>
      </c>
      <c r="H740">
        <v>2021</v>
      </c>
      <c r="I740">
        <v>1500000</v>
      </c>
      <c r="J740">
        <v>9000000</v>
      </c>
      <c r="K740">
        <v>1500000</v>
      </c>
      <c r="L740">
        <v>9000000</v>
      </c>
    </row>
    <row r="741" spans="1:12" x14ac:dyDescent="0.3">
      <c r="A741" s="32">
        <v>44531</v>
      </c>
      <c r="B741">
        <v>2022</v>
      </c>
      <c r="C741" t="s">
        <v>70</v>
      </c>
      <c r="D741" t="s">
        <v>38</v>
      </c>
      <c r="E741" t="s">
        <v>7</v>
      </c>
      <c r="F741">
        <v>73</v>
      </c>
      <c r="G741">
        <v>12739</v>
      </c>
      <c r="H741">
        <v>2021</v>
      </c>
      <c r="I741">
        <v>1500000</v>
      </c>
      <c r="J741">
        <v>109500000</v>
      </c>
      <c r="K741">
        <v>1500000</v>
      </c>
      <c r="L741">
        <v>109500000</v>
      </c>
    </row>
    <row r="742" spans="1:12" x14ac:dyDescent="0.3">
      <c r="A742" s="32">
        <v>44531</v>
      </c>
      <c r="B742">
        <v>2022</v>
      </c>
      <c r="C742" t="s">
        <v>70</v>
      </c>
      <c r="D742" t="s">
        <v>39</v>
      </c>
      <c r="E742" t="s">
        <v>7</v>
      </c>
      <c r="F742">
        <v>121</v>
      </c>
      <c r="G742">
        <v>17001</v>
      </c>
      <c r="H742">
        <v>2021</v>
      </c>
      <c r="I742">
        <v>1500000</v>
      </c>
      <c r="J742">
        <v>181500000</v>
      </c>
      <c r="K742">
        <v>1500000</v>
      </c>
      <c r="L742">
        <v>181500000</v>
      </c>
    </row>
    <row r="743" spans="1:12" x14ac:dyDescent="0.3">
      <c r="A743" s="32">
        <v>44531</v>
      </c>
      <c r="B743">
        <v>2022</v>
      </c>
      <c r="C743" t="s">
        <v>70</v>
      </c>
      <c r="D743" t="s">
        <v>40</v>
      </c>
      <c r="E743" t="s">
        <v>7</v>
      </c>
      <c r="F743">
        <v>21</v>
      </c>
      <c r="G743">
        <v>33774</v>
      </c>
      <c r="H743">
        <v>2021</v>
      </c>
      <c r="I743">
        <v>1500000</v>
      </c>
      <c r="J743">
        <v>31500000</v>
      </c>
      <c r="K743">
        <v>1500000</v>
      </c>
      <c r="L743">
        <v>31500000</v>
      </c>
    </row>
    <row r="744" spans="1:12" x14ac:dyDescent="0.3">
      <c r="A744" s="32">
        <v>44531</v>
      </c>
      <c r="B744">
        <v>2022</v>
      </c>
      <c r="C744" t="s">
        <v>70</v>
      </c>
      <c r="D744" t="s">
        <v>27</v>
      </c>
      <c r="E744" t="s">
        <v>7</v>
      </c>
      <c r="F744">
        <v>38</v>
      </c>
      <c r="G744">
        <v>4270</v>
      </c>
      <c r="H744">
        <v>2021</v>
      </c>
      <c r="I744">
        <v>1500000</v>
      </c>
      <c r="J744">
        <v>57000000</v>
      </c>
      <c r="K744">
        <v>1500000</v>
      </c>
      <c r="L744">
        <v>57000000</v>
      </c>
    </row>
    <row r="745" spans="1:12" x14ac:dyDescent="0.3">
      <c r="A745" s="32">
        <v>44531</v>
      </c>
      <c r="B745">
        <v>2022</v>
      </c>
      <c r="C745" t="s">
        <v>70</v>
      </c>
      <c r="D745" t="s">
        <v>41</v>
      </c>
      <c r="E745" t="s">
        <v>7</v>
      </c>
      <c r="F745">
        <v>39</v>
      </c>
      <c r="G745">
        <v>8452</v>
      </c>
      <c r="H745">
        <v>2021</v>
      </c>
      <c r="I745">
        <v>1500000</v>
      </c>
      <c r="J745">
        <v>58500000</v>
      </c>
      <c r="K745">
        <v>1500000</v>
      </c>
      <c r="L745">
        <v>58500000</v>
      </c>
    </row>
    <row r="746" spans="1:12" x14ac:dyDescent="0.3">
      <c r="A746" s="32">
        <v>44562</v>
      </c>
      <c r="B746">
        <v>2022</v>
      </c>
      <c r="C746" t="s">
        <v>69</v>
      </c>
      <c r="D746" t="s">
        <v>32</v>
      </c>
      <c r="E746" t="s">
        <v>7</v>
      </c>
      <c r="F746">
        <v>29</v>
      </c>
      <c r="G746">
        <v>8418</v>
      </c>
      <c r="H746">
        <v>2022</v>
      </c>
      <c r="I746">
        <v>1500000</v>
      </c>
      <c r="J746">
        <v>43500000</v>
      </c>
      <c r="K746">
        <v>1500000</v>
      </c>
      <c r="L746">
        <v>43500000</v>
      </c>
    </row>
    <row r="747" spans="1:12" x14ac:dyDescent="0.3">
      <c r="A747" s="32">
        <v>44562</v>
      </c>
      <c r="B747">
        <v>2022</v>
      </c>
      <c r="C747" t="s">
        <v>69</v>
      </c>
      <c r="D747" t="s">
        <v>21</v>
      </c>
      <c r="E747" t="s">
        <v>7</v>
      </c>
      <c r="F747">
        <v>10</v>
      </c>
      <c r="G747">
        <v>5538</v>
      </c>
      <c r="H747">
        <v>2022</v>
      </c>
      <c r="I747">
        <v>1500000</v>
      </c>
      <c r="J747">
        <v>15000000</v>
      </c>
      <c r="K747">
        <v>1500000</v>
      </c>
      <c r="L747">
        <v>15000000</v>
      </c>
    </row>
    <row r="748" spans="1:12" x14ac:dyDescent="0.3">
      <c r="A748" s="32">
        <v>44562</v>
      </c>
      <c r="B748">
        <v>2022</v>
      </c>
      <c r="C748" t="s">
        <v>69</v>
      </c>
      <c r="D748" t="s">
        <v>22</v>
      </c>
      <c r="E748" t="s">
        <v>7</v>
      </c>
      <c r="F748">
        <v>7</v>
      </c>
      <c r="G748">
        <v>1519</v>
      </c>
      <c r="H748">
        <v>2022</v>
      </c>
      <c r="I748">
        <v>1500000</v>
      </c>
      <c r="J748">
        <v>10500000</v>
      </c>
      <c r="K748">
        <v>1500000</v>
      </c>
      <c r="L748">
        <v>10500000</v>
      </c>
    </row>
    <row r="749" spans="1:12" x14ac:dyDescent="0.3">
      <c r="A749" s="32">
        <v>44562</v>
      </c>
      <c r="B749">
        <v>2022</v>
      </c>
      <c r="C749" t="s">
        <v>69</v>
      </c>
      <c r="D749" t="s">
        <v>11</v>
      </c>
      <c r="E749" t="s">
        <v>7</v>
      </c>
      <c r="F749">
        <v>11</v>
      </c>
      <c r="G749">
        <v>4667</v>
      </c>
      <c r="H749">
        <v>2022</v>
      </c>
      <c r="I749">
        <v>1500000</v>
      </c>
      <c r="J749">
        <v>16500000</v>
      </c>
      <c r="K749">
        <v>1500000</v>
      </c>
      <c r="L749">
        <v>16500000</v>
      </c>
    </row>
    <row r="750" spans="1:12" x14ac:dyDescent="0.3">
      <c r="A750" s="32">
        <v>44562</v>
      </c>
      <c r="B750">
        <v>2022</v>
      </c>
      <c r="C750" t="s">
        <v>69</v>
      </c>
      <c r="D750" t="s">
        <v>23</v>
      </c>
      <c r="E750" t="s">
        <v>7</v>
      </c>
      <c r="F750">
        <v>282</v>
      </c>
      <c r="G750">
        <v>13659</v>
      </c>
      <c r="H750">
        <v>2022</v>
      </c>
      <c r="I750">
        <v>1500000</v>
      </c>
      <c r="J750">
        <v>423000000</v>
      </c>
      <c r="K750">
        <v>1500000</v>
      </c>
      <c r="L750">
        <v>423000000</v>
      </c>
    </row>
    <row r="751" spans="1:12" x14ac:dyDescent="0.3">
      <c r="A751" s="32">
        <v>44562</v>
      </c>
      <c r="B751">
        <v>2022</v>
      </c>
      <c r="C751" t="s">
        <v>69</v>
      </c>
      <c r="D751" t="s">
        <v>33</v>
      </c>
      <c r="E751" t="s">
        <v>7</v>
      </c>
      <c r="F751">
        <v>26</v>
      </c>
      <c r="G751">
        <v>1185</v>
      </c>
      <c r="H751">
        <v>2022</v>
      </c>
      <c r="I751">
        <v>1500000</v>
      </c>
      <c r="J751">
        <v>39000000</v>
      </c>
      <c r="K751">
        <v>1500000</v>
      </c>
      <c r="L751">
        <v>39000000</v>
      </c>
    </row>
    <row r="752" spans="1:12" x14ac:dyDescent="0.3">
      <c r="A752" s="32">
        <v>44562</v>
      </c>
      <c r="B752">
        <v>2022</v>
      </c>
      <c r="C752" t="s">
        <v>69</v>
      </c>
      <c r="D752" t="s">
        <v>34</v>
      </c>
      <c r="E752" t="s">
        <v>7</v>
      </c>
      <c r="F752">
        <v>97</v>
      </c>
      <c r="G752">
        <v>21963</v>
      </c>
      <c r="H752">
        <v>2022</v>
      </c>
      <c r="I752">
        <v>1500000</v>
      </c>
      <c r="J752">
        <v>145500000</v>
      </c>
      <c r="K752">
        <v>1500000</v>
      </c>
      <c r="L752">
        <v>145500000</v>
      </c>
    </row>
    <row r="753" spans="1:12" x14ac:dyDescent="0.3">
      <c r="A753" s="32">
        <v>44562</v>
      </c>
      <c r="B753">
        <v>2022</v>
      </c>
      <c r="C753" t="s">
        <v>69</v>
      </c>
      <c r="D753" t="s">
        <v>30</v>
      </c>
      <c r="E753" t="s">
        <v>7</v>
      </c>
      <c r="F753">
        <v>26</v>
      </c>
      <c r="G753">
        <v>17633</v>
      </c>
      <c r="H753">
        <v>2022</v>
      </c>
      <c r="I753">
        <v>1500000</v>
      </c>
      <c r="J753">
        <v>39000000</v>
      </c>
      <c r="K753">
        <v>1500000</v>
      </c>
      <c r="L753">
        <v>39000000</v>
      </c>
    </row>
    <row r="754" spans="1:12" x14ac:dyDescent="0.3">
      <c r="A754" s="32">
        <v>44562</v>
      </c>
      <c r="B754">
        <v>2022</v>
      </c>
      <c r="C754" t="s">
        <v>69</v>
      </c>
      <c r="D754" t="s">
        <v>28</v>
      </c>
      <c r="E754" t="s">
        <v>7</v>
      </c>
      <c r="F754">
        <v>3</v>
      </c>
      <c r="G754">
        <v>3090</v>
      </c>
      <c r="H754">
        <v>2022</v>
      </c>
      <c r="I754">
        <v>1500000</v>
      </c>
      <c r="J754">
        <v>4500000</v>
      </c>
      <c r="K754">
        <v>1500000</v>
      </c>
      <c r="L754">
        <v>4500000</v>
      </c>
    </row>
    <row r="755" spans="1:12" x14ac:dyDescent="0.3">
      <c r="A755" s="32">
        <v>44562</v>
      </c>
      <c r="B755">
        <v>2022</v>
      </c>
      <c r="C755" t="s">
        <v>69</v>
      </c>
      <c r="D755" t="s">
        <v>31</v>
      </c>
      <c r="E755" t="s">
        <v>7</v>
      </c>
      <c r="F755">
        <v>5</v>
      </c>
      <c r="G755">
        <v>4345</v>
      </c>
      <c r="H755">
        <v>2022</v>
      </c>
      <c r="I755">
        <v>1500000</v>
      </c>
      <c r="J755">
        <v>7500000</v>
      </c>
      <c r="K755">
        <v>1500000</v>
      </c>
      <c r="L755">
        <v>7500000</v>
      </c>
    </row>
    <row r="756" spans="1:12" x14ac:dyDescent="0.3">
      <c r="A756" s="32">
        <v>44562</v>
      </c>
      <c r="B756">
        <v>2022</v>
      </c>
      <c r="C756" t="s">
        <v>69</v>
      </c>
      <c r="D756" t="s">
        <v>35</v>
      </c>
      <c r="E756" t="s">
        <v>7</v>
      </c>
      <c r="F756">
        <v>209</v>
      </c>
      <c r="G756">
        <v>21967</v>
      </c>
      <c r="H756">
        <v>2022</v>
      </c>
      <c r="I756">
        <v>1500000</v>
      </c>
      <c r="J756">
        <v>313500000</v>
      </c>
      <c r="K756">
        <v>1500000</v>
      </c>
      <c r="L756">
        <v>313500000</v>
      </c>
    </row>
    <row r="757" spans="1:12" x14ac:dyDescent="0.3">
      <c r="A757" s="32">
        <v>44562</v>
      </c>
      <c r="B757">
        <v>2022</v>
      </c>
      <c r="C757" t="s">
        <v>69</v>
      </c>
      <c r="D757" t="s">
        <v>36</v>
      </c>
      <c r="E757" t="s">
        <v>7</v>
      </c>
      <c r="F757">
        <v>212</v>
      </c>
      <c r="G757">
        <v>17441</v>
      </c>
      <c r="H757">
        <v>2022</v>
      </c>
      <c r="I757">
        <v>1500000</v>
      </c>
      <c r="J757">
        <v>318000000</v>
      </c>
      <c r="K757">
        <v>1500000</v>
      </c>
      <c r="L757">
        <v>318000000</v>
      </c>
    </row>
    <row r="758" spans="1:12" x14ac:dyDescent="0.3">
      <c r="A758" s="32">
        <v>44562</v>
      </c>
      <c r="B758">
        <v>2022</v>
      </c>
      <c r="C758" t="s">
        <v>69</v>
      </c>
      <c r="D758" t="s">
        <v>24</v>
      </c>
      <c r="E758" t="s">
        <v>7</v>
      </c>
      <c r="F758">
        <v>25</v>
      </c>
      <c r="G758">
        <v>11325</v>
      </c>
      <c r="H758">
        <v>2022</v>
      </c>
      <c r="I758">
        <v>1500000</v>
      </c>
      <c r="J758">
        <v>37500000</v>
      </c>
      <c r="K758">
        <v>1500000</v>
      </c>
      <c r="L758">
        <v>37500000</v>
      </c>
    </row>
    <row r="759" spans="1:12" x14ac:dyDescent="0.3">
      <c r="A759" s="32">
        <v>44562</v>
      </c>
      <c r="B759">
        <v>2022</v>
      </c>
      <c r="C759" t="s">
        <v>69</v>
      </c>
      <c r="D759" t="s">
        <v>37</v>
      </c>
      <c r="E759" t="s">
        <v>7</v>
      </c>
      <c r="F759">
        <v>263</v>
      </c>
      <c r="G759">
        <v>35772</v>
      </c>
      <c r="H759">
        <v>2022</v>
      </c>
      <c r="I759">
        <v>1500000</v>
      </c>
      <c r="J759">
        <v>394500000</v>
      </c>
      <c r="K759">
        <v>1500000</v>
      </c>
      <c r="L759">
        <v>394500000</v>
      </c>
    </row>
    <row r="760" spans="1:12" x14ac:dyDescent="0.3">
      <c r="A760" s="32">
        <v>44562</v>
      </c>
      <c r="B760">
        <v>2022</v>
      </c>
      <c r="C760" t="s">
        <v>69</v>
      </c>
      <c r="D760" t="s">
        <v>25</v>
      </c>
      <c r="E760" t="s">
        <v>7</v>
      </c>
      <c r="F760">
        <v>27</v>
      </c>
      <c r="G760">
        <v>5876</v>
      </c>
      <c r="H760">
        <v>2022</v>
      </c>
      <c r="I760">
        <v>1500000</v>
      </c>
      <c r="J760">
        <v>40500000</v>
      </c>
      <c r="K760">
        <v>1500000</v>
      </c>
      <c r="L760">
        <v>40500000</v>
      </c>
    </row>
    <row r="761" spans="1:12" x14ac:dyDescent="0.3">
      <c r="A761" s="32">
        <v>44562</v>
      </c>
      <c r="B761">
        <v>2022</v>
      </c>
      <c r="C761" t="s">
        <v>69</v>
      </c>
      <c r="D761" t="s">
        <v>26</v>
      </c>
      <c r="E761" t="s">
        <v>7</v>
      </c>
      <c r="F761">
        <v>7</v>
      </c>
      <c r="G761">
        <v>9792</v>
      </c>
      <c r="H761">
        <v>2022</v>
      </c>
      <c r="I761">
        <v>1500000</v>
      </c>
      <c r="J761">
        <v>10500000</v>
      </c>
      <c r="K761">
        <v>1500000</v>
      </c>
      <c r="L761">
        <v>10500000</v>
      </c>
    </row>
    <row r="762" spans="1:12" x14ac:dyDescent="0.3">
      <c r="A762" s="32">
        <v>44562</v>
      </c>
      <c r="B762">
        <v>2022</v>
      </c>
      <c r="C762" t="s">
        <v>69</v>
      </c>
      <c r="D762" t="s">
        <v>38</v>
      </c>
      <c r="E762" t="s">
        <v>7</v>
      </c>
      <c r="F762">
        <v>92</v>
      </c>
      <c r="G762">
        <v>13658</v>
      </c>
      <c r="H762">
        <v>2022</v>
      </c>
      <c r="I762">
        <v>1500000</v>
      </c>
      <c r="J762">
        <v>138000000</v>
      </c>
      <c r="K762">
        <v>1500000</v>
      </c>
      <c r="L762">
        <v>138000000</v>
      </c>
    </row>
    <row r="763" spans="1:12" x14ac:dyDescent="0.3">
      <c r="A763" s="32">
        <v>44562</v>
      </c>
      <c r="B763">
        <v>2022</v>
      </c>
      <c r="C763" t="s">
        <v>69</v>
      </c>
      <c r="D763" t="s">
        <v>39</v>
      </c>
      <c r="E763" t="s">
        <v>7</v>
      </c>
      <c r="F763">
        <v>121</v>
      </c>
      <c r="G763">
        <v>20494</v>
      </c>
      <c r="H763">
        <v>2022</v>
      </c>
      <c r="I763">
        <v>1500000</v>
      </c>
      <c r="J763">
        <v>181500000</v>
      </c>
      <c r="K763">
        <v>1500000</v>
      </c>
      <c r="L763">
        <v>181500000</v>
      </c>
    </row>
    <row r="764" spans="1:12" x14ac:dyDescent="0.3">
      <c r="A764" s="32">
        <v>44562</v>
      </c>
      <c r="B764">
        <v>2022</v>
      </c>
      <c r="C764" t="s">
        <v>69</v>
      </c>
      <c r="D764" t="s">
        <v>40</v>
      </c>
      <c r="E764" t="s">
        <v>7</v>
      </c>
      <c r="F764">
        <v>14</v>
      </c>
      <c r="G764">
        <v>32561</v>
      </c>
      <c r="H764">
        <v>2022</v>
      </c>
      <c r="I764">
        <v>1500000</v>
      </c>
      <c r="J764">
        <v>21000000</v>
      </c>
      <c r="K764">
        <v>1500000</v>
      </c>
      <c r="L764">
        <v>21000000</v>
      </c>
    </row>
    <row r="765" spans="1:12" x14ac:dyDescent="0.3">
      <c r="A765" s="32">
        <v>44562</v>
      </c>
      <c r="B765">
        <v>2022</v>
      </c>
      <c r="C765" t="s">
        <v>69</v>
      </c>
      <c r="D765" t="s">
        <v>27</v>
      </c>
      <c r="E765" t="s">
        <v>7</v>
      </c>
      <c r="F765">
        <v>30</v>
      </c>
      <c r="G765">
        <v>4241</v>
      </c>
      <c r="H765">
        <v>2022</v>
      </c>
      <c r="I765">
        <v>1500000</v>
      </c>
      <c r="J765">
        <v>45000000</v>
      </c>
      <c r="K765">
        <v>1500000</v>
      </c>
      <c r="L765">
        <v>45000000</v>
      </c>
    </row>
    <row r="766" spans="1:12" x14ac:dyDescent="0.3">
      <c r="A766" s="32">
        <v>44562</v>
      </c>
      <c r="B766">
        <v>2022</v>
      </c>
      <c r="C766" t="s">
        <v>69</v>
      </c>
      <c r="D766" t="s">
        <v>41</v>
      </c>
      <c r="E766" t="s">
        <v>7</v>
      </c>
      <c r="F766">
        <v>54</v>
      </c>
      <c r="G766">
        <v>7968</v>
      </c>
      <c r="H766">
        <v>2022</v>
      </c>
      <c r="I766">
        <v>1500000</v>
      </c>
      <c r="J766">
        <v>81000000</v>
      </c>
      <c r="K766">
        <v>1500000</v>
      </c>
      <c r="L766">
        <v>81000000</v>
      </c>
    </row>
    <row r="767" spans="1:12" x14ac:dyDescent="0.3">
      <c r="A767" s="32">
        <v>44593</v>
      </c>
      <c r="B767">
        <v>2022</v>
      </c>
      <c r="C767" t="s">
        <v>69</v>
      </c>
      <c r="D767" t="s">
        <v>32</v>
      </c>
      <c r="E767" t="s">
        <v>7</v>
      </c>
      <c r="F767">
        <v>43</v>
      </c>
      <c r="G767">
        <v>6361</v>
      </c>
      <c r="H767">
        <v>2022</v>
      </c>
      <c r="I767">
        <v>1500000</v>
      </c>
      <c r="J767">
        <v>64500000</v>
      </c>
      <c r="K767">
        <v>1500000</v>
      </c>
      <c r="L767">
        <v>64500000</v>
      </c>
    </row>
    <row r="768" spans="1:12" x14ac:dyDescent="0.3">
      <c r="A768" s="32">
        <v>44593</v>
      </c>
      <c r="B768">
        <v>2022</v>
      </c>
      <c r="C768" t="s">
        <v>69</v>
      </c>
      <c r="D768" t="s">
        <v>10</v>
      </c>
      <c r="E768" t="s">
        <v>7</v>
      </c>
      <c r="F768">
        <v>3</v>
      </c>
      <c r="G768">
        <v>6152</v>
      </c>
      <c r="H768">
        <v>2022</v>
      </c>
      <c r="I768">
        <v>1500000</v>
      </c>
      <c r="J768">
        <v>4500000</v>
      </c>
      <c r="K768">
        <v>1500000</v>
      </c>
      <c r="L768">
        <v>4500000</v>
      </c>
    </row>
    <row r="769" spans="1:12" x14ac:dyDescent="0.3">
      <c r="A769" s="32">
        <v>44593</v>
      </c>
      <c r="B769">
        <v>2022</v>
      </c>
      <c r="C769" t="s">
        <v>69</v>
      </c>
      <c r="D769" t="s">
        <v>21</v>
      </c>
      <c r="E769" t="s">
        <v>7</v>
      </c>
      <c r="F769">
        <v>8</v>
      </c>
      <c r="G769">
        <v>5658</v>
      </c>
      <c r="H769">
        <v>2022</v>
      </c>
      <c r="I769">
        <v>1500000</v>
      </c>
      <c r="J769">
        <v>12000000</v>
      </c>
      <c r="K769">
        <v>1500000</v>
      </c>
      <c r="L769">
        <v>12000000</v>
      </c>
    </row>
    <row r="770" spans="1:12" x14ac:dyDescent="0.3">
      <c r="A770" s="32">
        <v>44593</v>
      </c>
      <c r="B770">
        <v>2022</v>
      </c>
      <c r="C770" t="s">
        <v>69</v>
      </c>
      <c r="D770" t="s">
        <v>22</v>
      </c>
      <c r="E770" t="s">
        <v>7</v>
      </c>
      <c r="F770">
        <v>11</v>
      </c>
      <c r="G770">
        <v>1941</v>
      </c>
      <c r="H770">
        <v>2022</v>
      </c>
      <c r="I770">
        <v>1500000</v>
      </c>
      <c r="J770">
        <v>16500000</v>
      </c>
      <c r="K770">
        <v>1500000</v>
      </c>
      <c r="L770">
        <v>16500000</v>
      </c>
    </row>
    <row r="771" spans="1:12" x14ac:dyDescent="0.3">
      <c r="A771" s="32">
        <v>44593</v>
      </c>
      <c r="B771">
        <v>2022</v>
      </c>
      <c r="C771" t="s">
        <v>69</v>
      </c>
      <c r="D771" t="s">
        <v>11</v>
      </c>
      <c r="E771" t="s">
        <v>7</v>
      </c>
      <c r="F771">
        <v>20</v>
      </c>
      <c r="G771">
        <v>3922</v>
      </c>
      <c r="H771">
        <v>2022</v>
      </c>
      <c r="I771">
        <v>1500000</v>
      </c>
      <c r="J771">
        <v>30000000</v>
      </c>
      <c r="K771">
        <v>1500000</v>
      </c>
      <c r="L771">
        <v>30000000</v>
      </c>
    </row>
    <row r="772" spans="1:12" x14ac:dyDescent="0.3">
      <c r="A772" s="32">
        <v>44593</v>
      </c>
      <c r="B772">
        <v>2022</v>
      </c>
      <c r="C772" t="s">
        <v>69</v>
      </c>
      <c r="D772" t="s">
        <v>23</v>
      </c>
      <c r="E772" t="s">
        <v>7</v>
      </c>
      <c r="F772">
        <v>298</v>
      </c>
      <c r="G772">
        <v>12608</v>
      </c>
      <c r="H772">
        <v>2022</v>
      </c>
      <c r="I772">
        <v>1500000</v>
      </c>
      <c r="J772">
        <v>447000000</v>
      </c>
      <c r="K772">
        <v>1500000</v>
      </c>
      <c r="L772">
        <v>447000000</v>
      </c>
    </row>
    <row r="773" spans="1:12" x14ac:dyDescent="0.3">
      <c r="A773" s="32">
        <v>44593</v>
      </c>
      <c r="B773">
        <v>2022</v>
      </c>
      <c r="C773" t="s">
        <v>69</v>
      </c>
      <c r="D773" t="s">
        <v>33</v>
      </c>
      <c r="E773" t="s">
        <v>7</v>
      </c>
      <c r="F773">
        <v>62</v>
      </c>
      <c r="G773">
        <v>1160</v>
      </c>
      <c r="H773">
        <v>2022</v>
      </c>
      <c r="I773">
        <v>1500000</v>
      </c>
      <c r="J773">
        <v>93000000</v>
      </c>
      <c r="K773">
        <v>1500000</v>
      </c>
      <c r="L773">
        <v>93000000</v>
      </c>
    </row>
    <row r="774" spans="1:12" x14ac:dyDescent="0.3">
      <c r="A774" s="32">
        <v>44593</v>
      </c>
      <c r="B774">
        <v>2022</v>
      </c>
      <c r="C774" t="s">
        <v>69</v>
      </c>
      <c r="D774" t="s">
        <v>34</v>
      </c>
      <c r="E774" t="s">
        <v>7</v>
      </c>
      <c r="F774">
        <v>128</v>
      </c>
      <c r="G774">
        <v>24012</v>
      </c>
      <c r="H774">
        <v>2022</v>
      </c>
      <c r="I774">
        <v>1500000</v>
      </c>
      <c r="J774">
        <v>192000000</v>
      </c>
      <c r="K774">
        <v>1500000</v>
      </c>
      <c r="L774">
        <v>192000000</v>
      </c>
    </row>
    <row r="775" spans="1:12" x14ac:dyDescent="0.3">
      <c r="A775" s="32">
        <v>44593</v>
      </c>
      <c r="B775">
        <v>2022</v>
      </c>
      <c r="C775" t="s">
        <v>69</v>
      </c>
      <c r="D775" t="s">
        <v>30</v>
      </c>
      <c r="E775" t="s">
        <v>7</v>
      </c>
      <c r="F775">
        <v>28</v>
      </c>
      <c r="G775">
        <v>16353</v>
      </c>
      <c r="H775">
        <v>2022</v>
      </c>
      <c r="I775">
        <v>1500000</v>
      </c>
      <c r="J775">
        <v>42000000</v>
      </c>
      <c r="K775">
        <v>1500000</v>
      </c>
      <c r="L775">
        <v>42000000</v>
      </c>
    </row>
    <row r="776" spans="1:12" x14ac:dyDescent="0.3">
      <c r="A776" s="32">
        <v>44593</v>
      </c>
      <c r="B776">
        <v>2022</v>
      </c>
      <c r="C776" t="s">
        <v>69</v>
      </c>
      <c r="D776" t="s">
        <v>28</v>
      </c>
      <c r="E776" t="s">
        <v>7</v>
      </c>
      <c r="F776">
        <v>5</v>
      </c>
      <c r="G776">
        <v>3616</v>
      </c>
      <c r="H776">
        <v>2022</v>
      </c>
      <c r="I776">
        <v>1500000</v>
      </c>
      <c r="J776">
        <v>7500000</v>
      </c>
      <c r="K776">
        <v>1500000</v>
      </c>
      <c r="L776">
        <v>7500000</v>
      </c>
    </row>
    <row r="777" spans="1:12" x14ac:dyDescent="0.3">
      <c r="A777" s="32">
        <v>44593</v>
      </c>
      <c r="B777">
        <v>2022</v>
      </c>
      <c r="C777" t="s">
        <v>69</v>
      </c>
      <c r="D777" t="s">
        <v>13</v>
      </c>
      <c r="E777" t="s">
        <v>7</v>
      </c>
      <c r="F777">
        <v>7</v>
      </c>
      <c r="G777">
        <v>4679</v>
      </c>
      <c r="H777">
        <v>2022</v>
      </c>
      <c r="I777">
        <v>1500000</v>
      </c>
      <c r="J777">
        <v>10500000</v>
      </c>
      <c r="K777">
        <v>1500000</v>
      </c>
      <c r="L777">
        <v>10500000</v>
      </c>
    </row>
    <row r="778" spans="1:12" x14ac:dyDescent="0.3">
      <c r="A778" s="32">
        <v>44593</v>
      </c>
      <c r="B778">
        <v>2022</v>
      </c>
      <c r="C778" t="s">
        <v>69</v>
      </c>
      <c r="D778" t="s">
        <v>31</v>
      </c>
      <c r="E778" t="s">
        <v>7</v>
      </c>
      <c r="F778">
        <v>4</v>
      </c>
      <c r="G778">
        <v>4335</v>
      </c>
      <c r="H778">
        <v>2022</v>
      </c>
      <c r="I778">
        <v>1500000</v>
      </c>
      <c r="J778">
        <v>6000000</v>
      </c>
      <c r="K778">
        <v>1500000</v>
      </c>
      <c r="L778">
        <v>6000000</v>
      </c>
    </row>
    <row r="779" spans="1:12" x14ac:dyDescent="0.3">
      <c r="A779" s="32">
        <v>44593</v>
      </c>
      <c r="B779">
        <v>2022</v>
      </c>
      <c r="C779" t="s">
        <v>69</v>
      </c>
      <c r="D779" t="s">
        <v>35</v>
      </c>
      <c r="E779" t="s">
        <v>7</v>
      </c>
      <c r="F779">
        <v>202</v>
      </c>
      <c r="G779">
        <v>17561</v>
      </c>
      <c r="H779">
        <v>2022</v>
      </c>
      <c r="I779">
        <v>1500000</v>
      </c>
      <c r="J779">
        <v>303000000</v>
      </c>
      <c r="K779">
        <v>1500000</v>
      </c>
      <c r="L779">
        <v>303000000</v>
      </c>
    </row>
    <row r="780" spans="1:12" x14ac:dyDescent="0.3">
      <c r="A780" s="32">
        <v>44593</v>
      </c>
      <c r="B780">
        <v>2022</v>
      </c>
      <c r="C780" t="s">
        <v>69</v>
      </c>
      <c r="D780" t="s">
        <v>36</v>
      </c>
      <c r="E780" t="s">
        <v>7</v>
      </c>
      <c r="F780">
        <v>327</v>
      </c>
      <c r="G780">
        <v>14575</v>
      </c>
      <c r="H780">
        <v>2022</v>
      </c>
      <c r="I780">
        <v>1500000</v>
      </c>
      <c r="J780">
        <v>490500000</v>
      </c>
      <c r="K780">
        <v>1500000</v>
      </c>
      <c r="L780">
        <v>490500000</v>
      </c>
    </row>
    <row r="781" spans="1:12" x14ac:dyDescent="0.3">
      <c r="A781" s="32">
        <v>44593</v>
      </c>
      <c r="B781">
        <v>2022</v>
      </c>
      <c r="C781" t="s">
        <v>69</v>
      </c>
      <c r="D781" t="s">
        <v>24</v>
      </c>
      <c r="E781" t="s">
        <v>7</v>
      </c>
      <c r="F781">
        <v>22</v>
      </c>
      <c r="G781">
        <v>11274</v>
      </c>
      <c r="H781">
        <v>2022</v>
      </c>
      <c r="I781">
        <v>1500000</v>
      </c>
      <c r="J781">
        <v>33000000</v>
      </c>
      <c r="K781">
        <v>1500000</v>
      </c>
      <c r="L781">
        <v>33000000</v>
      </c>
    </row>
    <row r="782" spans="1:12" x14ac:dyDescent="0.3">
      <c r="A782" s="32">
        <v>44593</v>
      </c>
      <c r="B782">
        <v>2022</v>
      </c>
      <c r="C782" t="s">
        <v>69</v>
      </c>
      <c r="D782" t="s">
        <v>37</v>
      </c>
      <c r="E782" t="s">
        <v>7</v>
      </c>
      <c r="F782">
        <v>905</v>
      </c>
      <c r="G782">
        <v>31805</v>
      </c>
      <c r="H782">
        <v>2022</v>
      </c>
      <c r="I782">
        <v>1500000</v>
      </c>
      <c r="J782">
        <v>1357500000</v>
      </c>
      <c r="K782">
        <v>1500000</v>
      </c>
      <c r="L782">
        <v>1357500000</v>
      </c>
    </row>
    <row r="783" spans="1:12" x14ac:dyDescent="0.3">
      <c r="A783" s="32">
        <v>44593</v>
      </c>
      <c r="B783">
        <v>2022</v>
      </c>
      <c r="C783" t="s">
        <v>69</v>
      </c>
      <c r="D783" t="s">
        <v>25</v>
      </c>
      <c r="E783" t="s">
        <v>7</v>
      </c>
      <c r="F783">
        <v>27</v>
      </c>
      <c r="G783">
        <v>5023</v>
      </c>
      <c r="H783">
        <v>2022</v>
      </c>
      <c r="I783">
        <v>1500000</v>
      </c>
      <c r="J783">
        <v>40500000</v>
      </c>
      <c r="K783">
        <v>1500000</v>
      </c>
      <c r="L783">
        <v>40500000</v>
      </c>
    </row>
    <row r="784" spans="1:12" x14ac:dyDescent="0.3">
      <c r="A784" s="32">
        <v>44593</v>
      </c>
      <c r="B784">
        <v>2022</v>
      </c>
      <c r="C784" t="s">
        <v>69</v>
      </c>
      <c r="D784" t="s">
        <v>26</v>
      </c>
      <c r="E784" t="s">
        <v>7</v>
      </c>
      <c r="F784">
        <v>5</v>
      </c>
      <c r="G784">
        <v>9464</v>
      </c>
      <c r="H784">
        <v>2022</v>
      </c>
      <c r="I784">
        <v>1500000</v>
      </c>
      <c r="J784">
        <v>7500000</v>
      </c>
      <c r="K784">
        <v>1500000</v>
      </c>
      <c r="L784">
        <v>7500000</v>
      </c>
    </row>
    <row r="785" spans="1:12" x14ac:dyDescent="0.3">
      <c r="A785" s="32">
        <v>44593</v>
      </c>
      <c r="B785">
        <v>2022</v>
      </c>
      <c r="C785" t="s">
        <v>69</v>
      </c>
      <c r="D785" t="s">
        <v>38</v>
      </c>
      <c r="E785" t="s">
        <v>7</v>
      </c>
      <c r="F785">
        <v>116</v>
      </c>
      <c r="G785">
        <v>14811</v>
      </c>
      <c r="H785">
        <v>2022</v>
      </c>
      <c r="I785">
        <v>1500000</v>
      </c>
      <c r="J785">
        <v>174000000</v>
      </c>
      <c r="K785">
        <v>1500000</v>
      </c>
      <c r="L785">
        <v>174000000</v>
      </c>
    </row>
    <row r="786" spans="1:12" x14ac:dyDescent="0.3">
      <c r="A786" s="32">
        <v>44593</v>
      </c>
      <c r="B786">
        <v>2022</v>
      </c>
      <c r="C786" t="s">
        <v>69</v>
      </c>
      <c r="D786" t="s">
        <v>39</v>
      </c>
      <c r="E786" t="s">
        <v>7</v>
      </c>
      <c r="F786">
        <v>135</v>
      </c>
      <c r="G786">
        <v>16711</v>
      </c>
      <c r="H786">
        <v>2022</v>
      </c>
      <c r="I786">
        <v>1500000</v>
      </c>
      <c r="J786">
        <v>202500000</v>
      </c>
      <c r="K786">
        <v>1500000</v>
      </c>
      <c r="L786">
        <v>202500000</v>
      </c>
    </row>
    <row r="787" spans="1:12" x14ac:dyDescent="0.3">
      <c r="A787" s="32">
        <v>44593</v>
      </c>
      <c r="B787">
        <v>2022</v>
      </c>
      <c r="C787" t="s">
        <v>69</v>
      </c>
      <c r="D787" t="s">
        <v>40</v>
      </c>
      <c r="E787" t="s">
        <v>7</v>
      </c>
      <c r="F787">
        <v>22</v>
      </c>
      <c r="G787">
        <v>28479</v>
      </c>
      <c r="H787">
        <v>2022</v>
      </c>
      <c r="I787">
        <v>1500000</v>
      </c>
      <c r="J787">
        <v>33000000</v>
      </c>
      <c r="K787">
        <v>1500000</v>
      </c>
      <c r="L787">
        <v>33000000</v>
      </c>
    </row>
    <row r="788" spans="1:12" x14ac:dyDescent="0.3">
      <c r="A788" s="32">
        <v>44593</v>
      </c>
      <c r="B788">
        <v>2022</v>
      </c>
      <c r="C788" t="s">
        <v>69</v>
      </c>
      <c r="D788" t="s">
        <v>27</v>
      </c>
      <c r="E788" t="s">
        <v>7</v>
      </c>
      <c r="F788">
        <v>24</v>
      </c>
      <c r="G788">
        <v>3820</v>
      </c>
      <c r="H788">
        <v>2022</v>
      </c>
      <c r="I788">
        <v>1500000</v>
      </c>
      <c r="J788">
        <v>36000000</v>
      </c>
      <c r="K788">
        <v>1500000</v>
      </c>
      <c r="L788">
        <v>36000000</v>
      </c>
    </row>
    <row r="789" spans="1:12" x14ac:dyDescent="0.3">
      <c r="A789" s="32">
        <v>44593</v>
      </c>
      <c r="B789">
        <v>2022</v>
      </c>
      <c r="C789" t="s">
        <v>69</v>
      </c>
      <c r="D789" t="s">
        <v>41</v>
      </c>
      <c r="E789" t="s">
        <v>7</v>
      </c>
      <c r="F789">
        <v>45</v>
      </c>
      <c r="G789">
        <v>7395</v>
      </c>
      <c r="H789">
        <v>2022</v>
      </c>
      <c r="I789">
        <v>1500000</v>
      </c>
      <c r="J789">
        <v>67500000</v>
      </c>
      <c r="K789">
        <v>1500000</v>
      </c>
      <c r="L789">
        <v>67500000</v>
      </c>
    </row>
    <row r="790" spans="1:12" x14ac:dyDescent="0.3">
      <c r="A790" s="32">
        <v>44621</v>
      </c>
      <c r="B790">
        <v>2022</v>
      </c>
      <c r="C790" t="s">
        <v>69</v>
      </c>
      <c r="D790" t="s">
        <v>8</v>
      </c>
      <c r="E790" t="s">
        <v>7</v>
      </c>
      <c r="F790">
        <v>2</v>
      </c>
      <c r="G790">
        <v>108</v>
      </c>
      <c r="H790">
        <v>2022</v>
      </c>
      <c r="I790">
        <v>1500000</v>
      </c>
      <c r="J790">
        <v>3000000</v>
      </c>
      <c r="K790">
        <v>1500000</v>
      </c>
      <c r="L790">
        <v>3000000</v>
      </c>
    </row>
    <row r="791" spans="1:12" x14ac:dyDescent="0.3">
      <c r="A791" s="32">
        <v>44621</v>
      </c>
      <c r="B791">
        <v>2022</v>
      </c>
      <c r="C791" t="s">
        <v>69</v>
      </c>
      <c r="D791" t="s">
        <v>32</v>
      </c>
      <c r="E791" t="s">
        <v>7</v>
      </c>
      <c r="F791">
        <v>55</v>
      </c>
      <c r="G791">
        <v>7288</v>
      </c>
      <c r="H791">
        <v>2022</v>
      </c>
      <c r="I791">
        <v>1500000</v>
      </c>
      <c r="J791">
        <v>82500000</v>
      </c>
      <c r="K791">
        <v>1500000</v>
      </c>
      <c r="L791">
        <v>82500000</v>
      </c>
    </row>
    <row r="792" spans="1:12" x14ac:dyDescent="0.3">
      <c r="A792" s="32">
        <v>44621</v>
      </c>
      <c r="B792">
        <v>2022</v>
      </c>
      <c r="C792" t="s">
        <v>69</v>
      </c>
      <c r="D792" t="s">
        <v>10</v>
      </c>
      <c r="E792" t="s">
        <v>7</v>
      </c>
      <c r="F792">
        <v>2</v>
      </c>
      <c r="G792">
        <v>7281</v>
      </c>
      <c r="H792">
        <v>2022</v>
      </c>
      <c r="I792">
        <v>1500000</v>
      </c>
      <c r="J792">
        <v>3000000</v>
      </c>
      <c r="K792">
        <v>1500000</v>
      </c>
      <c r="L792">
        <v>3000000</v>
      </c>
    </row>
    <row r="793" spans="1:12" x14ac:dyDescent="0.3">
      <c r="A793" s="32">
        <v>44621</v>
      </c>
      <c r="B793">
        <v>2022</v>
      </c>
      <c r="C793" t="s">
        <v>69</v>
      </c>
      <c r="D793" t="s">
        <v>21</v>
      </c>
      <c r="E793" t="s">
        <v>7</v>
      </c>
      <c r="F793">
        <v>12</v>
      </c>
      <c r="G793">
        <v>6694</v>
      </c>
      <c r="H793">
        <v>2022</v>
      </c>
      <c r="I793">
        <v>1500000</v>
      </c>
      <c r="J793">
        <v>18000000</v>
      </c>
      <c r="K793">
        <v>1500000</v>
      </c>
      <c r="L793">
        <v>18000000</v>
      </c>
    </row>
    <row r="794" spans="1:12" x14ac:dyDescent="0.3">
      <c r="A794" s="32">
        <v>44621</v>
      </c>
      <c r="B794">
        <v>2022</v>
      </c>
      <c r="C794" t="s">
        <v>69</v>
      </c>
      <c r="D794" t="s">
        <v>22</v>
      </c>
      <c r="E794" t="s">
        <v>7</v>
      </c>
      <c r="F794">
        <v>14</v>
      </c>
      <c r="G794">
        <v>2279</v>
      </c>
      <c r="H794">
        <v>2022</v>
      </c>
      <c r="I794">
        <v>1500000</v>
      </c>
      <c r="J794">
        <v>21000000</v>
      </c>
      <c r="K794">
        <v>1500000</v>
      </c>
      <c r="L794">
        <v>21000000</v>
      </c>
    </row>
    <row r="795" spans="1:12" x14ac:dyDescent="0.3">
      <c r="A795" s="32">
        <v>44621</v>
      </c>
      <c r="B795">
        <v>2022</v>
      </c>
      <c r="C795" t="s">
        <v>69</v>
      </c>
      <c r="D795" t="s">
        <v>11</v>
      </c>
      <c r="E795" t="s">
        <v>7</v>
      </c>
      <c r="F795">
        <v>19</v>
      </c>
      <c r="G795">
        <v>4200</v>
      </c>
      <c r="H795">
        <v>2022</v>
      </c>
      <c r="I795">
        <v>1500000</v>
      </c>
      <c r="J795">
        <v>28500000</v>
      </c>
      <c r="K795">
        <v>1500000</v>
      </c>
      <c r="L795">
        <v>28500000</v>
      </c>
    </row>
    <row r="796" spans="1:12" x14ac:dyDescent="0.3">
      <c r="A796" s="32">
        <v>44621</v>
      </c>
      <c r="B796">
        <v>2022</v>
      </c>
      <c r="C796" t="s">
        <v>69</v>
      </c>
      <c r="D796" t="s">
        <v>23</v>
      </c>
      <c r="E796" t="s">
        <v>7</v>
      </c>
      <c r="F796">
        <v>220</v>
      </c>
      <c r="G796">
        <v>13385</v>
      </c>
      <c r="H796">
        <v>2022</v>
      </c>
      <c r="I796">
        <v>1500000</v>
      </c>
      <c r="J796">
        <v>330000000</v>
      </c>
      <c r="K796">
        <v>1500000</v>
      </c>
      <c r="L796">
        <v>330000000</v>
      </c>
    </row>
    <row r="797" spans="1:12" x14ac:dyDescent="0.3">
      <c r="A797" s="32">
        <v>44621</v>
      </c>
      <c r="B797">
        <v>2022</v>
      </c>
      <c r="C797" t="s">
        <v>69</v>
      </c>
      <c r="D797" t="s">
        <v>33</v>
      </c>
      <c r="E797" t="s">
        <v>7</v>
      </c>
      <c r="F797">
        <v>91</v>
      </c>
      <c r="G797">
        <v>1474</v>
      </c>
      <c r="H797">
        <v>2022</v>
      </c>
      <c r="I797">
        <v>1500000</v>
      </c>
      <c r="J797">
        <v>136500000</v>
      </c>
      <c r="K797">
        <v>1500000</v>
      </c>
      <c r="L797">
        <v>136500000</v>
      </c>
    </row>
    <row r="798" spans="1:12" x14ac:dyDescent="0.3">
      <c r="A798" s="32">
        <v>44621</v>
      </c>
      <c r="B798">
        <v>2022</v>
      </c>
      <c r="C798" t="s">
        <v>69</v>
      </c>
      <c r="D798" t="s">
        <v>34</v>
      </c>
      <c r="E798" t="s">
        <v>7</v>
      </c>
      <c r="F798">
        <v>249</v>
      </c>
      <c r="G798">
        <v>26077</v>
      </c>
      <c r="H798">
        <v>2022</v>
      </c>
      <c r="I798">
        <v>1500000</v>
      </c>
      <c r="J798">
        <v>373500000</v>
      </c>
      <c r="K798">
        <v>1500000</v>
      </c>
      <c r="L798">
        <v>373500000</v>
      </c>
    </row>
    <row r="799" spans="1:12" x14ac:dyDescent="0.3">
      <c r="A799" s="32">
        <v>44621</v>
      </c>
      <c r="B799">
        <v>2022</v>
      </c>
      <c r="C799" t="s">
        <v>69</v>
      </c>
      <c r="D799" t="s">
        <v>30</v>
      </c>
      <c r="E799" t="s">
        <v>7</v>
      </c>
      <c r="F799">
        <v>13</v>
      </c>
      <c r="G799">
        <v>18621</v>
      </c>
      <c r="H799">
        <v>2022</v>
      </c>
      <c r="I799">
        <v>1500000</v>
      </c>
      <c r="J799">
        <v>19500000</v>
      </c>
      <c r="K799">
        <v>1500000</v>
      </c>
      <c r="L799">
        <v>19500000</v>
      </c>
    </row>
    <row r="800" spans="1:12" x14ac:dyDescent="0.3">
      <c r="A800" s="32">
        <v>44621</v>
      </c>
      <c r="B800">
        <v>2022</v>
      </c>
      <c r="C800" t="s">
        <v>69</v>
      </c>
      <c r="D800" t="s">
        <v>28</v>
      </c>
      <c r="E800" t="s">
        <v>7</v>
      </c>
      <c r="F800">
        <v>3</v>
      </c>
      <c r="G800">
        <v>3371</v>
      </c>
      <c r="H800">
        <v>2022</v>
      </c>
      <c r="I800">
        <v>1500000</v>
      </c>
      <c r="J800">
        <v>4500000</v>
      </c>
      <c r="K800">
        <v>1500000</v>
      </c>
      <c r="L800">
        <v>4500000</v>
      </c>
    </row>
    <row r="801" spans="1:12" x14ac:dyDescent="0.3">
      <c r="A801" s="32">
        <v>44621</v>
      </c>
      <c r="B801">
        <v>2022</v>
      </c>
      <c r="C801" t="s">
        <v>69</v>
      </c>
      <c r="D801" t="s">
        <v>13</v>
      </c>
      <c r="E801" t="s">
        <v>7</v>
      </c>
      <c r="F801">
        <v>4</v>
      </c>
      <c r="G801">
        <v>4854</v>
      </c>
      <c r="H801">
        <v>2022</v>
      </c>
      <c r="I801">
        <v>1500000</v>
      </c>
      <c r="J801">
        <v>6000000</v>
      </c>
      <c r="K801">
        <v>1500000</v>
      </c>
      <c r="L801">
        <v>6000000</v>
      </c>
    </row>
    <row r="802" spans="1:12" x14ac:dyDescent="0.3">
      <c r="A802" s="32">
        <v>44621</v>
      </c>
      <c r="B802">
        <v>2022</v>
      </c>
      <c r="C802" t="s">
        <v>69</v>
      </c>
      <c r="D802" t="s">
        <v>31</v>
      </c>
      <c r="E802" t="s">
        <v>7</v>
      </c>
      <c r="F802">
        <v>5</v>
      </c>
      <c r="G802">
        <v>5062</v>
      </c>
      <c r="H802">
        <v>2022</v>
      </c>
      <c r="I802">
        <v>1500000</v>
      </c>
      <c r="J802">
        <v>7500000</v>
      </c>
      <c r="K802">
        <v>1500000</v>
      </c>
      <c r="L802">
        <v>7500000</v>
      </c>
    </row>
    <row r="803" spans="1:12" x14ac:dyDescent="0.3">
      <c r="A803" s="32">
        <v>44621</v>
      </c>
      <c r="B803">
        <v>2022</v>
      </c>
      <c r="C803" t="s">
        <v>69</v>
      </c>
      <c r="D803" t="s">
        <v>35</v>
      </c>
      <c r="E803" t="s">
        <v>7</v>
      </c>
      <c r="F803">
        <v>230</v>
      </c>
      <c r="G803">
        <v>22167</v>
      </c>
      <c r="H803">
        <v>2022</v>
      </c>
      <c r="I803">
        <v>1500000</v>
      </c>
      <c r="J803">
        <v>345000000</v>
      </c>
      <c r="K803">
        <v>1500000</v>
      </c>
      <c r="L803">
        <v>345000000</v>
      </c>
    </row>
    <row r="804" spans="1:12" x14ac:dyDescent="0.3">
      <c r="A804" s="32">
        <v>44621</v>
      </c>
      <c r="B804">
        <v>2022</v>
      </c>
      <c r="C804" t="s">
        <v>69</v>
      </c>
      <c r="D804" t="s">
        <v>36</v>
      </c>
      <c r="E804" t="s">
        <v>7</v>
      </c>
      <c r="F804">
        <v>331</v>
      </c>
      <c r="G804">
        <v>16628</v>
      </c>
      <c r="H804">
        <v>2022</v>
      </c>
      <c r="I804">
        <v>1500000</v>
      </c>
      <c r="J804">
        <v>496500000</v>
      </c>
      <c r="K804">
        <v>1500000</v>
      </c>
      <c r="L804">
        <v>496500000</v>
      </c>
    </row>
    <row r="805" spans="1:12" x14ac:dyDescent="0.3">
      <c r="A805" s="32">
        <v>44621</v>
      </c>
      <c r="B805">
        <v>2022</v>
      </c>
      <c r="C805" t="s">
        <v>69</v>
      </c>
      <c r="D805" t="s">
        <v>24</v>
      </c>
      <c r="E805" t="s">
        <v>7</v>
      </c>
      <c r="F805">
        <v>35</v>
      </c>
      <c r="G805">
        <v>11616</v>
      </c>
      <c r="H805">
        <v>2022</v>
      </c>
      <c r="I805">
        <v>1500000</v>
      </c>
      <c r="J805">
        <v>52500000</v>
      </c>
      <c r="K805">
        <v>1500000</v>
      </c>
      <c r="L805">
        <v>52500000</v>
      </c>
    </row>
    <row r="806" spans="1:12" x14ac:dyDescent="0.3">
      <c r="A806" s="32">
        <v>44621</v>
      </c>
      <c r="B806">
        <v>2022</v>
      </c>
      <c r="C806" t="s">
        <v>69</v>
      </c>
      <c r="D806" t="s">
        <v>37</v>
      </c>
      <c r="E806" t="s">
        <v>7</v>
      </c>
      <c r="F806">
        <v>2060</v>
      </c>
      <c r="G806">
        <v>39762</v>
      </c>
      <c r="H806">
        <v>2022</v>
      </c>
      <c r="I806">
        <v>1500000</v>
      </c>
      <c r="J806">
        <v>3090000000</v>
      </c>
      <c r="K806">
        <v>1500000</v>
      </c>
      <c r="L806">
        <v>3090000000</v>
      </c>
    </row>
    <row r="807" spans="1:12" x14ac:dyDescent="0.3">
      <c r="A807" s="32">
        <v>44621</v>
      </c>
      <c r="B807">
        <v>2022</v>
      </c>
      <c r="C807" t="s">
        <v>69</v>
      </c>
      <c r="D807" t="s">
        <v>25</v>
      </c>
      <c r="E807" t="s">
        <v>7</v>
      </c>
      <c r="F807">
        <v>31</v>
      </c>
      <c r="G807">
        <v>6098</v>
      </c>
      <c r="H807">
        <v>2022</v>
      </c>
      <c r="I807">
        <v>1500000</v>
      </c>
      <c r="J807">
        <v>46500000</v>
      </c>
      <c r="K807">
        <v>1500000</v>
      </c>
      <c r="L807">
        <v>46500000</v>
      </c>
    </row>
    <row r="808" spans="1:12" x14ac:dyDescent="0.3">
      <c r="A808" s="32">
        <v>44621</v>
      </c>
      <c r="B808">
        <v>2022</v>
      </c>
      <c r="C808" t="s">
        <v>69</v>
      </c>
      <c r="D808" t="s">
        <v>19</v>
      </c>
      <c r="E808" t="s">
        <v>7</v>
      </c>
      <c r="F808">
        <v>3</v>
      </c>
      <c r="G808">
        <v>817</v>
      </c>
      <c r="H808">
        <v>2022</v>
      </c>
      <c r="I808">
        <v>1500000</v>
      </c>
      <c r="J808">
        <v>4500000</v>
      </c>
      <c r="K808">
        <v>1500000</v>
      </c>
      <c r="L808">
        <v>4500000</v>
      </c>
    </row>
    <row r="809" spans="1:12" x14ac:dyDescent="0.3">
      <c r="A809" s="32">
        <v>44621</v>
      </c>
      <c r="B809">
        <v>2022</v>
      </c>
      <c r="C809" t="s">
        <v>69</v>
      </c>
      <c r="D809" t="s">
        <v>26</v>
      </c>
      <c r="E809" t="s">
        <v>7</v>
      </c>
      <c r="F809">
        <v>4</v>
      </c>
      <c r="G809">
        <v>10836</v>
      </c>
      <c r="H809">
        <v>2022</v>
      </c>
      <c r="I809">
        <v>1500000</v>
      </c>
      <c r="J809">
        <v>6000000</v>
      </c>
      <c r="K809">
        <v>1500000</v>
      </c>
      <c r="L809">
        <v>6000000</v>
      </c>
    </row>
    <row r="810" spans="1:12" x14ac:dyDescent="0.3">
      <c r="A810" s="32">
        <v>44621</v>
      </c>
      <c r="B810">
        <v>2022</v>
      </c>
      <c r="C810" t="s">
        <v>69</v>
      </c>
      <c r="D810" t="s">
        <v>38</v>
      </c>
      <c r="E810" t="s">
        <v>7</v>
      </c>
      <c r="F810">
        <v>89</v>
      </c>
      <c r="G810">
        <v>13751</v>
      </c>
      <c r="H810">
        <v>2022</v>
      </c>
      <c r="I810">
        <v>1500000</v>
      </c>
      <c r="J810">
        <v>133500000</v>
      </c>
      <c r="K810">
        <v>1500000</v>
      </c>
      <c r="L810">
        <v>133500000</v>
      </c>
    </row>
    <row r="811" spans="1:12" x14ac:dyDescent="0.3">
      <c r="A811" s="32">
        <v>44621</v>
      </c>
      <c r="B811">
        <v>2022</v>
      </c>
      <c r="C811" t="s">
        <v>69</v>
      </c>
      <c r="D811" t="s">
        <v>39</v>
      </c>
      <c r="E811" t="s">
        <v>7</v>
      </c>
      <c r="F811">
        <v>168</v>
      </c>
      <c r="G811">
        <v>20604</v>
      </c>
      <c r="H811">
        <v>2022</v>
      </c>
      <c r="I811">
        <v>1500000</v>
      </c>
      <c r="J811">
        <v>252000000</v>
      </c>
      <c r="K811">
        <v>1500000</v>
      </c>
      <c r="L811">
        <v>252000000</v>
      </c>
    </row>
    <row r="812" spans="1:12" x14ac:dyDescent="0.3">
      <c r="A812" s="32">
        <v>44621</v>
      </c>
      <c r="B812">
        <v>2022</v>
      </c>
      <c r="C812" t="s">
        <v>69</v>
      </c>
      <c r="D812" t="s">
        <v>40</v>
      </c>
      <c r="E812" t="s">
        <v>7</v>
      </c>
      <c r="F812">
        <v>18</v>
      </c>
      <c r="G812">
        <v>29324</v>
      </c>
      <c r="H812">
        <v>2022</v>
      </c>
      <c r="I812">
        <v>1500000</v>
      </c>
      <c r="J812">
        <v>27000000</v>
      </c>
      <c r="K812">
        <v>1500000</v>
      </c>
      <c r="L812">
        <v>27000000</v>
      </c>
    </row>
    <row r="813" spans="1:12" x14ac:dyDescent="0.3">
      <c r="A813" s="32">
        <v>44621</v>
      </c>
      <c r="B813">
        <v>2022</v>
      </c>
      <c r="C813" t="s">
        <v>69</v>
      </c>
      <c r="D813" t="s">
        <v>27</v>
      </c>
      <c r="E813" t="s">
        <v>7</v>
      </c>
      <c r="F813">
        <v>20</v>
      </c>
      <c r="G813">
        <v>4026</v>
      </c>
      <c r="H813">
        <v>2022</v>
      </c>
      <c r="I813">
        <v>1500000</v>
      </c>
      <c r="J813">
        <v>30000000</v>
      </c>
      <c r="K813">
        <v>1500000</v>
      </c>
      <c r="L813">
        <v>30000000</v>
      </c>
    </row>
    <row r="814" spans="1:12" x14ac:dyDescent="0.3">
      <c r="A814" s="32">
        <v>44621</v>
      </c>
      <c r="B814">
        <v>2022</v>
      </c>
      <c r="C814" t="s">
        <v>69</v>
      </c>
      <c r="D814" t="s">
        <v>41</v>
      </c>
      <c r="E814" t="s">
        <v>7</v>
      </c>
      <c r="F814">
        <v>41</v>
      </c>
      <c r="G814">
        <v>8539</v>
      </c>
      <c r="H814">
        <v>2022</v>
      </c>
      <c r="I814">
        <v>1500000</v>
      </c>
      <c r="J814">
        <v>61500000</v>
      </c>
      <c r="K814">
        <v>1500000</v>
      </c>
      <c r="L814">
        <v>61500000</v>
      </c>
    </row>
    <row r="815" spans="1:12" x14ac:dyDescent="0.3">
      <c r="A815" s="32">
        <v>44652</v>
      </c>
      <c r="B815">
        <v>2023</v>
      </c>
      <c r="C815" t="s">
        <v>72</v>
      </c>
      <c r="D815" t="s">
        <v>32</v>
      </c>
      <c r="E815" t="s">
        <v>7</v>
      </c>
      <c r="F815">
        <v>54</v>
      </c>
      <c r="G815">
        <v>7195</v>
      </c>
      <c r="H815">
        <v>2022</v>
      </c>
      <c r="I815">
        <v>1500000</v>
      </c>
      <c r="J815">
        <v>81000000</v>
      </c>
      <c r="K815">
        <v>1500000</v>
      </c>
      <c r="L815">
        <v>81000000</v>
      </c>
    </row>
    <row r="816" spans="1:12" x14ac:dyDescent="0.3">
      <c r="A816" s="32">
        <v>44652</v>
      </c>
      <c r="B816">
        <v>2023</v>
      </c>
      <c r="C816" t="s">
        <v>72</v>
      </c>
      <c r="D816" t="s">
        <v>10</v>
      </c>
      <c r="E816" t="s">
        <v>7</v>
      </c>
      <c r="F816">
        <v>2</v>
      </c>
      <c r="G816">
        <v>6354</v>
      </c>
      <c r="H816">
        <v>2022</v>
      </c>
      <c r="I816">
        <v>1500000</v>
      </c>
      <c r="J816">
        <v>3000000</v>
      </c>
      <c r="K816">
        <v>1500000</v>
      </c>
      <c r="L816">
        <v>3000000</v>
      </c>
    </row>
    <row r="817" spans="1:12" x14ac:dyDescent="0.3">
      <c r="A817" s="32">
        <v>44652</v>
      </c>
      <c r="B817">
        <v>2023</v>
      </c>
      <c r="C817" t="s">
        <v>72</v>
      </c>
      <c r="D817" t="s">
        <v>21</v>
      </c>
      <c r="E817" t="s">
        <v>7</v>
      </c>
      <c r="F817">
        <v>8</v>
      </c>
      <c r="G817">
        <v>5981</v>
      </c>
      <c r="H817">
        <v>2022</v>
      </c>
      <c r="I817">
        <v>1500000</v>
      </c>
      <c r="J817">
        <v>12000000</v>
      </c>
      <c r="K817">
        <v>1500000</v>
      </c>
      <c r="L817">
        <v>12000000</v>
      </c>
    </row>
    <row r="818" spans="1:12" x14ac:dyDescent="0.3">
      <c r="A818" s="32">
        <v>44652</v>
      </c>
      <c r="B818">
        <v>2023</v>
      </c>
      <c r="C818" t="s">
        <v>72</v>
      </c>
      <c r="D818" t="s">
        <v>22</v>
      </c>
      <c r="E818" t="s">
        <v>7</v>
      </c>
      <c r="F818">
        <v>12</v>
      </c>
      <c r="G818">
        <v>2167</v>
      </c>
      <c r="H818">
        <v>2022</v>
      </c>
      <c r="I818">
        <v>1500000</v>
      </c>
      <c r="J818">
        <v>18000000</v>
      </c>
      <c r="K818">
        <v>1500000</v>
      </c>
      <c r="L818">
        <v>18000000</v>
      </c>
    </row>
    <row r="819" spans="1:12" x14ac:dyDescent="0.3">
      <c r="A819" s="32">
        <v>44652</v>
      </c>
      <c r="B819">
        <v>2023</v>
      </c>
      <c r="C819" t="s">
        <v>72</v>
      </c>
      <c r="D819" t="s">
        <v>11</v>
      </c>
      <c r="E819" t="s">
        <v>7</v>
      </c>
      <c r="F819">
        <v>20</v>
      </c>
      <c r="G819">
        <v>4861</v>
      </c>
      <c r="H819">
        <v>2022</v>
      </c>
      <c r="I819">
        <v>1500000</v>
      </c>
      <c r="J819">
        <v>30000000</v>
      </c>
      <c r="K819">
        <v>1500000</v>
      </c>
      <c r="L819">
        <v>30000000</v>
      </c>
    </row>
    <row r="820" spans="1:12" x14ac:dyDescent="0.3">
      <c r="A820" s="32">
        <v>44652</v>
      </c>
      <c r="B820">
        <v>2023</v>
      </c>
      <c r="C820" t="s">
        <v>72</v>
      </c>
      <c r="D820" t="s">
        <v>23</v>
      </c>
      <c r="E820" t="s">
        <v>7</v>
      </c>
      <c r="F820">
        <v>566</v>
      </c>
      <c r="G820">
        <v>15811</v>
      </c>
      <c r="H820">
        <v>2022</v>
      </c>
      <c r="I820">
        <v>1500000</v>
      </c>
      <c r="J820">
        <v>849000000</v>
      </c>
      <c r="K820">
        <v>1500000</v>
      </c>
      <c r="L820">
        <v>849000000</v>
      </c>
    </row>
    <row r="821" spans="1:12" x14ac:dyDescent="0.3">
      <c r="A821" s="32">
        <v>44652</v>
      </c>
      <c r="B821">
        <v>2023</v>
      </c>
      <c r="C821" t="s">
        <v>72</v>
      </c>
      <c r="D821" t="s">
        <v>33</v>
      </c>
      <c r="E821" t="s">
        <v>7</v>
      </c>
      <c r="F821">
        <v>31</v>
      </c>
      <c r="G821">
        <v>1390</v>
      </c>
      <c r="H821">
        <v>2022</v>
      </c>
      <c r="I821">
        <v>1500000</v>
      </c>
      <c r="J821">
        <v>46500000</v>
      </c>
      <c r="K821">
        <v>1500000</v>
      </c>
      <c r="L821">
        <v>46500000</v>
      </c>
    </row>
    <row r="822" spans="1:12" x14ac:dyDescent="0.3">
      <c r="A822" s="32">
        <v>44652</v>
      </c>
      <c r="B822">
        <v>2023</v>
      </c>
      <c r="C822" t="s">
        <v>72</v>
      </c>
      <c r="D822" t="s">
        <v>34</v>
      </c>
      <c r="E822" t="s">
        <v>7</v>
      </c>
      <c r="F822">
        <v>171</v>
      </c>
      <c r="G822">
        <v>26534</v>
      </c>
      <c r="H822">
        <v>2022</v>
      </c>
      <c r="I822">
        <v>1500000</v>
      </c>
      <c r="J822">
        <v>256500000</v>
      </c>
      <c r="K822">
        <v>1500000</v>
      </c>
      <c r="L822">
        <v>256500000</v>
      </c>
    </row>
    <row r="823" spans="1:12" x14ac:dyDescent="0.3">
      <c r="A823" s="32">
        <v>44652</v>
      </c>
      <c r="B823">
        <v>2023</v>
      </c>
      <c r="C823" t="s">
        <v>72</v>
      </c>
      <c r="D823" t="s">
        <v>30</v>
      </c>
      <c r="E823" t="s">
        <v>7</v>
      </c>
      <c r="F823">
        <v>11</v>
      </c>
      <c r="G823">
        <v>16721</v>
      </c>
      <c r="H823">
        <v>2022</v>
      </c>
      <c r="I823">
        <v>1500000</v>
      </c>
      <c r="J823">
        <v>16500000</v>
      </c>
      <c r="K823">
        <v>1500000</v>
      </c>
      <c r="L823">
        <v>16500000</v>
      </c>
    </row>
    <row r="824" spans="1:12" x14ac:dyDescent="0.3">
      <c r="A824" s="32">
        <v>44652</v>
      </c>
      <c r="B824">
        <v>2023</v>
      </c>
      <c r="C824" t="s">
        <v>72</v>
      </c>
      <c r="D824" t="s">
        <v>28</v>
      </c>
      <c r="E824" t="s">
        <v>7</v>
      </c>
      <c r="F824">
        <v>4</v>
      </c>
      <c r="G824">
        <v>3140</v>
      </c>
      <c r="H824">
        <v>2022</v>
      </c>
      <c r="I824">
        <v>1500000</v>
      </c>
      <c r="J824">
        <v>6000000</v>
      </c>
      <c r="K824">
        <v>1500000</v>
      </c>
      <c r="L824">
        <v>6000000</v>
      </c>
    </row>
    <row r="825" spans="1:12" x14ac:dyDescent="0.3">
      <c r="A825" s="32">
        <v>44652</v>
      </c>
      <c r="B825">
        <v>2023</v>
      </c>
      <c r="C825" t="s">
        <v>72</v>
      </c>
      <c r="D825" t="s">
        <v>13</v>
      </c>
      <c r="E825" t="s">
        <v>7</v>
      </c>
      <c r="F825">
        <v>3</v>
      </c>
      <c r="G825">
        <v>4468</v>
      </c>
      <c r="H825">
        <v>2022</v>
      </c>
      <c r="I825">
        <v>1500000</v>
      </c>
      <c r="J825">
        <v>4500000</v>
      </c>
      <c r="K825">
        <v>1500000</v>
      </c>
      <c r="L825">
        <v>4500000</v>
      </c>
    </row>
    <row r="826" spans="1:12" x14ac:dyDescent="0.3">
      <c r="A826" s="32">
        <v>44652</v>
      </c>
      <c r="B826">
        <v>2023</v>
      </c>
      <c r="C826" t="s">
        <v>72</v>
      </c>
      <c r="D826" t="s">
        <v>31</v>
      </c>
      <c r="E826" t="s">
        <v>7</v>
      </c>
      <c r="F826">
        <v>9</v>
      </c>
      <c r="G826">
        <v>4564</v>
      </c>
      <c r="H826">
        <v>2022</v>
      </c>
      <c r="I826">
        <v>1500000</v>
      </c>
      <c r="J826">
        <v>13500000</v>
      </c>
      <c r="K826">
        <v>1500000</v>
      </c>
      <c r="L826">
        <v>13500000</v>
      </c>
    </row>
    <row r="827" spans="1:12" x14ac:dyDescent="0.3">
      <c r="A827" s="32">
        <v>44652</v>
      </c>
      <c r="B827">
        <v>2023</v>
      </c>
      <c r="C827" t="s">
        <v>72</v>
      </c>
      <c r="D827" t="s">
        <v>35</v>
      </c>
      <c r="E827" t="s">
        <v>7</v>
      </c>
      <c r="F827">
        <v>311</v>
      </c>
      <c r="G827">
        <v>24129</v>
      </c>
      <c r="H827">
        <v>2022</v>
      </c>
      <c r="I827">
        <v>1500000</v>
      </c>
      <c r="J827">
        <v>466500000</v>
      </c>
      <c r="K827">
        <v>1500000</v>
      </c>
      <c r="L827">
        <v>466500000</v>
      </c>
    </row>
    <row r="828" spans="1:12" x14ac:dyDescent="0.3">
      <c r="A828" s="32">
        <v>44652</v>
      </c>
      <c r="B828">
        <v>2023</v>
      </c>
      <c r="C828" t="s">
        <v>72</v>
      </c>
      <c r="D828" t="s">
        <v>36</v>
      </c>
      <c r="E828" t="s">
        <v>7</v>
      </c>
      <c r="F828">
        <v>275</v>
      </c>
      <c r="G828">
        <v>16142</v>
      </c>
      <c r="H828">
        <v>2022</v>
      </c>
      <c r="I828">
        <v>1500000</v>
      </c>
      <c r="J828">
        <v>412500000</v>
      </c>
      <c r="K828">
        <v>1500000</v>
      </c>
      <c r="L828">
        <v>412500000</v>
      </c>
    </row>
    <row r="829" spans="1:12" x14ac:dyDescent="0.3">
      <c r="A829" s="32">
        <v>44652</v>
      </c>
      <c r="B829">
        <v>2023</v>
      </c>
      <c r="C829" t="s">
        <v>72</v>
      </c>
      <c r="D829" t="s">
        <v>24</v>
      </c>
      <c r="E829" t="s">
        <v>7</v>
      </c>
      <c r="F829">
        <v>37</v>
      </c>
      <c r="G829">
        <v>11896</v>
      </c>
      <c r="H829">
        <v>2022</v>
      </c>
      <c r="I829">
        <v>1500000</v>
      </c>
      <c r="J829">
        <v>55500000</v>
      </c>
      <c r="K829">
        <v>1500000</v>
      </c>
      <c r="L829">
        <v>55500000</v>
      </c>
    </row>
    <row r="830" spans="1:12" x14ac:dyDescent="0.3">
      <c r="A830" s="32">
        <v>44652</v>
      </c>
      <c r="B830">
        <v>2023</v>
      </c>
      <c r="C830" t="s">
        <v>72</v>
      </c>
      <c r="D830" t="s">
        <v>37</v>
      </c>
      <c r="E830" t="s">
        <v>7</v>
      </c>
      <c r="F830">
        <v>354</v>
      </c>
      <c r="G830">
        <v>32449</v>
      </c>
      <c r="H830">
        <v>2022</v>
      </c>
      <c r="I830">
        <v>1500000</v>
      </c>
      <c r="J830">
        <v>531000000</v>
      </c>
      <c r="K830">
        <v>1500000</v>
      </c>
      <c r="L830">
        <v>531000000</v>
      </c>
    </row>
    <row r="831" spans="1:12" x14ac:dyDescent="0.3">
      <c r="A831" s="32">
        <v>44652</v>
      </c>
      <c r="B831">
        <v>2023</v>
      </c>
      <c r="C831" t="s">
        <v>72</v>
      </c>
      <c r="D831" t="s">
        <v>25</v>
      </c>
      <c r="E831" t="s">
        <v>7</v>
      </c>
      <c r="F831">
        <v>31</v>
      </c>
      <c r="G831">
        <v>5448</v>
      </c>
      <c r="H831">
        <v>2022</v>
      </c>
      <c r="I831">
        <v>1500000</v>
      </c>
      <c r="J831">
        <v>46500000</v>
      </c>
      <c r="K831">
        <v>1500000</v>
      </c>
      <c r="L831">
        <v>46500000</v>
      </c>
    </row>
    <row r="832" spans="1:12" x14ac:dyDescent="0.3">
      <c r="A832" s="32">
        <v>44652</v>
      </c>
      <c r="B832">
        <v>2023</v>
      </c>
      <c r="C832" t="s">
        <v>72</v>
      </c>
      <c r="D832" t="s">
        <v>19</v>
      </c>
      <c r="E832" t="s">
        <v>7</v>
      </c>
      <c r="F832">
        <v>2</v>
      </c>
      <c r="G832">
        <v>702</v>
      </c>
      <c r="H832">
        <v>2022</v>
      </c>
      <c r="I832">
        <v>1500000</v>
      </c>
      <c r="J832">
        <v>3000000</v>
      </c>
      <c r="K832">
        <v>1500000</v>
      </c>
      <c r="L832">
        <v>3000000</v>
      </c>
    </row>
    <row r="833" spans="1:12" x14ac:dyDescent="0.3">
      <c r="A833" s="32">
        <v>44652</v>
      </c>
      <c r="B833">
        <v>2023</v>
      </c>
      <c r="C833" t="s">
        <v>72</v>
      </c>
      <c r="D833" t="s">
        <v>26</v>
      </c>
      <c r="E833" t="s">
        <v>7</v>
      </c>
      <c r="F833">
        <v>3</v>
      </c>
      <c r="G833">
        <v>10147</v>
      </c>
      <c r="H833">
        <v>2022</v>
      </c>
      <c r="I833">
        <v>1500000</v>
      </c>
      <c r="J833">
        <v>4500000</v>
      </c>
      <c r="K833">
        <v>1500000</v>
      </c>
      <c r="L833">
        <v>4500000</v>
      </c>
    </row>
    <row r="834" spans="1:12" x14ac:dyDescent="0.3">
      <c r="A834" s="32">
        <v>44652</v>
      </c>
      <c r="B834">
        <v>2023</v>
      </c>
      <c r="C834" t="s">
        <v>72</v>
      </c>
      <c r="D834" t="s">
        <v>38</v>
      </c>
      <c r="E834" t="s">
        <v>7</v>
      </c>
      <c r="F834">
        <v>87</v>
      </c>
      <c r="G834">
        <v>15176</v>
      </c>
      <c r="H834">
        <v>2022</v>
      </c>
      <c r="I834">
        <v>1500000</v>
      </c>
      <c r="J834">
        <v>130500000</v>
      </c>
      <c r="K834">
        <v>1500000</v>
      </c>
      <c r="L834">
        <v>130500000</v>
      </c>
    </row>
    <row r="835" spans="1:12" x14ac:dyDescent="0.3">
      <c r="A835" s="32">
        <v>44652</v>
      </c>
      <c r="B835">
        <v>2023</v>
      </c>
      <c r="C835" t="s">
        <v>72</v>
      </c>
      <c r="D835" t="s">
        <v>39</v>
      </c>
      <c r="E835" t="s">
        <v>7</v>
      </c>
      <c r="F835">
        <v>154</v>
      </c>
      <c r="G835">
        <v>17499</v>
      </c>
      <c r="H835">
        <v>2022</v>
      </c>
      <c r="I835">
        <v>1500000</v>
      </c>
      <c r="J835">
        <v>231000000</v>
      </c>
      <c r="K835">
        <v>1500000</v>
      </c>
      <c r="L835">
        <v>231000000</v>
      </c>
    </row>
    <row r="836" spans="1:12" x14ac:dyDescent="0.3">
      <c r="A836" s="32">
        <v>44652</v>
      </c>
      <c r="B836">
        <v>2023</v>
      </c>
      <c r="C836" t="s">
        <v>72</v>
      </c>
      <c r="D836" t="s">
        <v>40</v>
      </c>
      <c r="E836" t="s">
        <v>7</v>
      </c>
      <c r="F836">
        <v>11</v>
      </c>
      <c r="G836">
        <v>32173</v>
      </c>
      <c r="H836">
        <v>2022</v>
      </c>
      <c r="I836">
        <v>1500000</v>
      </c>
      <c r="J836">
        <v>16500000</v>
      </c>
      <c r="K836">
        <v>1500000</v>
      </c>
      <c r="L836">
        <v>16500000</v>
      </c>
    </row>
    <row r="837" spans="1:12" x14ac:dyDescent="0.3">
      <c r="A837" s="32">
        <v>44652</v>
      </c>
      <c r="B837">
        <v>2023</v>
      </c>
      <c r="C837" t="s">
        <v>72</v>
      </c>
      <c r="D837" t="s">
        <v>27</v>
      </c>
      <c r="E837" t="s">
        <v>7</v>
      </c>
      <c r="F837">
        <v>49</v>
      </c>
      <c r="G837">
        <v>4116</v>
      </c>
      <c r="H837">
        <v>2022</v>
      </c>
      <c r="I837">
        <v>1500000</v>
      </c>
      <c r="J837">
        <v>73500000</v>
      </c>
      <c r="K837">
        <v>1500000</v>
      </c>
      <c r="L837">
        <v>73500000</v>
      </c>
    </row>
    <row r="838" spans="1:12" x14ac:dyDescent="0.3">
      <c r="A838" s="32">
        <v>44652</v>
      </c>
      <c r="B838">
        <v>2023</v>
      </c>
      <c r="C838" t="s">
        <v>72</v>
      </c>
      <c r="D838" t="s">
        <v>41</v>
      </c>
      <c r="E838" t="s">
        <v>7</v>
      </c>
      <c r="F838">
        <v>40</v>
      </c>
      <c r="G838">
        <v>8560</v>
      </c>
      <c r="H838">
        <v>2022</v>
      </c>
      <c r="I838">
        <v>1500000</v>
      </c>
      <c r="J838">
        <v>60000000</v>
      </c>
      <c r="K838">
        <v>1500000</v>
      </c>
      <c r="L838">
        <v>60000000</v>
      </c>
    </row>
    <row r="839" spans="1:12" x14ac:dyDescent="0.3">
      <c r="A839" s="32">
        <v>44682</v>
      </c>
      <c r="B839">
        <v>2023</v>
      </c>
      <c r="C839" t="s">
        <v>72</v>
      </c>
      <c r="D839" t="s">
        <v>32</v>
      </c>
      <c r="E839" t="s">
        <v>7</v>
      </c>
      <c r="F839">
        <v>59</v>
      </c>
      <c r="G839">
        <v>6927</v>
      </c>
      <c r="H839">
        <v>2022</v>
      </c>
      <c r="I839">
        <v>1500000</v>
      </c>
      <c r="J839">
        <v>88500000</v>
      </c>
      <c r="K839">
        <v>1500000</v>
      </c>
      <c r="L839">
        <v>88500000</v>
      </c>
    </row>
    <row r="840" spans="1:12" x14ac:dyDescent="0.3">
      <c r="A840" s="32">
        <v>44682</v>
      </c>
      <c r="B840">
        <v>2023</v>
      </c>
      <c r="C840" t="s">
        <v>72</v>
      </c>
      <c r="D840" t="s">
        <v>10</v>
      </c>
      <c r="E840" t="s">
        <v>7</v>
      </c>
      <c r="F840">
        <v>7</v>
      </c>
      <c r="G840">
        <v>6761</v>
      </c>
      <c r="H840">
        <v>2022</v>
      </c>
      <c r="I840">
        <v>1500000</v>
      </c>
      <c r="J840">
        <v>10500000</v>
      </c>
      <c r="K840">
        <v>1500000</v>
      </c>
      <c r="L840">
        <v>10500000</v>
      </c>
    </row>
    <row r="841" spans="1:12" x14ac:dyDescent="0.3">
      <c r="A841" s="32">
        <v>44682</v>
      </c>
      <c r="B841">
        <v>2023</v>
      </c>
      <c r="C841" t="s">
        <v>72</v>
      </c>
      <c r="D841" t="s">
        <v>21</v>
      </c>
      <c r="E841" t="s">
        <v>7</v>
      </c>
      <c r="F841">
        <v>12</v>
      </c>
      <c r="G841">
        <v>6495</v>
      </c>
      <c r="H841">
        <v>2022</v>
      </c>
      <c r="I841">
        <v>1500000</v>
      </c>
      <c r="J841">
        <v>18000000</v>
      </c>
      <c r="K841">
        <v>1500000</v>
      </c>
      <c r="L841">
        <v>18000000</v>
      </c>
    </row>
    <row r="842" spans="1:12" x14ac:dyDescent="0.3">
      <c r="A842" s="32">
        <v>44682</v>
      </c>
      <c r="B842">
        <v>2023</v>
      </c>
      <c r="C842" t="s">
        <v>72</v>
      </c>
      <c r="D842" t="s">
        <v>22</v>
      </c>
      <c r="E842" t="s">
        <v>7</v>
      </c>
      <c r="F842">
        <v>20</v>
      </c>
      <c r="G842">
        <v>2248</v>
      </c>
      <c r="H842">
        <v>2022</v>
      </c>
      <c r="I842">
        <v>1500000</v>
      </c>
      <c r="J842">
        <v>30000000</v>
      </c>
      <c r="K842">
        <v>1500000</v>
      </c>
      <c r="L842">
        <v>30000000</v>
      </c>
    </row>
    <row r="843" spans="1:12" x14ac:dyDescent="0.3">
      <c r="A843" s="32">
        <v>44682</v>
      </c>
      <c r="B843">
        <v>2023</v>
      </c>
      <c r="C843" t="s">
        <v>72</v>
      </c>
      <c r="D843" t="s">
        <v>11</v>
      </c>
      <c r="E843" t="s">
        <v>7</v>
      </c>
      <c r="F843">
        <v>24</v>
      </c>
      <c r="G843">
        <v>4397</v>
      </c>
      <c r="H843">
        <v>2022</v>
      </c>
      <c r="I843">
        <v>1500000</v>
      </c>
      <c r="J843">
        <v>36000000</v>
      </c>
      <c r="K843">
        <v>1500000</v>
      </c>
      <c r="L843">
        <v>36000000</v>
      </c>
    </row>
    <row r="844" spans="1:12" x14ac:dyDescent="0.3">
      <c r="A844" s="32">
        <v>44682</v>
      </c>
      <c r="B844">
        <v>2023</v>
      </c>
      <c r="C844" t="s">
        <v>72</v>
      </c>
      <c r="D844" t="s">
        <v>23</v>
      </c>
      <c r="E844" t="s">
        <v>7</v>
      </c>
      <c r="F844">
        <v>750</v>
      </c>
      <c r="G844">
        <v>15194</v>
      </c>
      <c r="H844">
        <v>2022</v>
      </c>
      <c r="I844">
        <v>1500000</v>
      </c>
      <c r="J844">
        <v>1125000000</v>
      </c>
      <c r="K844">
        <v>1500000</v>
      </c>
      <c r="L844">
        <v>1125000000</v>
      </c>
    </row>
    <row r="845" spans="1:12" x14ac:dyDescent="0.3">
      <c r="A845" s="32">
        <v>44682</v>
      </c>
      <c r="B845">
        <v>2023</v>
      </c>
      <c r="C845" t="s">
        <v>72</v>
      </c>
      <c r="D845" t="s">
        <v>33</v>
      </c>
      <c r="E845" t="s">
        <v>7</v>
      </c>
      <c r="F845">
        <v>51</v>
      </c>
      <c r="G845">
        <v>1360</v>
      </c>
      <c r="H845">
        <v>2022</v>
      </c>
      <c r="I845">
        <v>1500000</v>
      </c>
      <c r="J845">
        <v>76500000</v>
      </c>
      <c r="K845">
        <v>1500000</v>
      </c>
      <c r="L845">
        <v>76500000</v>
      </c>
    </row>
    <row r="846" spans="1:12" x14ac:dyDescent="0.3">
      <c r="A846" s="32">
        <v>44682</v>
      </c>
      <c r="B846">
        <v>2023</v>
      </c>
      <c r="C846" t="s">
        <v>72</v>
      </c>
      <c r="D846" t="s">
        <v>34</v>
      </c>
      <c r="E846" t="s">
        <v>7</v>
      </c>
      <c r="F846">
        <v>163</v>
      </c>
      <c r="G846">
        <v>23174</v>
      </c>
      <c r="H846">
        <v>2022</v>
      </c>
      <c r="I846">
        <v>1500000</v>
      </c>
      <c r="J846">
        <v>244500000</v>
      </c>
      <c r="K846">
        <v>1500000</v>
      </c>
      <c r="L846">
        <v>244500000</v>
      </c>
    </row>
    <row r="847" spans="1:12" x14ac:dyDescent="0.3">
      <c r="A847" s="32">
        <v>44682</v>
      </c>
      <c r="B847">
        <v>2023</v>
      </c>
      <c r="C847" t="s">
        <v>72</v>
      </c>
      <c r="D847" t="s">
        <v>30</v>
      </c>
      <c r="E847" t="s">
        <v>7</v>
      </c>
      <c r="F847">
        <v>31</v>
      </c>
      <c r="G847">
        <v>18343</v>
      </c>
      <c r="H847">
        <v>2022</v>
      </c>
      <c r="I847">
        <v>1500000</v>
      </c>
      <c r="J847">
        <v>46500000</v>
      </c>
      <c r="K847">
        <v>1500000</v>
      </c>
      <c r="L847">
        <v>46500000</v>
      </c>
    </row>
    <row r="848" spans="1:12" x14ac:dyDescent="0.3">
      <c r="A848" s="32">
        <v>44682</v>
      </c>
      <c r="B848">
        <v>2023</v>
      </c>
      <c r="C848" t="s">
        <v>72</v>
      </c>
      <c r="D848" t="s">
        <v>28</v>
      </c>
      <c r="E848" t="s">
        <v>7</v>
      </c>
      <c r="F848">
        <v>3</v>
      </c>
      <c r="G848">
        <v>3778</v>
      </c>
      <c r="H848">
        <v>2022</v>
      </c>
      <c r="I848">
        <v>1500000</v>
      </c>
      <c r="J848">
        <v>4500000</v>
      </c>
      <c r="K848">
        <v>1500000</v>
      </c>
      <c r="L848">
        <v>4500000</v>
      </c>
    </row>
    <row r="849" spans="1:12" x14ac:dyDescent="0.3">
      <c r="A849" s="32">
        <v>44682</v>
      </c>
      <c r="B849">
        <v>2023</v>
      </c>
      <c r="C849" t="s">
        <v>72</v>
      </c>
      <c r="D849" t="s">
        <v>13</v>
      </c>
      <c r="E849" t="s">
        <v>7</v>
      </c>
      <c r="F849">
        <v>2</v>
      </c>
      <c r="G849">
        <v>4775</v>
      </c>
      <c r="H849">
        <v>2022</v>
      </c>
      <c r="I849">
        <v>1500000</v>
      </c>
      <c r="J849">
        <v>3000000</v>
      </c>
      <c r="K849">
        <v>1500000</v>
      </c>
      <c r="L849">
        <v>3000000</v>
      </c>
    </row>
    <row r="850" spans="1:12" x14ac:dyDescent="0.3">
      <c r="A850" s="32">
        <v>44682</v>
      </c>
      <c r="B850">
        <v>2023</v>
      </c>
      <c r="C850" t="s">
        <v>72</v>
      </c>
      <c r="D850" t="s">
        <v>31</v>
      </c>
      <c r="E850" t="s">
        <v>7</v>
      </c>
      <c r="F850">
        <v>3</v>
      </c>
      <c r="G850">
        <v>4306</v>
      </c>
      <c r="H850">
        <v>2022</v>
      </c>
      <c r="I850">
        <v>1500000</v>
      </c>
      <c r="J850">
        <v>4500000</v>
      </c>
      <c r="K850">
        <v>1500000</v>
      </c>
      <c r="L850">
        <v>4500000</v>
      </c>
    </row>
    <row r="851" spans="1:12" x14ac:dyDescent="0.3">
      <c r="A851" s="32">
        <v>44682</v>
      </c>
      <c r="B851">
        <v>2023</v>
      </c>
      <c r="C851" t="s">
        <v>72</v>
      </c>
      <c r="D851" t="s">
        <v>35</v>
      </c>
      <c r="E851" t="s">
        <v>7</v>
      </c>
      <c r="F851">
        <v>241</v>
      </c>
      <c r="G851">
        <v>20924</v>
      </c>
      <c r="H851">
        <v>2022</v>
      </c>
      <c r="I851">
        <v>1500000</v>
      </c>
      <c r="J851">
        <v>361500000</v>
      </c>
      <c r="K851">
        <v>1500000</v>
      </c>
      <c r="L851">
        <v>361500000</v>
      </c>
    </row>
    <row r="852" spans="1:12" x14ac:dyDescent="0.3">
      <c r="A852" s="32">
        <v>44682</v>
      </c>
      <c r="B852">
        <v>2023</v>
      </c>
      <c r="C852" t="s">
        <v>72</v>
      </c>
      <c r="D852" t="s">
        <v>36</v>
      </c>
      <c r="E852" t="s">
        <v>7</v>
      </c>
      <c r="F852">
        <v>258</v>
      </c>
      <c r="G852">
        <v>15706</v>
      </c>
      <c r="H852">
        <v>2022</v>
      </c>
      <c r="I852">
        <v>1500000</v>
      </c>
      <c r="J852">
        <v>387000000</v>
      </c>
      <c r="K852">
        <v>1500000</v>
      </c>
      <c r="L852">
        <v>387000000</v>
      </c>
    </row>
    <row r="853" spans="1:12" x14ac:dyDescent="0.3">
      <c r="A853" s="32">
        <v>44682</v>
      </c>
      <c r="B853">
        <v>2023</v>
      </c>
      <c r="C853" t="s">
        <v>72</v>
      </c>
      <c r="D853" t="s">
        <v>24</v>
      </c>
      <c r="E853" t="s">
        <v>7</v>
      </c>
      <c r="F853">
        <v>43</v>
      </c>
      <c r="G853">
        <v>14017</v>
      </c>
      <c r="H853">
        <v>2022</v>
      </c>
      <c r="I853">
        <v>1500000</v>
      </c>
      <c r="J853">
        <v>64500000</v>
      </c>
      <c r="K853">
        <v>1500000</v>
      </c>
      <c r="L853">
        <v>64500000</v>
      </c>
    </row>
    <row r="854" spans="1:12" x14ac:dyDescent="0.3">
      <c r="A854" s="32">
        <v>44682</v>
      </c>
      <c r="B854">
        <v>2023</v>
      </c>
      <c r="C854" t="s">
        <v>72</v>
      </c>
      <c r="D854" t="s">
        <v>37</v>
      </c>
      <c r="E854" t="s">
        <v>7</v>
      </c>
      <c r="F854">
        <v>794</v>
      </c>
      <c r="G854">
        <v>34222</v>
      </c>
      <c r="H854">
        <v>2022</v>
      </c>
      <c r="I854">
        <v>1500000</v>
      </c>
      <c r="J854">
        <v>1191000000</v>
      </c>
      <c r="K854">
        <v>1500000</v>
      </c>
      <c r="L854">
        <v>1191000000</v>
      </c>
    </row>
    <row r="855" spans="1:12" x14ac:dyDescent="0.3">
      <c r="A855" s="32">
        <v>44682</v>
      </c>
      <c r="B855">
        <v>2023</v>
      </c>
      <c r="C855" t="s">
        <v>72</v>
      </c>
      <c r="D855" t="s">
        <v>16</v>
      </c>
      <c r="E855" t="s">
        <v>7</v>
      </c>
      <c r="F855">
        <v>3</v>
      </c>
      <c r="G855">
        <v>1051</v>
      </c>
      <c r="H855">
        <v>2022</v>
      </c>
      <c r="I855">
        <v>1500000</v>
      </c>
      <c r="J855">
        <v>4500000</v>
      </c>
      <c r="K855">
        <v>1500000</v>
      </c>
      <c r="L855">
        <v>4500000</v>
      </c>
    </row>
    <row r="856" spans="1:12" x14ac:dyDescent="0.3">
      <c r="A856" s="32">
        <v>44682</v>
      </c>
      <c r="B856">
        <v>2023</v>
      </c>
      <c r="C856" t="s">
        <v>72</v>
      </c>
      <c r="D856" t="s">
        <v>25</v>
      </c>
      <c r="E856" t="s">
        <v>7</v>
      </c>
      <c r="F856">
        <v>40</v>
      </c>
      <c r="G856">
        <v>5583</v>
      </c>
      <c r="H856">
        <v>2022</v>
      </c>
      <c r="I856">
        <v>1500000</v>
      </c>
      <c r="J856">
        <v>60000000</v>
      </c>
      <c r="K856">
        <v>1500000</v>
      </c>
      <c r="L856">
        <v>60000000</v>
      </c>
    </row>
    <row r="857" spans="1:12" x14ac:dyDescent="0.3">
      <c r="A857" s="32">
        <v>44682</v>
      </c>
      <c r="B857">
        <v>2023</v>
      </c>
      <c r="C857" t="s">
        <v>72</v>
      </c>
      <c r="D857" t="s">
        <v>19</v>
      </c>
      <c r="E857" t="s">
        <v>7</v>
      </c>
      <c r="F857">
        <v>2</v>
      </c>
      <c r="G857">
        <v>726</v>
      </c>
      <c r="H857">
        <v>2022</v>
      </c>
      <c r="I857">
        <v>1500000</v>
      </c>
      <c r="J857">
        <v>3000000</v>
      </c>
      <c r="K857">
        <v>1500000</v>
      </c>
      <c r="L857">
        <v>3000000</v>
      </c>
    </row>
    <row r="858" spans="1:12" x14ac:dyDescent="0.3">
      <c r="A858" s="32">
        <v>44682</v>
      </c>
      <c r="B858">
        <v>2023</v>
      </c>
      <c r="C858" t="s">
        <v>72</v>
      </c>
      <c r="D858" t="s">
        <v>26</v>
      </c>
      <c r="E858" t="s">
        <v>7</v>
      </c>
      <c r="F858">
        <v>2</v>
      </c>
      <c r="G858">
        <v>9843</v>
      </c>
      <c r="H858">
        <v>2022</v>
      </c>
      <c r="I858">
        <v>1500000</v>
      </c>
      <c r="J858">
        <v>3000000</v>
      </c>
      <c r="K858">
        <v>1500000</v>
      </c>
      <c r="L858">
        <v>3000000</v>
      </c>
    </row>
    <row r="859" spans="1:12" x14ac:dyDescent="0.3">
      <c r="A859" s="32">
        <v>44682</v>
      </c>
      <c r="B859">
        <v>2023</v>
      </c>
      <c r="C859" t="s">
        <v>72</v>
      </c>
      <c r="D859" t="s">
        <v>38</v>
      </c>
      <c r="E859" t="s">
        <v>7</v>
      </c>
      <c r="F859">
        <v>124</v>
      </c>
      <c r="G859">
        <v>17047</v>
      </c>
      <c r="H859">
        <v>2022</v>
      </c>
      <c r="I859">
        <v>1500000</v>
      </c>
      <c r="J859">
        <v>186000000</v>
      </c>
      <c r="K859">
        <v>1500000</v>
      </c>
      <c r="L859">
        <v>186000000</v>
      </c>
    </row>
    <row r="860" spans="1:12" x14ac:dyDescent="0.3">
      <c r="A860" s="32">
        <v>44682</v>
      </c>
      <c r="B860">
        <v>2023</v>
      </c>
      <c r="C860" t="s">
        <v>72</v>
      </c>
      <c r="D860" t="s">
        <v>39</v>
      </c>
      <c r="E860" t="s">
        <v>7</v>
      </c>
      <c r="F860">
        <v>202</v>
      </c>
      <c r="G860">
        <v>19368</v>
      </c>
      <c r="H860">
        <v>2022</v>
      </c>
      <c r="I860">
        <v>1500000</v>
      </c>
      <c r="J860">
        <v>303000000</v>
      </c>
      <c r="K860">
        <v>1500000</v>
      </c>
      <c r="L860">
        <v>303000000</v>
      </c>
    </row>
    <row r="861" spans="1:12" x14ac:dyDescent="0.3">
      <c r="A861" s="32">
        <v>44682</v>
      </c>
      <c r="B861">
        <v>2023</v>
      </c>
      <c r="C861" t="s">
        <v>72</v>
      </c>
      <c r="D861" t="s">
        <v>40</v>
      </c>
      <c r="E861" t="s">
        <v>7</v>
      </c>
      <c r="F861">
        <v>26</v>
      </c>
      <c r="G861">
        <v>30695</v>
      </c>
      <c r="H861">
        <v>2022</v>
      </c>
      <c r="I861">
        <v>1500000</v>
      </c>
      <c r="J861">
        <v>39000000</v>
      </c>
      <c r="K861">
        <v>1500000</v>
      </c>
      <c r="L861">
        <v>39000000</v>
      </c>
    </row>
    <row r="862" spans="1:12" x14ac:dyDescent="0.3">
      <c r="A862" s="32">
        <v>44682</v>
      </c>
      <c r="B862">
        <v>2023</v>
      </c>
      <c r="C862" t="s">
        <v>72</v>
      </c>
      <c r="D862" t="s">
        <v>27</v>
      </c>
      <c r="E862" t="s">
        <v>7</v>
      </c>
      <c r="F862">
        <v>22</v>
      </c>
      <c r="G862">
        <v>3948</v>
      </c>
      <c r="H862">
        <v>2022</v>
      </c>
      <c r="I862">
        <v>1500000</v>
      </c>
      <c r="J862">
        <v>33000000</v>
      </c>
      <c r="K862">
        <v>1500000</v>
      </c>
      <c r="L862">
        <v>33000000</v>
      </c>
    </row>
    <row r="863" spans="1:12" x14ac:dyDescent="0.3">
      <c r="A863" s="32">
        <v>44682</v>
      </c>
      <c r="B863">
        <v>2023</v>
      </c>
      <c r="C863" t="s">
        <v>72</v>
      </c>
      <c r="D863" t="s">
        <v>41</v>
      </c>
      <c r="E863" t="s">
        <v>7</v>
      </c>
      <c r="F863">
        <v>76</v>
      </c>
      <c r="G863">
        <v>8341</v>
      </c>
      <c r="H863">
        <v>2022</v>
      </c>
      <c r="I863">
        <v>1500000</v>
      </c>
      <c r="J863">
        <v>114000000</v>
      </c>
      <c r="K863">
        <v>1500000</v>
      </c>
      <c r="L863">
        <v>114000000</v>
      </c>
    </row>
    <row r="864" spans="1:12" x14ac:dyDescent="0.3">
      <c r="A864" s="32">
        <v>44713</v>
      </c>
      <c r="B864">
        <v>2023</v>
      </c>
      <c r="C864" t="s">
        <v>72</v>
      </c>
      <c r="D864" t="s">
        <v>32</v>
      </c>
      <c r="E864" t="s">
        <v>7</v>
      </c>
      <c r="F864">
        <v>47</v>
      </c>
      <c r="G864">
        <v>6652</v>
      </c>
      <c r="H864">
        <v>2022</v>
      </c>
      <c r="I864">
        <v>1500000</v>
      </c>
      <c r="J864">
        <v>70500000</v>
      </c>
      <c r="K864">
        <v>1500000</v>
      </c>
      <c r="L864">
        <v>70500000</v>
      </c>
    </row>
    <row r="865" spans="1:12" x14ac:dyDescent="0.3">
      <c r="A865" s="32">
        <v>44713</v>
      </c>
      <c r="B865">
        <v>2023</v>
      </c>
      <c r="C865" t="s">
        <v>72</v>
      </c>
      <c r="D865" t="s">
        <v>10</v>
      </c>
      <c r="E865" t="s">
        <v>7</v>
      </c>
      <c r="F865">
        <v>9</v>
      </c>
      <c r="G865">
        <v>5825</v>
      </c>
      <c r="H865">
        <v>2022</v>
      </c>
      <c r="I865">
        <v>1500000</v>
      </c>
      <c r="J865">
        <v>13500000</v>
      </c>
      <c r="K865">
        <v>1500000</v>
      </c>
      <c r="L865">
        <v>13500000</v>
      </c>
    </row>
    <row r="866" spans="1:12" x14ac:dyDescent="0.3">
      <c r="A866" s="32">
        <v>44713</v>
      </c>
      <c r="B866">
        <v>2023</v>
      </c>
      <c r="C866" t="s">
        <v>72</v>
      </c>
      <c r="D866" t="s">
        <v>21</v>
      </c>
      <c r="E866" t="s">
        <v>7</v>
      </c>
      <c r="F866">
        <v>16</v>
      </c>
      <c r="G866">
        <v>5543</v>
      </c>
      <c r="H866">
        <v>2022</v>
      </c>
      <c r="I866">
        <v>1500000</v>
      </c>
      <c r="J866">
        <v>24000000</v>
      </c>
      <c r="K866">
        <v>1500000</v>
      </c>
      <c r="L866">
        <v>24000000</v>
      </c>
    </row>
    <row r="867" spans="1:12" x14ac:dyDescent="0.3">
      <c r="A867" s="32">
        <v>44713</v>
      </c>
      <c r="B867">
        <v>2023</v>
      </c>
      <c r="C867" t="s">
        <v>72</v>
      </c>
      <c r="D867" t="s">
        <v>22</v>
      </c>
      <c r="E867" t="s">
        <v>7</v>
      </c>
      <c r="F867">
        <v>19</v>
      </c>
      <c r="G867">
        <v>1993</v>
      </c>
      <c r="H867">
        <v>2022</v>
      </c>
      <c r="I867">
        <v>1500000</v>
      </c>
      <c r="J867">
        <v>28500000</v>
      </c>
      <c r="K867">
        <v>1500000</v>
      </c>
      <c r="L867">
        <v>28500000</v>
      </c>
    </row>
    <row r="868" spans="1:12" x14ac:dyDescent="0.3">
      <c r="A868" s="32">
        <v>44713</v>
      </c>
      <c r="B868">
        <v>2023</v>
      </c>
      <c r="C868" t="s">
        <v>72</v>
      </c>
      <c r="D868" t="s">
        <v>11</v>
      </c>
      <c r="E868" t="s">
        <v>7</v>
      </c>
      <c r="F868">
        <v>32</v>
      </c>
      <c r="G868">
        <v>3933</v>
      </c>
      <c r="H868">
        <v>2022</v>
      </c>
      <c r="I868">
        <v>1500000</v>
      </c>
      <c r="J868">
        <v>48000000</v>
      </c>
      <c r="K868">
        <v>1500000</v>
      </c>
      <c r="L868">
        <v>48000000</v>
      </c>
    </row>
    <row r="869" spans="1:12" x14ac:dyDescent="0.3">
      <c r="A869" s="32">
        <v>44713</v>
      </c>
      <c r="B869">
        <v>2023</v>
      </c>
      <c r="C869" t="s">
        <v>72</v>
      </c>
      <c r="D869" t="s">
        <v>12</v>
      </c>
      <c r="E869" t="s">
        <v>7</v>
      </c>
      <c r="F869">
        <v>4</v>
      </c>
      <c r="G869">
        <v>369</v>
      </c>
      <c r="H869">
        <v>2022</v>
      </c>
      <c r="I869">
        <v>1500000</v>
      </c>
      <c r="J869">
        <v>6000000</v>
      </c>
      <c r="K869">
        <v>1500000</v>
      </c>
      <c r="L869">
        <v>6000000</v>
      </c>
    </row>
    <row r="870" spans="1:12" x14ac:dyDescent="0.3">
      <c r="A870" s="32">
        <v>44713</v>
      </c>
      <c r="B870">
        <v>2023</v>
      </c>
      <c r="C870" t="s">
        <v>72</v>
      </c>
      <c r="D870" t="s">
        <v>23</v>
      </c>
      <c r="E870" t="s">
        <v>7</v>
      </c>
      <c r="F870">
        <v>267</v>
      </c>
      <c r="G870">
        <v>14908</v>
      </c>
      <c r="H870">
        <v>2022</v>
      </c>
      <c r="I870">
        <v>1500000</v>
      </c>
      <c r="J870">
        <v>400500000</v>
      </c>
      <c r="K870">
        <v>1500000</v>
      </c>
      <c r="L870">
        <v>400500000</v>
      </c>
    </row>
    <row r="871" spans="1:12" x14ac:dyDescent="0.3">
      <c r="A871" s="32">
        <v>44713</v>
      </c>
      <c r="B871">
        <v>2023</v>
      </c>
      <c r="C871" t="s">
        <v>72</v>
      </c>
      <c r="D871" t="s">
        <v>33</v>
      </c>
      <c r="E871" t="s">
        <v>7</v>
      </c>
      <c r="F871">
        <v>74</v>
      </c>
      <c r="G871">
        <v>1342</v>
      </c>
      <c r="H871">
        <v>2022</v>
      </c>
      <c r="I871">
        <v>1500000</v>
      </c>
      <c r="J871">
        <v>111000000</v>
      </c>
      <c r="K871">
        <v>1500000</v>
      </c>
      <c r="L871">
        <v>111000000</v>
      </c>
    </row>
    <row r="872" spans="1:12" x14ac:dyDescent="0.3">
      <c r="A872" s="32">
        <v>44713</v>
      </c>
      <c r="B872">
        <v>2023</v>
      </c>
      <c r="C872" t="s">
        <v>72</v>
      </c>
      <c r="D872" t="s">
        <v>34</v>
      </c>
      <c r="E872" t="s">
        <v>7</v>
      </c>
      <c r="F872">
        <v>337</v>
      </c>
      <c r="G872">
        <v>26192</v>
      </c>
      <c r="H872">
        <v>2022</v>
      </c>
      <c r="I872">
        <v>1500000</v>
      </c>
      <c r="J872">
        <v>505500000</v>
      </c>
      <c r="K872">
        <v>1500000</v>
      </c>
      <c r="L872">
        <v>505500000</v>
      </c>
    </row>
    <row r="873" spans="1:12" x14ac:dyDescent="0.3">
      <c r="A873" s="32">
        <v>44713</v>
      </c>
      <c r="B873">
        <v>2023</v>
      </c>
      <c r="C873" t="s">
        <v>72</v>
      </c>
      <c r="D873" t="s">
        <v>30</v>
      </c>
      <c r="E873" t="s">
        <v>7</v>
      </c>
      <c r="F873">
        <v>26</v>
      </c>
      <c r="G873">
        <v>17365</v>
      </c>
      <c r="H873">
        <v>2022</v>
      </c>
      <c r="I873">
        <v>1500000</v>
      </c>
      <c r="J873">
        <v>39000000</v>
      </c>
      <c r="K873">
        <v>1500000</v>
      </c>
      <c r="L873">
        <v>39000000</v>
      </c>
    </row>
    <row r="874" spans="1:12" x14ac:dyDescent="0.3">
      <c r="A874" s="32">
        <v>44713</v>
      </c>
      <c r="B874">
        <v>2023</v>
      </c>
      <c r="C874" t="s">
        <v>72</v>
      </c>
      <c r="D874" t="s">
        <v>28</v>
      </c>
      <c r="E874" t="s">
        <v>7</v>
      </c>
      <c r="F874">
        <v>2</v>
      </c>
      <c r="G874">
        <v>3457</v>
      </c>
      <c r="H874">
        <v>2022</v>
      </c>
      <c r="I874">
        <v>1500000</v>
      </c>
      <c r="J874">
        <v>3000000</v>
      </c>
      <c r="K874">
        <v>1500000</v>
      </c>
      <c r="L874">
        <v>3000000</v>
      </c>
    </row>
    <row r="875" spans="1:12" x14ac:dyDescent="0.3">
      <c r="A875" s="32">
        <v>44713</v>
      </c>
      <c r="B875">
        <v>2023</v>
      </c>
      <c r="C875" t="s">
        <v>72</v>
      </c>
      <c r="D875" t="s">
        <v>13</v>
      </c>
      <c r="E875" t="s">
        <v>7</v>
      </c>
      <c r="F875">
        <v>4</v>
      </c>
      <c r="G875">
        <v>4239</v>
      </c>
      <c r="H875">
        <v>2022</v>
      </c>
      <c r="I875">
        <v>1500000</v>
      </c>
      <c r="J875">
        <v>6000000</v>
      </c>
      <c r="K875">
        <v>1500000</v>
      </c>
      <c r="L875">
        <v>6000000</v>
      </c>
    </row>
    <row r="876" spans="1:12" x14ac:dyDescent="0.3">
      <c r="A876" s="32">
        <v>44713</v>
      </c>
      <c r="B876">
        <v>2023</v>
      </c>
      <c r="C876" t="s">
        <v>72</v>
      </c>
      <c r="D876" t="s">
        <v>31</v>
      </c>
      <c r="E876" t="s">
        <v>7</v>
      </c>
      <c r="F876">
        <v>19</v>
      </c>
      <c r="G876">
        <v>4097</v>
      </c>
      <c r="H876">
        <v>2022</v>
      </c>
      <c r="I876">
        <v>1500000</v>
      </c>
      <c r="J876">
        <v>28500000</v>
      </c>
      <c r="K876">
        <v>1500000</v>
      </c>
      <c r="L876">
        <v>28500000</v>
      </c>
    </row>
    <row r="877" spans="1:12" x14ac:dyDescent="0.3">
      <c r="A877" s="32">
        <v>44713</v>
      </c>
      <c r="B877">
        <v>2023</v>
      </c>
      <c r="C877" t="s">
        <v>72</v>
      </c>
      <c r="D877" t="s">
        <v>35</v>
      </c>
      <c r="E877" t="s">
        <v>7</v>
      </c>
      <c r="F877">
        <v>359</v>
      </c>
      <c r="G877">
        <v>22817</v>
      </c>
      <c r="H877">
        <v>2022</v>
      </c>
      <c r="I877">
        <v>1500000</v>
      </c>
      <c r="J877">
        <v>538500000</v>
      </c>
      <c r="K877">
        <v>1500000</v>
      </c>
      <c r="L877">
        <v>538500000</v>
      </c>
    </row>
    <row r="878" spans="1:12" x14ac:dyDescent="0.3">
      <c r="A878" s="32">
        <v>44713</v>
      </c>
      <c r="B878">
        <v>2023</v>
      </c>
      <c r="C878" t="s">
        <v>72</v>
      </c>
      <c r="D878" t="s">
        <v>36</v>
      </c>
      <c r="E878" t="s">
        <v>7</v>
      </c>
      <c r="F878">
        <v>345</v>
      </c>
      <c r="G878">
        <v>16486</v>
      </c>
      <c r="H878">
        <v>2022</v>
      </c>
      <c r="I878">
        <v>1500000</v>
      </c>
      <c r="J878">
        <v>517500000</v>
      </c>
      <c r="K878">
        <v>1500000</v>
      </c>
      <c r="L878">
        <v>517500000</v>
      </c>
    </row>
    <row r="879" spans="1:12" x14ac:dyDescent="0.3">
      <c r="A879" s="32">
        <v>44713</v>
      </c>
      <c r="B879">
        <v>2023</v>
      </c>
      <c r="C879" t="s">
        <v>72</v>
      </c>
      <c r="D879" t="s">
        <v>24</v>
      </c>
      <c r="E879" t="s">
        <v>7</v>
      </c>
      <c r="F879">
        <v>42</v>
      </c>
      <c r="G879">
        <v>12480</v>
      </c>
      <c r="H879">
        <v>2022</v>
      </c>
      <c r="I879">
        <v>1500000</v>
      </c>
      <c r="J879">
        <v>63000000</v>
      </c>
      <c r="K879">
        <v>1500000</v>
      </c>
      <c r="L879">
        <v>63000000</v>
      </c>
    </row>
    <row r="880" spans="1:12" x14ac:dyDescent="0.3">
      <c r="A880" s="32">
        <v>44713</v>
      </c>
      <c r="B880">
        <v>2023</v>
      </c>
      <c r="C880" t="s">
        <v>72</v>
      </c>
      <c r="D880" t="s">
        <v>37</v>
      </c>
      <c r="E880" t="s">
        <v>7</v>
      </c>
      <c r="F880">
        <v>1082</v>
      </c>
      <c r="G880">
        <v>35587</v>
      </c>
      <c r="H880">
        <v>2022</v>
      </c>
      <c r="I880">
        <v>1500000</v>
      </c>
      <c r="J880">
        <v>1623000000</v>
      </c>
      <c r="K880">
        <v>1500000</v>
      </c>
      <c r="L880">
        <v>1623000000</v>
      </c>
    </row>
    <row r="881" spans="1:12" x14ac:dyDescent="0.3">
      <c r="A881" s="32">
        <v>44713</v>
      </c>
      <c r="B881">
        <v>2023</v>
      </c>
      <c r="C881" t="s">
        <v>72</v>
      </c>
      <c r="D881" t="s">
        <v>25</v>
      </c>
      <c r="E881" t="s">
        <v>7</v>
      </c>
      <c r="F881">
        <v>32</v>
      </c>
      <c r="G881">
        <v>5778</v>
      </c>
      <c r="H881">
        <v>2022</v>
      </c>
      <c r="I881">
        <v>1500000</v>
      </c>
      <c r="J881">
        <v>48000000</v>
      </c>
      <c r="K881">
        <v>1500000</v>
      </c>
      <c r="L881">
        <v>48000000</v>
      </c>
    </row>
    <row r="882" spans="1:12" x14ac:dyDescent="0.3">
      <c r="A882" s="32">
        <v>44713</v>
      </c>
      <c r="B882">
        <v>2023</v>
      </c>
      <c r="C882" t="s">
        <v>72</v>
      </c>
      <c r="D882" t="s">
        <v>19</v>
      </c>
      <c r="E882" t="s">
        <v>7</v>
      </c>
      <c r="F882">
        <v>9</v>
      </c>
      <c r="G882">
        <v>808</v>
      </c>
      <c r="H882">
        <v>2022</v>
      </c>
      <c r="I882">
        <v>1500000</v>
      </c>
      <c r="J882">
        <v>13500000</v>
      </c>
      <c r="K882">
        <v>1500000</v>
      </c>
      <c r="L882">
        <v>13500000</v>
      </c>
    </row>
    <row r="883" spans="1:12" x14ac:dyDescent="0.3">
      <c r="A883" s="32">
        <v>44713</v>
      </c>
      <c r="B883">
        <v>2023</v>
      </c>
      <c r="C883" t="s">
        <v>72</v>
      </c>
      <c r="D883" t="s">
        <v>26</v>
      </c>
      <c r="E883" t="s">
        <v>7</v>
      </c>
      <c r="F883">
        <v>3</v>
      </c>
      <c r="G883">
        <v>9388</v>
      </c>
      <c r="H883">
        <v>2022</v>
      </c>
      <c r="I883">
        <v>1500000</v>
      </c>
      <c r="J883">
        <v>4500000</v>
      </c>
      <c r="K883">
        <v>1500000</v>
      </c>
      <c r="L883">
        <v>4500000</v>
      </c>
    </row>
    <row r="884" spans="1:12" x14ac:dyDescent="0.3">
      <c r="A884" s="32">
        <v>44713</v>
      </c>
      <c r="B884">
        <v>2023</v>
      </c>
      <c r="C884" t="s">
        <v>72</v>
      </c>
      <c r="D884" t="s">
        <v>38</v>
      </c>
      <c r="E884" t="s">
        <v>7</v>
      </c>
      <c r="F884">
        <v>136</v>
      </c>
      <c r="G884">
        <v>13559</v>
      </c>
      <c r="H884">
        <v>2022</v>
      </c>
      <c r="I884">
        <v>1500000</v>
      </c>
      <c r="J884">
        <v>204000000</v>
      </c>
      <c r="K884">
        <v>1500000</v>
      </c>
      <c r="L884">
        <v>204000000</v>
      </c>
    </row>
    <row r="885" spans="1:12" x14ac:dyDescent="0.3">
      <c r="A885" s="32">
        <v>44713</v>
      </c>
      <c r="B885">
        <v>2023</v>
      </c>
      <c r="C885" t="s">
        <v>72</v>
      </c>
      <c r="D885" t="s">
        <v>39</v>
      </c>
      <c r="E885" t="s">
        <v>7</v>
      </c>
      <c r="F885">
        <v>199</v>
      </c>
      <c r="G885">
        <v>20592</v>
      </c>
      <c r="H885">
        <v>2022</v>
      </c>
      <c r="I885">
        <v>1500000</v>
      </c>
      <c r="J885">
        <v>298500000</v>
      </c>
      <c r="K885">
        <v>1500000</v>
      </c>
      <c r="L885">
        <v>298500000</v>
      </c>
    </row>
    <row r="886" spans="1:12" x14ac:dyDescent="0.3">
      <c r="A886" s="32">
        <v>44713</v>
      </c>
      <c r="B886">
        <v>2023</v>
      </c>
      <c r="C886" t="s">
        <v>72</v>
      </c>
      <c r="D886" t="s">
        <v>40</v>
      </c>
      <c r="E886" t="s">
        <v>7</v>
      </c>
      <c r="F886">
        <v>17</v>
      </c>
      <c r="G886">
        <v>27820</v>
      </c>
      <c r="H886">
        <v>2022</v>
      </c>
      <c r="I886">
        <v>1500000</v>
      </c>
      <c r="J886">
        <v>25500000</v>
      </c>
      <c r="K886">
        <v>1500000</v>
      </c>
      <c r="L886">
        <v>25500000</v>
      </c>
    </row>
    <row r="887" spans="1:12" x14ac:dyDescent="0.3">
      <c r="A887" s="32">
        <v>44713</v>
      </c>
      <c r="B887">
        <v>2023</v>
      </c>
      <c r="C887" t="s">
        <v>72</v>
      </c>
      <c r="D887" t="s">
        <v>27</v>
      </c>
      <c r="E887" t="s">
        <v>7</v>
      </c>
      <c r="F887">
        <v>38</v>
      </c>
      <c r="G887">
        <v>3959</v>
      </c>
      <c r="H887">
        <v>2022</v>
      </c>
      <c r="I887">
        <v>1500000</v>
      </c>
      <c r="J887">
        <v>57000000</v>
      </c>
      <c r="K887">
        <v>1500000</v>
      </c>
      <c r="L887">
        <v>57000000</v>
      </c>
    </row>
    <row r="888" spans="1:12" x14ac:dyDescent="0.3">
      <c r="A888" s="32">
        <v>44713</v>
      </c>
      <c r="B888">
        <v>2023</v>
      </c>
      <c r="C888" t="s">
        <v>72</v>
      </c>
      <c r="D888" t="s">
        <v>41</v>
      </c>
      <c r="E888" t="s">
        <v>7</v>
      </c>
      <c r="F888">
        <v>91</v>
      </c>
      <c r="G888">
        <v>8407</v>
      </c>
      <c r="H888">
        <v>2022</v>
      </c>
      <c r="I888">
        <v>1500000</v>
      </c>
      <c r="J888">
        <v>136500000</v>
      </c>
      <c r="K888">
        <v>1500000</v>
      </c>
      <c r="L888">
        <v>136500000</v>
      </c>
    </row>
    <row r="889" spans="1:12" x14ac:dyDescent="0.3">
      <c r="A889" s="32">
        <v>44743</v>
      </c>
      <c r="B889">
        <v>2023</v>
      </c>
      <c r="C889" t="s">
        <v>71</v>
      </c>
      <c r="D889" t="s">
        <v>32</v>
      </c>
      <c r="E889" t="s">
        <v>7</v>
      </c>
      <c r="F889">
        <v>63</v>
      </c>
      <c r="G889">
        <v>6757</v>
      </c>
      <c r="H889">
        <v>2022</v>
      </c>
      <c r="I889">
        <v>1500000</v>
      </c>
      <c r="J889">
        <v>94500000</v>
      </c>
      <c r="K889">
        <v>1500000</v>
      </c>
      <c r="L889">
        <v>94500000</v>
      </c>
    </row>
    <row r="890" spans="1:12" x14ac:dyDescent="0.3">
      <c r="A890" s="32">
        <v>44743</v>
      </c>
      <c r="B890">
        <v>2023</v>
      </c>
      <c r="C890" t="s">
        <v>71</v>
      </c>
      <c r="D890" t="s">
        <v>10</v>
      </c>
      <c r="E890" t="s">
        <v>7</v>
      </c>
      <c r="F890">
        <v>11</v>
      </c>
      <c r="G890">
        <v>6769</v>
      </c>
      <c r="H890">
        <v>2022</v>
      </c>
      <c r="I890">
        <v>1500000</v>
      </c>
      <c r="J890">
        <v>16500000</v>
      </c>
      <c r="K890">
        <v>1500000</v>
      </c>
      <c r="L890">
        <v>16500000</v>
      </c>
    </row>
    <row r="891" spans="1:12" x14ac:dyDescent="0.3">
      <c r="A891" s="32">
        <v>44743</v>
      </c>
      <c r="B891">
        <v>2023</v>
      </c>
      <c r="C891" t="s">
        <v>71</v>
      </c>
      <c r="D891" t="s">
        <v>21</v>
      </c>
      <c r="E891" t="s">
        <v>7</v>
      </c>
      <c r="F891">
        <v>10</v>
      </c>
      <c r="G891">
        <v>5215</v>
      </c>
      <c r="H891">
        <v>2022</v>
      </c>
      <c r="I891">
        <v>1500000</v>
      </c>
      <c r="J891">
        <v>15000000</v>
      </c>
      <c r="K891">
        <v>1500000</v>
      </c>
      <c r="L891">
        <v>15000000</v>
      </c>
    </row>
    <row r="892" spans="1:12" x14ac:dyDescent="0.3">
      <c r="A892" s="32">
        <v>44743</v>
      </c>
      <c r="B892">
        <v>2023</v>
      </c>
      <c r="C892" t="s">
        <v>71</v>
      </c>
      <c r="D892" t="s">
        <v>22</v>
      </c>
      <c r="E892" t="s">
        <v>7</v>
      </c>
      <c r="F892">
        <v>21</v>
      </c>
      <c r="G892">
        <v>2709</v>
      </c>
      <c r="H892">
        <v>2022</v>
      </c>
      <c r="I892">
        <v>1500000</v>
      </c>
      <c r="J892">
        <v>31500000</v>
      </c>
      <c r="K892">
        <v>1500000</v>
      </c>
      <c r="L892">
        <v>31500000</v>
      </c>
    </row>
    <row r="893" spans="1:12" x14ac:dyDescent="0.3">
      <c r="A893" s="32">
        <v>44743</v>
      </c>
      <c r="B893">
        <v>2023</v>
      </c>
      <c r="C893" t="s">
        <v>71</v>
      </c>
      <c r="D893" t="s">
        <v>11</v>
      </c>
      <c r="E893" t="s">
        <v>7</v>
      </c>
      <c r="F893">
        <v>29</v>
      </c>
      <c r="G893">
        <v>4394</v>
      </c>
      <c r="H893">
        <v>2022</v>
      </c>
      <c r="I893">
        <v>1500000</v>
      </c>
      <c r="J893">
        <v>43500000</v>
      </c>
      <c r="K893">
        <v>1500000</v>
      </c>
      <c r="L893">
        <v>43500000</v>
      </c>
    </row>
    <row r="894" spans="1:12" x14ac:dyDescent="0.3">
      <c r="A894" s="32">
        <v>44743</v>
      </c>
      <c r="B894">
        <v>2023</v>
      </c>
      <c r="C894" t="s">
        <v>71</v>
      </c>
      <c r="D894" t="s">
        <v>23</v>
      </c>
      <c r="E894" t="s">
        <v>7</v>
      </c>
      <c r="F894">
        <v>438</v>
      </c>
      <c r="G894">
        <v>16056</v>
      </c>
      <c r="H894">
        <v>2022</v>
      </c>
      <c r="I894">
        <v>1500000</v>
      </c>
      <c r="J894">
        <v>657000000</v>
      </c>
      <c r="K894">
        <v>1500000</v>
      </c>
      <c r="L894">
        <v>657000000</v>
      </c>
    </row>
    <row r="895" spans="1:12" x14ac:dyDescent="0.3">
      <c r="A895" s="32">
        <v>44743</v>
      </c>
      <c r="B895">
        <v>2023</v>
      </c>
      <c r="C895" t="s">
        <v>71</v>
      </c>
      <c r="D895" t="s">
        <v>33</v>
      </c>
      <c r="E895" t="s">
        <v>7</v>
      </c>
      <c r="F895">
        <v>107</v>
      </c>
      <c r="G895">
        <v>1545</v>
      </c>
      <c r="H895">
        <v>2022</v>
      </c>
      <c r="I895">
        <v>1500000</v>
      </c>
      <c r="J895">
        <v>160500000</v>
      </c>
      <c r="K895">
        <v>1500000</v>
      </c>
      <c r="L895">
        <v>160500000</v>
      </c>
    </row>
    <row r="896" spans="1:12" x14ac:dyDescent="0.3">
      <c r="A896" s="32">
        <v>44743</v>
      </c>
      <c r="B896">
        <v>2023</v>
      </c>
      <c r="C896" t="s">
        <v>71</v>
      </c>
      <c r="D896" t="s">
        <v>34</v>
      </c>
      <c r="E896" t="s">
        <v>7</v>
      </c>
      <c r="F896">
        <v>308</v>
      </c>
      <c r="G896">
        <v>24735</v>
      </c>
      <c r="H896">
        <v>2022</v>
      </c>
      <c r="I896">
        <v>1500000</v>
      </c>
      <c r="J896">
        <v>462000000</v>
      </c>
      <c r="K896">
        <v>1500000</v>
      </c>
      <c r="L896">
        <v>462000000</v>
      </c>
    </row>
    <row r="897" spans="1:12" x14ac:dyDescent="0.3">
      <c r="A897" s="32">
        <v>44743</v>
      </c>
      <c r="B897">
        <v>2023</v>
      </c>
      <c r="C897" t="s">
        <v>71</v>
      </c>
      <c r="D897" t="s">
        <v>30</v>
      </c>
      <c r="E897" t="s">
        <v>7</v>
      </c>
      <c r="F897">
        <v>135</v>
      </c>
      <c r="G897">
        <v>17539</v>
      </c>
      <c r="H897">
        <v>2022</v>
      </c>
      <c r="I897">
        <v>1500000</v>
      </c>
      <c r="J897">
        <v>202500000</v>
      </c>
      <c r="K897">
        <v>1500000</v>
      </c>
      <c r="L897">
        <v>202500000</v>
      </c>
    </row>
    <row r="898" spans="1:12" x14ac:dyDescent="0.3">
      <c r="A898" s="32">
        <v>44743</v>
      </c>
      <c r="B898">
        <v>2023</v>
      </c>
      <c r="C898" t="s">
        <v>71</v>
      </c>
      <c r="D898" t="s">
        <v>28</v>
      </c>
      <c r="E898" t="s">
        <v>7</v>
      </c>
      <c r="F898">
        <v>6</v>
      </c>
      <c r="G898">
        <v>3618</v>
      </c>
      <c r="H898">
        <v>2022</v>
      </c>
      <c r="I898">
        <v>1500000</v>
      </c>
      <c r="J898">
        <v>9000000</v>
      </c>
      <c r="K898">
        <v>1500000</v>
      </c>
      <c r="L898">
        <v>9000000</v>
      </c>
    </row>
    <row r="899" spans="1:12" x14ac:dyDescent="0.3">
      <c r="A899" s="32">
        <v>44743</v>
      </c>
      <c r="B899">
        <v>2023</v>
      </c>
      <c r="C899" t="s">
        <v>71</v>
      </c>
      <c r="D899" t="s">
        <v>13</v>
      </c>
      <c r="E899" t="s">
        <v>7</v>
      </c>
      <c r="F899">
        <v>9</v>
      </c>
      <c r="G899">
        <v>4577</v>
      </c>
      <c r="H899">
        <v>2022</v>
      </c>
      <c r="I899">
        <v>1500000</v>
      </c>
      <c r="J899">
        <v>13500000</v>
      </c>
      <c r="K899">
        <v>1500000</v>
      </c>
      <c r="L899">
        <v>13500000</v>
      </c>
    </row>
    <row r="900" spans="1:12" x14ac:dyDescent="0.3">
      <c r="A900" s="32">
        <v>44743</v>
      </c>
      <c r="B900">
        <v>2023</v>
      </c>
      <c r="C900" t="s">
        <v>71</v>
      </c>
      <c r="D900" t="s">
        <v>31</v>
      </c>
      <c r="E900" t="s">
        <v>7</v>
      </c>
      <c r="F900">
        <v>7</v>
      </c>
      <c r="G900">
        <v>4187</v>
      </c>
      <c r="H900">
        <v>2022</v>
      </c>
      <c r="I900">
        <v>1500000</v>
      </c>
      <c r="J900">
        <v>10500000</v>
      </c>
      <c r="K900">
        <v>1500000</v>
      </c>
      <c r="L900">
        <v>10500000</v>
      </c>
    </row>
    <row r="901" spans="1:12" x14ac:dyDescent="0.3">
      <c r="A901" s="32">
        <v>44743</v>
      </c>
      <c r="B901">
        <v>2023</v>
      </c>
      <c r="C901" t="s">
        <v>71</v>
      </c>
      <c r="D901" t="s">
        <v>35</v>
      </c>
      <c r="E901" t="s">
        <v>7</v>
      </c>
      <c r="F901">
        <v>358</v>
      </c>
      <c r="G901">
        <v>19322</v>
      </c>
      <c r="H901">
        <v>2022</v>
      </c>
      <c r="I901">
        <v>1500000</v>
      </c>
      <c r="J901">
        <v>537000000</v>
      </c>
      <c r="K901">
        <v>1500000</v>
      </c>
      <c r="L901">
        <v>537000000</v>
      </c>
    </row>
    <row r="902" spans="1:12" x14ac:dyDescent="0.3">
      <c r="A902" s="32">
        <v>44743</v>
      </c>
      <c r="B902">
        <v>2023</v>
      </c>
      <c r="C902" t="s">
        <v>71</v>
      </c>
      <c r="D902" t="s">
        <v>36</v>
      </c>
      <c r="E902" t="s">
        <v>7</v>
      </c>
      <c r="F902">
        <v>292</v>
      </c>
      <c r="G902">
        <v>14993</v>
      </c>
      <c r="H902">
        <v>2022</v>
      </c>
      <c r="I902">
        <v>1500000</v>
      </c>
      <c r="J902">
        <v>438000000</v>
      </c>
      <c r="K902">
        <v>1500000</v>
      </c>
      <c r="L902">
        <v>438000000</v>
      </c>
    </row>
    <row r="903" spans="1:12" x14ac:dyDescent="0.3">
      <c r="A903" s="32">
        <v>44743</v>
      </c>
      <c r="B903">
        <v>2023</v>
      </c>
      <c r="C903" t="s">
        <v>71</v>
      </c>
      <c r="D903" t="s">
        <v>24</v>
      </c>
      <c r="E903" t="s">
        <v>7</v>
      </c>
      <c r="F903">
        <v>45</v>
      </c>
      <c r="G903">
        <v>11437</v>
      </c>
      <c r="H903">
        <v>2022</v>
      </c>
      <c r="I903">
        <v>1500000</v>
      </c>
      <c r="J903">
        <v>67500000</v>
      </c>
      <c r="K903">
        <v>1500000</v>
      </c>
      <c r="L903">
        <v>67500000</v>
      </c>
    </row>
    <row r="904" spans="1:12" x14ac:dyDescent="0.3">
      <c r="A904" s="32">
        <v>44743</v>
      </c>
      <c r="B904">
        <v>2023</v>
      </c>
      <c r="C904" t="s">
        <v>71</v>
      </c>
      <c r="D904" t="s">
        <v>37</v>
      </c>
      <c r="E904" t="s">
        <v>7</v>
      </c>
      <c r="F904">
        <v>1098</v>
      </c>
      <c r="G904">
        <v>35100</v>
      </c>
      <c r="H904">
        <v>2022</v>
      </c>
      <c r="I904">
        <v>1500000</v>
      </c>
      <c r="J904">
        <v>1647000000</v>
      </c>
      <c r="K904">
        <v>1500000</v>
      </c>
      <c r="L904">
        <v>1647000000</v>
      </c>
    </row>
    <row r="905" spans="1:12" x14ac:dyDescent="0.3">
      <c r="A905" s="32">
        <v>44743</v>
      </c>
      <c r="B905">
        <v>2023</v>
      </c>
      <c r="C905" t="s">
        <v>71</v>
      </c>
      <c r="D905" t="s">
        <v>16</v>
      </c>
      <c r="E905" t="s">
        <v>7</v>
      </c>
      <c r="F905">
        <v>2</v>
      </c>
      <c r="G905">
        <v>1053</v>
      </c>
      <c r="H905">
        <v>2022</v>
      </c>
      <c r="I905">
        <v>1500000</v>
      </c>
      <c r="J905">
        <v>3000000</v>
      </c>
      <c r="K905">
        <v>1500000</v>
      </c>
      <c r="L905">
        <v>3000000</v>
      </c>
    </row>
    <row r="906" spans="1:12" x14ac:dyDescent="0.3">
      <c r="A906" s="32">
        <v>44743</v>
      </c>
      <c r="B906">
        <v>2023</v>
      </c>
      <c r="C906" t="s">
        <v>71</v>
      </c>
      <c r="D906" t="s">
        <v>25</v>
      </c>
      <c r="E906" t="s">
        <v>7</v>
      </c>
      <c r="F906">
        <v>29</v>
      </c>
      <c r="G906">
        <v>5336</v>
      </c>
      <c r="H906">
        <v>2022</v>
      </c>
      <c r="I906">
        <v>1500000</v>
      </c>
      <c r="J906">
        <v>43500000</v>
      </c>
      <c r="K906">
        <v>1500000</v>
      </c>
      <c r="L906">
        <v>43500000</v>
      </c>
    </row>
    <row r="907" spans="1:12" x14ac:dyDescent="0.3">
      <c r="A907" s="32">
        <v>44743</v>
      </c>
      <c r="B907">
        <v>2023</v>
      </c>
      <c r="C907" t="s">
        <v>71</v>
      </c>
      <c r="D907" t="s">
        <v>19</v>
      </c>
      <c r="E907" t="s">
        <v>7</v>
      </c>
      <c r="F907">
        <v>5</v>
      </c>
      <c r="G907">
        <v>681</v>
      </c>
      <c r="H907">
        <v>2022</v>
      </c>
      <c r="I907">
        <v>1500000</v>
      </c>
      <c r="J907">
        <v>7500000</v>
      </c>
      <c r="K907">
        <v>1500000</v>
      </c>
      <c r="L907">
        <v>7500000</v>
      </c>
    </row>
    <row r="908" spans="1:12" x14ac:dyDescent="0.3">
      <c r="A908" s="32">
        <v>44743</v>
      </c>
      <c r="B908">
        <v>2023</v>
      </c>
      <c r="C908" t="s">
        <v>71</v>
      </c>
      <c r="D908" t="s">
        <v>26</v>
      </c>
      <c r="E908" t="s">
        <v>7</v>
      </c>
      <c r="F908">
        <v>7</v>
      </c>
      <c r="G908">
        <v>9415</v>
      </c>
      <c r="H908">
        <v>2022</v>
      </c>
      <c r="I908">
        <v>1500000</v>
      </c>
      <c r="J908">
        <v>10500000</v>
      </c>
      <c r="K908">
        <v>1500000</v>
      </c>
      <c r="L908">
        <v>10500000</v>
      </c>
    </row>
    <row r="909" spans="1:12" x14ac:dyDescent="0.3">
      <c r="A909" s="32">
        <v>44743</v>
      </c>
      <c r="B909">
        <v>2023</v>
      </c>
      <c r="C909" t="s">
        <v>71</v>
      </c>
      <c r="D909" t="s">
        <v>38</v>
      </c>
      <c r="E909" t="s">
        <v>7</v>
      </c>
      <c r="F909">
        <v>102</v>
      </c>
      <c r="G909">
        <v>12817</v>
      </c>
      <c r="H909">
        <v>2022</v>
      </c>
      <c r="I909">
        <v>1500000</v>
      </c>
      <c r="J909">
        <v>153000000</v>
      </c>
      <c r="K909">
        <v>1500000</v>
      </c>
      <c r="L909">
        <v>153000000</v>
      </c>
    </row>
    <row r="910" spans="1:12" x14ac:dyDescent="0.3">
      <c r="A910" s="32">
        <v>44743</v>
      </c>
      <c r="B910">
        <v>2023</v>
      </c>
      <c r="C910" t="s">
        <v>71</v>
      </c>
      <c r="D910" t="s">
        <v>39</v>
      </c>
      <c r="E910" t="s">
        <v>7</v>
      </c>
      <c r="F910">
        <v>176</v>
      </c>
      <c r="G910">
        <v>17830</v>
      </c>
      <c r="H910">
        <v>2022</v>
      </c>
      <c r="I910">
        <v>1500000</v>
      </c>
      <c r="J910">
        <v>264000000</v>
      </c>
      <c r="K910">
        <v>1500000</v>
      </c>
      <c r="L910">
        <v>264000000</v>
      </c>
    </row>
    <row r="911" spans="1:12" x14ac:dyDescent="0.3">
      <c r="A911" s="32">
        <v>44743</v>
      </c>
      <c r="B911">
        <v>2023</v>
      </c>
      <c r="C911" t="s">
        <v>71</v>
      </c>
      <c r="D911" t="s">
        <v>40</v>
      </c>
      <c r="E911" t="s">
        <v>7</v>
      </c>
      <c r="F911">
        <v>19</v>
      </c>
      <c r="G911">
        <v>27276</v>
      </c>
      <c r="H911">
        <v>2022</v>
      </c>
      <c r="I911">
        <v>1500000</v>
      </c>
      <c r="J911">
        <v>28500000</v>
      </c>
      <c r="K911">
        <v>1500000</v>
      </c>
      <c r="L911">
        <v>28500000</v>
      </c>
    </row>
    <row r="912" spans="1:12" x14ac:dyDescent="0.3">
      <c r="A912" s="32">
        <v>44743</v>
      </c>
      <c r="B912">
        <v>2023</v>
      </c>
      <c r="C912" t="s">
        <v>71</v>
      </c>
      <c r="D912" t="s">
        <v>27</v>
      </c>
      <c r="E912" t="s">
        <v>7</v>
      </c>
      <c r="F912">
        <v>34</v>
      </c>
      <c r="G912">
        <v>3820</v>
      </c>
      <c r="H912">
        <v>2022</v>
      </c>
      <c r="I912">
        <v>1500000</v>
      </c>
      <c r="J912">
        <v>51000000</v>
      </c>
      <c r="K912">
        <v>1500000</v>
      </c>
      <c r="L912">
        <v>51000000</v>
      </c>
    </row>
    <row r="913" spans="1:12" x14ac:dyDescent="0.3">
      <c r="A913" s="32">
        <v>44743</v>
      </c>
      <c r="B913">
        <v>2023</v>
      </c>
      <c r="C913" t="s">
        <v>71</v>
      </c>
      <c r="D913" t="s">
        <v>41</v>
      </c>
      <c r="E913" t="s">
        <v>7</v>
      </c>
      <c r="F913">
        <v>93</v>
      </c>
      <c r="G913">
        <v>8312</v>
      </c>
      <c r="H913">
        <v>2022</v>
      </c>
      <c r="I913">
        <v>1500000</v>
      </c>
      <c r="J913">
        <v>139500000</v>
      </c>
      <c r="K913">
        <v>1500000</v>
      </c>
      <c r="L913">
        <v>139500000</v>
      </c>
    </row>
    <row r="914" spans="1:12" x14ac:dyDescent="0.3">
      <c r="A914" s="32">
        <v>44774</v>
      </c>
      <c r="B914">
        <v>2023</v>
      </c>
      <c r="C914" t="s">
        <v>71</v>
      </c>
      <c r="D914" t="s">
        <v>32</v>
      </c>
      <c r="E914" t="s">
        <v>7</v>
      </c>
      <c r="F914">
        <v>64</v>
      </c>
      <c r="G914">
        <v>7491</v>
      </c>
      <c r="H914">
        <v>2022</v>
      </c>
      <c r="I914">
        <v>1500000</v>
      </c>
      <c r="J914">
        <v>96000000</v>
      </c>
      <c r="K914">
        <v>1500000</v>
      </c>
      <c r="L914">
        <v>96000000</v>
      </c>
    </row>
    <row r="915" spans="1:12" x14ac:dyDescent="0.3">
      <c r="A915" s="32">
        <v>44774</v>
      </c>
      <c r="B915">
        <v>2023</v>
      </c>
      <c r="C915" t="s">
        <v>71</v>
      </c>
      <c r="D915" t="s">
        <v>10</v>
      </c>
      <c r="E915" t="s">
        <v>7</v>
      </c>
      <c r="F915">
        <v>10</v>
      </c>
      <c r="G915">
        <v>6733</v>
      </c>
      <c r="H915">
        <v>2022</v>
      </c>
      <c r="I915">
        <v>1500000</v>
      </c>
      <c r="J915">
        <v>15000000</v>
      </c>
      <c r="K915">
        <v>1500000</v>
      </c>
      <c r="L915">
        <v>15000000</v>
      </c>
    </row>
    <row r="916" spans="1:12" x14ac:dyDescent="0.3">
      <c r="A916" s="32">
        <v>44774</v>
      </c>
      <c r="B916">
        <v>2023</v>
      </c>
      <c r="C916" t="s">
        <v>71</v>
      </c>
      <c r="D916" t="s">
        <v>21</v>
      </c>
      <c r="E916" t="s">
        <v>7</v>
      </c>
      <c r="F916">
        <v>15</v>
      </c>
      <c r="G916">
        <v>5012</v>
      </c>
      <c r="H916">
        <v>2022</v>
      </c>
      <c r="I916">
        <v>1500000</v>
      </c>
      <c r="J916">
        <v>22500000</v>
      </c>
      <c r="K916">
        <v>1500000</v>
      </c>
      <c r="L916">
        <v>22500000</v>
      </c>
    </row>
    <row r="917" spans="1:12" x14ac:dyDescent="0.3">
      <c r="A917" s="32">
        <v>44774</v>
      </c>
      <c r="B917">
        <v>2023</v>
      </c>
      <c r="C917" t="s">
        <v>71</v>
      </c>
      <c r="D917" t="s">
        <v>22</v>
      </c>
      <c r="E917" t="s">
        <v>7</v>
      </c>
      <c r="F917">
        <v>19</v>
      </c>
      <c r="G917">
        <v>1903</v>
      </c>
      <c r="H917">
        <v>2022</v>
      </c>
      <c r="I917">
        <v>1500000</v>
      </c>
      <c r="J917">
        <v>28500000</v>
      </c>
      <c r="K917">
        <v>1500000</v>
      </c>
      <c r="L917">
        <v>28500000</v>
      </c>
    </row>
    <row r="918" spans="1:12" x14ac:dyDescent="0.3">
      <c r="A918" s="32">
        <v>44774</v>
      </c>
      <c r="B918">
        <v>2023</v>
      </c>
      <c r="C918" t="s">
        <v>71</v>
      </c>
      <c r="D918" t="s">
        <v>11</v>
      </c>
      <c r="E918" t="s">
        <v>7</v>
      </c>
      <c r="F918">
        <v>35</v>
      </c>
      <c r="G918">
        <v>3974</v>
      </c>
      <c r="H918">
        <v>2022</v>
      </c>
      <c r="I918">
        <v>1500000</v>
      </c>
      <c r="J918">
        <v>52500000</v>
      </c>
      <c r="K918">
        <v>1500000</v>
      </c>
      <c r="L918">
        <v>52500000</v>
      </c>
    </row>
    <row r="919" spans="1:12" x14ac:dyDescent="0.3">
      <c r="A919" s="32">
        <v>44774</v>
      </c>
      <c r="B919">
        <v>2023</v>
      </c>
      <c r="C919" t="s">
        <v>71</v>
      </c>
      <c r="D919" t="s">
        <v>23</v>
      </c>
      <c r="E919" t="s">
        <v>7</v>
      </c>
      <c r="F919">
        <v>443</v>
      </c>
      <c r="G919">
        <v>16315</v>
      </c>
      <c r="H919">
        <v>2022</v>
      </c>
      <c r="I919">
        <v>1500000</v>
      </c>
      <c r="J919">
        <v>664500000</v>
      </c>
      <c r="K919">
        <v>1500000</v>
      </c>
      <c r="L919">
        <v>664500000</v>
      </c>
    </row>
    <row r="920" spans="1:12" x14ac:dyDescent="0.3">
      <c r="A920" s="32">
        <v>44774</v>
      </c>
      <c r="B920">
        <v>2023</v>
      </c>
      <c r="C920" t="s">
        <v>71</v>
      </c>
      <c r="D920" t="s">
        <v>33</v>
      </c>
      <c r="E920" t="s">
        <v>7</v>
      </c>
      <c r="F920">
        <v>44</v>
      </c>
      <c r="G920">
        <v>2364</v>
      </c>
      <c r="H920">
        <v>2022</v>
      </c>
      <c r="I920">
        <v>1500000</v>
      </c>
      <c r="J920">
        <v>66000000</v>
      </c>
      <c r="K920">
        <v>1500000</v>
      </c>
      <c r="L920">
        <v>66000000</v>
      </c>
    </row>
    <row r="921" spans="1:12" x14ac:dyDescent="0.3">
      <c r="A921" s="32">
        <v>44774</v>
      </c>
      <c r="B921">
        <v>2023</v>
      </c>
      <c r="C921" t="s">
        <v>71</v>
      </c>
      <c r="D921" t="s">
        <v>34</v>
      </c>
      <c r="E921" t="s">
        <v>7</v>
      </c>
      <c r="F921">
        <v>230</v>
      </c>
      <c r="G921">
        <v>23571</v>
      </c>
      <c r="H921">
        <v>2022</v>
      </c>
      <c r="I921">
        <v>1500000</v>
      </c>
      <c r="J921">
        <v>345000000</v>
      </c>
      <c r="K921">
        <v>1500000</v>
      </c>
      <c r="L921">
        <v>345000000</v>
      </c>
    </row>
    <row r="922" spans="1:12" x14ac:dyDescent="0.3">
      <c r="A922" s="32">
        <v>44774</v>
      </c>
      <c r="B922">
        <v>2023</v>
      </c>
      <c r="C922" t="s">
        <v>71</v>
      </c>
      <c r="D922" t="s">
        <v>30</v>
      </c>
      <c r="E922" t="s">
        <v>7</v>
      </c>
      <c r="F922">
        <v>163</v>
      </c>
      <c r="G922">
        <v>18545</v>
      </c>
      <c r="H922">
        <v>2022</v>
      </c>
      <c r="I922">
        <v>1500000</v>
      </c>
      <c r="J922">
        <v>244500000</v>
      </c>
      <c r="K922">
        <v>1500000</v>
      </c>
      <c r="L922">
        <v>244500000</v>
      </c>
    </row>
    <row r="923" spans="1:12" x14ac:dyDescent="0.3">
      <c r="A923" s="32">
        <v>44774</v>
      </c>
      <c r="B923">
        <v>2023</v>
      </c>
      <c r="C923" t="s">
        <v>71</v>
      </c>
      <c r="D923" t="s">
        <v>28</v>
      </c>
      <c r="E923" t="s">
        <v>7</v>
      </c>
      <c r="F923">
        <v>2</v>
      </c>
      <c r="G923">
        <v>3517</v>
      </c>
      <c r="H923">
        <v>2022</v>
      </c>
      <c r="I923">
        <v>1500000</v>
      </c>
      <c r="J923">
        <v>3000000</v>
      </c>
      <c r="K923">
        <v>1500000</v>
      </c>
      <c r="L923">
        <v>3000000</v>
      </c>
    </row>
    <row r="924" spans="1:12" x14ac:dyDescent="0.3">
      <c r="A924" s="32">
        <v>44774</v>
      </c>
      <c r="B924">
        <v>2023</v>
      </c>
      <c r="C924" t="s">
        <v>71</v>
      </c>
      <c r="D924" t="s">
        <v>13</v>
      </c>
      <c r="E924" t="s">
        <v>7</v>
      </c>
      <c r="F924">
        <v>3</v>
      </c>
      <c r="G924">
        <v>4299</v>
      </c>
      <c r="H924">
        <v>2022</v>
      </c>
      <c r="I924">
        <v>1500000</v>
      </c>
      <c r="J924">
        <v>4500000</v>
      </c>
      <c r="K924">
        <v>1500000</v>
      </c>
      <c r="L924">
        <v>4500000</v>
      </c>
    </row>
    <row r="925" spans="1:12" x14ac:dyDescent="0.3">
      <c r="A925" s="32">
        <v>44774</v>
      </c>
      <c r="B925">
        <v>2023</v>
      </c>
      <c r="C925" t="s">
        <v>71</v>
      </c>
      <c r="D925" t="s">
        <v>31</v>
      </c>
      <c r="E925" t="s">
        <v>7</v>
      </c>
      <c r="F925">
        <v>15</v>
      </c>
      <c r="G925">
        <v>4040</v>
      </c>
      <c r="H925">
        <v>2022</v>
      </c>
      <c r="I925">
        <v>1500000</v>
      </c>
      <c r="J925">
        <v>22500000</v>
      </c>
      <c r="K925">
        <v>1500000</v>
      </c>
      <c r="L925">
        <v>22500000</v>
      </c>
    </row>
    <row r="926" spans="1:12" x14ac:dyDescent="0.3">
      <c r="A926" s="32">
        <v>44774</v>
      </c>
      <c r="B926">
        <v>2023</v>
      </c>
      <c r="C926" t="s">
        <v>71</v>
      </c>
      <c r="D926" t="s">
        <v>35</v>
      </c>
      <c r="E926" t="s">
        <v>7</v>
      </c>
      <c r="F926">
        <v>363</v>
      </c>
      <c r="G926">
        <v>23924</v>
      </c>
      <c r="H926">
        <v>2022</v>
      </c>
      <c r="I926">
        <v>1500000</v>
      </c>
      <c r="J926">
        <v>544500000</v>
      </c>
      <c r="K926">
        <v>1500000</v>
      </c>
      <c r="L926">
        <v>544500000</v>
      </c>
    </row>
    <row r="927" spans="1:12" x14ac:dyDescent="0.3">
      <c r="A927" s="32">
        <v>44774</v>
      </c>
      <c r="B927">
        <v>2023</v>
      </c>
      <c r="C927" t="s">
        <v>71</v>
      </c>
      <c r="D927" t="s">
        <v>36</v>
      </c>
      <c r="E927" t="s">
        <v>7</v>
      </c>
      <c r="F927">
        <v>342</v>
      </c>
      <c r="G927">
        <v>21051</v>
      </c>
      <c r="H927">
        <v>2022</v>
      </c>
      <c r="I927">
        <v>1500000</v>
      </c>
      <c r="J927">
        <v>513000000</v>
      </c>
      <c r="K927">
        <v>1500000</v>
      </c>
      <c r="L927">
        <v>513000000</v>
      </c>
    </row>
    <row r="928" spans="1:12" x14ac:dyDescent="0.3">
      <c r="A928" s="32">
        <v>44774</v>
      </c>
      <c r="B928">
        <v>2023</v>
      </c>
      <c r="C928" t="s">
        <v>71</v>
      </c>
      <c r="D928" t="s">
        <v>14</v>
      </c>
      <c r="E928" t="s">
        <v>7</v>
      </c>
      <c r="F928">
        <v>9</v>
      </c>
      <c r="G928">
        <v>269</v>
      </c>
      <c r="H928">
        <v>2022</v>
      </c>
      <c r="I928">
        <v>1500000</v>
      </c>
      <c r="J928">
        <v>13500000</v>
      </c>
      <c r="K928">
        <v>1500000</v>
      </c>
      <c r="L928">
        <v>13500000</v>
      </c>
    </row>
    <row r="929" spans="1:12" x14ac:dyDescent="0.3">
      <c r="A929" s="32">
        <v>44774</v>
      </c>
      <c r="B929">
        <v>2023</v>
      </c>
      <c r="C929" t="s">
        <v>71</v>
      </c>
      <c r="D929" t="s">
        <v>24</v>
      </c>
      <c r="E929" t="s">
        <v>7</v>
      </c>
      <c r="F929">
        <v>72</v>
      </c>
      <c r="G929">
        <v>15953</v>
      </c>
      <c r="H929">
        <v>2022</v>
      </c>
      <c r="I929">
        <v>1500000</v>
      </c>
      <c r="J929">
        <v>108000000</v>
      </c>
      <c r="K929">
        <v>1500000</v>
      </c>
      <c r="L929">
        <v>108000000</v>
      </c>
    </row>
    <row r="930" spans="1:12" x14ac:dyDescent="0.3">
      <c r="A930" s="32">
        <v>44774</v>
      </c>
      <c r="B930">
        <v>2023</v>
      </c>
      <c r="C930" t="s">
        <v>71</v>
      </c>
      <c r="D930" t="s">
        <v>37</v>
      </c>
      <c r="E930" t="s">
        <v>7</v>
      </c>
      <c r="F930">
        <v>992</v>
      </c>
      <c r="G930">
        <v>40173</v>
      </c>
      <c r="H930">
        <v>2022</v>
      </c>
      <c r="I930">
        <v>1500000</v>
      </c>
      <c r="J930">
        <v>1488000000</v>
      </c>
      <c r="K930">
        <v>1500000</v>
      </c>
      <c r="L930">
        <v>1488000000</v>
      </c>
    </row>
    <row r="931" spans="1:12" x14ac:dyDescent="0.3">
      <c r="A931" s="32">
        <v>44774</v>
      </c>
      <c r="B931">
        <v>2023</v>
      </c>
      <c r="C931" t="s">
        <v>71</v>
      </c>
      <c r="D931" t="s">
        <v>25</v>
      </c>
      <c r="E931" t="s">
        <v>7</v>
      </c>
      <c r="F931">
        <v>43</v>
      </c>
      <c r="G931">
        <v>5716</v>
      </c>
      <c r="H931">
        <v>2022</v>
      </c>
      <c r="I931">
        <v>1500000</v>
      </c>
      <c r="J931">
        <v>64500000</v>
      </c>
      <c r="K931">
        <v>1500000</v>
      </c>
      <c r="L931">
        <v>64500000</v>
      </c>
    </row>
    <row r="932" spans="1:12" x14ac:dyDescent="0.3">
      <c r="A932" s="32">
        <v>44774</v>
      </c>
      <c r="B932">
        <v>2023</v>
      </c>
      <c r="C932" t="s">
        <v>71</v>
      </c>
      <c r="D932" t="s">
        <v>19</v>
      </c>
      <c r="E932" t="s">
        <v>7</v>
      </c>
      <c r="F932">
        <v>4</v>
      </c>
      <c r="G932">
        <v>758</v>
      </c>
      <c r="H932">
        <v>2022</v>
      </c>
      <c r="I932">
        <v>1500000</v>
      </c>
      <c r="J932">
        <v>6000000</v>
      </c>
      <c r="K932">
        <v>1500000</v>
      </c>
      <c r="L932">
        <v>6000000</v>
      </c>
    </row>
    <row r="933" spans="1:12" x14ac:dyDescent="0.3">
      <c r="A933" s="32">
        <v>44774</v>
      </c>
      <c r="B933">
        <v>2023</v>
      </c>
      <c r="C933" t="s">
        <v>71</v>
      </c>
      <c r="D933" t="s">
        <v>26</v>
      </c>
      <c r="E933" t="s">
        <v>7</v>
      </c>
      <c r="F933">
        <v>3</v>
      </c>
      <c r="G933">
        <v>9913</v>
      </c>
      <c r="H933">
        <v>2022</v>
      </c>
      <c r="I933">
        <v>1500000</v>
      </c>
      <c r="J933">
        <v>4500000</v>
      </c>
      <c r="K933">
        <v>1500000</v>
      </c>
      <c r="L933">
        <v>4500000</v>
      </c>
    </row>
    <row r="934" spans="1:12" x14ac:dyDescent="0.3">
      <c r="A934" s="32">
        <v>44774</v>
      </c>
      <c r="B934">
        <v>2023</v>
      </c>
      <c r="C934" t="s">
        <v>71</v>
      </c>
      <c r="D934" t="s">
        <v>38</v>
      </c>
      <c r="E934" t="s">
        <v>7</v>
      </c>
      <c r="F934">
        <v>145</v>
      </c>
      <c r="G934">
        <v>12578</v>
      </c>
      <c r="H934">
        <v>2022</v>
      </c>
      <c r="I934">
        <v>1500000</v>
      </c>
      <c r="J934">
        <v>217500000</v>
      </c>
      <c r="K934">
        <v>1500000</v>
      </c>
      <c r="L934">
        <v>217500000</v>
      </c>
    </row>
    <row r="935" spans="1:12" x14ac:dyDescent="0.3">
      <c r="A935" s="32">
        <v>44774</v>
      </c>
      <c r="B935">
        <v>2023</v>
      </c>
      <c r="C935" t="s">
        <v>71</v>
      </c>
      <c r="D935" t="s">
        <v>39</v>
      </c>
      <c r="E935" t="s">
        <v>7</v>
      </c>
      <c r="F935">
        <v>182</v>
      </c>
      <c r="G935">
        <v>20944</v>
      </c>
      <c r="H935">
        <v>2022</v>
      </c>
      <c r="I935">
        <v>1500000</v>
      </c>
      <c r="J935">
        <v>273000000</v>
      </c>
      <c r="K935">
        <v>1500000</v>
      </c>
      <c r="L935">
        <v>273000000</v>
      </c>
    </row>
    <row r="936" spans="1:12" x14ac:dyDescent="0.3">
      <c r="A936" s="32">
        <v>44774</v>
      </c>
      <c r="B936">
        <v>2023</v>
      </c>
      <c r="C936" t="s">
        <v>71</v>
      </c>
      <c r="D936" t="s">
        <v>40</v>
      </c>
      <c r="E936" t="s">
        <v>7</v>
      </c>
      <c r="F936">
        <v>15</v>
      </c>
      <c r="G936">
        <v>25778</v>
      </c>
      <c r="H936">
        <v>2022</v>
      </c>
      <c r="I936">
        <v>1500000</v>
      </c>
      <c r="J936">
        <v>22500000</v>
      </c>
      <c r="K936">
        <v>1500000</v>
      </c>
      <c r="L936">
        <v>22500000</v>
      </c>
    </row>
    <row r="937" spans="1:12" x14ac:dyDescent="0.3">
      <c r="A937" s="32">
        <v>44774</v>
      </c>
      <c r="B937">
        <v>2023</v>
      </c>
      <c r="C937" t="s">
        <v>71</v>
      </c>
      <c r="D937" t="s">
        <v>27</v>
      </c>
      <c r="E937" t="s">
        <v>7</v>
      </c>
      <c r="F937">
        <v>34</v>
      </c>
      <c r="G937">
        <v>3599</v>
      </c>
      <c r="H937">
        <v>2022</v>
      </c>
      <c r="I937">
        <v>1500000</v>
      </c>
      <c r="J937">
        <v>51000000</v>
      </c>
      <c r="K937">
        <v>1500000</v>
      </c>
      <c r="L937">
        <v>51000000</v>
      </c>
    </row>
    <row r="938" spans="1:12" x14ac:dyDescent="0.3">
      <c r="A938" s="32">
        <v>44774</v>
      </c>
      <c r="B938">
        <v>2023</v>
      </c>
      <c r="C938" t="s">
        <v>71</v>
      </c>
      <c r="D938" t="s">
        <v>41</v>
      </c>
      <c r="E938" t="s">
        <v>7</v>
      </c>
      <c r="F938">
        <v>110</v>
      </c>
      <c r="G938">
        <v>9228</v>
      </c>
      <c r="H938">
        <v>2022</v>
      </c>
      <c r="I938">
        <v>1500000</v>
      </c>
      <c r="J938">
        <v>165000000</v>
      </c>
      <c r="K938">
        <v>1500000</v>
      </c>
      <c r="L938">
        <v>165000000</v>
      </c>
    </row>
    <row r="939" spans="1:12" x14ac:dyDescent="0.3">
      <c r="A939" s="32">
        <v>44805</v>
      </c>
      <c r="B939">
        <v>2023</v>
      </c>
      <c r="C939" t="s">
        <v>71</v>
      </c>
      <c r="D939" t="s">
        <v>32</v>
      </c>
      <c r="E939" t="s">
        <v>7</v>
      </c>
      <c r="F939">
        <v>61</v>
      </c>
      <c r="G939">
        <v>8003</v>
      </c>
      <c r="H939">
        <v>2022</v>
      </c>
      <c r="I939">
        <v>1500000</v>
      </c>
      <c r="J939">
        <v>91500000</v>
      </c>
      <c r="K939">
        <v>1500000</v>
      </c>
      <c r="L939">
        <v>91500000</v>
      </c>
    </row>
    <row r="940" spans="1:12" x14ac:dyDescent="0.3">
      <c r="A940" s="32">
        <v>44805</v>
      </c>
      <c r="B940">
        <v>2023</v>
      </c>
      <c r="C940" t="s">
        <v>71</v>
      </c>
      <c r="D940" t="s">
        <v>10</v>
      </c>
      <c r="E940" t="s">
        <v>7</v>
      </c>
      <c r="F940">
        <v>13</v>
      </c>
      <c r="G940">
        <v>8690</v>
      </c>
      <c r="H940">
        <v>2022</v>
      </c>
      <c r="I940">
        <v>1500000</v>
      </c>
      <c r="J940">
        <v>19500000</v>
      </c>
      <c r="K940">
        <v>1500000</v>
      </c>
      <c r="L940">
        <v>19500000</v>
      </c>
    </row>
    <row r="941" spans="1:12" x14ac:dyDescent="0.3">
      <c r="A941" s="32">
        <v>44805</v>
      </c>
      <c r="B941">
        <v>2023</v>
      </c>
      <c r="C941" t="s">
        <v>71</v>
      </c>
      <c r="D941" t="s">
        <v>21</v>
      </c>
      <c r="E941" t="s">
        <v>7</v>
      </c>
      <c r="F941">
        <v>14</v>
      </c>
      <c r="G941">
        <v>5315</v>
      </c>
      <c r="H941">
        <v>2022</v>
      </c>
      <c r="I941">
        <v>1500000</v>
      </c>
      <c r="J941">
        <v>21000000</v>
      </c>
      <c r="K941">
        <v>1500000</v>
      </c>
      <c r="L941">
        <v>21000000</v>
      </c>
    </row>
    <row r="942" spans="1:12" x14ac:dyDescent="0.3">
      <c r="A942" s="32">
        <v>44805</v>
      </c>
      <c r="B942">
        <v>2023</v>
      </c>
      <c r="C942" t="s">
        <v>71</v>
      </c>
      <c r="D942" t="s">
        <v>22</v>
      </c>
      <c r="E942" t="s">
        <v>7</v>
      </c>
      <c r="F942">
        <v>26</v>
      </c>
      <c r="G942">
        <v>2119</v>
      </c>
      <c r="H942">
        <v>2022</v>
      </c>
      <c r="I942">
        <v>1500000</v>
      </c>
      <c r="J942">
        <v>39000000</v>
      </c>
      <c r="K942">
        <v>1500000</v>
      </c>
      <c r="L942">
        <v>39000000</v>
      </c>
    </row>
    <row r="943" spans="1:12" x14ac:dyDescent="0.3">
      <c r="A943" s="32">
        <v>44805</v>
      </c>
      <c r="B943">
        <v>2023</v>
      </c>
      <c r="C943" t="s">
        <v>71</v>
      </c>
      <c r="D943" t="s">
        <v>11</v>
      </c>
      <c r="E943" t="s">
        <v>7</v>
      </c>
      <c r="F943">
        <v>50</v>
      </c>
      <c r="G943">
        <v>3978</v>
      </c>
      <c r="H943">
        <v>2022</v>
      </c>
      <c r="I943">
        <v>1500000</v>
      </c>
      <c r="J943">
        <v>75000000</v>
      </c>
      <c r="K943">
        <v>1500000</v>
      </c>
      <c r="L943">
        <v>75000000</v>
      </c>
    </row>
    <row r="944" spans="1:12" x14ac:dyDescent="0.3">
      <c r="A944" s="32">
        <v>44805</v>
      </c>
      <c r="B944">
        <v>2023</v>
      </c>
      <c r="C944" t="s">
        <v>71</v>
      </c>
      <c r="D944" t="s">
        <v>23</v>
      </c>
      <c r="E944" t="s">
        <v>7</v>
      </c>
      <c r="F944">
        <v>471</v>
      </c>
      <c r="G944">
        <v>14076</v>
      </c>
      <c r="H944">
        <v>2022</v>
      </c>
      <c r="I944">
        <v>1500000</v>
      </c>
      <c r="J944">
        <v>706500000</v>
      </c>
      <c r="K944">
        <v>1500000</v>
      </c>
      <c r="L944">
        <v>706500000</v>
      </c>
    </row>
    <row r="945" spans="1:12" x14ac:dyDescent="0.3">
      <c r="A945" s="32">
        <v>44805</v>
      </c>
      <c r="B945">
        <v>2023</v>
      </c>
      <c r="C945" t="s">
        <v>71</v>
      </c>
      <c r="D945" t="s">
        <v>33</v>
      </c>
      <c r="E945" t="s">
        <v>7</v>
      </c>
      <c r="F945">
        <v>42</v>
      </c>
      <c r="G945">
        <v>1687</v>
      </c>
      <c r="H945">
        <v>2022</v>
      </c>
      <c r="I945">
        <v>1500000</v>
      </c>
      <c r="J945">
        <v>63000000</v>
      </c>
      <c r="K945">
        <v>1500000</v>
      </c>
      <c r="L945">
        <v>63000000</v>
      </c>
    </row>
    <row r="946" spans="1:12" x14ac:dyDescent="0.3">
      <c r="A946" s="32">
        <v>44805</v>
      </c>
      <c r="B946">
        <v>2023</v>
      </c>
      <c r="C946" t="s">
        <v>71</v>
      </c>
      <c r="D946" t="s">
        <v>34</v>
      </c>
      <c r="E946" t="s">
        <v>7</v>
      </c>
      <c r="F946">
        <v>299</v>
      </c>
      <c r="G946">
        <v>25102</v>
      </c>
      <c r="H946">
        <v>2022</v>
      </c>
      <c r="I946">
        <v>1500000</v>
      </c>
      <c r="J946">
        <v>448500000</v>
      </c>
      <c r="K946">
        <v>1500000</v>
      </c>
      <c r="L946">
        <v>448500000</v>
      </c>
    </row>
    <row r="947" spans="1:12" x14ac:dyDescent="0.3">
      <c r="A947" s="32">
        <v>44805</v>
      </c>
      <c r="B947">
        <v>2023</v>
      </c>
      <c r="C947" t="s">
        <v>71</v>
      </c>
      <c r="D947" t="s">
        <v>30</v>
      </c>
      <c r="E947" t="s">
        <v>7</v>
      </c>
      <c r="F947">
        <v>49</v>
      </c>
      <c r="G947">
        <v>14140</v>
      </c>
      <c r="H947">
        <v>2022</v>
      </c>
      <c r="I947">
        <v>1500000</v>
      </c>
      <c r="J947">
        <v>73500000</v>
      </c>
      <c r="K947">
        <v>1500000</v>
      </c>
      <c r="L947">
        <v>73500000</v>
      </c>
    </row>
    <row r="948" spans="1:12" x14ac:dyDescent="0.3">
      <c r="A948" s="32">
        <v>44805</v>
      </c>
      <c r="B948">
        <v>2023</v>
      </c>
      <c r="C948" t="s">
        <v>71</v>
      </c>
      <c r="D948" t="s">
        <v>28</v>
      </c>
      <c r="E948" t="s">
        <v>7</v>
      </c>
      <c r="F948">
        <v>4</v>
      </c>
      <c r="G948">
        <v>2815</v>
      </c>
      <c r="H948">
        <v>2022</v>
      </c>
      <c r="I948">
        <v>1500000</v>
      </c>
      <c r="J948">
        <v>6000000</v>
      </c>
      <c r="K948">
        <v>1500000</v>
      </c>
      <c r="L948">
        <v>6000000</v>
      </c>
    </row>
    <row r="949" spans="1:12" x14ac:dyDescent="0.3">
      <c r="A949" s="32">
        <v>44805</v>
      </c>
      <c r="B949">
        <v>2023</v>
      </c>
      <c r="C949" t="s">
        <v>71</v>
      </c>
      <c r="D949" t="s">
        <v>13</v>
      </c>
      <c r="E949" t="s">
        <v>7</v>
      </c>
      <c r="F949">
        <v>4</v>
      </c>
      <c r="G949">
        <v>4432</v>
      </c>
      <c r="H949">
        <v>2022</v>
      </c>
      <c r="I949">
        <v>1500000</v>
      </c>
      <c r="J949">
        <v>6000000</v>
      </c>
      <c r="K949">
        <v>1500000</v>
      </c>
      <c r="L949">
        <v>6000000</v>
      </c>
    </row>
    <row r="950" spans="1:12" x14ac:dyDescent="0.3">
      <c r="A950" s="32">
        <v>44805</v>
      </c>
      <c r="B950">
        <v>2023</v>
      </c>
      <c r="C950" t="s">
        <v>71</v>
      </c>
      <c r="D950" t="s">
        <v>31</v>
      </c>
      <c r="E950" t="s">
        <v>7</v>
      </c>
      <c r="F950">
        <v>31</v>
      </c>
      <c r="G950">
        <v>4183</v>
      </c>
      <c r="H950">
        <v>2022</v>
      </c>
      <c r="I950">
        <v>1500000</v>
      </c>
      <c r="J950">
        <v>46500000</v>
      </c>
      <c r="K950">
        <v>1500000</v>
      </c>
      <c r="L950">
        <v>46500000</v>
      </c>
    </row>
    <row r="951" spans="1:12" x14ac:dyDescent="0.3">
      <c r="A951" s="32">
        <v>44805</v>
      </c>
      <c r="B951">
        <v>2023</v>
      </c>
      <c r="C951" t="s">
        <v>71</v>
      </c>
      <c r="D951" t="s">
        <v>35</v>
      </c>
      <c r="E951" t="s">
        <v>7</v>
      </c>
      <c r="F951">
        <v>493</v>
      </c>
      <c r="G951">
        <v>25136</v>
      </c>
      <c r="H951">
        <v>2022</v>
      </c>
      <c r="I951">
        <v>1500000</v>
      </c>
      <c r="J951">
        <v>739500000</v>
      </c>
      <c r="K951">
        <v>1500000</v>
      </c>
      <c r="L951">
        <v>739500000</v>
      </c>
    </row>
    <row r="952" spans="1:12" x14ac:dyDescent="0.3">
      <c r="A952" s="32">
        <v>44805</v>
      </c>
      <c r="B952">
        <v>2023</v>
      </c>
      <c r="C952" t="s">
        <v>71</v>
      </c>
      <c r="D952" t="s">
        <v>36</v>
      </c>
      <c r="E952" t="s">
        <v>7</v>
      </c>
      <c r="F952">
        <v>397</v>
      </c>
      <c r="G952">
        <v>19551</v>
      </c>
      <c r="H952">
        <v>2022</v>
      </c>
      <c r="I952">
        <v>1500000</v>
      </c>
      <c r="J952">
        <v>595500000</v>
      </c>
      <c r="K952">
        <v>1500000</v>
      </c>
      <c r="L952">
        <v>595500000</v>
      </c>
    </row>
    <row r="953" spans="1:12" x14ac:dyDescent="0.3">
      <c r="A953" s="32">
        <v>44805</v>
      </c>
      <c r="B953">
        <v>2023</v>
      </c>
      <c r="C953" t="s">
        <v>71</v>
      </c>
      <c r="D953" t="s">
        <v>24</v>
      </c>
      <c r="E953" t="s">
        <v>7</v>
      </c>
      <c r="F953">
        <v>61</v>
      </c>
      <c r="G953">
        <v>11080</v>
      </c>
      <c r="H953">
        <v>2022</v>
      </c>
      <c r="I953">
        <v>1500000</v>
      </c>
      <c r="J953">
        <v>91500000</v>
      </c>
      <c r="K953">
        <v>1500000</v>
      </c>
      <c r="L953">
        <v>91500000</v>
      </c>
    </row>
    <row r="954" spans="1:12" x14ac:dyDescent="0.3">
      <c r="A954" s="32">
        <v>44805</v>
      </c>
      <c r="B954">
        <v>2023</v>
      </c>
      <c r="C954" t="s">
        <v>71</v>
      </c>
      <c r="D954" t="s">
        <v>37</v>
      </c>
      <c r="E954" t="s">
        <v>7</v>
      </c>
      <c r="F954">
        <v>939</v>
      </c>
      <c r="G954">
        <v>33643</v>
      </c>
      <c r="H954">
        <v>2022</v>
      </c>
      <c r="I954">
        <v>1500000</v>
      </c>
      <c r="J954">
        <v>1408500000</v>
      </c>
      <c r="K954">
        <v>1500000</v>
      </c>
      <c r="L954">
        <v>1408500000</v>
      </c>
    </row>
    <row r="955" spans="1:12" x14ac:dyDescent="0.3">
      <c r="A955" s="32">
        <v>44805</v>
      </c>
      <c r="B955">
        <v>2023</v>
      </c>
      <c r="C955" t="s">
        <v>71</v>
      </c>
      <c r="D955" t="s">
        <v>16</v>
      </c>
      <c r="E955" t="s">
        <v>7</v>
      </c>
      <c r="F955">
        <v>2</v>
      </c>
      <c r="G955">
        <v>1047</v>
      </c>
      <c r="H955">
        <v>2022</v>
      </c>
      <c r="I955">
        <v>1500000</v>
      </c>
      <c r="J955">
        <v>3000000</v>
      </c>
      <c r="K955">
        <v>1500000</v>
      </c>
      <c r="L955">
        <v>3000000</v>
      </c>
    </row>
    <row r="956" spans="1:12" x14ac:dyDescent="0.3">
      <c r="A956" s="32">
        <v>44805</v>
      </c>
      <c r="B956">
        <v>2023</v>
      </c>
      <c r="C956" t="s">
        <v>71</v>
      </c>
      <c r="D956" t="s">
        <v>25</v>
      </c>
      <c r="E956" t="s">
        <v>7</v>
      </c>
      <c r="F956">
        <v>40</v>
      </c>
      <c r="G956">
        <v>5941</v>
      </c>
      <c r="H956">
        <v>2022</v>
      </c>
      <c r="I956">
        <v>1500000</v>
      </c>
      <c r="J956">
        <v>60000000</v>
      </c>
      <c r="K956">
        <v>1500000</v>
      </c>
      <c r="L956">
        <v>60000000</v>
      </c>
    </row>
    <row r="957" spans="1:12" x14ac:dyDescent="0.3">
      <c r="A957" s="32">
        <v>44805</v>
      </c>
      <c r="B957">
        <v>2023</v>
      </c>
      <c r="C957" t="s">
        <v>71</v>
      </c>
      <c r="D957" t="s">
        <v>19</v>
      </c>
      <c r="E957" t="s">
        <v>7</v>
      </c>
      <c r="F957">
        <v>2</v>
      </c>
      <c r="G957">
        <v>858</v>
      </c>
      <c r="H957">
        <v>2022</v>
      </c>
      <c r="I957">
        <v>1500000</v>
      </c>
      <c r="J957">
        <v>3000000</v>
      </c>
      <c r="K957">
        <v>1500000</v>
      </c>
      <c r="L957">
        <v>3000000</v>
      </c>
    </row>
    <row r="958" spans="1:12" x14ac:dyDescent="0.3">
      <c r="A958" s="32">
        <v>44805</v>
      </c>
      <c r="B958">
        <v>2023</v>
      </c>
      <c r="C958" t="s">
        <v>71</v>
      </c>
      <c r="D958" t="s">
        <v>26</v>
      </c>
      <c r="E958" t="s">
        <v>7</v>
      </c>
      <c r="F958">
        <v>4</v>
      </c>
      <c r="G958">
        <v>8968</v>
      </c>
      <c r="H958">
        <v>2022</v>
      </c>
      <c r="I958">
        <v>1500000</v>
      </c>
      <c r="J958">
        <v>6000000</v>
      </c>
      <c r="K958">
        <v>1500000</v>
      </c>
      <c r="L958">
        <v>6000000</v>
      </c>
    </row>
    <row r="959" spans="1:12" x14ac:dyDescent="0.3">
      <c r="A959" s="32">
        <v>44805</v>
      </c>
      <c r="B959">
        <v>2023</v>
      </c>
      <c r="C959" t="s">
        <v>71</v>
      </c>
      <c r="D959" t="s">
        <v>38</v>
      </c>
      <c r="E959" t="s">
        <v>7</v>
      </c>
      <c r="F959">
        <v>150</v>
      </c>
      <c r="G959">
        <v>12513</v>
      </c>
      <c r="H959">
        <v>2022</v>
      </c>
      <c r="I959">
        <v>1500000</v>
      </c>
      <c r="J959">
        <v>225000000</v>
      </c>
      <c r="K959">
        <v>1500000</v>
      </c>
      <c r="L959">
        <v>225000000</v>
      </c>
    </row>
    <row r="960" spans="1:12" x14ac:dyDescent="0.3">
      <c r="A960" s="32">
        <v>44805</v>
      </c>
      <c r="B960">
        <v>2023</v>
      </c>
      <c r="C960" t="s">
        <v>71</v>
      </c>
      <c r="D960" t="s">
        <v>39</v>
      </c>
      <c r="E960" t="s">
        <v>7</v>
      </c>
      <c r="F960">
        <v>218</v>
      </c>
      <c r="G960">
        <v>21233</v>
      </c>
      <c r="H960">
        <v>2022</v>
      </c>
      <c r="I960">
        <v>1500000</v>
      </c>
      <c r="J960">
        <v>327000000</v>
      </c>
      <c r="K960">
        <v>1500000</v>
      </c>
      <c r="L960">
        <v>327000000</v>
      </c>
    </row>
    <row r="961" spans="1:12" x14ac:dyDescent="0.3">
      <c r="A961" s="32">
        <v>44805</v>
      </c>
      <c r="B961">
        <v>2023</v>
      </c>
      <c r="C961" t="s">
        <v>71</v>
      </c>
      <c r="D961" t="s">
        <v>40</v>
      </c>
      <c r="E961" t="s">
        <v>7</v>
      </c>
      <c r="F961">
        <v>23</v>
      </c>
      <c r="G961">
        <v>22777</v>
      </c>
      <c r="H961">
        <v>2022</v>
      </c>
      <c r="I961">
        <v>1500000</v>
      </c>
      <c r="J961">
        <v>34500000</v>
      </c>
      <c r="K961">
        <v>1500000</v>
      </c>
      <c r="L961">
        <v>34500000</v>
      </c>
    </row>
    <row r="962" spans="1:12" x14ac:dyDescent="0.3">
      <c r="A962" s="32">
        <v>44805</v>
      </c>
      <c r="B962">
        <v>2023</v>
      </c>
      <c r="C962" t="s">
        <v>71</v>
      </c>
      <c r="D962" t="s">
        <v>27</v>
      </c>
      <c r="E962" t="s">
        <v>7</v>
      </c>
      <c r="F962">
        <v>29</v>
      </c>
      <c r="G962">
        <v>3066</v>
      </c>
      <c r="H962">
        <v>2022</v>
      </c>
      <c r="I962">
        <v>1500000</v>
      </c>
      <c r="J962">
        <v>43500000</v>
      </c>
      <c r="K962">
        <v>1500000</v>
      </c>
      <c r="L962">
        <v>43500000</v>
      </c>
    </row>
    <row r="963" spans="1:12" x14ac:dyDescent="0.3">
      <c r="A963" s="32">
        <v>44805</v>
      </c>
      <c r="B963">
        <v>2023</v>
      </c>
      <c r="C963" t="s">
        <v>71</v>
      </c>
      <c r="D963" t="s">
        <v>41</v>
      </c>
      <c r="E963" t="s">
        <v>7</v>
      </c>
      <c r="F963">
        <v>123</v>
      </c>
      <c r="G963">
        <v>11473</v>
      </c>
      <c r="H963">
        <v>2022</v>
      </c>
      <c r="I963">
        <v>1500000</v>
      </c>
      <c r="J963">
        <v>184500000</v>
      </c>
      <c r="K963">
        <v>1500000</v>
      </c>
      <c r="L963">
        <v>184500000</v>
      </c>
    </row>
    <row r="964" spans="1:12" x14ac:dyDescent="0.3">
      <c r="A964" s="32">
        <v>44835</v>
      </c>
      <c r="B964">
        <v>2023</v>
      </c>
      <c r="C964" t="s">
        <v>70</v>
      </c>
      <c r="D964" t="s">
        <v>32</v>
      </c>
      <c r="E964" t="s">
        <v>7</v>
      </c>
      <c r="F964">
        <v>57</v>
      </c>
      <c r="G964">
        <v>8075</v>
      </c>
      <c r="H964">
        <v>2022</v>
      </c>
      <c r="I964">
        <v>1500000</v>
      </c>
      <c r="J964">
        <v>85500000</v>
      </c>
      <c r="K964">
        <v>1500000</v>
      </c>
      <c r="L964">
        <v>85500000</v>
      </c>
    </row>
    <row r="965" spans="1:12" x14ac:dyDescent="0.3">
      <c r="A965" s="32">
        <v>44835</v>
      </c>
      <c r="B965">
        <v>2023</v>
      </c>
      <c r="C965" t="s">
        <v>70</v>
      </c>
      <c r="D965" t="s">
        <v>10</v>
      </c>
      <c r="E965" t="s">
        <v>7</v>
      </c>
      <c r="F965">
        <v>11</v>
      </c>
      <c r="G965">
        <v>7529</v>
      </c>
      <c r="H965">
        <v>2022</v>
      </c>
      <c r="I965">
        <v>1500000</v>
      </c>
      <c r="J965">
        <v>16500000</v>
      </c>
      <c r="K965">
        <v>1500000</v>
      </c>
      <c r="L965">
        <v>16500000</v>
      </c>
    </row>
    <row r="966" spans="1:12" x14ac:dyDescent="0.3">
      <c r="A966" s="32">
        <v>44835</v>
      </c>
      <c r="B966">
        <v>2023</v>
      </c>
      <c r="C966" t="s">
        <v>70</v>
      </c>
      <c r="D966" t="s">
        <v>21</v>
      </c>
      <c r="E966" t="s">
        <v>7</v>
      </c>
      <c r="F966">
        <v>19</v>
      </c>
      <c r="G966">
        <v>7888</v>
      </c>
      <c r="H966">
        <v>2022</v>
      </c>
      <c r="I966">
        <v>1500000</v>
      </c>
      <c r="J966">
        <v>28500000</v>
      </c>
      <c r="K966">
        <v>1500000</v>
      </c>
      <c r="L966">
        <v>28500000</v>
      </c>
    </row>
    <row r="967" spans="1:12" x14ac:dyDescent="0.3">
      <c r="A967" s="32">
        <v>44835</v>
      </c>
      <c r="B967">
        <v>2023</v>
      </c>
      <c r="C967" t="s">
        <v>70</v>
      </c>
      <c r="D967" t="s">
        <v>22</v>
      </c>
      <c r="E967" t="s">
        <v>7</v>
      </c>
      <c r="F967">
        <v>16</v>
      </c>
      <c r="G967">
        <v>2422</v>
      </c>
      <c r="H967">
        <v>2022</v>
      </c>
      <c r="I967">
        <v>1500000</v>
      </c>
      <c r="J967">
        <v>24000000</v>
      </c>
      <c r="K967">
        <v>1500000</v>
      </c>
      <c r="L967">
        <v>24000000</v>
      </c>
    </row>
    <row r="968" spans="1:12" x14ac:dyDescent="0.3">
      <c r="A968" s="32">
        <v>44835</v>
      </c>
      <c r="B968">
        <v>2023</v>
      </c>
      <c r="C968" t="s">
        <v>70</v>
      </c>
      <c r="D968" t="s">
        <v>11</v>
      </c>
      <c r="E968" t="s">
        <v>7</v>
      </c>
      <c r="F968">
        <v>51</v>
      </c>
      <c r="G968">
        <v>7365</v>
      </c>
      <c r="H968">
        <v>2022</v>
      </c>
      <c r="I968">
        <v>1500000</v>
      </c>
      <c r="J968">
        <v>76500000</v>
      </c>
      <c r="K968">
        <v>1500000</v>
      </c>
      <c r="L968">
        <v>76500000</v>
      </c>
    </row>
    <row r="969" spans="1:12" x14ac:dyDescent="0.3">
      <c r="A969" s="32">
        <v>44835</v>
      </c>
      <c r="B969">
        <v>2023</v>
      </c>
      <c r="C969" t="s">
        <v>70</v>
      </c>
      <c r="D969" t="s">
        <v>12</v>
      </c>
      <c r="E969" t="s">
        <v>7</v>
      </c>
      <c r="F969">
        <v>2</v>
      </c>
      <c r="G969">
        <v>432</v>
      </c>
      <c r="H969">
        <v>2022</v>
      </c>
      <c r="I969">
        <v>1500000</v>
      </c>
      <c r="J969">
        <v>3000000</v>
      </c>
      <c r="K969">
        <v>1500000</v>
      </c>
      <c r="L969">
        <v>3000000</v>
      </c>
    </row>
    <row r="970" spans="1:12" x14ac:dyDescent="0.3">
      <c r="A970" s="32">
        <v>44835</v>
      </c>
      <c r="B970">
        <v>2023</v>
      </c>
      <c r="C970" t="s">
        <v>70</v>
      </c>
      <c r="D970" t="s">
        <v>23</v>
      </c>
      <c r="E970" t="s">
        <v>7</v>
      </c>
      <c r="F970">
        <v>633</v>
      </c>
      <c r="G970">
        <v>18613</v>
      </c>
      <c r="H970">
        <v>2022</v>
      </c>
      <c r="I970">
        <v>1500000</v>
      </c>
      <c r="J970">
        <v>949500000</v>
      </c>
      <c r="K970">
        <v>1500000</v>
      </c>
      <c r="L970">
        <v>949500000</v>
      </c>
    </row>
    <row r="971" spans="1:12" x14ac:dyDescent="0.3">
      <c r="A971" s="32">
        <v>44835</v>
      </c>
      <c r="B971">
        <v>2023</v>
      </c>
      <c r="C971" t="s">
        <v>70</v>
      </c>
      <c r="D971" t="s">
        <v>33</v>
      </c>
      <c r="E971" t="s">
        <v>7</v>
      </c>
      <c r="F971">
        <v>40</v>
      </c>
      <c r="G971">
        <v>2230</v>
      </c>
      <c r="H971">
        <v>2022</v>
      </c>
      <c r="I971">
        <v>1500000</v>
      </c>
      <c r="J971">
        <v>60000000</v>
      </c>
      <c r="K971">
        <v>1500000</v>
      </c>
      <c r="L971">
        <v>60000000</v>
      </c>
    </row>
    <row r="972" spans="1:12" x14ac:dyDescent="0.3">
      <c r="A972" s="32">
        <v>44835</v>
      </c>
      <c r="B972">
        <v>2023</v>
      </c>
      <c r="C972" t="s">
        <v>70</v>
      </c>
      <c r="D972" t="s">
        <v>34</v>
      </c>
      <c r="E972" t="s">
        <v>7</v>
      </c>
      <c r="F972">
        <v>189</v>
      </c>
      <c r="G972">
        <v>31456</v>
      </c>
      <c r="H972">
        <v>2022</v>
      </c>
      <c r="I972">
        <v>1500000</v>
      </c>
      <c r="J972">
        <v>283500000</v>
      </c>
      <c r="K972">
        <v>1500000</v>
      </c>
      <c r="L972">
        <v>283500000</v>
      </c>
    </row>
    <row r="973" spans="1:12" x14ac:dyDescent="0.3">
      <c r="A973" s="32">
        <v>44835</v>
      </c>
      <c r="B973">
        <v>2023</v>
      </c>
      <c r="C973" t="s">
        <v>70</v>
      </c>
      <c r="D973" t="s">
        <v>30</v>
      </c>
      <c r="E973" t="s">
        <v>7</v>
      </c>
      <c r="F973">
        <v>39</v>
      </c>
      <c r="G973">
        <v>21475</v>
      </c>
      <c r="H973">
        <v>2022</v>
      </c>
      <c r="I973">
        <v>1500000</v>
      </c>
      <c r="J973">
        <v>58500000</v>
      </c>
      <c r="K973">
        <v>1500000</v>
      </c>
      <c r="L973">
        <v>58500000</v>
      </c>
    </row>
    <row r="974" spans="1:12" x14ac:dyDescent="0.3">
      <c r="A974" s="32">
        <v>44835</v>
      </c>
      <c r="B974">
        <v>2023</v>
      </c>
      <c r="C974" t="s">
        <v>70</v>
      </c>
      <c r="D974" t="s">
        <v>28</v>
      </c>
      <c r="E974" t="s">
        <v>7</v>
      </c>
      <c r="F974">
        <v>2</v>
      </c>
      <c r="G974">
        <v>3447</v>
      </c>
      <c r="H974">
        <v>2022</v>
      </c>
      <c r="I974">
        <v>1500000</v>
      </c>
      <c r="J974">
        <v>3000000</v>
      </c>
      <c r="K974">
        <v>1500000</v>
      </c>
      <c r="L974">
        <v>3000000</v>
      </c>
    </row>
    <row r="975" spans="1:12" x14ac:dyDescent="0.3">
      <c r="A975" s="32">
        <v>44835</v>
      </c>
      <c r="B975">
        <v>2023</v>
      </c>
      <c r="C975" t="s">
        <v>70</v>
      </c>
      <c r="D975" t="s">
        <v>13</v>
      </c>
      <c r="E975" t="s">
        <v>7</v>
      </c>
      <c r="F975">
        <v>8</v>
      </c>
      <c r="G975">
        <v>4556</v>
      </c>
      <c r="H975">
        <v>2022</v>
      </c>
      <c r="I975">
        <v>1500000</v>
      </c>
      <c r="J975">
        <v>12000000</v>
      </c>
      <c r="K975">
        <v>1500000</v>
      </c>
      <c r="L975">
        <v>12000000</v>
      </c>
    </row>
    <row r="976" spans="1:12" x14ac:dyDescent="0.3">
      <c r="A976" s="32">
        <v>44835</v>
      </c>
      <c r="B976">
        <v>2023</v>
      </c>
      <c r="C976" t="s">
        <v>70</v>
      </c>
      <c r="D976" t="s">
        <v>31</v>
      </c>
      <c r="E976" t="s">
        <v>7</v>
      </c>
      <c r="F976">
        <v>22</v>
      </c>
      <c r="G976">
        <v>6208</v>
      </c>
      <c r="H976">
        <v>2022</v>
      </c>
      <c r="I976">
        <v>1500000</v>
      </c>
      <c r="J976">
        <v>33000000</v>
      </c>
      <c r="K976">
        <v>1500000</v>
      </c>
      <c r="L976">
        <v>33000000</v>
      </c>
    </row>
    <row r="977" spans="1:12" x14ac:dyDescent="0.3">
      <c r="A977" s="32">
        <v>44835</v>
      </c>
      <c r="B977">
        <v>2023</v>
      </c>
      <c r="C977" t="s">
        <v>70</v>
      </c>
      <c r="D977" t="s">
        <v>35</v>
      </c>
      <c r="E977" t="s">
        <v>7</v>
      </c>
      <c r="F977">
        <v>563</v>
      </c>
      <c r="G977">
        <v>26091</v>
      </c>
      <c r="H977">
        <v>2022</v>
      </c>
      <c r="I977">
        <v>1500000</v>
      </c>
      <c r="J977">
        <v>844500000</v>
      </c>
      <c r="K977">
        <v>1500000</v>
      </c>
      <c r="L977">
        <v>844500000</v>
      </c>
    </row>
    <row r="978" spans="1:12" x14ac:dyDescent="0.3">
      <c r="A978" s="32">
        <v>44835</v>
      </c>
      <c r="B978">
        <v>2023</v>
      </c>
      <c r="C978" t="s">
        <v>70</v>
      </c>
      <c r="D978" t="s">
        <v>36</v>
      </c>
      <c r="E978" t="s">
        <v>7</v>
      </c>
      <c r="F978">
        <v>419</v>
      </c>
      <c r="G978">
        <v>16857</v>
      </c>
      <c r="H978">
        <v>2022</v>
      </c>
      <c r="I978">
        <v>1500000</v>
      </c>
      <c r="J978">
        <v>628500000</v>
      </c>
      <c r="K978">
        <v>1500000</v>
      </c>
      <c r="L978">
        <v>628500000</v>
      </c>
    </row>
    <row r="979" spans="1:12" x14ac:dyDescent="0.3">
      <c r="A979" s="32">
        <v>44835</v>
      </c>
      <c r="B979">
        <v>2023</v>
      </c>
      <c r="C979" t="s">
        <v>70</v>
      </c>
      <c r="D979" t="s">
        <v>24</v>
      </c>
      <c r="E979" t="s">
        <v>7</v>
      </c>
      <c r="F979">
        <v>63</v>
      </c>
      <c r="G979">
        <v>22052</v>
      </c>
      <c r="H979">
        <v>2022</v>
      </c>
      <c r="I979">
        <v>1500000</v>
      </c>
      <c r="J979">
        <v>94500000</v>
      </c>
      <c r="K979">
        <v>1500000</v>
      </c>
      <c r="L979">
        <v>94500000</v>
      </c>
    </row>
    <row r="980" spans="1:12" x14ac:dyDescent="0.3">
      <c r="A980" s="32">
        <v>44835</v>
      </c>
      <c r="B980">
        <v>2023</v>
      </c>
      <c r="C980" t="s">
        <v>70</v>
      </c>
      <c r="D980" t="s">
        <v>37</v>
      </c>
      <c r="E980" t="s">
        <v>7</v>
      </c>
      <c r="F980">
        <v>1174</v>
      </c>
      <c r="G980">
        <v>51561</v>
      </c>
      <c r="H980">
        <v>2022</v>
      </c>
      <c r="I980">
        <v>1500000</v>
      </c>
      <c r="J980">
        <v>1761000000</v>
      </c>
      <c r="K980">
        <v>1500000</v>
      </c>
      <c r="L980">
        <v>1761000000</v>
      </c>
    </row>
    <row r="981" spans="1:12" x14ac:dyDescent="0.3">
      <c r="A981" s="32">
        <v>44835</v>
      </c>
      <c r="B981">
        <v>2023</v>
      </c>
      <c r="C981" t="s">
        <v>70</v>
      </c>
      <c r="D981" t="s">
        <v>25</v>
      </c>
      <c r="E981" t="s">
        <v>7</v>
      </c>
      <c r="F981">
        <v>43</v>
      </c>
      <c r="G981">
        <v>6848</v>
      </c>
      <c r="H981">
        <v>2022</v>
      </c>
      <c r="I981">
        <v>1500000</v>
      </c>
      <c r="J981">
        <v>64500000</v>
      </c>
      <c r="K981">
        <v>1500000</v>
      </c>
      <c r="L981">
        <v>64500000</v>
      </c>
    </row>
    <row r="982" spans="1:12" x14ac:dyDescent="0.3">
      <c r="A982" s="32">
        <v>44835</v>
      </c>
      <c r="B982">
        <v>2023</v>
      </c>
      <c r="C982" t="s">
        <v>70</v>
      </c>
      <c r="D982" t="s">
        <v>19</v>
      </c>
      <c r="E982" t="s">
        <v>7</v>
      </c>
      <c r="F982">
        <v>4</v>
      </c>
      <c r="G982">
        <v>754</v>
      </c>
      <c r="H982">
        <v>2022</v>
      </c>
      <c r="I982">
        <v>1500000</v>
      </c>
      <c r="J982">
        <v>6000000</v>
      </c>
      <c r="K982">
        <v>1500000</v>
      </c>
      <c r="L982">
        <v>6000000</v>
      </c>
    </row>
    <row r="983" spans="1:12" x14ac:dyDescent="0.3">
      <c r="A983" s="32">
        <v>44835</v>
      </c>
      <c r="B983">
        <v>2023</v>
      </c>
      <c r="C983" t="s">
        <v>70</v>
      </c>
      <c r="D983" t="s">
        <v>26</v>
      </c>
      <c r="E983" t="s">
        <v>7</v>
      </c>
      <c r="F983">
        <v>3</v>
      </c>
      <c r="G983">
        <v>10552</v>
      </c>
      <c r="H983">
        <v>2022</v>
      </c>
      <c r="I983">
        <v>1500000</v>
      </c>
      <c r="J983">
        <v>4500000</v>
      </c>
      <c r="K983">
        <v>1500000</v>
      </c>
      <c r="L983">
        <v>4500000</v>
      </c>
    </row>
    <row r="984" spans="1:12" x14ac:dyDescent="0.3">
      <c r="A984" s="32">
        <v>44835</v>
      </c>
      <c r="B984">
        <v>2023</v>
      </c>
      <c r="C984" t="s">
        <v>70</v>
      </c>
      <c r="D984" t="s">
        <v>38</v>
      </c>
      <c r="E984" t="s">
        <v>7</v>
      </c>
      <c r="F984">
        <v>204</v>
      </c>
      <c r="G984">
        <v>22678</v>
      </c>
      <c r="H984">
        <v>2022</v>
      </c>
      <c r="I984">
        <v>1500000</v>
      </c>
      <c r="J984">
        <v>306000000</v>
      </c>
      <c r="K984">
        <v>1500000</v>
      </c>
      <c r="L984">
        <v>306000000</v>
      </c>
    </row>
    <row r="985" spans="1:12" x14ac:dyDescent="0.3">
      <c r="A985" s="32">
        <v>44835</v>
      </c>
      <c r="B985">
        <v>2023</v>
      </c>
      <c r="C985" t="s">
        <v>70</v>
      </c>
      <c r="D985" t="s">
        <v>39</v>
      </c>
      <c r="E985" t="s">
        <v>7</v>
      </c>
      <c r="F985">
        <v>184</v>
      </c>
      <c r="G985">
        <v>18425</v>
      </c>
      <c r="H985">
        <v>2022</v>
      </c>
      <c r="I985">
        <v>1500000</v>
      </c>
      <c r="J985">
        <v>276000000</v>
      </c>
      <c r="K985">
        <v>1500000</v>
      </c>
      <c r="L985">
        <v>276000000</v>
      </c>
    </row>
    <row r="986" spans="1:12" x14ac:dyDescent="0.3">
      <c r="A986" s="32">
        <v>44835</v>
      </c>
      <c r="B986">
        <v>2023</v>
      </c>
      <c r="C986" t="s">
        <v>70</v>
      </c>
      <c r="D986" t="s">
        <v>40</v>
      </c>
      <c r="E986" t="s">
        <v>7</v>
      </c>
      <c r="F986">
        <v>21</v>
      </c>
      <c r="G986">
        <v>42577</v>
      </c>
      <c r="H986">
        <v>2022</v>
      </c>
      <c r="I986">
        <v>1500000</v>
      </c>
      <c r="J986">
        <v>31500000</v>
      </c>
      <c r="K986">
        <v>1500000</v>
      </c>
      <c r="L986">
        <v>31500000</v>
      </c>
    </row>
    <row r="987" spans="1:12" x14ac:dyDescent="0.3">
      <c r="A987" s="32">
        <v>44835</v>
      </c>
      <c r="B987">
        <v>2023</v>
      </c>
      <c r="C987" t="s">
        <v>70</v>
      </c>
      <c r="D987" t="s">
        <v>27</v>
      </c>
      <c r="E987" t="s">
        <v>7</v>
      </c>
      <c r="F987">
        <v>50</v>
      </c>
      <c r="G987">
        <v>5163</v>
      </c>
      <c r="H987">
        <v>2022</v>
      </c>
      <c r="I987">
        <v>1500000</v>
      </c>
      <c r="J987">
        <v>75000000</v>
      </c>
      <c r="K987">
        <v>1500000</v>
      </c>
      <c r="L987">
        <v>75000000</v>
      </c>
    </row>
    <row r="988" spans="1:12" x14ac:dyDescent="0.3">
      <c r="A988" s="32">
        <v>44835</v>
      </c>
      <c r="B988">
        <v>2023</v>
      </c>
      <c r="C988" t="s">
        <v>70</v>
      </c>
      <c r="D988" t="s">
        <v>41</v>
      </c>
      <c r="E988" t="s">
        <v>7</v>
      </c>
      <c r="F988">
        <v>94</v>
      </c>
      <c r="G988">
        <v>6483</v>
      </c>
      <c r="H988">
        <v>2022</v>
      </c>
      <c r="I988">
        <v>1500000</v>
      </c>
      <c r="J988">
        <v>141000000</v>
      </c>
      <c r="K988">
        <v>1500000</v>
      </c>
      <c r="L988">
        <v>141000000</v>
      </c>
    </row>
    <row r="989" spans="1:12" x14ac:dyDescent="0.3">
      <c r="A989" s="32">
        <v>44866</v>
      </c>
      <c r="B989">
        <v>2023</v>
      </c>
      <c r="C989" t="s">
        <v>70</v>
      </c>
      <c r="D989" t="s">
        <v>32</v>
      </c>
      <c r="E989" t="s">
        <v>7</v>
      </c>
      <c r="F989">
        <v>95</v>
      </c>
      <c r="G989">
        <v>6272</v>
      </c>
      <c r="H989">
        <v>2022</v>
      </c>
      <c r="I989">
        <v>1500000</v>
      </c>
      <c r="J989">
        <v>142500000</v>
      </c>
      <c r="K989">
        <v>1500000</v>
      </c>
      <c r="L989">
        <v>142500000</v>
      </c>
    </row>
    <row r="990" spans="1:12" x14ac:dyDescent="0.3">
      <c r="A990" s="32">
        <v>44866</v>
      </c>
      <c r="B990">
        <v>2023</v>
      </c>
      <c r="C990" t="s">
        <v>70</v>
      </c>
      <c r="D990" t="s">
        <v>10</v>
      </c>
      <c r="E990" t="s">
        <v>7</v>
      </c>
      <c r="F990">
        <v>10</v>
      </c>
      <c r="G990">
        <v>7676</v>
      </c>
      <c r="H990">
        <v>2022</v>
      </c>
      <c r="I990">
        <v>1500000</v>
      </c>
      <c r="J990">
        <v>15000000</v>
      </c>
      <c r="K990">
        <v>1500000</v>
      </c>
      <c r="L990">
        <v>15000000</v>
      </c>
    </row>
    <row r="991" spans="1:12" x14ac:dyDescent="0.3">
      <c r="A991" s="32">
        <v>44866</v>
      </c>
      <c r="B991">
        <v>2023</v>
      </c>
      <c r="C991" t="s">
        <v>70</v>
      </c>
      <c r="D991" t="s">
        <v>21</v>
      </c>
      <c r="E991" t="s">
        <v>7</v>
      </c>
      <c r="F991">
        <v>6</v>
      </c>
      <c r="G991">
        <v>6295</v>
      </c>
      <c r="H991">
        <v>2022</v>
      </c>
      <c r="I991">
        <v>1500000</v>
      </c>
      <c r="J991">
        <v>9000000</v>
      </c>
      <c r="K991">
        <v>1500000</v>
      </c>
      <c r="L991">
        <v>9000000</v>
      </c>
    </row>
    <row r="992" spans="1:12" x14ac:dyDescent="0.3">
      <c r="A992" s="32">
        <v>44866</v>
      </c>
      <c r="B992">
        <v>2023</v>
      </c>
      <c r="C992" t="s">
        <v>70</v>
      </c>
      <c r="D992" t="s">
        <v>22</v>
      </c>
      <c r="E992" t="s">
        <v>7</v>
      </c>
      <c r="F992">
        <v>61</v>
      </c>
      <c r="G992">
        <v>2279</v>
      </c>
      <c r="H992">
        <v>2022</v>
      </c>
      <c r="I992">
        <v>1500000</v>
      </c>
      <c r="J992">
        <v>91500000</v>
      </c>
      <c r="K992">
        <v>1500000</v>
      </c>
      <c r="L992">
        <v>91500000</v>
      </c>
    </row>
    <row r="993" spans="1:12" x14ac:dyDescent="0.3">
      <c r="A993" s="32">
        <v>44866</v>
      </c>
      <c r="B993">
        <v>2023</v>
      </c>
      <c r="C993" t="s">
        <v>70</v>
      </c>
      <c r="D993" t="s">
        <v>11</v>
      </c>
      <c r="E993" t="s">
        <v>7</v>
      </c>
      <c r="F993">
        <v>33</v>
      </c>
      <c r="G993">
        <v>3846</v>
      </c>
      <c r="H993">
        <v>2022</v>
      </c>
      <c r="I993">
        <v>1500000</v>
      </c>
      <c r="J993">
        <v>49500000</v>
      </c>
      <c r="K993">
        <v>1500000</v>
      </c>
      <c r="L993">
        <v>49500000</v>
      </c>
    </row>
    <row r="994" spans="1:12" x14ac:dyDescent="0.3">
      <c r="A994" s="32">
        <v>44866</v>
      </c>
      <c r="B994">
        <v>2023</v>
      </c>
      <c r="C994" t="s">
        <v>70</v>
      </c>
      <c r="D994" t="s">
        <v>12</v>
      </c>
      <c r="E994" t="s">
        <v>7</v>
      </c>
      <c r="F994">
        <v>2</v>
      </c>
      <c r="G994">
        <v>455</v>
      </c>
      <c r="H994">
        <v>2022</v>
      </c>
      <c r="I994">
        <v>1500000</v>
      </c>
      <c r="J994">
        <v>3000000</v>
      </c>
      <c r="K994">
        <v>1500000</v>
      </c>
      <c r="L994">
        <v>3000000</v>
      </c>
    </row>
    <row r="995" spans="1:12" x14ac:dyDescent="0.3">
      <c r="A995" s="32">
        <v>44866</v>
      </c>
      <c r="B995">
        <v>2023</v>
      </c>
      <c r="C995" t="s">
        <v>70</v>
      </c>
      <c r="D995" t="s">
        <v>23</v>
      </c>
      <c r="E995" t="s">
        <v>7</v>
      </c>
      <c r="F995">
        <v>483</v>
      </c>
      <c r="G995">
        <v>15949</v>
      </c>
      <c r="H995">
        <v>2022</v>
      </c>
      <c r="I995">
        <v>1500000</v>
      </c>
      <c r="J995">
        <v>724500000</v>
      </c>
      <c r="K995">
        <v>1500000</v>
      </c>
      <c r="L995">
        <v>724500000</v>
      </c>
    </row>
    <row r="996" spans="1:12" x14ac:dyDescent="0.3">
      <c r="A996" s="32">
        <v>44866</v>
      </c>
      <c r="B996">
        <v>2023</v>
      </c>
      <c r="C996" t="s">
        <v>70</v>
      </c>
      <c r="D996" t="s">
        <v>33</v>
      </c>
      <c r="E996" t="s">
        <v>7</v>
      </c>
      <c r="F996">
        <v>26</v>
      </c>
      <c r="G996">
        <v>1797</v>
      </c>
      <c r="H996">
        <v>2022</v>
      </c>
      <c r="I996">
        <v>1500000</v>
      </c>
      <c r="J996">
        <v>39000000</v>
      </c>
      <c r="K996">
        <v>1500000</v>
      </c>
      <c r="L996">
        <v>39000000</v>
      </c>
    </row>
    <row r="997" spans="1:12" x14ac:dyDescent="0.3">
      <c r="A997" s="32">
        <v>44866</v>
      </c>
      <c r="B997">
        <v>2023</v>
      </c>
      <c r="C997" t="s">
        <v>70</v>
      </c>
      <c r="D997" t="s">
        <v>34</v>
      </c>
      <c r="E997" t="s">
        <v>7</v>
      </c>
      <c r="F997">
        <v>374</v>
      </c>
      <c r="G997">
        <v>36212</v>
      </c>
      <c r="H997">
        <v>2022</v>
      </c>
      <c r="I997">
        <v>1500000</v>
      </c>
      <c r="J997">
        <v>561000000</v>
      </c>
      <c r="K997">
        <v>1500000</v>
      </c>
      <c r="L997">
        <v>561000000</v>
      </c>
    </row>
    <row r="998" spans="1:12" x14ac:dyDescent="0.3">
      <c r="A998" s="32">
        <v>44866</v>
      </c>
      <c r="B998">
        <v>2023</v>
      </c>
      <c r="C998" t="s">
        <v>70</v>
      </c>
      <c r="D998" t="s">
        <v>30</v>
      </c>
      <c r="E998" t="s">
        <v>7</v>
      </c>
      <c r="F998">
        <v>133</v>
      </c>
      <c r="G998">
        <v>21202</v>
      </c>
      <c r="H998">
        <v>2022</v>
      </c>
      <c r="I998">
        <v>1500000</v>
      </c>
      <c r="J998">
        <v>199500000</v>
      </c>
      <c r="K998">
        <v>1500000</v>
      </c>
      <c r="L998">
        <v>199500000</v>
      </c>
    </row>
    <row r="999" spans="1:12" x14ac:dyDescent="0.3">
      <c r="A999" s="32">
        <v>44866</v>
      </c>
      <c r="B999">
        <v>2023</v>
      </c>
      <c r="C999" t="s">
        <v>70</v>
      </c>
      <c r="D999" t="s">
        <v>28</v>
      </c>
      <c r="E999" t="s">
        <v>7</v>
      </c>
      <c r="F999">
        <v>2</v>
      </c>
      <c r="G999">
        <v>5135</v>
      </c>
      <c r="H999">
        <v>2022</v>
      </c>
      <c r="I999">
        <v>1500000</v>
      </c>
      <c r="J999">
        <v>3000000</v>
      </c>
      <c r="K999">
        <v>1500000</v>
      </c>
      <c r="L999">
        <v>3000000</v>
      </c>
    </row>
    <row r="1000" spans="1:12" x14ac:dyDescent="0.3">
      <c r="A1000" s="32">
        <v>44866</v>
      </c>
      <c r="B1000">
        <v>2023</v>
      </c>
      <c r="C1000" t="s">
        <v>70</v>
      </c>
      <c r="D1000" t="s">
        <v>31</v>
      </c>
      <c r="E1000" t="s">
        <v>7</v>
      </c>
      <c r="F1000">
        <v>15</v>
      </c>
      <c r="G1000">
        <v>4657</v>
      </c>
      <c r="H1000">
        <v>2022</v>
      </c>
      <c r="I1000">
        <v>1500000</v>
      </c>
      <c r="J1000">
        <v>22500000</v>
      </c>
      <c r="K1000">
        <v>1500000</v>
      </c>
      <c r="L1000">
        <v>22500000</v>
      </c>
    </row>
    <row r="1001" spans="1:12" x14ac:dyDescent="0.3">
      <c r="A1001" s="32">
        <v>44866</v>
      </c>
      <c r="B1001">
        <v>2023</v>
      </c>
      <c r="C1001" t="s">
        <v>70</v>
      </c>
      <c r="D1001" t="s">
        <v>35</v>
      </c>
      <c r="E1001" t="s">
        <v>7</v>
      </c>
      <c r="F1001">
        <v>564</v>
      </c>
      <c r="G1001">
        <v>23618</v>
      </c>
      <c r="H1001">
        <v>2022</v>
      </c>
      <c r="I1001">
        <v>1500000</v>
      </c>
      <c r="J1001">
        <v>846000000</v>
      </c>
      <c r="K1001">
        <v>1500000</v>
      </c>
      <c r="L1001">
        <v>846000000</v>
      </c>
    </row>
    <row r="1002" spans="1:12" x14ac:dyDescent="0.3">
      <c r="A1002" s="32">
        <v>44866</v>
      </c>
      <c r="B1002">
        <v>2023</v>
      </c>
      <c r="C1002" t="s">
        <v>70</v>
      </c>
      <c r="D1002" t="s">
        <v>36</v>
      </c>
      <c r="E1002" t="s">
        <v>7</v>
      </c>
      <c r="F1002">
        <v>325</v>
      </c>
      <c r="G1002">
        <v>15267</v>
      </c>
      <c r="H1002">
        <v>2022</v>
      </c>
      <c r="I1002">
        <v>1500000</v>
      </c>
      <c r="J1002">
        <v>487500000</v>
      </c>
      <c r="K1002">
        <v>1500000</v>
      </c>
      <c r="L1002">
        <v>487500000</v>
      </c>
    </row>
    <row r="1003" spans="1:12" x14ac:dyDescent="0.3">
      <c r="A1003" s="32">
        <v>44866</v>
      </c>
      <c r="B1003">
        <v>2023</v>
      </c>
      <c r="C1003" t="s">
        <v>70</v>
      </c>
      <c r="D1003" t="s">
        <v>24</v>
      </c>
      <c r="E1003" t="s">
        <v>7</v>
      </c>
      <c r="F1003">
        <v>54</v>
      </c>
      <c r="G1003">
        <v>10575</v>
      </c>
      <c r="H1003">
        <v>2022</v>
      </c>
      <c r="I1003">
        <v>1500000</v>
      </c>
      <c r="J1003">
        <v>81000000</v>
      </c>
      <c r="K1003">
        <v>1500000</v>
      </c>
      <c r="L1003">
        <v>81000000</v>
      </c>
    </row>
    <row r="1004" spans="1:12" x14ac:dyDescent="0.3">
      <c r="A1004" s="32">
        <v>44866</v>
      </c>
      <c r="B1004">
        <v>2023</v>
      </c>
      <c r="C1004" t="s">
        <v>70</v>
      </c>
      <c r="D1004" t="s">
        <v>37</v>
      </c>
      <c r="E1004" t="s">
        <v>7</v>
      </c>
      <c r="F1004">
        <v>1144</v>
      </c>
      <c r="G1004">
        <v>35215</v>
      </c>
      <c r="H1004">
        <v>2022</v>
      </c>
      <c r="I1004">
        <v>1500000</v>
      </c>
      <c r="J1004">
        <v>1716000000</v>
      </c>
      <c r="K1004">
        <v>1500000</v>
      </c>
      <c r="L1004">
        <v>1716000000</v>
      </c>
    </row>
    <row r="1005" spans="1:12" x14ac:dyDescent="0.3">
      <c r="A1005" s="32">
        <v>44866</v>
      </c>
      <c r="B1005">
        <v>2023</v>
      </c>
      <c r="C1005" t="s">
        <v>70</v>
      </c>
      <c r="D1005" t="s">
        <v>25</v>
      </c>
      <c r="E1005" t="s">
        <v>7</v>
      </c>
      <c r="F1005">
        <v>53</v>
      </c>
      <c r="G1005">
        <v>5833</v>
      </c>
      <c r="H1005">
        <v>2022</v>
      </c>
      <c r="I1005">
        <v>1500000</v>
      </c>
      <c r="J1005">
        <v>79500000</v>
      </c>
      <c r="K1005">
        <v>1500000</v>
      </c>
      <c r="L1005">
        <v>79500000</v>
      </c>
    </row>
    <row r="1006" spans="1:12" x14ac:dyDescent="0.3">
      <c r="A1006" s="32">
        <v>44866</v>
      </c>
      <c r="B1006">
        <v>2023</v>
      </c>
      <c r="C1006" t="s">
        <v>70</v>
      </c>
      <c r="D1006" t="s">
        <v>19</v>
      </c>
      <c r="E1006" t="s">
        <v>7</v>
      </c>
      <c r="F1006">
        <v>9</v>
      </c>
      <c r="G1006">
        <v>782</v>
      </c>
      <c r="H1006">
        <v>2022</v>
      </c>
      <c r="I1006">
        <v>1500000</v>
      </c>
      <c r="J1006">
        <v>13500000</v>
      </c>
      <c r="K1006">
        <v>1500000</v>
      </c>
      <c r="L1006">
        <v>13500000</v>
      </c>
    </row>
    <row r="1007" spans="1:12" x14ac:dyDescent="0.3">
      <c r="A1007" s="32">
        <v>44866</v>
      </c>
      <c r="B1007">
        <v>2023</v>
      </c>
      <c r="C1007" t="s">
        <v>70</v>
      </c>
      <c r="D1007" t="s">
        <v>38</v>
      </c>
      <c r="E1007" t="s">
        <v>7</v>
      </c>
      <c r="F1007">
        <v>113</v>
      </c>
      <c r="G1007">
        <v>15252</v>
      </c>
      <c r="H1007">
        <v>2022</v>
      </c>
      <c r="I1007">
        <v>1500000</v>
      </c>
      <c r="J1007">
        <v>169500000</v>
      </c>
      <c r="K1007">
        <v>1500000</v>
      </c>
      <c r="L1007">
        <v>169500000</v>
      </c>
    </row>
    <row r="1008" spans="1:12" x14ac:dyDescent="0.3">
      <c r="A1008" s="32">
        <v>44866</v>
      </c>
      <c r="B1008">
        <v>2023</v>
      </c>
      <c r="C1008" t="s">
        <v>70</v>
      </c>
      <c r="D1008" t="s">
        <v>39</v>
      </c>
      <c r="E1008" t="s">
        <v>7</v>
      </c>
      <c r="F1008">
        <v>311</v>
      </c>
      <c r="G1008">
        <v>20180</v>
      </c>
      <c r="H1008">
        <v>2022</v>
      </c>
      <c r="I1008">
        <v>1500000</v>
      </c>
      <c r="J1008">
        <v>466500000</v>
      </c>
      <c r="K1008">
        <v>1500000</v>
      </c>
      <c r="L1008">
        <v>466500000</v>
      </c>
    </row>
    <row r="1009" spans="1:12" x14ac:dyDescent="0.3">
      <c r="A1009" s="32">
        <v>44866</v>
      </c>
      <c r="B1009">
        <v>2023</v>
      </c>
      <c r="C1009" t="s">
        <v>70</v>
      </c>
      <c r="D1009" t="s">
        <v>40</v>
      </c>
      <c r="E1009" t="s">
        <v>7</v>
      </c>
      <c r="F1009">
        <v>11</v>
      </c>
      <c r="G1009">
        <v>31886</v>
      </c>
      <c r="H1009">
        <v>2022</v>
      </c>
      <c r="I1009">
        <v>1500000</v>
      </c>
      <c r="J1009">
        <v>16500000</v>
      </c>
      <c r="K1009">
        <v>1500000</v>
      </c>
      <c r="L1009">
        <v>16500000</v>
      </c>
    </row>
    <row r="1010" spans="1:12" x14ac:dyDescent="0.3">
      <c r="A1010" s="32">
        <v>44866</v>
      </c>
      <c r="B1010">
        <v>2023</v>
      </c>
      <c r="C1010" t="s">
        <v>70</v>
      </c>
      <c r="D1010" t="s">
        <v>27</v>
      </c>
      <c r="E1010" t="s">
        <v>7</v>
      </c>
      <c r="F1010">
        <v>31</v>
      </c>
      <c r="G1010">
        <v>5199</v>
      </c>
      <c r="H1010">
        <v>2022</v>
      </c>
      <c r="I1010">
        <v>1500000</v>
      </c>
      <c r="J1010">
        <v>46500000</v>
      </c>
      <c r="K1010">
        <v>1500000</v>
      </c>
      <c r="L1010">
        <v>46500000</v>
      </c>
    </row>
    <row r="1011" spans="1:12" x14ac:dyDescent="0.3">
      <c r="A1011" s="32">
        <v>44866</v>
      </c>
      <c r="B1011">
        <v>2023</v>
      </c>
      <c r="C1011" t="s">
        <v>70</v>
      </c>
      <c r="D1011" t="s">
        <v>41</v>
      </c>
      <c r="E1011" t="s">
        <v>7</v>
      </c>
      <c r="F1011">
        <v>121</v>
      </c>
      <c r="G1011">
        <v>10465</v>
      </c>
      <c r="H1011">
        <v>2022</v>
      </c>
      <c r="I1011">
        <v>1500000</v>
      </c>
      <c r="J1011">
        <v>181500000</v>
      </c>
      <c r="K1011">
        <v>1500000</v>
      </c>
      <c r="L1011">
        <v>181500000</v>
      </c>
    </row>
    <row r="1012" spans="1:12" x14ac:dyDescent="0.3">
      <c r="A1012" s="32">
        <v>44896</v>
      </c>
      <c r="B1012">
        <v>2023</v>
      </c>
      <c r="C1012" t="s">
        <v>70</v>
      </c>
      <c r="D1012" t="s">
        <v>8</v>
      </c>
      <c r="E1012" t="s">
        <v>7</v>
      </c>
      <c r="F1012">
        <v>3</v>
      </c>
      <c r="G1012">
        <v>229</v>
      </c>
      <c r="H1012">
        <v>2022</v>
      </c>
      <c r="I1012">
        <v>1500000</v>
      </c>
      <c r="J1012">
        <v>4500000</v>
      </c>
      <c r="K1012">
        <v>1500000</v>
      </c>
      <c r="L1012">
        <v>4500000</v>
      </c>
    </row>
    <row r="1013" spans="1:12" x14ac:dyDescent="0.3">
      <c r="A1013" s="32">
        <v>44896</v>
      </c>
      <c r="B1013">
        <v>2023</v>
      </c>
      <c r="C1013" t="s">
        <v>70</v>
      </c>
      <c r="D1013" t="s">
        <v>32</v>
      </c>
      <c r="E1013" t="s">
        <v>7</v>
      </c>
      <c r="F1013">
        <v>120</v>
      </c>
      <c r="G1013">
        <v>6769</v>
      </c>
      <c r="H1013">
        <v>2022</v>
      </c>
      <c r="I1013">
        <v>1500000</v>
      </c>
      <c r="J1013">
        <v>180000000</v>
      </c>
      <c r="K1013">
        <v>1500000</v>
      </c>
      <c r="L1013">
        <v>180000000</v>
      </c>
    </row>
    <row r="1014" spans="1:12" x14ac:dyDescent="0.3">
      <c r="A1014" s="32">
        <v>44896</v>
      </c>
      <c r="B1014">
        <v>2023</v>
      </c>
      <c r="C1014" t="s">
        <v>70</v>
      </c>
      <c r="D1014" t="s">
        <v>10</v>
      </c>
      <c r="E1014" t="s">
        <v>7</v>
      </c>
      <c r="F1014">
        <v>4</v>
      </c>
      <c r="G1014">
        <v>8441</v>
      </c>
      <c r="H1014">
        <v>2022</v>
      </c>
      <c r="I1014">
        <v>1500000</v>
      </c>
      <c r="J1014">
        <v>6000000</v>
      </c>
      <c r="K1014">
        <v>1500000</v>
      </c>
      <c r="L1014">
        <v>6000000</v>
      </c>
    </row>
    <row r="1015" spans="1:12" x14ac:dyDescent="0.3">
      <c r="A1015" s="32">
        <v>44896</v>
      </c>
      <c r="B1015">
        <v>2023</v>
      </c>
      <c r="C1015" t="s">
        <v>70</v>
      </c>
      <c r="D1015" t="s">
        <v>21</v>
      </c>
      <c r="E1015" t="s">
        <v>7</v>
      </c>
      <c r="F1015">
        <v>5</v>
      </c>
      <c r="G1015">
        <v>4752</v>
      </c>
      <c r="H1015">
        <v>2022</v>
      </c>
      <c r="I1015">
        <v>1500000</v>
      </c>
      <c r="J1015">
        <v>7500000</v>
      </c>
      <c r="K1015">
        <v>1500000</v>
      </c>
      <c r="L1015">
        <v>7500000</v>
      </c>
    </row>
    <row r="1016" spans="1:12" x14ac:dyDescent="0.3">
      <c r="A1016" s="32">
        <v>44896</v>
      </c>
      <c r="B1016">
        <v>2023</v>
      </c>
      <c r="C1016" t="s">
        <v>70</v>
      </c>
      <c r="D1016" t="s">
        <v>22</v>
      </c>
      <c r="E1016" t="s">
        <v>7</v>
      </c>
      <c r="F1016">
        <v>46</v>
      </c>
      <c r="G1016">
        <v>2261</v>
      </c>
      <c r="H1016">
        <v>2022</v>
      </c>
      <c r="I1016">
        <v>1500000</v>
      </c>
      <c r="J1016">
        <v>69000000</v>
      </c>
      <c r="K1016">
        <v>1500000</v>
      </c>
      <c r="L1016">
        <v>69000000</v>
      </c>
    </row>
    <row r="1017" spans="1:12" x14ac:dyDescent="0.3">
      <c r="A1017" s="32">
        <v>44896</v>
      </c>
      <c r="B1017">
        <v>2023</v>
      </c>
      <c r="C1017" t="s">
        <v>70</v>
      </c>
      <c r="D1017" t="s">
        <v>11</v>
      </c>
      <c r="E1017" t="s">
        <v>7</v>
      </c>
      <c r="F1017">
        <v>40</v>
      </c>
      <c r="G1017">
        <v>3887</v>
      </c>
      <c r="H1017">
        <v>2022</v>
      </c>
      <c r="I1017">
        <v>1500000</v>
      </c>
      <c r="J1017">
        <v>60000000</v>
      </c>
      <c r="K1017">
        <v>1500000</v>
      </c>
      <c r="L1017">
        <v>60000000</v>
      </c>
    </row>
    <row r="1018" spans="1:12" x14ac:dyDescent="0.3">
      <c r="A1018" s="32">
        <v>44896</v>
      </c>
      <c r="B1018">
        <v>2023</v>
      </c>
      <c r="C1018" t="s">
        <v>70</v>
      </c>
      <c r="D1018" t="s">
        <v>12</v>
      </c>
      <c r="E1018" t="s">
        <v>7</v>
      </c>
      <c r="F1018">
        <v>2</v>
      </c>
      <c r="G1018">
        <v>365</v>
      </c>
      <c r="H1018">
        <v>2022</v>
      </c>
      <c r="I1018">
        <v>1500000</v>
      </c>
      <c r="J1018">
        <v>3000000</v>
      </c>
      <c r="K1018">
        <v>1500000</v>
      </c>
      <c r="L1018">
        <v>3000000</v>
      </c>
    </row>
    <row r="1019" spans="1:12" x14ac:dyDescent="0.3">
      <c r="A1019" s="32">
        <v>44896</v>
      </c>
      <c r="B1019">
        <v>2023</v>
      </c>
      <c r="C1019" t="s">
        <v>70</v>
      </c>
      <c r="D1019" t="s">
        <v>23</v>
      </c>
      <c r="E1019" t="s">
        <v>7</v>
      </c>
      <c r="F1019">
        <v>791</v>
      </c>
      <c r="G1019">
        <v>15492</v>
      </c>
      <c r="H1019">
        <v>2022</v>
      </c>
      <c r="I1019">
        <v>1500000</v>
      </c>
      <c r="J1019">
        <v>1186500000</v>
      </c>
      <c r="K1019">
        <v>1500000</v>
      </c>
      <c r="L1019">
        <v>1186500000</v>
      </c>
    </row>
    <row r="1020" spans="1:12" x14ac:dyDescent="0.3">
      <c r="A1020" s="32">
        <v>44896</v>
      </c>
      <c r="B1020">
        <v>2023</v>
      </c>
      <c r="C1020" t="s">
        <v>70</v>
      </c>
      <c r="D1020" t="s">
        <v>33</v>
      </c>
      <c r="E1020" t="s">
        <v>7</v>
      </c>
      <c r="F1020">
        <v>30</v>
      </c>
      <c r="G1020">
        <v>1744</v>
      </c>
      <c r="H1020">
        <v>2022</v>
      </c>
      <c r="I1020">
        <v>1500000</v>
      </c>
      <c r="J1020">
        <v>45000000</v>
      </c>
      <c r="K1020">
        <v>1500000</v>
      </c>
      <c r="L1020">
        <v>45000000</v>
      </c>
    </row>
    <row r="1021" spans="1:12" x14ac:dyDescent="0.3">
      <c r="A1021" s="32">
        <v>44896</v>
      </c>
      <c r="B1021">
        <v>2023</v>
      </c>
      <c r="C1021" t="s">
        <v>70</v>
      </c>
      <c r="D1021" t="s">
        <v>34</v>
      </c>
      <c r="E1021" t="s">
        <v>7</v>
      </c>
      <c r="F1021">
        <v>260</v>
      </c>
      <c r="G1021">
        <v>27614</v>
      </c>
      <c r="H1021">
        <v>2022</v>
      </c>
      <c r="I1021">
        <v>1500000</v>
      </c>
      <c r="J1021">
        <v>390000000</v>
      </c>
      <c r="K1021">
        <v>1500000</v>
      </c>
      <c r="L1021">
        <v>390000000</v>
      </c>
    </row>
    <row r="1022" spans="1:12" x14ac:dyDescent="0.3">
      <c r="A1022" s="32">
        <v>44896</v>
      </c>
      <c r="B1022">
        <v>2023</v>
      </c>
      <c r="C1022" t="s">
        <v>70</v>
      </c>
      <c r="D1022" t="s">
        <v>30</v>
      </c>
      <c r="E1022" t="s">
        <v>7</v>
      </c>
      <c r="F1022">
        <v>177</v>
      </c>
      <c r="G1022">
        <v>18223</v>
      </c>
      <c r="H1022">
        <v>2022</v>
      </c>
      <c r="I1022">
        <v>1500000</v>
      </c>
      <c r="J1022">
        <v>265500000</v>
      </c>
      <c r="K1022">
        <v>1500000</v>
      </c>
      <c r="L1022">
        <v>265500000</v>
      </c>
    </row>
    <row r="1023" spans="1:12" x14ac:dyDescent="0.3">
      <c r="A1023" s="32">
        <v>44896</v>
      </c>
      <c r="B1023">
        <v>2023</v>
      </c>
      <c r="C1023" t="s">
        <v>70</v>
      </c>
      <c r="D1023" t="s">
        <v>28</v>
      </c>
      <c r="E1023" t="s">
        <v>7</v>
      </c>
      <c r="F1023">
        <v>7</v>
      </c>
      <c r="G1023">
        <v>4026</v>
      </c>
      <c r="H1023">
        <v>2022</v>
      </c>
      <c r="I1023">
        <v>1500000</v>
      </c>
      <c r="J1023">
        <v>10500000</v>
      </c>
      <c r="K1023">
        <v>1500000</v>
      </c>
      <c r="L1023">
        <v>10500000</v>
      </c>
    </row>
    <row r="1024" spans="1:12" x14ac:dyDescent="0.3">
      <c r="A1024" s="32">
        <v>44896</v>
      </c>
      <c r="B1024">
        <v>2023</v>
      </c>
      <c r="C1024" t="s">
        <v>70</v>
      </c>
      <c r="D1024" t="s">
        <v>13</v>
      </c>
      <c r="E1024" t="s">
        <v>7</v>
      </c>
      <c r="F1024">
        <v>4</v>
      </c>
      <c r="G1024">
        <v>5304</v>
      </c>
      <c r="H1024">
        <v>2022</v>
      </c>
      <c r="I1024">
        <v>1500000</v>
      </c>
      <c r="J1024">
        <v>6000000</v>
      </c>
      <c r="K1024">
        <v>1500000</v>
      </c>
      <c r="L1024">
        <v>6000000</v>
      </c>
    </row>
    <row r="1025" spans="1:12" x14ac:dyDescent="0.3">
      <c r="A1025" s="32">
        <v>44896</v>
      </c>
      <c r="B1025">
        <v>2023</v>
      </c>
      <c r="C1025" t="s">
        <v>70</v>
      </c>
      <c r="D1025" t="s">
        <v>31</v>
      </c>
      <c r="E1025" t="s">
        <v>7</v>
      </c>
      <c r="F1025">
        <v>22</v>
      </c>
      <c r="G1025">
        <v>3979</v>
      </c>
      <c r="H1025">
        <v>2022</v>
      </c>
      <c r="I1025">
        <v>1500000</v>
      </c>
      <c r="J1025">
        <v>33000000</v>
      </c>
      <c r="K1025">
        <v>1500000</v>
      </c>
      <c r="L1025">
        <v>33000000</v>
      </c>
    </row>
    <row r="1026" spans="1:12" x14ac:dyDescent="0.3">
      <c r="A1026" s="32">
        <v>44896</v>
      </c>
      <c r="B1026">
        <v>2023</v>
      </c>
      <c r="C1026" t="s">
        <v>70</v>
      </c>
      <c r="D1026" t="s">
        <v>35</v>
      </c>
      <c r="E1026" t="s">
        <v>7</v>
      </c>
      <c r="F1026">
        <v>438</v>
      </c>
      <c r="G1026">
        <v>22142</v>
      </c>
      <c r="H1026">
        <v>2022</v>
      </c>
      <c r="I1026">
        <v>1500000</v>
      </c>
      <c r="J1026">
        <v>657000000</v>
      </c>
      <c r="K1026">
        <v>1500000</v>
      </c>
      <c r="L1026">
        <v>657000000</v>
      </c>
    </row>
    <row r="1027" spans="1:12" x14ac:dyDescent="0.3">
      <c r="A1027" s="32">
        <v>44896</v>
      </c>
      <c r="B1027">
        <v>2023</v>
      </c>
      <c r="C1027" t="s">
        <v>70</v>
      </c>
      <c r="D1027" t="s">
        <v>36</v>
      </c>
      <c r="E1027" t="s">
        <v>7</v>
      </c>
      <c r="F1027">
        <v>298</v>
      </c>
      <c r="G1027">
        <v>16601</v>
      </c>
      <c r="H1027">
        <v>2022</v>
      </c>
      <c r="I1027">
        <v>1500000</v>
      </c>
      <c r="J1027">
        <v>447000000</v>
      </c>
      <c r="K1027">
        <v>1500000</v>
      </c>
      <c r="L1027">
        <v>447000000</v>
      </c>
    </row>
    <row r="1028" spans="1:12" x14ac:dyDescent="0.3">
      <c r="A1028" s="32">
        <v>44896</v>
      </c>
      <c r="B1028">
        <v>2023</v>
      </c>
      <c r="C1028" t="s">
        <v>70</v>
      </c>
      <c r="D1028" t="s">
        <v>24</v>
      </c>
      <c r="E1028" t="s">
        <v>7</v>
      </c>
      <c r="F1028">
        <v>35</v>
      </c>
      <c r="G1028">
        <v>11124</v>
      </c>
      <c r="H1028">
        <v>2022</v>
      </c>
      <c r="I1028">
        <v>1500000</v>
      </c>
      <c r="J1028">
        <v>52500000</v>
      </c>
      <c r="K1028">
        <v>1500000</v>
      </c>
      <c r="L1028">
        <v>52500000</v>
      </c>
    </row>
    <row r="1029" spans="1:12" x14ac:dyDescent="0.3">
      <c r="A1029" s="32">
        <v>44896</v>
      </c>
      <c r="B1029">
        <v>2023</v>
      </c>
      <c r="C1029" t="s">
        <v>70</v>
      </c>
      <c r="D1029" t="s">
        <v>37</v>
      </c>
      <c r="E1029" t="s">
        <v>7</v>
      </c>
      <c r="F1029">
        <v>887</v>
      </c>
      <c r="G1029">
        <v>32422</v>
      </c>
      <c r="H1029">
        <v>2022</v>
      </c>
      <c r="I1029">
        <v>1500000</v>
      </c>
      <c r="J1029">
        <v>1330500000</v>
      </c>
      <c r="K1029">
        <v>1500000</v>
      </c>
      <c r="L1029">
        <v>1330500000</v>
      </c>
    </row>
    <row r="1030" spans="1:12" x14ac:dyDescent="0.3">
      <c r="A1030" s="32">
        <v>44896</v>
      </c>
      <c r="B1030">
        <v>2023</v>
      </c>
      <c r="C1030" t="s">
        <v>70</v>
      </c>
      <c r="D1030" t="s">
        <v>25</v>
      </c>
      <c r="E1030" t="s">
        <v>7</v>
      </c>
      <c r="F1030">
        <v>42</v>
      </c>
      <c r="G1030">
        <v>6616</v>
      </c>
      <c r="H1030">
        <v>2022</v>
      </c>
      <c r="I1030">
        <v>1500000</v>
      </c>
      <c r="J1030">
        <v>63000000</v>
      </c>
      <c r="K1030">
        <v>1500000</v>
      </c>
      <c r="L1030">
        <v>63000000</v>
      </c>
    </row>
    <row r="1031" spans="1:12" x14ac:dyDescent="0.3">
      <c r="A1031" s="32">
        <v>44896</v>
      </c>
      <c r="B1031">
        <v>2023</v>
      </c>
      <c r="C1031" t="s">
        <v>70</v>
      </c>
      <c r="D1031" t="s">
        <v>19</v>
      </c>
      <c r="E1031" t="s">
        <v>7</v>
      </c>
      <c r="F1031">
        <v>4</v>
      </c>
      <c r="G1031">
        <v>690</v>
      </c>
      <c r="H1031">
        <v>2022</v>
      </c>
      <c r="I1031">
        <v>1500000</v>
      </c>
      <c r="J1031">
        <v>6000000</v>
      </c>
      <c r="K1031">
        <v>1500000</v>
      </c>
      <c r="L1031">
        <v>6000000</v>
      </c>
    </row>
    <row r="1032" spans="1:12" x14ac:dyDescent="0.3">
      <c r="A1032" s="32">
        <v>44896</v>
      </c>
      <c r="B1032">
        <v>2023</v>
      </c>
      <c r="C1032" t="s">
        <v>70</v>
      </c>
      <c r="D1032" t="s">
        <v>38</v>
      </c>
      <c r="E1032" t="s">
        <v>7</v>
      </c>
      <c r="F1032">
        <v>110</v>
      </c>
      <c r="G1032">
        <v>12634</v>
      </c>
      <c r="H1032">
        <v>2022</v>
      </c>
      <c r="I1032">
        <v>1500000</v>
      </c>
      <c r="J1032">
        <v>165000000</v>
      </c>
      <c r="K1032">
        <v>1500000</v>
      </c>
      <c r="L1032">
        <v>165000000</v>
      </c>
    </row>
    <row r="1033" spans="1:12" x14ac:dyDescent="0.3">
      <c r="A1033" s="32">
        <v>44896</v>
      </c>
      <c r="B1033">
        <v>2023</v>
      </c>
      <c r="C1033" t="s">
        <v>70</v>
      </c>
      <c r="D1033" t="s">
        <v>39</v>
      </c>
      <c r="E1033" t="s">
        <v>7</v>
      </c>
      <c r="F1033">
        <v>406</v>
      </c>
      <c r="G1033">
        <v>20201</v>
      </c>
      <c r="H1033">
        <v>2022</v>
      </c>
      <c r="I1033">
        <v>1500000</v>
      </c>
      <c r="J1033">
        <v>609000000</v>
      </c>
      <c r="K1033">
        <v>1500000</v>
      </c>
      <c r="L1033">
        <v>609000000</v>
      </c>
    </row>
    <row r="1034" spans="1:12" x14ac:dyDescent="0.3">
      <c r="A1034" s="32">
        <v>44896</v>
      </c>
      <c r="B1034">
        <v>2023</v>
      </c>
      <c r="C1034" t="s">
        <v>70</v>
      </c>
      <c r="D1034" t="s">
        <v>40</v>
      </c>
      <c r="E1034" t="s">
        <v>7</v>
      </c>
      <c r="F1034">
        <v>13</v>
      </c>
      <c r="G1034">
        <v>27230</v>
      </c>
      <c r="H1034">
        <v>2022</v>
      </c>
      <c r="I1034">
        <v>1500000</v>
      </c>
      <c r="J1034">
        <v>19500000</v>
      </c>
      <c r="K1034">
        <v>1500000</v>
      </c>
      <c r="L1034">
        <v>19500000</v>
      </c>
    </row>
    <row r="1035" spans="1:12" x14ac:dyDescent="0.3">
      <c r="A1035" s="32">
        <v>44896</v>
      </c>
      <c r="B1035">
        <v>2023</v>
      </c>
      <c r="C1035" t="s">
        <v>70</v>
      </c>
      <c r="D1035" t="s">
        <v>27</v>
      </c>
      <c r="E1035" t="s">
        <v>7</v>
      </c>
      <c r="F1035">
        <v>24</v>
      </c>
      <c r="G1035">
        <v>3881</v>
      </c>
      <c r="H1035">
        <v>2022</v>
      </c>
      <c r="I1035">
        <v>1500000</v>
      </c>
      <c r="J1035">
        <v>36000000</v>
      </c>
      <c r="K1035">
        <v>1500000</v>
      </c>
      <c r="L1035">
        <v>36000000</v>
      </c>
    </row>
    <row r="1036" spans="1:12" x14ac:dyDescent="0.3">
      <c r="A1036" s="32">
        <v>44896</v>
      </c>
      <c r="B1036">
        <v>2023</v>
      </c>
      <c r="C1036" t="s">
        <v>70</v>
      </c>
      <c r="D1036" t="s">
        <v>41</v>
      </c>
      <c r="E1036" t="s">
        <v>7</v>
      </c>
      <c r="F1036">
        <v>65</v>
      </c>
      <c r="G1036">
        <v>8047</v>
      </c>
      <c r="H1036">
        <v>2022</v>
      </c>
      <c r="I1036">
        <v>1500000</v>
      </c>
      <c r="J1036">
        <v>97500000</v>
      </c>
      <c r="K1036">
        <v>1500000</v>
      </c>
      <c r="L1036">
        <v>97500000</v>
      </c>
    </row>
    <row r="1037" spans="1:12" x14ac:dyDescent="0.3">
      <c r="A1037" s="32">
        <v>44927</v>
      </c>
      <c r="B1037">
        <v>2023</v>
      </c>
      <c r="C1037" t="s">
        <v>69</v>
      </c>
      <c r="D1037" t="s">
        <v>32</v>
      </c>
      <c r="E1037" t="s">
        <v>7</v>
      </c>
      <c r="F1037">
        <v>121</v>
      </c>
      <c r="G1037">
        <v>10775</v>
      </c>
      <c r="H1037">
        <v>2023</v>
      </c>
      <c r="I1037">
        <v>1500000</v>
      </c>
      <c r="J1037">
        <v>181500000</v>
      </c>
      <c r="K1037">
        <v>1500000</v>
      </c>
      <c r="L1037">
        <v>181500000</v>
      </c>
    </row>
    <row r="1038" spans="1:12" x14ac:dyDescent="0.3">
      <c r="A1038" s="32">
        <v>44927</v>
      </c>
      <c r="B1038">
        <v>2023</v>
      </c>
      <c r="C1038" t="s">
        <v>69</v>
      </c>
      <c r="D1038" t="s">
        <v>10</v>
      </c>
      <c r="E1038" t="s">
        <v>7</v>
      </c>
      <c r="F1038">
        <v>5</v>
      </c>
      <c r="G1038">
        <v>7240</v>
      </c>
      <c r="H1038">
        <v>2023</v>
      </c>
      <c r="I1038">
        <v>1500000</v>
      </c>
      <c r="J1038">
        <v>7500000</v>
      </c>
      <c r="K1038">
        <v>1500000</v>
      </c>
      <c r="L1038">
        <v>7500000</v>
      </c>
    </row>
    <row r="1039" spans="1:12" x14ac:dyDescent="0.3">
      <c r="A1039" s="32">
        <v>44927</v>
      </c>
      <c r="B1039">
        <v>2023</v>
      </c>
      <c r="C1039" t="s">
        <v>69</v>
      </c>
      <c r="D1039" t="s">
        <v>21</v>
      </c>
      <c r="E1039" t="s">
        <v>7</v>
      </c>
      <c r="F1039">
        <v>19</v>
      </c>
      <c r="G1039">
        <v>6600</v>
      </c>
      <c r="H1039">
        <v>2023</v>
      </c>
      <c r="I1039">
        <v>1500000</v>
      </c>
      <c r="J1039">
        <v>28500000</v>
      </c>
      <c r="K1039">
        <v>1500000</v>
      </c>
      <c r="L1039">
        <v>28500000</v>
      </c>
    </row>
    <row r="1040" spans="1:12" x14ac:dyDescent="0.3">
      <c r="A1040" s="32">
        <v>44927</v>
      </c>
      <c r="B1040">
        <v>2023</v>
      </c>
      <c r="C1040" t="s">
        <v>69</v>
      </c>
      <c r="D1040" t="s">
        <v>22</v>
      </c>
      <c r="E1040" t="s">
        <v>7</v>
      </c>
      <c r="F1040">
        <v>50</v>
      </c>
      <c r="G1040">
        <v>2500</v>
      </c>
      <c r="H1040">
        <v>2023</v>
      </c>
      <c r="I1040">
        <v>1500000</v>
      </c>
      <c r="J1040">
        <v>75000000</v>
      </c>
      <c r="K1040">
        <v>1500000</v>
      </c>
      <c r="L1040">
        <v>75000000</v>
      </c>
    </row>
    <row r="1041" spans="1:12" x14ac:dyDescent="0.3">
      <c r="A1041" s="32">
        <v>44927</v>
      </c>
      <c r="B1041">
        <v>2023</v>
      </c>
      <c r="C1041" t="s">
        <v>69</v>
      </c>
      <c r="D1041" t="s">
        <v>11</v>
      </c>
      <c r="E1041" t="s">
        <v>7</v>
      </c>
      <c r="F1041">
        <v>56</v>
      </c>
      <c r="G1041">
        <v>4880</v>
      </c>
      <c r="H1041">
        <v>2023</v>
      </c>
      <c r="I1041">
        <v>1500000</v>
      </c>
      <c r="J1041">
        <v>84000000</v>
      </c>
      <c r="K1041">
        <v>1500000</v>
      </c>
      <c r="L1041">
        <v>84000000</v>
      </c>
    </row>
    <row r="1042" spans="1:12" x14ac:dyDescent="0.3">
      <c r="A1042" s="32">
        <v>44927</v>
      </c>
      <c r="B1042">
        <v>2023</v>
      </c>
      <c r="C1042" t="s">
        <v>69</v>
      </c>
      <c r="D1042" t="s">
        <v>23</v>
      </c>
      <c r="E1042" t="s">
        <v>7</v>
      </c>
      <c r="F1042">
        <v>331</v>
      </c>
      <c r="G1042">
        <v>17993</v>
      </c>
      <c r="H1042">
        <v>2023</v>
      </c>
      <c r="I1042">
        <v>1500000</v>
      </c>
      <c r="J1042">
        <v>496500000</v>
      </c>
      <c r="K1042">
        <v>1500000</v>
      </c>
      <c r="L1042">
        <v>496500000</v>
      </c>
    </row>
    <row r="1043" spans="1:12" x14ac:dyDescent="0.3">
      <c r="A1043" s="32">
        <v>44927</v>
      </c>
      <c r="B1043">
        <v>2023</v>
      </c>
      <c r="C1043" t="s">
        <v>69</v>
      </c>
      <c r="D1043" t="s">
        <v>33</v>
      </c>
      <c r="E1043" t="s">
        <v>7</v>
      </c>
      <c r="F1043">
        <v>44</v>
      </c>
      <c r="G1043">
        <v>1888</v>
      </c>
      <c r="H1043">
        <v>2023</v>
      </c>
      <c r="I1043">
        <v>1500000</v>
      </c>
      <c r="J1043">
        <v>66000000</v>
      </c>
      <c r="K1043">
        <v>1500000</v>
      </c>
      <c r="L1043">
        <v>66000000</v>
      </c>
    </row>
    <row r="1044" spans="1:12" x14ac:dyDescent="0.3">
      <c r="A1044" s="32">
        <v>44927</v>
      </c>
      <c r="B1044">
        <v>2023</v>
      </c>
      <c r="C1044" t="s">
        <v>69</v>
      </c>
      <c r="D1044" t="s">
        <v>34</v>
      </c>
      <c r="E1044" t="s">
        <v>7</v>
      </c>
      <c r="F1044">
        <v>212</v>
      </c>
      <c r="G1044">
        <v>25859</v>
      </c>
      <c r="H1044">
        <v>2023</v>
      </c>
      <c r="I1044">
        <v>1500000</v>
      </c>
      <c r="J1044">
        <v>318000000</v>
      </c>
      <c r="K1044">
        <v>1500000</v>
      </c>
      <c r="L1044">
        <v>318000000</v>
      </c>
    </row>
    <row r="1045" spans="1:12" x14ac:dyDescent="0.3">
      <c r="A1045" s="32">
        <v>44927</v>
      </c>
      <c r="B1045">
        <v>2023</v>
      </c>
      <c r="C1045" t="s">
        <v>69</v>
      </c>
      <c r="D1045" t="s">
        <v>30</v>
      </c>
      <c r="E1045" t="s">
        <v>7</v>
      </c>
      <c r="F1045">
        <v>141</v>
      </c>
      <c r="G1045">
        <v>25164</v>
      </c>
      <c r="H1045">
        <v>2023</v>
      </c>
      <c r="I1045">
        <v>1500000</v>
      </c>
      <c r="J1045">
        <v>211500000</v>
      </c>
      <c r="K1045">
        <v>1500000</v>
      </c>
      <c r="L1045">
        <v>211500000</v>
      </c>
    </row>
    <row r="1046" spans="1:12" x14ac:dyDescent="0.3">
      <c r="A1046" s="32">
        <v>44927</v>
      </c>
      <c r="B1046">
        <v>2023</v>
      </c>
      <c r="C1046" t="s">
        <v>69</v>
      </c>
      <c r="D1046" t="s">
        <v>28</v>
      </c>
      <c r="E1046" t="s">
        <v>7</v>
      </c>
      <c r="F1046">
        <v>5</v>
      </c>
      <c r="G1046">
        <v>4192</v>
      </c>
      <c r="H1046">
        <v>2023</v>
      </c>
      <c r="I1046">
        <v>1500000</v>
      </c>
      <c r="J1046">
        <v>7500000</v>
      </c>
      <c r="K1046">
        <v>1500000</v>
      </c>
      <c r="L1046">
        <v>7500000</v>
      </c>
    </row>
    <row r="1047" spans="1:12" x14ac:dyDescent="0.3">
      <c r="A1047" s="32">
        <v>44927</v>
      </c>
      <c r="B1047">
        <v>2023</v>
      </c>
      <c r="C1047" t="s">
        <v>69</v>
      </c>
      <c r="D1047" t="s">
        <v>13</v>
      </c>
      <c r="E1047" t="s">
        <v>7</v>
      </c>
      <c r="F1047">
        <v>4</v>
      </c>
      <c r="G1047">
        <v>4245</v>
      </c>
      <c r="H1047">
        <v>2023</v>
      </c>
      <c r="I1047">
        <v>1500000</v>
      </c>
      <c r="J1047">
        <v>6000000</v>
      </c>
      <c r="K1047">
        <v>1500000</v>
      </c>
      <c r="L1047">
        <v>6000000</v>
      </c>
    </row>
    <row r="1048" spans="1:12" x14ac:dyDescent="0.3">
      <c r="A1048" s="32">
        <v>44927</v>
      </c>
      <c r="B1048">
        <v>2023</v>
      </c>
      <c r="C1048" t="s">
        <v>69</v>
      </c>
      <c r="D1048" t="s">
        <v>31</v>
      </c>
      <c r="E1048" t="s">
        <v>7</v>
      </c>
      <c r="F1048">
        <v>41</v>
      </c>
      <c r="G1048">
        <v>5016</v>
      </c>
      <c r="H1048">
        <v>2023</v>
      </c>
      <c r="I1048">
        <v>1500000</v>
      </c>
      <c r="J1048">
        <v>61500000</v>
      </c>
      <c r="K1048">
        <v>1500000</v>
      </c>
      <c r="L1048">
        <v>61500000</v>
      </c>
    </row>
    <row r="1049" spans="1:12" x14ac:dyDescent="0.3">
      <c r="A1049" s="32">
        <v>44927</v>
      </c>
      <c r="B1049">
        <v>2023</v>
      </c>
      <c r="C1049" t="s">
        <v>69</v>
      </c>
      <c r="D1049" t="s">
        <v>35</v>
      </c>
      <c r="E1049" t="s">
        <v>7</v>
      </c>
      <c r="F1049">
        <v>587</v>
      </c>
      <c r="G1049">
        <v>26011</v>
      </c>
      <c r="H1049">
        <v>2023</v>
      </c>
      <c r="I1049">
        <v>1500000</v>
      </c>
      <c r="J1049">
        <v>880500000</v>
      </c>
      <c r="K1049">
        <v>1500000</v>
      </c>
      <c r="L1049">
        <v>880500000</v>
      </c>
    </row>
    <row r="1050" spans="1:12" x14ac:dyDescent="0.3">
      <c r="A1050" s="32">
        <v>44927</v>
      </c>
      <c r="B1050">
        <v>2023</v>
      </c>
      <c r="C1050" t="s">
        <v>69</v>
      </c>
      <c r="D1050" t="s">
        <v>36</v>
      </c>
      <c r="E1050" t="s">
        <v>7</v>
      </c>
      <c r="F1050">
        <v>344</v>
      </c>
      <c r="G1050">
        <v>17267</v>
      </c>
      <c r="H1050">
        <v>2023</v>
      </c>
      <c r="I1050">
        <v>1500000</v>
      </c>
      <c r="J1050">
        <v>516000000</v>
      </c>
      <c r="K1050">
        <v>1500000</v>
      </c>
      <c r="L1050">
        <v>516000000</v>
      </c>
    </row>
    <row r="1051" spans="1:12" x14ac:dyDescent="0.3">
      <c r="A1051" s="32">
        <v>44927</v>
      </c>
      <c r="B1051">
        <v>2023</v>
      </c>
      <c r="C1051" t="s">
        <v>69</v>
      </c>
      <c r="D1051" t="s">
        <v>24</v>
      </c>
      <c r="E1051" t="s">
        <v>7</v>
      </c>
      <c r="F1051">
        <v>69</v>
      </c>
      <c r="G1051">
        <v>17945</v>
      </c>
      <c r="H1051">
        <v>2023</v>
      </c>
      <c r="I1051">
        <v>1500000</v>
      </c>
      <c r="J1051">
        <v>103500000</v>
      </c>
      <c r="K1051">
        <v>1500000</v>
      </c>
      <c r="L1051">
        <v>103500000</v>
      </c>
    </row>
    <row r="1052" spans="1:12" x14ac:dyDescent="0.3">
      <c r="A1052" s="32">
        <v>44927</v>
      </c>
      <c r="B1052">
        <v>2023</v>
      </c>
      <c r="C1052" t="s">
        <v>69</v>
      </c>
      <c r="D1052" t="s">
        <v>37</v>
      </c>
      <c r="E1052" t="s">
        <v>7</v>
      </c>
      <c r="F1052">
        <v>827</v>
      </c>
      <c r="G1052">
        <v>44349</v>
      </c>
      <c r="H1052">
        <v>2023</v>
      </c>
      <c r="I1052">
        <v>1500000</v>
      </c>
      <c r="J1052">
        <v>1240500000</v>
      </c>
      <c r="K1052">
        <v>1500000</v>
      </c>
      <c r="L1052">
        <v>1240500000</v>
      </c>
    </row>
    <row r="1053" spans="1:12" x14ac:dyDescent="0.3">
      <c r="A1053" s="32">
        <v>44927</v>
      </c>
      <c r="B1053">
        <v>2023</v>
      </c>
      <c r="C1053" t="s">
        <v>69</v>
      </c>
      <c r="D1053" t="s">
        <v>15</v>
      </c>
      <c r="E1053" t="s">
        <v>7</v>
      </c>
      <c r="F1053">
        <v>3</v>
      </c>
      <c r="G1053">
        <v>892</v>
      </c>
      <c r="H1053">
        <v>2023</v>
      </c>
      <c r="I1053">
        <v>1500000</v>
      </c>
      <c r="J1053">
        <v>4500000</v>
      </c>
      <c r="K1053">
        <v>1500000</v>
      </c>
      <c r="L1053">
        <v>4500000</v>
      </c>
    </row>
    <row r="1054" spans="1:12" x14ac:dyDescent="0.3">
      <c r="A1054" s="32">
        <v>44927</v>
      </c>
      <c r="B1054">
        <v>2023</v>
      </c>
      <c r="C1054" t="s">
        <v>69</v>
      </c>
      <c r="D1054" t="s">
        <v>25</v>
      </c>
      <c r="E1054" t="s">
        <v>7</v>
      </c>
      <c r="F1054">
        <v>51</v>
      </c>
      <c r="G1054">
        <v>6278</v>
      </c>
      <c r="H1054">
        <v>2023</v>
      </c>
      <c r="I1054">
        <v>1500000</v>
      </c>
      <c r="J1054">
        <v>76500000</v>
      </c>
      <c r="K1054">
        <v>1500000</v>
      </c>
      <c r="L1054">
        <v>76500000</v>
      </c>
    </row>
    <row r="1055" spans="1:12" x14ac:dyDescent="0.3">
      <c r="A1055" s="32">
        <v>44927</v>
      </c>
      <c r="B1055">
        <v>2023</v>
      </c>
      <c r="C1055" t="s">
        <v>69</v>
      </c>
      <c r="D1055" t="s">
        <v>19</v>
      </c>
      <c r="E1055" t="s">
        <v>7</v>
      </c>
      <c r="F1055">
        <v>3</v>
      </c>
      <c r="G1055">
        <v>1004</v>
      </c>
      <c r="H1055">
        <v>2023</v>
      </c>
      <c r="I1055">
        <v>1500000</v>
      </c>
      <c r="J1055">
        <v>4500000</v>
      </c>
      <c r="K1055">
        <v>1500000</v>
      </c>
      <c r="L1055">
        <v>4500000</v>
      </c>
    </row>
    <row r="1056" spans="1:12" x14ac:dyDescent="0.3">
      <c r="A1056" s="32">
        <v>44927</v>
      </c>
      <c r="B1056">
        <v>2023</v>
      </c>
      <c r="C1056" t="s">
        <v>69</v>
      </c>
      <c r="D1056" t="s">
        <v>38</v>
      </c>
      <c r="E1056" t="s">
        <v>7</v>
      </c>
      <c r="F1056">
        <v>155</v>
      </c>
      <c r="G1056">
        <v>18017</v>
      </c>
      <c r="H1056">
        <v>2023</v>
      </c>
      <c r="I1056">
        <v>1500000</v>
      </c>
      <c r="J1056">
        <v>232500000</v>
      </c>
      <c r="K1056">
        <v>1500000</v>
      </c>
      <c r="L1056">
        <v>232500000</v>
      </c>
    </row>
    <row r="1057" spans="1:12" x14ac:dyDescent="0.3">
      <c r="A1057" s="32">
        <v>44927</v>
      </c>
      <c r="B1057">
        <v>2023</v>
      </c>
      <c r="C1057" t="s">
        <v>69</v>
      </c>
      <c r="D1057" t="s">
        <v>39</v>
      </c>
      <c r="E1057" t="s">
        <v>7</v>
      </c>
      <c r="F1057">
        <v>202</v>
      </c>
      <c r="G1057">
        <v>24430</v>
      </c>
      <c r="H1057">
        <v>2023</v>
      </c>
      <c r="I1057">
        <v>1500000</v>
      </c>
      <c r="J1057">
        <v>303000000</v>
      </c>
      <c r="K1057">
        <v>1500000</v>
      </c>
      <c r="L1057">
        <v>303000000</v>
      </c>
    </row>
    <row r="1058" spans="1:12" x14ac:dyDescent="0.3">
      <c r="A1058" s="32">
        <v>44927</v>
      </c>
      <c r="B1058">
        <v>2023</v>
      </c>
      <c r="C1058" t="s">
        <v>69</v>
      </c>
      <c r="D1058" t="s">
        <v>40</v>
      </c>
      <c r="E1058" t="s">
        <v>7</v>
      </c>
      <c r="F1058">
        <v>26</v>
      </c>
      <c r="G1058">
        <v>41439</v>
      </c>
      <c r="H1058">
        <v>2023</v>
      </c>
      <c r="I1058">
        <v>1500000</v>
      </c>
      <c r="J1058">
        <v>39000000</v>
      </c>
      <c r="K1058">
        <v>1500000</v>
      </c>
      <c r="L1058">
        <v>39000000</v>
      </c>
    </row>
    <row r="1059" spans="1:12" x14ac:dyDescent="0.3">
      <c r="A1059" s="32">
        <v>44927</v>
      </c>
      <c r="B1059">
        <v>2023</v>
      </c>
      <c r="C1059" t="s">
        <v>69</v>
      </c>
      <c r="D1059" t="s">
        <v>27</v>
      </c>
      <c r="E1059" t="s">
        <v>7</v>
      </c>
      <c r="F1059">
        <v>16</v>
      </c>
      <c r="G1059">
        <v>5040</v>
      </c>
      <c r="H1059">
        <v>2023</v>
      </c>
      <c r="I1059">
        <v>1500000</v>
      </c>
      <c r="J1059">
        <v>24000000</v>
      </c>
      <c r="K1059">
        <v>1500000</v>
      </c>
      <c r="L1059">
        <v>24000000</v>
      </c>
    </row>
    <row r="1060" spans="1:12" x14ac:dyDescent="0.3">
      <c r="A1060" s="32">
        <v>44927</v>
      </c>
      <c r="B1060">
        <v>2023</v>
      </c>
      <c r="C1060" t="s">
        <v>69</v>
      </c>
      <c r="D1060" t="s">
        <v>41</v>
      </c>
      <c r="E1060" t="s">
        <v>7</v>
      </c>
      <c r="F1060">
        <v>124</v>
      </c>
      <c r="G1060">
        <v>9141</v>
      </c>
      <c r="H1060">
        <v>2023</v>
      </c>
      <c r="I1060">
        <v>1500000</v>
      </c>
      <c r="J1060">
        <v>186000000</v>
      </c>
      <c r="K1060">
        <v>1500000</v>
      </c>
      <c r="L1060">
        <v>186000000</v>
      </c>
    </row>
    <row r="1061" spans="1:12" x14ac:dyDescent="0.3">
      <c r="A1061" s="32">
        <v>44958</v>
      </c>
      <c r="B1061">
        <v>2023</v>
      </c>
      <c r="C1061" t="s">
        <v>69</v>
      </c>
      <c r="D1061" t="s">
        <v>32</v>
      </c>
      <c r="E1061" t="s">
        <v>7</v>
      </c>
      <c r="F1061">
        <v>116</v>
      </c>
      <c r="G1061">
        <v>6628</v>
      </c>
      <c r="H1061">
        <v>2023</v>
      </c>
      <c r="I1061">
        <v>1500000</v>
      </c>
      <c r="J1061">
        <v>174000000</v>
      </c>
      <c r="K1061">
        <v>1500000</v>
      </c>
      <c r="L1061">
        <v>174000000</v>
      </c>
    </row>
    <row r="1062" spans="1:12" x14ac:dyDescent="0.3">
      <c r="A1062" s="32">
        <v>44958</v>
      </c>
      <c r="B1062">
        <v>2023</v>
      </c>
      <c r="C1062" t="s">
        <v>69</v>
      </c>
      <c r="D1062" t="s">
        <v>10</v>
      </c>
      <c r="E1062" t="s">
        <v>7</v>
      </c>
      <c r="F1062">
        <v>13</v>
      </c>
      <c r="G1062">
        <v>7029</v>
      </c>
      <c r="H1062">
        <v>2023</v>
      </c>
      <c r="I1062">
        <v>1500000</v>
      </c>
      <c r="J1062">
        <v>19500000</v>
      </c>
      <c r="K1062">
        <v>1500000</v>
      </c>
      <c r="L1062">
        <v>19500000</v>
      </c>
    </row>
    <row r="1063" spans="1:12" x14ac:dyDescent="0.3">
      <c r="A1063" s="32">
        <v>44958</v>
      </c>
      <c r="B1063">
        <v>2023</v>
      </c>
      <c r="C1063" t="s">
        <v>69</v>
      </c>
      <c r="D1063" t="s">
        <v>21</v>
      </c>
      <c r="E1063" t="s">
        <v>7</v>
      </c>
      <c r="F1063">
        <v>46</v>
      </c>
      <c r="G1063">
        <v>6117</v>
      </c>
      <c r="H1063">
        <v>2023</v>
      </c>
      <c r="I1063">
        <v>1500000</v>
      </c>
      <c r="J1063">
        <v>69000000</v>
      </c>
      <c r="K1063">
        <v>1500000</v>
      </c>
      <c r="L1063">
        <v>69000000</v>
      </c>
    </row>
    <row r="1064" spans="1:12" x14ac:dyDescent="0.3">
      <c r="A1064" s="32">
        <v>44958</v>
      </c>
      <c r="B1064">
        <v>2023</v>
      </c>
      <c r="C1064" t="s">
        <v>69</v>
      </c>
      <c r="D1064" t="s">
        <v>22</v>
      </c>
      <c r="E1064" t="s">
        <v>7</v>
      </c>
      <c r="F1064">
        <v>59</v>
      </c>
      <c r="G1064">
        <v>2061</v>
      </c>
      <c r="H1064">
        <v>2023</v>
      </c>
      <c r="I1064">
        <v>1500000</v>
      </c>
      <c r="J1064">
        <v>88500000</v>
      </c>
      <c r="K1064">
        <v>1500000</v>
      </c>
      <c r="L1064">
        <v>88500000</v>
      </c>
    </row>
    <row r="1065" spans="1:12" x14ac:dyDescent="0.3">
      <c r="A1065" s="32">
        <v>44958</v>
      </c>
      <c r="B1065">
        <v>2023</v>
      </c>
      <c r="C1065" t="s">
        <v>69</v>
      </c>
      <c r="D1065" t="s">
        <v>11</v>
      </c>
      <c r="E1065" t="s">
        <v>7</v>
      </c>
      <c r="F1065">
        <v>73</v>
      </c>
      <c r="G1065">
        <v>4196</v>
      </c>
      <c r="H1065">
        <v>2023</v>
      </c>
      <c r="I1065">
        <v>1500000</v>
      </c>
      <c r="J1065">
        <v>109500000</v>
      </c>
      <c r="K1065">
        <v>1500000</v>
      </c>
      <c r="L1065">
        <v>109500000</v>
      </c>
    </row>
    <row r="1066" spans="1:12" x14ac:dyDescent="0.3">
      <c r="A1066" s="32">
        <v>44958</v>
      </c>
      <c r="B1066">
        <v>2023</v>
      </c>
      <c r="C1066" t="s">
        <v>69</v>
      </c>
      <c r="D1066" t="s">
        <v>12</v>
      </c>
      <c r="E1066" t="s">
        <v>7</v>
      </c>
      <c r="F1066">
        <v>3</v>
      </c>
      <c r="G1066">
        <v>411</v>
      </c>
      <c r="H1066">
        <v>2023</v>
      </c>
      <c r="I1066">
        <v>1500000</v>
      </c>
      <c r="J1066">
        <v>4500000</v>
      </c>
      <c r="K1066">
        <v>1500000</v>
      </c>
      <c r="L1066">
        <v>4500000</v>
      </c>
    </row>
    <row r="1067" spans="1:12" x14ac:dyDescent="0.3">
      <c r="A1067" s="32">
        <v>44958</v>
      </c>
      <c r="B1067">
        <v>2023</v>
      </c>
      <c r="C1067" t="s">
        <v>69</v>
      </c>
      <c r="D1067" t="s">
        <v>23</v>
      </c>
      <c r="E1067" t="s">
        <v>7</v>
      </c>
      <c r="F1067">
        <v>510</v>
      </c>
      <c r="G1067">
        <v>14823</v>
      </c>
      <c r="H1067">
        <v>2023</v>
      </c>
      <c r="I1067">
        <v>1500000</v>
      </c>
      <c r="J1067">
        <v>765000000</v>
      </c>
      <c r="K1067">
        <v>1500000</v>
      </c>
      <c r="L1067">
        <v>765000000</v>
      </c>
    </row>
    <row r="1068" spans="1:12" x14ac:dyDescent="0.3">
      <c r="A1068" s="32">
        <v>44958</v>
      </c>
      <c r="B1068">
        <v>2023</v>
      </c>
      <c r="C1068" t="s">
        <v>69</v>
      </c>
      <c r="D1068" t="s">
        <v>33</v>
      </c>
      <c r="E1068" t="s">
        <v>7</v>
      </c>
      <c r="F1068">
        <v>83</v>
      </c>
      <c r="G1068">
        <v>1760</v>
      </c>
      <c r="H1068">
        <v>2023</v>
      </c>
      <c r="I1068">
        <v>1500000</v>
      </c>
      <c r="J1068">
        <v>124500000</v>
      </c>
      <c r="K1068">
        <v>1500000</v>
      </c>
      <c r="L1068">
        <v>124500000</v>
      </c>
    </row>
    <row r="1069" spans="1:12" x14ac:dyDescent="0.3">
      <c r="A1069" s="32">
        <v>44958</v>
      </c>
      <c r="B1069">
        <v>2023</v>
      </c>
      <c r="C1069" t="s">
        <v>69</v>
      </c>
      <c r="D1069" t="s">
        <v>34</v>
      </c>
      <c r="E1069" t="s">
        <v>7</v>
      </c>
      <c r="F1069">
        <v>271</v>
      </c>
      <c r="G1069">
        <v>28856</v>
      </c>
      <c r="H1069">
        <v>2023</v>
      </c>
      <c r="I1069">
        <v>1500000</v>
      </c>
      <c r="J1069">
        <v>406500000</v>
      </c>
      <c r="K1069">
        <v>1500000</v>
      </c>
      <c r="L1069">
        <v>406500000</v>
      </c>
    </row>
    <row r="1070" spans="1:12" x14ac:dyDescent="0.3">
      <c r="A1070" s="32">
        <v>44958</v>
      </c>
      <c r="B1070">
        <v>2023</v>
      </c>
      <c r="C1070" t="s">
        <v>69</v>
      </c>
      <c r="D1070" t="s">
        <v>30</v>
      </c>
      <c r="E1070" t="s">
        <v>7</v>
      </c>
      <c r="F1070">
        <v>175</v>
      </c>
      <c r="G1070">
        <v>19656</v>
      </c>
      <c r="H1070">
        <v>2023</v>
      </c>
      <c r="I1070">
        <v>1500000</v>
      </c>
      <c r="J1070">
        <v>262500000</v>
      </c>
      <c r="K1070">
        <v>1500000</v>
      </c>
      <c r="L1070">
        <v>262500000</v>
      </c>
    </row>
    <row r="1071" spans="1:12" x14ac:dyDescent="0.3">
      <c r="A1071" s="32">
        <v>44958</v>
      </c>
      <c r="B1071">
        <v>2023</v>
      </c>
      <c r="C1071" t="s">
        <v>69</v>
      </c>
      <c r="D1071" t="s">
        <v>28</v>
      </c>
      <c r="E1071" t="s">
        <v>7</v>
      </c>
      <c r="F1071">
        <v>21</v>
      </c>
      <c r="G1071">
        <v>3952</v>
      </c>
      <c r="H1071">
        <v>2023</v>
      </c>
      <c r="I1071">
        <v>1500000</v>
      </c>
      <c r="J1071">
        <v>31500000</v>
      </c>
      <c r="K1071">
        <v>1500000</v>
      </c>
      <c r="L1071">
        <v>31500000</v>
      </c>
    </row>
    <row r="1072" spans="1:12" x14ac:dyDescent="0.3">
      <c r="A1072" s="32">
        <v>44958</v>
      </c>
      <c r="B1072">
        <v>2023</v>
      </c>
      <c r="C1072" t="s">
        <v>69</v>
      </c>
      <c r="D1072" t="s">
        <v>13</v>
      </c>
      <c r="E1072" t="s">
        <v>7</v>
      </c>
      <c r="F1072">
        <v>8</v>
      </c>
      <c r="G1072">
        <v>4449</v>
      </c>
      <c r="H1072">
        <v>2023</v>
      </c>
      <c r="I1072">
        <v>1500000</v>
      </c>
      <c r="J1072">
        <v>12000000</v>
      </c>
      <c r="K1072">
        <v>1500000</v>
      </c>
      <c r="L1072">
        <v>12000000</v>
      </c>
    </row>
    <row r="1073" spans="1:12" x14ac:dyDescent="0.3">
      <c r="A1073" s="32">
        <v>44958</v>
      </c>
      <c r="B1073">
        <v>2023</v>
      </c>
      <c r="C1073" t="s">
        <v>69</v>
      </c>
      <c r="D1073" t="s">
        <v>31</v>
      </c>
      <c r="E1073" t="s">
        <v>7</v>
      </c>
      <c r="F1073">
        <v>33</v>
      </c>
      <c r="G1073">
        <v>4234</v>
      </c>
      <c r="H1073">
        <v>2023</v>
      </c>
      <c r="I1073">
        <v>1500000</v>
      </c>
      <c r="J1073">
        <v>49500000</v>
      </c>
      <c r="K1073">
        <v>1500000</v>
      </c>
      <c r="L1073">
        <v>49500000</v>
      </c>
    </row>
    <row r="1074" spans="1:12" x14ac:dyDescent="0.3">
      <c r="A1074" s="32">
        <v>44958</v>
      </c>
      <c r="B1074">
        <v>2023</v>
      </c>
      <c r="C1074" t="s">
        <v>69</v>
      </c>
      <c r="D1074" t="s">
        <v>35</v>
      </c>
      <c r="E1074" t="s">
        <v>7</v>
      </c>
      <c r="F1074">
        <v>616</v>
      </c>
      <c r="G1074">
        <v>21837</v>
      </c>
      <c r="H1074">
        <v>2023</v>
      </c>
      <c r="I1074">
        <v>1500000</v>
      </c>
      <c r="J1074">
        <v>924000000</v>
      </c>
      <c r="K1074">
        <v>1500000</v>
      </c>
      <c r="L1074">
        <v>924000000</v>
      </c>
    </row>
    <row r="1075" spans="1:12" x14ac:dyDescent="0.3">
      <c r="A1075" s="32">
        <v>44958</v>
      </c>
      <c r="B1075">
        <v>2023</v>
      </c>
      <c r="C1075" t="s">
        <v>69</v>
      </c>
      <c r="D1075" t="s">
        <v>36</v>
      </c>
      <c r="E1075" t="s">
        <v>7</v>
      </c>
      <c r="F1075">
        <v>662</v>
      </c>
      <c r="G1075">
        <v>14603</v>
      </c>
      <c r="H1075">
        <v>2023</v>
      </c>
      <c r="I1075">
        <v>1500000</v>
      </c>
      <c r="J1075">
        <v>993000000</v>
      </c>
      <c r="K1075">
        <v>1500000</v>
      </c>
      <c r="L1075">
        <v>993000000</v>
      </c>
    </row>
    <row r="1076" spans="1:12" x14ac:dyDescent="0.3">
      <c r="A1076" s="32">
        <v>44958</v>
      </c>
      <c r="B1076">
        <v>2023</v>
      </c>
      <c r="C1076" t="s">
        <v>69</v>
      </c>
      <c r="D1076" t="s">
        <v>24</v>
      </c>
      <c r="E1076" t="s">
        <v>7</v>
      </c>
      <c r="F1076">
        <v>144</v>
      </c>
      <c r="G1076">
        <v>17295</v>
      </c>
      <c r="H1076">
        <v>2023</v>
      </c>
      <c r="I1076">
        <v>1500000</v>
      </c>
      <c r="J1076">
        <v>216000000</v>
      </c>
      <c r="K1076">
        <v>1500000</v>
      </c>
      <c r="L1076">
        <v>216000000</v>
      </c>
    </row>
    <row r="1077" spans="1:12" x14ac:dyDescent="0.3">
      <c r="A1077" s="32">
        <v>44958</v>
      </c>
      <c r="B1077">
        <v>2023</v>
      </c>
      <c r="C1077" t="s">
        <v>69</v>
      </c>
      <c r="D1077" t="s">
        <v>37</v>
      </c>
      <c r="E1077" t="s">
        <v>7</v>
      </c>
      <c r="F1077">
        <v>1012</v>
      </c>
      <c r="G1077">
        <v>30727</v>
      </c>
      <c r="H1077">
        <v>2023</v>
      </c>
      <c r="I1077">
        <v>1500000</v>
      </c>
      <c r="J1077">
        <v>1518000000</v>
      </c>
      <c r="K1077">
        <v>1500000</v>
      </c>
      <c r="L1077">
        <v>1518000000</v>
      </c>
    </row>
    <row r="1078" spans="1:12" x14ac:dyDescent="0.3">
      <c r="A1078" s="32">
        <v>44958</v>
      </c>
      <c r="B1078">
        <v>2023</v>
      </c>
      <c r="C1078" t="s">
        <v>69</v>
      </c>
      <c r="D1078" t="s">
        <v>15</v>
      </c>
      <c r="E1078" t="s">
        <v>7</v>
      </c>
      <c r="F1078">
        <v>5</v>
      </c>
      <c r="G1078">
        <v>756</v>
      </c>
      <c r="H1078">
        <v>2023</v>
      </c>
      <c r="I1078">
        <v>1500000</v>
      </c>
      <c r="J1078">
        <v>7500000</v>
      </c>
      <c r="K1078">
        <v>1500000</v>
      </c>
      <c r="L1078">
        <v>7500000</v>
      </c>
    </row>
    <row r="1079" spans="1:12" x14ac:dyDescent="0.3">
      <c r="A1079" s="32">
        <v>44958</v>
      </c>
      <c r="B1079">
        <v>2023</v>
      </c>
      <c r="C1079" t="s">
        <v>69</v>
      </c>
      <c r="D1079" t="s">
        <v>25</v>
      </c>
      <c r="E1079" t="s">
        <v>7</v>
      </c>
      <c r="F1079">
        <v>60</v>
      </c>
      <c r="G1079">
        <v>5397</v>
      </c>
      <c r="H1079">
        <v>2023</v>
      </c>
      <c r="I1079">
        <v>1500000</v>
      </c>
      <c r="J1079">
        <v>90000000</v>
      </c>
      <c r="K1079">
        <v>1500000</v>
      </c>
      <c r="L1079">
        <v>90000000</v>
      </c>
    </row>
    <row r="1080" spans="1:12" x14ac:dyDescent="0.3">
      <c r="A1080" s="32">
        <v>44958</v>
      </c>
      <c r="B1080">
        <v>2023</v>
      </c>
      <c r="C1080" t="s">
        <v>69</v>
      </c>
      <c r="D1080" t="s">
        <v>19</v>
      </c>
      <c r="E1080" t="s">
        <v>7</v>
      </c>
      <c r="F1080">
        <v>3</v>
      </c>
      <c r="G1080">
        <v>703</v>
      </c>
      <c r="H1080">
        <v>2023</v>
      </c>
      <c r="I1080">
        <v>1500000</v>
      </c>
      <c r="J1080">
        <v>4500000</v>
      </c>
      <c r="K1080">
        <v>1500000</v>
      </c>
      <c r="L1080">
        <v>4500000</v>
      </c>
    </row>
    <row r="1081" spans="1:12" x14ac:dyDescent="0.3">
      <c r="A1081" s="32">
        <v>44958</v>
      </c>
      <c r="B1081">
        <v>2023</v>
      </c>
      <c r="C1081" t="s">
        <v>69</v>
      </c>
      <c r="D1081" t="s">
        <v>26</v>
      </c>
      <c r="E1081" t="s">
        <v>7</v>
      </c>
      <c r="F1081">
        <v>18</v>
      </c>
      <c r="G1081">
        <v>11765</v>
      </c>
      <c r="H1081">
        <v>2023</v>
      </c>
      <c r="I1081">
        <v>1500000</v>
      </c>
      <c r="J1081">
        <v>27000000</v>
      </c>
      <c r="K1081">
        <v>1500000</v>
      </c>
      <c r="L1081">
        <v>27000000</v>
      </c>
    </row>
    <row r="1082" spans="1:12" x14ac:dyDescent="0.3">
      <c r="A1082" s="32">
        <v>44958</v>
      </c>
      <c r="B1082">
        <v>2023</v>
      </c>
      <c r="C1082" t="s">
        <v>69</v>
      </c>
      <c r="D1082" t="s">
        <v>38</v>
      </c>
      <c r="E1082" t="s">
        <v>7</v>
      </c>
      <c r="F1082">
        <v>293</v>
      </c>
      <c r="G1082">
        <v>15819</v>
      </c>
      <c r="H1082">
        <v>2023</v>
      </c>
      <c r="I1082">
        <v>1500000</v>
      </c>
      <c r="J1082">
        <v>439500000</v>
      </c>
      <c r="K1082">
        <v>1500000</v>
      </c>
      <c r="L1082">
        <v>439500000</v>
      </c>
    </row>
    <row r="1083" spans="1:12" x14ac:dyDescent="0.3">
      <c r="A1083" s="32">
        <v>44958</v>
      </c>
      <c r="B1083">
        <v>2023</v>
      </c>
      <c r="C1083" t="s">
        <v>69</v>
      </c>
      <c r="D1083" t="s">
        <v>39</v>
      </c>
      <c r="E1083" t="s">
        <v>7</v>
      </c>
      <c r="F1083">
        <v>307</v>
      </c>
      <c r="G1083">
        <v>18758</v>
      </c>
      <c r="H1083">
        <v>2023</v>
      </c>
      <c r="I1083">
        <v>1500000</v>
      </c>
      <c r="J1083">
        <v>460500000</v>
      </c>
      <c r="K1083">
        <v>1500000</v>
      </c>
      <c r="L1083">
        <v>460500000</v>
      </c>
    </row>
    <row r="1084" spans="1:12" x14ac:dyDescent="0.3">
      <c r="A1084" s="32">
        <v>44958</v>
      </c>
      <c r="B1084">
        <v>2023</v>
      </c>
      <c r="C1084" t="s">
        <v>69</v>
      </c>
      <c r="D1084" t="s">
        <v>40</v>
      </c>
      <c r="E1084" t="s">
        <v>7</v>
      </c>
      <c r="F1084">
        <v>60</v>
      </c>
      <c r="G1084">
        <v>32464</v>
      </c>
      <c r="H1084">
        <v>2023</v>
      </c>
      <c r="I1084">
        <v>1500000</v>
      </c>
      <c r="J1084">
        <v>90000000</v>
      </c>
      <c r="K1084">
        <v>1500000</v>
      </c>
      <c r="L1084">
        <v>90000000</v>
      </c>
    </row>
    <row r="1085" spans="1:12" x14ac:dyDescent="0.3">
      <c r="A1085" s="32">
        <v>44958</v>
      </c>
      <c r="B1085">
        <v>2023</v>
      </c>
      <c r="C1085" t="s">
        <v>69</v>
      </c>
      <c r="D1085" t="s">
        <v>27</v>
      </c>
      <c r="E1085" t="s">
        <v>7</v>
      </c>
      <c r="F1085">
        <v>23</v>
      </c>
      <c r="G1085">
        <v>3985</v>
      </c>
      <c r="H1085">
        <v>2023</v>
      </c>
      <c r="I1085">
        <v>1500000</v>
      </c>
      <c r="J1085">
        <v>34500000</v>
      </c>
      <c r="K1085">
        <v>1500000</v>
      </c>
      <c r="L1085">
        <v>34500000</v>
      </c>
    </row>
    <row r="1086" spans="1:12" x14ac:dyDescent="0.3">
      <c r="A1086" s="32">
        <v>44958</v>
      </c>
      <c r="B1086">
        <v>2023</v>
      </c>
      <c r="C1086" t="s">
        <v>69</v>
      </c>
      <c r="D1086" t="s">
        <v>41</v>
      </c>
      <c r="E1086" t="s">
        <v>7</v>
      </c>
      <c r="F1086">
        <v>142</v>
      </c>
      <c r="G1086">
        <v>8054</v>
      </c>
      <c r="H1086">
        <v>2023</v>
      </c>
      <c r="I1086">
        <v>1500000</v>
      </c>
      <c r="J1086">
        <v>213000000</v>
      </c>
      <c r="K1086">
        <v>1500000</v>
      </c>
      <c r="L1086">
        <v>213000000</v>
      </c>
    </row>
    <row r="1087" spans="1:12" x14ac:dyDescent="0.3">
      <c r="A1087" s="32">
        <v>44986</v>
      </c>
      <c r="B1087">
        <v>2023</v>
      </c>
      <c r="C1087" t="s">
        <v>69</v>
      </c>
      <c r="D1087" t="s">
        <v>32</v>
      </c>
      <c r="E1087" t="s">
        <v>7</v>
      </c>
      <c r="F1087">
        <v>173</v>
      </c>
      <c r="G1087">
        <v>7764</v>
      </c>
      <c r="H1087">
        <v>2023</v>
      </c>
      <c r="I1087">
        <v>1500000</v>
      </c>
      <c r="J1087">
        <v>259500000</v>
      </c>
      <c r="K1087">
        <v>1500000</v>
      </c>
      <c r="L1087">
        <v>259500000</v>
      </c>
    </row>
    <row r="1088" spans="1:12" x14ac:dyDescent="0.3">
      <c r="A1088" s="32">
        <v>44986</v>
      </c>
      <c r="B1088">
        <v>2023</v>
      </c>
      <c r="C1088" t="s">
        <v>69</v>
      </c>
      <c r="D1088" t="s">
        <v>10</v>
      </c>
      <c r="E1088" t="s">
        <v>7</v>
      </c>
      <c r="F1088">
        <v>20</v>
      </c>
      <c r="G1088">
        <v>8324</v>
      </c>
      <c r="H1088">
        <v>2023</v>
      </c>
      <c r="I1088">
        <v>1500000</v>
      </c>
      <c r="J1088">
        <v>30000000</v>
      </c>
      <c r="K1088">
        <v>1500000</v>
      </c>
      <c r="L1088">
        <v>30000000</v>
      </c>
    </row>
    <row r="1089" spans="1:12" x14ac:dyDescent="0.3">
      <c r="A1089" s="32">
        <v>44986</v>
      </c>
      <c r="B1089">
        <v>2023</v>
      </c>
      <c r="C1089" t="s">
        <v>69</v>
      </c>
      <c r="D1089" t="s">
        <v>21</v>
      </c>
      <c r="E1089" t="s">
        <v>7</v>
      </c>
      <c r="F1089">
        <v>47</v>
      </c>
      <c r="G1089">
        <v>6322</v>
      </c>
      <c r="H1089">
        <v>2023</v>
      </c>
      <c r="I1089">
        <v>1500000</v>
      </c>
      <c r="J1089">
        <v>70500000</v>
      </c>
      <c r="K1089">
        <v>1500000</v>
      </c>
      <c r="L1089">
        <v>70500000</v>
      </c>
    </row>
    <row r="1090" spans="1:12" x14ac:dyDescent="0.3">
      <c r="A1090" s="32">
        <v>44986</v>
      </c>
      <c r="B1090">
        <v>2023</v>
      </c>
      <c r="C1090" t="s">
        <v>69</v>
      </c>
      <c r="D1090" t="s">
        <v>22</v>
      </c>
      <c r="E1090" t="s">
        <v>7</v>
      </c>
      <c r="F1090">
        <v>131</v>
      </c>
      <c r="G1090">
        <v>2589</v>
      </c>
      <c r="H1090">
        <v>2023</v>
      </c>
      <c r="I1090">
        <v>1500000</v>
      </c>
      <c r="J1090">
        <v>196500000</v>
      </c>
      <c r="K1090">
        <v>1500000</v>
      </c>
      <c r="L1090">
        <v>196500000</v>
      </c>
    </row>
    <row r="1091" spans="1:12" x14ac:dyDescent="0.3">
      <c r="A1091" s="32">
        <v>44986</v>
      </c>
      <c r="B1091">
        <v>2023</v>
      </c>
      <c r="C1091" t="s">
        <v>69</v>
      </c>
      <c r="D1091" t="s">
        <v>11</v>
      </c>
      <c r="E1091" t="s">
        <v>7</v>
      </c>
      <c r="F1091">
        <v>95</v>
      </c>
      <c r="G1091">
        <v>5119</v>
      </c>
      <c r="H1091">
        <v>2023</v>
      </c>
      <c r="I1091">
        <v>1500000</v>
      </c>
      <c r="J1091">
        <v>142500000</v>
      </c>
      <c r="K1091">
        <v>1500000</v>
      </c>
      <c r="L1091">
        <v>142500000</v>
      </c>
    </row>
    <row r="1092" spans="1:12" x14ac:dyDescent="0.3">
      <c r="A1092" s="32">
        <v>44986</v>
      </c>
      <c r="B1092">
        <v>2023</v>
      </c>
      <c r="C1092" t="s">
        <v>69</v>
      </c>
      <c r="D1092" t="s">
        <v>12</v>
      </c>
      <c r="E1092" t="s">
        <v>7</v>
      </c>
      <c r="F1092">
        <v>2</v>
      </c>
      <c r="G1092">
        <v>485</v>
      </c>
      <c r="H1092">
        <v>2023</v>
      </c>
      <c r="I1092">
        <v>1500000</v>
      </c>
      <c r="J1092">
        <v>3000000</v>
      </c>
      <c r="K1092">
        <v>1500000</v>
      </c>
      <c r="L1092">
        <v>3000000</v>
      </c>
    </row>
    <row r="1093" spans="1:12" x14ac:dyDescent="0.3">
      <c r="A1093" s="32">
        <v>44986</v>
      </c>
      <c r="B1093">
        <v>2023</v>
      </c>
      <c r="C1093" t="s">
        <v>69</v>
      </c>
      <c r="D1093" t="s">
        <v>23</v>
      </c>
      <c r="E1093" t="s">
        <v>7</v>
      </c>
      <c r="F1093">
        <v>1544</v>
      </c>
      <c r="G1093">
        <v>18638</v>
      </c>
      <c r="H1093">
        <v>2023</v>
      </c>
      <c r="I1093">
        <v>1500000</v>
      </c>
      <c r="J1093">
        <v>2316000000</v>
      </c>
      <c r="K1093">
        <v>1500000</v>
      </c>
      <c r="L1093">
        <v>2316000000</v>
      </c>
    </row>
    <row r="1094" spans="1:12" x14ac:dyDescent="0.3">
      <c r="A1094" s="32">
        <v>44986</v>
      </c>
      <c r="B1094">
        <v>2023</v>
      </c>
      <c r="C1094" t="s">
        <v>69</v>
      </c>
      <c r="D1094" t="s">
        <v>33</v>
      </c>
      <c r="E1094" t="s">
        <v>7</v>
      </c>
      <c r="F1094">
        <v>112</v>
      </c>
      <c r="G1094">
        <v>2439</v>
      </c>
      <c r="H1094">
        <v>2023</v>
      </c>
      <c r="I1094">
        <v>1500000</v>
      </c>
      <c r="J1094">
        <v>168000000</v>
      </c>
      <c r="K1094">
        <v>1500000</v>
      </c>
      <c r="L1094">
        <v>168000000</v>
      </c>
    </row>
    <row r="1095" spans="1:12" x14ac:dyDescent="0.3">
      <c r="A1095" s="32">
        <v>44986</v>
      </c>
      <c r="B1095">
        <v>2023</v>
      </c>
      <c r="C1095" t="s">
        <v>69</v>
      </c>
      <c r="D1095" t="s">
        <v>34</v>
      </c>
      <c r="E1095" t="s">
        <v>7</v>
      </c>
      <c r="F1095">
        <v>498</v>
      </c>
      <c r="G1095">
        <v>26082</v>
      </c>
      <c r="H1095">
        <v>2023</v>
      </c>
      <c r="I1095">
        <v>1500000</v>
      </c>
      <c r="J1095">
        <v>747000000</v>
      </c>
      <c r="K1095">
        <v>1500000</v>
      </c>
      <c r="L1095">
        <v>747000000</v>
      </c>
    </row>
    <row r="1096" spans="1:12" x14ac:dyDescent="0.3">
      <c r="A1096" s="32">
        <v>44986</v>
      </c>
      <c r="B1096">
        <v>2023</v>
      </c>
      <c r="C1096" t="s">
        <v>69</v>
      </c>
      <c r="D1096" t="s">
        <v>30</v>
      </c>
      <c r="E1096" t="s">
        <v>7</v>
      </c>
      <c r="F1096">
        <v>477</v>
      </c>
      <c r="G1096">
        <v>21547</v>
      </c>
      <c r="H1096">
        <v>2023</v>
      </c>
      <c r="I1096">
        <v>1500000</v>
      </c>
      <c r="J1096">
        <v>715500000</v>
      </c>
      <c r="K1096">
        <v>1500000</v>
      </c>
      <c r="L1096">
        <v>715500000</v>
      </c>
    </row>
    <row r="1097" spans="1:12" x14ac:dyDescent="0.3">
      <c r="A1097" s="32">
        <v>44986</v>
      </c>
      <c r="B1097">
        <v>2023</v>
      </c>
      <c r="C1097" t="s">
        <v>69</v>
      </c>
      <c r="D1097" t="s">
        <v>28</v>
      </c>
      <c r="E1097" t="s">
        <v>7</v>
      </c>
      <c r="F1097">
        <v>7</v>
      </c>
      <c r="G1097">
        <v>3574</v>
      </c>
      <c r="H1097">
        <v>2023</v>
      </c>
      <c r="I1097">
        <v>1500000</v>
      </c>
      <c r="J1097">
        <v>10500000</v>
      </c>
      <c r="K1097">
        <v>1500000</v>
      </c>
      <c r="L1097">
        <v>10500000</v>
      </c>
    </row>
    <row r="1098" spans="1:12" x14ac:dyDescent="0.3">
      <c r="A1098" s="32">
        <v>44986</v>
      </c>
      <c r="B1098">
        <v>2023</v>
      </c>
      <c r="C1098" t="s">
        <v>69</v>
      </c>
      <c r="D1098" t="s">
        <v>13</v>
      </c>
      <c r="E1098" t="s">
        <v>7</v>
      </c>
      <c r="F1098">
        <v>17</v>
      </c>
      <c r="G1098">
        <v>5388</v>
      </c>
      <c r="H1098">
        <v>2023</v>
      </c>
      <c r="I1098">
        <v>1500000</v>
      </c>
      <c r="J1098">
        <v>25500000</v>
      </c>
      <c r="K1098">
        <v>1500000</v>
      </c>
      <c r="L1098">
        <v>25500000</v>
      </c>
    </row>
    <row r="1099" spans="1:12" x14ac:dyDescent="0.3">
      <c r="A1099" s="32">
        <v>44986</v>
      </c>
      <c r="B1099">
        <v>2023</v>
      </c>
      <c r="C1099" t="s">
        <v>69</v>
      </c>
      <c r="D1099" t="s">
        <v>31</v>
      </c>
      <c r="E1099" t="s">
        <v>7</v>
      </c>
      <c r="F1099">
        <v>52</v>
      </c>
      <c r="G1099">
        <v>4670</v>
      </c>
      <c r="H1099">
        <v>2023</v>
      </c>
      <c r="I1099">
        <v>1500000</v>
      </c>
      <c r="J1099">
        <v>78000000</v>
      </c>
      <c r="K1099">
        <v>1500000</v>
      </c>
      <c r="L1099">
        <v>78000000</v>
      </c>
    </row>
    <row r="1100" spans="1:12" x14ac:dyDescent="0.3">
      <c r="A1100" s="32">
        <v>44986</v>
      </c>
      <c r="B1100">
        <v>2023</v>
      </c>
      <c r="C1100" t="s">
        <v>69</v>
      </c>
      <c r="D1100" t="s">
        <v>35</v>
      </c>
      <c r="E1100" t="s">
        <v>7</v>
      </c>
      <c r="F1100">
        <v>1062</v>
      </c>
      <c r="G1100">
        <v>28169</v>
      </c>
      <c r="H1100">
        <v>2023</v>
      </c>
      <c r="I1100">
        <v>1500000</v>
      </c>
      <c r="J1100">
        <v>1593000000</v>
      </c>
      <c r="K1100">
        <v>1500000</v>
      </c>
      <c r="L1100">
        <v>1593000000</v>
      </c>
    </row>
    <row r="1101" spans="1:12" x14ac:dyDescent="0.3">
      <c r="A1101" s="32">
        <v>44986</v>
      </c>
      <c r="B1101">
        <v>2023</v>
      </c>
      <c r="C1101" t="s">
        <v>69</v>
      </c>
      <c r="D1101" t="s">
        <v>36</v>
      </c>
      <c r="E1101" t="s">
        <v>7</v>
      </c>
      <c r="F1101">
        <v>1107</v>
      </c>
      <c r="G1101">
        <v>24727</v>
      </c>
      <c r="H1101">
        <v>2023</v>
      </c>
      <c r="I1101">
        <v>1500000</v>
      </c>
      <c r="J1101">
        <v>1660500000</v>
      </c>
      <c r="K1101">
        <v>1500000</v>
      </c>
      <c r="L1101">
        <v>1660500000</v>
      </c>
    </row>
    <row r="1102" spans="1:12" x14ac:dyDescent="0.3">
      <c r="A1102" s="32">
        <v>44986</v>
      </c>
      <c r="B1102">
        <v>2023</v>
      </c>
      <c r="C1102" t="s">
        <v>69</v>
      </c>
      <c r="D1102" t="s">
        <v>24</v>
      </c>
      <c r="E1102" t="s">
        <v>7</v>
      </c>
      <c r="F1102">
        <v>159</v>
      </c>
      <c r="G1102">
        <v>14745</v>
      </c>
      <c r="H1102">
        <v>2023</v>
      </c>
      <c r="I1102">
        <v>1500000</v>
      </c>
      <c r="J1102">
        <v>238500000</v>
      </c>
      <c r="K1102">
        <v>1500000</v>
      </c>
      <c r="L1102">
        <v>238500000</v>
      </c>
    </row>
    <row r="1103" spans="1:12" x14ac:dyDescent="0.3">
      <c r="A1103" s="32">
        <v>44986</v>
      </c>
      <c r="B1103">
        <v>2023</v>
      </c>
      <c r="C1103" t="s">
        <v>69</v>
      </c>
      <c r="D1103" t="s">
        <v>37</v>
      </c>
      <c r="E1103" t="s">
        <v>7</v>
      </c>
      <c r="F1103">
        <v>1389</v>
      </c>
      <c r="G1103">
        <v>42854</v>
      </c>
      <c r="H1103">
        <v>2023</v>
      </c>
      <c r="I1103">
        <v>1500000</v>
      </c>
      <c r="J1103">
        <v>2083500000</v>
      </c>
      <c r="K1103">
        <v>1500000</v>
      </c>
      <c r="L1103">
        <v>2083500000</v>
      </c>
    </row>
    <row r="1104" spans="1:12" x14ac:dyDescent="0.3">
      <c r="A1104" s="32">
        <v>44986</v>
      </c>
      <c r="B1104">
        <v>2023</v>
      </c>
      <c r="C1104" t="s">
        <v>69</v>
      </c>
      <c r="D1104" t="s">
        <v>25</v>
      </c>
      <c r="E1104" t="s">
        <v>7</v>
      </c>
      <c r="F1104">
        <v>74</v>
      </c>
      <c r="G1104">
        <v>6358</v>
      </c>
      <c r="H1104">
        <v>2023</v>
      </c>
      <c r="I1104">
        <v>1500000</v>
      </c>
      <c r="J1104">
        <v>111000000</v>
      </c>
      <c r="K1104">
        <v>1500000</v>
      </c>
      <c r="L1104">
        <v>111000000</v>
      </c>
    </row>
    <row r="1105" spans="1:12" x14ac:dyDescent="0.3">
      <c r="A1105" s="32">
        <v>44986</v>
      </c>
      <c r="B1105">
        <v>2023</v>
      </c>
      <c r="C1105" t="s">
        <v>69</v>
      </c>
      <c r="D1105" t="s">
        <v>19</v>
      </c>
      <c r="E1105" t="s">
        <v>7</v>
      </c>
      <c r="F1105">
        <v>4</v>
      </c>
      <c r="G1105">
        <v>999</v>
      </c>
      <c r="H1105">
        <v>2023</v>
      </c>
      <c r="I1105">
        <v>1500000</v>
      </c>
      <c r="J1105">
        <v>6000000</v>
      </c>
      <c r="K1105">
        <v>1500000</v>
      </c>
      <c r="L1105">
        <v>6000000</v>
      </c>
    </row>
    <row r="1106" spans="1:12" x14ac:dyDescent="0.3">
      <c r="A1106" s="32">
        <v>44986</v>
      </c>
      <c r="B1106">
        <v>2023</v>
      </c>
      <c r="C1106" t="s">
        <v>69</v>
      </c>
      <c r="D1106" t="s">
        <v>26</v>
      </c>
      <c r="E1106" t="s">
        <v>7</v>
      </c>
      <c r="F1106">
        <v>13</v>
      </c>
      <c r="G1106">
        <v>12430</v>
      </c>
      <c r="H1106">
        <v>2023</v>
      </c>
      <c r="I1106">
        <v>1500000</v>
      </c>
      <c r="J1106">
        <v>19500000</v>
      </c>
      <c r="K1106">
        <v>1500000</v>
      </c>
      <c r="L1106">
        <v>19500000</v>
      </c>
    </row>
    <row r="1107" spans="1:12" x14ac:dyDescent="0.3">
      <c r="A1107" s="32">
        <v>44986</v>
      </c>
      <c r="B1107">
        <v>2023</v>
      </c>
      <c r="C1107" t="s">
        <v>69</v>
      </c>
      <c r="D1107" t="s">
        <v>38</v>
      </c>
      <c r="E1107" t="s">
        <v>7</v>
      </c>
      <c r="F1107">
        <v>425</v>
      </c>
      <c r="G1107">
        <v>18370</v>
      </c>
      <c r="H1107">
        <v>2023</v>
      </c>
      <c r="I1107">
        <v>1500000</v>
      </c>
      <c r="J1107">
        <v>637500000</v>
      </c>
      <c r="K1107">
        <v>1500000</v>
      </c>
      <c r="L1107">
        <v>637500000</v>
      </c>
    </row>
    <row r="1108" spans="1:12" x14ac:dyDescent="0.3">
      <c r="A1108" s="32">
        <v>44986</v>
      </c>
      <c r="B1108">
        <v>2023</v>
      </c>
      <c r="C1108" t="s">
        <v>69</v>
      </c>
      <c r="D1108" t="s">
        <v>39</v>
      </c>
      <c r="E1108" t="s">
        <v>7</v>
      </c>
      <c r="F1108">
        <v>571</v>
      </c>
      <c r="G1108">
        <v>22131</v>
      </c>
      <c r="H1108">
        <v>2023</v>
      </c>
      <c r="I1108">
        <v>1500000</v>
      </c>
      <c r="J1108">
        <v>856500000</v>
      </c>
      <c r="K1108">
        <v>1500000</v>
      </c>
      <c r="L1108">
        <v>856500000</v>
      </c>
    </row>
    <row r="1109" spans="1:12" x14ac:dyDescent="0.3">
      <c r="A1109" s="32">
        <v>44986</v>
      </c>
      <c r="B1109">
        <v>2023</v>
      </c>
      <c r="C1109" t="s">
        <v>69</v>
      </c>
      <c r="D1109" t="s">
        <v>20</v>
      </c>
      <c r="E1109" t="s">
        <v>7</v>
      </c>
      <c r="F1109">
        <v>9</v>
      </c>
      <c r="G1109">
        <v>329</v>
      </c>
      <c r="H1109">
        <v>2023</v>
      </c>
      <c r="I1109">
        <v>1500000</v>
      </c>
      <c r="J1109">
        <v>13500000</v>
      </c>
      <c r="K1109">
        <v>1500000</v>
      </c>
      <c r="L1109">
        <v>13500000</v>
      </c>
    </row>
    <row r="1110" spans="1:12" x14ac:dyDescent="0.3">
      <c r="A1110" s="32">
        <v>44986</v>
      </c>
      <c r="B1110">
        <v>2023</v>
      </c>
      <c r="C1110" t="s">
        <v>69</v>
      </c>
      <c r="D1110" t="s">
        <v>40</v>
      </c>
      <c r="E1110" t="s">
        <v>7</v>
      </c>
      <c r="F1110">
        <v>431</v>
      </c>
      <c r="G1110">
        <v>34186</v>
      </c>
      <c r="H1110">
        <v>2023</v>
      </c>
      <c r="I1110">
        <v>1500000</v>
      </c>
      <c r="J1110">
        <v>646500000</v>
      </c>
      <c r="K1110">
        <v>1500000</v>
      </c>
      <c r="L1110">
        <v>646500000</v>
      </c>
    </row>
    <row r="1111" spans="1:12" x14ac:dyDescent="0.3">
      <c r="A1111" s="32">
        <v>44986</v>
      </c>
      <c r="B1111">
        <v>2023</v>
      </c>
      <c r="C1111" t="s">
        <v>69</v>
      </c>
      <c r="D1111" t="s">
        <v>27</v>
      </c>
      <c r="E1111" t="s">
        <v>7</v>
      </c>
      <c r="F1111">
        <v>48</v>
      </c>
      <c r="G1111">
        <v>4596</v>
      </c>
      <c r="H1111">
        <v>2023</v>
      </c>
      <c r="I1111">
        <v>1500000</v>
      </c>
      <c r="J1111">
        <v>72000000</v>
      </c>
      <c r="K1111">
        <v>1500000</v>
      </c>
      <c r="L1111">
        <v>72000000</v>
      </c>
    </row>
    <row r="1112" spans="1:12" x14ac:dyDescent="0.3">
      <c r="A1112" s="32">
        <v>44986</v>
      </c>
      <c r="B1112">
        <v>2023</v>
      </c>
      <c r="C1112" t="s">
        <v>69</v>
      </c>
      <c r="D1112" t="s">
        <v>41</v>
      </c>
      <c r="E1112" t="s">
        <v>7</v>
      </c>
      <c r="F1112">
        <v>352</v>
      </c>
      <c r="G1112">
        <v>8955</v>
      </c>
      <c r="H1112">
        <v>2023</v>
      </c>
      <c r="I1112">
        <v>1500000</v>
      </c>
      <c r="J1112">
        <v>528000000</v>
      </c>
      <c r="K1112">
        <v>1500000</v>
      </c>
      <c r="L1112">
        <v>528000000</v>
      </c>
    </row>
    <row r="1113" spans="1:12" x14ac:dyDescent="0.3">
      <c r="A1113" s="32">
        <v>45017</v>
      </c>
      <c r="B1113">
        <v>2024</v>
      </c>
      <c r="C1113" t="s">
        <v>72</v>
      </c>
      <c r="D1113" t="s">
        <v>32</v>
      </c>
      <c r="E1113" t="s">
        <v>7</v>
      </c>
      <c r="F1113">
        <v>225</v>
      </c>
      <c r="G1113">
        <v>7229</v>
      </c>
      <c r="H1113">
        <v>2023</v>
      </c>
      <c r="I1113">
        <v>1500000</v>
      </c>
      <c r="J1113">
        <v>337500000</v>
      </c>
      <c r="K1113">
        <v>1500000</v>
      </c>
      <c r="L1113">
        <v>337500000</v>
      </c>
    </row>
    <row r="1114" spans="1:12" x14ac:dyDescent="0.3">
      <c r="A1114" s="32">
        <v>45017</v>
      </c>
      <c r="B1114">
        <v>2024</v>
      </c>
      <c r="C1114" t="s">
        <v>72</v>
      </c>
      <c r="D1114" t="s">
        <v>10</v>
      </c>
      <c r="E1114" t="s">
        <v>7</v>
      </c>
      <c r="F1114">
        <v>20</v>
      </c>
      <c r="G1114">
        <v>7022</v>
      </c>
      <c r="H1114">
        <v>2023</v>
      </c>
      <c r="I1114">
        <v>1500000</v>
      </c>
      <c r="J1114">
        <v>30000000</v>
      </c>
      <c r="K1114">
        <v>1500000</v>
      </c>
      <c r="L1114">
        <v>30000000</v>
      </c>
    </row>
    <row r="1115" spans="1:12" x14ac:dyDescent="0.3">
      <c r="A1115" s="32">
        <v>45017</v>
      </c>
      <c r="B1115">
        <v>2024</v>
      </c>
      <c r="C1115" t="s">
        <v>72</v>
      </c>
      <c r="D1115" t="s">
        <v>21</v>
      </c>
      <c r="E1115" t="s">
        <v>7</v>
      </c>
      <c r="F1115">
        <v>40</v>
      </c>
      <c r="G1115">
        <v>5840</v>
      </c>
      <c r="H1115">
        <v>2023</v>
      </c>
      <c r="I1115">
        <v>1500000</v>
      </c>
      <c r="J1115">
        <v>60000000</v>
      </c>
      <c r="K1115">
        <v>1500000</v>
      </c>
      <c r="L1115">
        <v>60000000</v>
      </c>
    </row>
    <row r="1116" spans="1:12" x14ac:dyDescent="0.3">
      <c r="A1116" s="32">
        <v>45017</v>
      </c>
      <c r="B1116">
        <v>2024</v>
      </c>
      <c r="C1116" t="s">
        <v>72</v>
      </c>
      <c r="D1116" t="s">
        <v>22</v>
      </c>
      <c r="E1116" t="s">
        <v>7</v>
      </c>
      <c r="F1116">
        <v>62</v>
      </c>
      <c r="G1116">
        <v>2482</v>
      </c>
      <c r="H1116">
        <v>2023</v>
      </c>
      <c r="I1116">
        <v>1500000</v>
      </c>
      <c r="J1116">
        <v>93000000</v>
      </c>
      <c r="K1116">
        <v>1500000</v>
      </c>
      <c r="L1116">
        <v>93000000</v>
      </c>
    </row>
    <row r="1117" spans="1:12" x14ac:dyDescent="0.3">
      <c r="A1117" s="32">
        <v>45017</v>
      </c>
      <c r="B1117">
        <v>2024</v>
      </c>
      <c r="C1117" t="s">
        <v>72</v>
      </c>
      <c r="D1117" t="s">
        <v>11</v>
      </c>
      <c r="E1117" t="s">
        <v>7</v>
      </c>
      <c r="F1117">
        <v>93</v>
      </c>
      <c r="G1117">
        <v>5558</v>
      </c>
      <c r="H1117">
        <v>2023</v>
      </c>
      <c r="I1117">
        <v>1500000</v>
      </c>
      <c r="J1117">
        <v>139500000</v>
      </c>
      <c r="K1117">
        <v>1500000</v>
      </c>
      <c r="L1117">
        <v>139500000</v>
      </c>
    </row>
    <row r="1118" spans="1:12" x14ac:dyDescent="0.3">
      <c r="A1118" s="32">
        <v>45017</v>
      </c>
      <c r="B1118">
        <v>2024</v>
      </c>
      <c r="C1118" t="s">
        <v>72</v>
      </c>
      <c r="D1118" t="s">
        <v>23</v>
      </c>
      <c r="E1118" t="s">
        <v>7</v>
      </c>
      <c r="F1118">
        <v>551</v>
      </c>
      <c r="G1118">
        <v>14861</v>
      </c>
      <c r="H1118">
        <v>2023</v>
      </c>
      <c r="I1118">
        <v>1500000</v>
      </c>
      <c r="J1118">
        <v>826500000</v>
      </c>
      <c r="K1118">
        <v>1500000</v>
      </c>
      <c r="L1118">
        <v>826500000</v>
      </c>
    </row>
    <row r="1119" spans="1:12" x14ac:dyDescent="0.3">
      <c r="A1119" s="32">
        <v>45017</v>
      </c>
      <c r="B1119">
        <v>2024</v>
      </c>
      <c r="C1119" t="s">
        <v>72</v>
      </c>
      <c r="D1119" t="s">
        <v>33</v>
      </c>
      <c r="E1119" t="s">
        <v>7</v>
      </c>
      <c r="F1119">
        <v>57</v>
      </c>
      <c r="G1119">
        <v>1633</v>
      </c>
      <c r="H1119">
        <v>2023</v>
      </c>
      <c r="I1119">
        <v>1500000</v>
      </c>
      <c r="J1119">
        <v>85500000</v>
      </c>
      <c r="K1119">
        <v>1500000</v>
      </c>
      <c r="L1119">
        <v>85500000</v>
      </c>
    </row>
    <row r="1120" spans="1:12" x14ac:dyDescent="0.3">
      <c r="A1120" s="32">
        <v>45017</v>
      </c>
      <c r="B1120">
        <v>2024</v>
      </c>
      <c r="C1120" t="s">
        <v>72</v>
      </c>
      <c r="D1120" t="s">
        <v>34</v>
      </c>
      <c r="E1120" t="s">
        <v>7</v>
      </c>
      <c r="F1120">
        <v>537</v>
      </c>
      <c r="G1120">
        <v>28451</v>
      </c>
      <c r="H1120">
        <v>2023</v>
      </c>
      <c r="I1120">
        <v>1500000</v>
      </c>
      <c r="J1120">
        <v>805500000</v>
      </c>
      <c r="K1120">
        <v>1500000</v>
      </c>
      <c r="L1120">
        <v>805500000</v>
      </c>
    </row>
    <row r="1121" spans="1:12" x14ac:dyDescent="0.3">
      <c r="A1121" s="32">
        <v>45017</v>
      </c>
      <c r="B1121">
        <v>2024</v>
      </c>
      <c r="C1121" t="s">
        <v>72</v>
      </c>
      <c r="D1121" t="s">
        <v>30</v>
      </c>
      <c r="E1121" t="s">
        <v>7</v>
      </c>
      <c r="F1121">
        <v>363</v>
      </c>
      <c r="G1121">
        <v>21914</v>
      </c>
      <c r="H1121">
        <v>2023</v>
      </c>
      <c r="I1121">
        <v>1500000</v>
      </c>
      <c r="J1121">
        <v>544500000</v>
      </c>
      <c r="K1121">
        <v>1500000</v>
      </c>
      <c r="L1121">
        <v>544500000</v>
      </c>
    </row>
    <row r="1122" spans="1:12" x14ac:dyDescent="0.3">
      <c r="A1122" s="32">
        <v>45017</v>
      </c>
      <c r="B1122">
        <v>2024</v>
      </c>
      <c r="C1122" t="s">
        <v>72</v>
      </c>
      <c r="D1122" t="s">
        <v>28</v>
      </c>
      <c r="E1122" t="s">
        <v>7</v>
      </c>
      <c r="F1122">
        <v>9</v>
      </c>
      <c r="G1122">
        <v>3880</v>
      </c>
      <c r="H1122">
        <v>2023</v>
      </c>
      <c r="I1122">
        <v>1500000</v>
      </c>
      <c r="J1122">
        <v>13500000</v>
      </c>
      <c r="K1122">
        <v>1500000</v>
      </c>
      <c r="L1122">
        <v>13500000</v>
      </c>
    </row>
    <row r="1123" spans="1:12" x14ac:dyDescent="0.3">
      <c r="A1123" s="32">
        <v>45017</v>
      </c>
      <c r="B1123">
        <v>2024</v>
      </c>
      <c r="C1123" t="s">
        <v>72</v>
      </c>
      <c r="D1123" t="s">
        <v>13</v>
      </c>
      <c r="E1123" t="s">
        <v>7</v>
      </c>
      <c r="F1123">
        <v>4</v>
      </c>
      <c r="G1123">
        <v>3728</v>
      </c>
      <c r="H1123">
        <v>2023</v>
      </c>
      <c r="I1123">
        <v>1500000</v>
      </c>
      <c r="J1123">
        <v>6000000</v>
      </c>
      <c r="K1123">
        <v>1500000</v>
      </c>
      <c r="L1123">
        <v>6000000</v>
      </c>
    </row>
    <row r="1124" spans="1:12" x14ac:dyDescent="0.3">
      <c r="A1124" s="32">
        <v>45017</v>
      </c>
      <c r="B1124">
        <v>2024</v>
      </c>
      <c r="C1124" t="s">
        <v>72</v>
      </c>
      <c r="D1124" t="s">
        <v>31</v>
      </c>
      <c r="E1124" t="s">
        <v>7</v>
      </c>
      <c r="F1124">
        <v>39</v>
      </c>
      <c r="G1124">
        <v>4281</v>
      </c>
      <c r="H1124">
        <v>2023</v>
      </c>
      <c r="I1124">
        <v>1500000</v>
      </c>
      <c r="J1124">
        <v>58500000</v>
      </c>
      <c r="K1124">
        <v>1500000</v>
      </c>
      <c r="L1124">
        <v>58500000</v>
      </c>
    </row>
    <row r="1125" spans="1:12" x14ac:dyDescent="0.3">
      <c r="A1125" s="32">
        <v>45017</v>
      </c>
      <c r="B1125">
        <v>2024</v>
      </c>
      <c r="C1125" t="s">
        <v>72</v>
      </c>
      <c r="D1125" t="s">
        <v>35</v>
      </c>
      <c r="E1125" t="s">
        <v>7</v>
      </c>
      <c r="F1125">
        <v>762</v>
      </c>
      <c r="G1125">
        <v>22368</v>
      </c>
      <c r="H1125">
        <v>2023</v>
      </c>
      <c r="I1125">
        <v>1500000</v>
      </c>
      <c r="J1125">
        <v>1143000000</v>
      </c>
      <c r="K1125">
        <v>1500000</v>
      </c>
      <c r="L1125">
        <v>1143000000</v>
      </c>
    </row>
    <row r="1126" spans="1:12" x14ac:dyDescent="0.3">
      <c r="A1126" s="32">
        <v>45017</v>
      </c>
      <c r="B1126">
        <v>2024</v>
      </c>
      <c r="C1126" t="s">
        <v>72</v>
      </c>
      <c r="D1126" t="s">
        <v>36</v>
      </c>
      <c r="E1126" t="s">
        <v>7</v>
      </c>
      <c r="F1126">
        <v>637</v>
      </c>
      <c r="G1126">
        <v>9171</v>
      </c>
      <c r="H1126">
        <v>2023</v>
      </c>
      <c r="I1126">
        <v>1500000</v>
      </c>
      <c r="J1126">
        <v>955500000</v>
      </c>
      <c r="K1126">
        <v>1500000</v>
      </c>
      <c r="L1126">
        <v>955500000</v>
      </c>
    </row>
    <row r="1127" spans="1:12" x14ac:dyDescent="0.3">
      <c r="A1127" s="32">
        <v>45017</v>
      </c>
      <c r="B1127">
        <v>2024</v>
      </c>
      <c r="C1127" t="s">
        <v>72</v>
      </c>
      <c r="D1127" t="s">
        <v>24</v>
      </c>
      <c r="E1127" t="s">
        <v>7</v>
      </c>
      <c r="F1127">
        <v>95</v>
      </c>
      <c r="G1127">
        <v>10894</v>
      </c>
      <c r="H1127">
        <v>2023</v>
      </c>
      <c r="I1127">
        <v>1500000</v>
      </c>
      <c r="J1127">
        <v>142500000</v>
      </c>
      <c r="K1127">
        <v>1500000</v>
      </c>
      <c r="L1127">
        <v>142500000</v>
      </c>
    </row>
    <row r="1128" spans="1:12" x14ac:dyDescent="0.3">
      <c r="A1128" s="32">
        <v>45017</v>
      </c>
      <c r="B1128">
        <v>2024</v>
      </c>
      <c r="C1128" t="s">
        <v>72</v>
      </c>
      <c r="D1128" t="s">
        <v>37</v>
      </c>
      <c r="E1128" t="s">
        <v>7</v>
      </c>
      <c r="F1128">
        <v>1139</v>
      </c>
      <c r="G1128">
        <v>35336</v>
      </c>
      <c r="H1128">
        <v>2023</v>
      </c>
      <c r="I1128">
        <v>1500000</v>
      </c>
      <c r="J1128">
        <v>1708500000</v>
      </c>
      <c r="K1128">
        <v>1500000</v>
      </c>
      <c r="L1128">
        <v>1708500000</v>
      </c>
    </row>
    <row r="1129" spans="1:12" x14ac:dyDescent="0.3">
      <c r="A1129" s="32">
        <v>45017</v>
      </c>
      <c r="B1129">
        <v>2024</v>
      </c>
      <c r="C1129" t="s">
        <v>72</v>
      </c>
      <c r="D1129" t="s">
        <v>16</v>
      </c>
      <c r="E1129" t="s">
        <v>7</v>
      </c>
      <c r="F1129">
        <v>2</v>
      </c>
      <c r="G1129">
        <v>1094</v>
      </c>
      <c r="H1129">
        <v>2023</v>
      </c>
      <c r="I1129">
        <v>1500000</v>
      </c>
      <c r="J1129">
        <v>3000000</v>
      </c>
      <c r="K1129">
        <v>1500000</v>
      </c>
      <c r="L1129">
        <v>3000000</v>
      </c>
    </row>
    <row r="1130" spans="1:12" x14ac:dyDescent="0.3">
      <c r="A1130" s="32">
        <v>45017</v>
      </c>
      <c r="B1130">
        <v>2024</v>
      </c>
      <c r="C1130" t="s">
        <v>72</v>
      </c>
      <c r="D1130" t="s">
        <v>25</v>
      </c>
      <c r="E1130" t="s">
        <v>7</v>
      </c>
      <c r="F1130">
        <v>84</v>
      </c>
      <c r="G1130">
        <v>5315</v>
      </c>
      <c r="H1130">
        <v>2023</v>
      </c>
      <c r="I1130">
        <v>1500000</v>
      </c>
      <c r="J1130">
        <v>126000000</v>
      </c>
      <c r="K1130">
        <v>1500000</v>
      </c>
      <c r="L1130">
        <v>126000000</v>
      </c>
    </row>
    <row r="1131" spans="1:12" x14ac:dyDescent="0.3">
      <c r="A1131" s="32">
        <v>45017</v>
      </c>
      <c r="B1131">
        <v>2024</v>
      </c>
      <c r="C1131" t="s">
        <v>72</v>
      </c>
      <c r="D1131" t="s">
        <v>19</v>
      </c>
      <c r="E1131" t="s">
        <v>7</v>
      </c>
      <c r="F1131">
        <v>5</v>
      </c>
      <c r="G1131">
        <v>735</v>
      </c>
      <c r="H1131">
        <v>2023</v>
      </c>
      <c r="I1131">
        <v>1500000</v>
      </c>
      <c r="J1131">
        <v>7500000</v>
      </c>
      <c r="K1131">
        <v>1500000</v>
      </c>
      <c r="L1131">
        <v>7500000</v>
      </c>
    </row>
    <row r="1132" spans="1:12" x14ac:dyDescent="0.3">
      <c r="A1132" s="32">
        <v>45017</v>
      </c>
      <c r="B1132">
        <v>2024</v>
      </c>
      <c r="C1132" t="s">
        <v>72</v>
      </c>
      <c r="D1132" t="s">
        <v>26</v>
      </c>
      <c r="E1132" t="s">
        <v>7</v>
      </c>
      <c r="F1132">
        <v>22</v>
      </c>
      <c r="G1132">
        <v>9734</v>
      </c>
      <c r="H1132">
        <v>2023</v>
      </c>
      <c r="I1132">
        <v>1500000</v>
      </c>
      <c r="J1132">
        <v>33000000</v>
      </c>
      <c r="K1132">
        <v>1500000</v>
      </c>
      <c r="L1132">
        <v>33000000</v>
      </c>
    </row>
    <row r="1133" spans="1:12" x14ac:dyDescent="0.3">
      <c r="A1133" s="32">
        <v>45017</v>
      </c>
      <c r="B1133">
        <v>2024</v>
      </c>
      <c r="C1133" t="s">
        <v>72</v>
      </c>
      <c r="D1133" t="s">
        <v>38</v>
      </c>
      <c r="E1133" t="s">
        <v>7</v>
      </c>
      <c r="F1133">
        <v>291</v>
      </c>
      <c r="G1133">
        <v>14377</v>
      </c>
      <c r="H1133">
        <v>2023</v>
      </c>
      <c r="I1133">
        <v>1500000</v>
      </c>
      <c r="J1133">
        <v>436500000</v>
      </c>
      <c r="K1133">
        <v>1500000</v>
      </c>
      <c r="L1133">
        <v>436500000</v>
      </c>
    </row>
    <row r="1134" spans="1:12" x14ac:dyDescent="0.3">
      <c r="A1134" s="32">
        <v>45017</v>
      </c>
      <c r="B1134">
        <v>2024</v>
      </c>
      <c r="C1134" t="s">
        <v>72</v>
      </c>
      <c r="D1134" t="s">
        <v>39</v>
      </c>
      <c r="E1134" t="s">
        <v>7</v>
      </c>
      <c r="F1134">
        <v>399</v>
      </c>
      <c r="G1134">
        <v>18659</v>
      </c>
      <c r="H1134">
        <v>2023</v>
      </c>
      <c r="I1134">
        <v>1500000</v>
      </c>
      <c r="J1134">
        <v>598500000</v>
      </c>
      <c r="K1134">
        <v>1500000</v>
      </c>
      <c r="L1134">
        <v>598500000</v>
      </c>
    </row>
    <row r="1135" spans="1:12" x14ac:dyDescent="0.3">
      <c r="A1135" s="32">
        <v>45017</v>
      </c>
      <c r="B1135">
        <v>2024</v>
      </c>
      <c r="C1135" t="s">
        <v>72</v>
      </c>
      <c r="D1135" t="s">
        <v>40</v>
      </c>
      <c r="E1135" t="s">
        <v>7</v>
      </c>
      <c r="F1135">
        <v>364</v>
      </c>
      <c r="G1135">
        <v>32143</v>
      </c>
      <c r="H1135">
        <v>2023</v>
      </c>
      <c r="I1135">
        <v>1500000</v>
      </c>
      <c r="J1135">
        <v>546000000</v>
      </c>
      <c r="K1135">
        <v>1500000</v>
      </c>
      <c r="L1135">
        <v>546000000</v>
      </c>
    </row>
    <row r="1136" spans="1:12" x14ac:dyDescent="0.3">
      <c r="A1136" s="32">
        <v>45017</v>
      </c>
      <c r="B1136">
        <v>2024</v>
      </c>
      <c r="C1136" t="s">
        <v>72</v>
      </c>
      <c r="D1136" t="s">
        <v>27</v>
      </c>
      <c r="E1136" t="s">
        <v>7</v>
      </c>
      <c r="F1136">
        <v>47</v>
      </c>
      <c r="G1136">
        <v>4887</v>
      </c>
      <c r="H1136">
        <v>2023</v>
      </c>
      <c r="I1136">
        <v>1500000</v>
      </c>
      <c r="J1136">
        <v>70500000</v>
      </c>
      <c r="K1136">
        <v>1500000</v>
      </c>
      <c r="L1136">
        <v>70500000</v>
      </c>
    </row>
    <row r="1137" spans="1:12" x14ac:dyDescent="0.3">
      <c r="A1137" s="32">
        <v>45017</v>
      </c>
      <c r="B1137">
        <v>2024</v>
      </c>
      <c r="C1137" t="s">
        <v>72</v>
      </c>
      <c r="D1137" t="s">
        <v>41</v>
      </c>
      <c r="E1137" t="s">
        <v>7</v>
      </c>
      <c r="F1137">
        <v>152</v>
      </c>
      <c r="G1137">
        <v>7999</v>
      </c>
      <c r="H1137">
        <v>2023</v>
      </c>
      <c r="I1137">
        <v>1500000</v>
      </c>
      <c r="J1137">
        <v>228000000</v>
      </c>
      <c r="K1137">
        <v>1500000</v>
      </c>
      <c r="L1137">
        <v>228000000</v>
      </c>
    </row>
    <row r="1138" spans="1:12" x14ac:dyDescent="0.3">
      <c r="A1138" s="32">
        <v>45047</v>
      </c>
      <c r="B1138">
        <v>2024</v>
      </c>
      <c r="C1138" t="s">
        <v>72</v>
      </c>
      <c r="D1138" t="s">
        <v>32</v>
      </c>
      <c r="E1138" t="s">
        <v>7</v>
      </c>
      <c r="F1138">
        <v>216</v>
      </c>
      <c r="G1138">
        <v>8095</v>
      </c>
      <c r="H1138">
        <v>2023</v>
      </c>
      <c r="I1138">
        <v>1500000</v>
      </c>
      <c r="J1138">
        <v>324000000</v>
      </c>
      <c r="K1138">
        <v>1500000</v>
      </c>
      <c r="L1138">
        <v>324000000</v>
      </c>
    </row>
    <row r="1139" spans="1:12" x14ac:dyDescent="0.3">
      <c r="A1139" s="32">
        <v>45047</v>
      </c>
      <c r="B1139">
        <v>2024</v>
      </c>
      <c r="C1139" t="s">
        <v>72</v>
      </c>
      <c r="D1139" t="s">
        <v>10</v>
      </c>
      <c r="E1139" t="s">
        <v>7</v>
      </c>
      <c r="F1139">
        <v>30</v>
      </c>
      <c r="G1139">
        <v>6994</v>
      </c>
      <c r="H1139">
        <v>2023</v>
      </c>
      <c r="I1139">
        <v>1500000</v>
      </c>
      <c r="J1139">
        <v>45000000</v>
      </c>
      <c r="K1139">
        <v>1500000</v>
      </c>
      <c r="L1139">
        <v>45000000</v>
      </c>
    </row>
    <row r="1140" spans="1:12" x14ac:dyDescent="0.3">
      <c r="A1140" s="32">
        <v>45047</v>
      </c>
      <c r="B1140">
        <v>2024</v>
      </c>
      <c r="C1140" t="s">
        <v>72</v>
      </c>
      <c r="D1140" t="s">
        <v>21</v>
      </c>
      <c r="E1140" t="s">
        <v>7</v>
      </c>
      <c r="F1140">
        <v>46</v>
      </c>
      <c r="G1140">
        <v>6865</v>
      </c>
      <c r="H1140">
        <v>2023</v>
      </c>
      <c r="I1140">
        <v>1500000</v>
      </c>
      <c r="J1140">
        <v>69000000</v>
      </c>
      <c r="K1140">
        <v>1500000</v>
      </c>
      <c r="L1140">
        <v>69000000</v>
      </c>
    </row>
    <row r="1141" spans="1:12" x14ac:dyDescent="0.3">
      <c r="A1141" s="32">
        <v>45047</v>
      </c>
      <c r="B1141">
        <v>2024</v>
      </c>
      <c r="C1141" t="s">
        <v>72</v>
      </c>
      <c r="D1141" t="s">
        <v>22</v>
      </c>
      <c r="E1141" t="s">
        <v>7</v>
      </c>
      <c r="F1141">
        <v>83</v>
      </c>
      <c r="G1141">
        <v>2556</v>
      </c>
      <c r="H1141">
        <v>2023</v>
      </c>
      <c r="I1141">
        <v>1500000</v>
      </c>
      <c r="J1141">
        <v>124500000</v>
      </c>
      <c r="K1141">
        <v>1500000</v>
      </c>
      <c r="L1141">
        <v>124500000</v>
      </c>
    </row>
    <row r="1142" spans="1:12" x14ac:dyDescent="0.3">
      <c r="A1142" s="32">
        <v>45047</v>
      </c>
      <c r="B1142">
        <v>2024</v>
      </c>
      <c r="C1142" t="s">
        <v>72</v>
      </c>
      <c r="D1142" t="s">
        <v>11</v>
      </c>
      <c r="E1142" t="s">
        <v>7</v>
      </c>
      <c r="F1142">
        <v>185</v>
      </c>
      <c r="G1142">
        <v>3785</v>
      </c>
      <c r="H1142">
        <v>2023</v>
      </c>
      <c r="I1142">
        <v>1500000</v>
      </c>
      <c r="J1142">
        <v>277500000</v>
      </c>
      <c r="K1142">
        <v>1500000</v>
      </c>
      <c r="L1142">
        <v>277500000</v>
      </c>
    </row>
    <row r="1143" spans="1:12" x14ac:dyDescent="0.3">
      <c r="A1143" s="32">
        <v>45047</v>
      </c>
      <c r="B1143">
        <v>2024</v>
      </c>
      <c r="C1143" t="s">
        <v>72</v>
      </c>
      <c r="D1143" t="s">
        <v>12</v>
      </c>
      <c r="E1143" t="s">
        <v>7</v>
      </c>
      <c r="F1143">
        <v>4</v>
      </c>
      <c r="G1143">
        <v>416</v>
      </c>
      <c r="H1143">
        <v>2023</v>
      </c>
      <c r="I1143">
        <v>1500000</v>
      </c>
      <c r="J1143">
        <v>6000000</v>
      </c>
      <c r="K1143">
        <v>1500000</v>
      </c>
      <c r="L1143">
        <v>6000000</v>
      </c>
    </row>
    <row r="1144" spans="1:12" x14ac:dyDescent="0.3">
      <c r="A1144" s="32">
        <v>45047</v>
      </c>
      <c r="B1144">
        <v>2024</v>
      </c>
      <c r="C1144" t="s">
        <v>72</v>
      </c>
      <c r="D1144" t="s">
        <v>23</v>
      </c>
      <c r="E1144" t="s">
        <v>7</v>
      </c>
      <c r="F1144">
        <v>787</v>
      </c>
      <c r="G1144">
        <v>16609</v>
      </c>
      <c r="H1144">
        <v>2023</v>
      </c>
      <c r="I1144">
        <v>1500000</v>
      </c>
      <c r="J1144">
        <v>1180500000</v>
      </c>
      <c r="K1144">
        <v>1500000</v>
      </c>
      <c r="L1144">
        <v>1180500000</v>
      </c>
    </row>
    <row r="1145" spans="1:12" x14ac:dyDescent="0.3">
      <c r="A1145" s="32">
        <v>45047</v>
      </c>
      <c r="B1145">
        <v>2024</v>
      </c>
      <c r="C1145" t="s">
        <v>72</v>
      </c>
      <c r="D1145" t="s">
        <v>33</v>
      </c>
      <c r="E1145" t="s">
        <v>7</v>
      </c>
      <c r="F1145">
        <v>85</v>
      </c>
      <c r="G1145">
        <v>1878</v>
      </c>
      <c r="H1145">
        <v>2023</v>
      </c>
      <c r="I1145">
        <v>1500000</v>
      </c>
      <c r="J1145">
        <v>127500000</v>
      </c>
      <c r="K1145">
        <v>1500000</v>
      </c>
      <c r="L1145">
        <v>127500000</v>
      </c>
    </row>
    <row r="1146" spans="1:12" x14ac:dyDescent="0.3">
      <c r="A1146" s="32">
        <v>45047</v>
      </c>
      <c r="B1146">
        <v>2024</v>
      </c>
      <c r="C1146" t="s">
        <v>72</v>
      </c>
      <c r="D1146" t="s">
        <v>34</v>
      </c>
      <c r="E1146" t="s">
        <v>7</v>
      </c>
      <c r="F1146">
        <v>710</v>
      </c>
      <c r="G1146">
        <v>25770</v>
      </c>
      <c r="H1146">
        <v>2023</v>
      </c>
      <c r="I1146">
        <v>1500000</v>
      </c>
      <c r="J1146">
        <v>1065000000</v>
      </c>
      <c r="K1146">
        <v>1500000</v>
      </c>
      <c r="L1146">
        <v>1065000000</v>
      </c>
    </row>
    <row r="1147" spans="1:12" x14ac:dyDescent="0.3">
      <c r="A1147" s="32">
        <v>45047</v>
      </c>
      <c r="B1147">
        <v>2024</v>
      </c>
      <c r="C1147" t="s">
        <v>72</v>
      </c>
      <c r="D1147" t="s">
        <v>30</v>
      </c>
      <c r="E1147" t="s">
        <v>7</v>
      </c>
      <c r="F1147">
        <v>211</v>
      </c>
      <c r="G1147">
        <v>21218</v>
      </c>
      <c r="H1147">
        <v>2023</v>
      </c>
      <c r="I1147">
        <v>1500000</v>
      </c>
      <c r="J1147">
        <v>316500000</v>
      </c>
      <c r="K1147">
        <v>1500000</v>
      </c>
      <c r="L1147">
        <v>316500000</v>
      </c>
    </row>
    <row r="1148" spans="1:12" x14ac:dyDescent="0.3">
      <c r="A1148" s="32">
        <v>45047</v>
      </c>
      <c r="B1148">
        <v>2024</v>
      </c>
      <c r="C1148" t="s">
        <v>72</v>
      </c>
      <c r="D1148" t="s">
        <v>28</v>
      </c>
      <c r="E1148" t="s">
        <v>7</v>
      </c>
      <c r="F1148">
        <v>21</v>
      </c>
      <c r="G1148">
        <v>3565</v>
      </c>
      <c r="H1148">
        <v>2023</v>
      </c>
      <c r="I1148">
        <v>1500000</v>
      </c>
      <c r="J1148">
        <v>31500000</v>
      </c>
      <c r="K1148">
        <v>1500000</v>
      </c>
      <c r="L1148">
        <v>31500000</v>
      </c>
    </row>
    <row r="1149" spans="1:12" x14ac:dyDescent="0.3">
      <c r="A1149" s="32">
        <v>45047</v>
      </c>
      <c r="B1149">
        <v>2024</v>
      </c>
      <c r="C1149" t="s">
        <v>72</v>
      </c>
      <c r="D1149" t="s">
        <v>13</v>
      </c>
      <c r="E1149" t="s">
        <v>7</v>
      </c>
      <c r="F1149">
        <v>14</v>
      </c>
      <c r="G1149">
        <v>5095</v>
      </c>
      <c r="H1149">
        <v>2023</v>
      </c>
      <c r="I1149">
        <v>1500000</v>
      </c>
      <c r="J1149">
        <v>21000000</v>
      </c>
      <c r="K1149">
        <v>1500000</v>
      </c>
      <c r="L1149">
        <v>21000000</v>
      </c>
    </row>
    <row r="1150" spans="1:12" x14ac:dyDescent="0.3">
      <c r="A1150" s="32">
        <v>45047</v>
      </c>
      <c r="B1150">
        <v>2024</v>
      </c>
      <c r="C1150" t="s">
        <v>72</v>
      </c>
      <c r="D1150" t="s">
        <v>31</v>
      </c>
      <c r="E1150" t="s">
        <v>7</v>
      </c>
      <c r="F1150">
        <v>37</v>
      </c>
      <c r="G1150">
        <v>4755</v>
      </c>
      <c r="H1150">
        <v>2023</v>
      </c>
      <c r="I1150">
        <v>1500000</v>
      </c>
      <c r="J1150">
        <v>55500000</v>
      </c>
      <c r="K1150">
        <v>1500000</v>
      </c>
      <c r="L1150">
        <v>55500000</v>
      </c>
    </row>
    <row r="1151" spans="1:12" x14ac:dyDescent="0.3">
      <c r="A1151" s="32">
        <v>45047</v>
      </c>
      <c r="B1151">
        <v>2024</v>
      </c>
      <c r="C1151" t="s">
        <v>72</v>
      </c>
      <c r="D1151" t="s">
        <v>35</v>
      </c>
      <c r="E1151" t="s">
        <v>7</v>
      </c>
      <c r="F1151">
        <v>999</v>
      </c>
      <c r="G1151">
        <v>22601</v>
      </c>
      <c r="H1151">
        <v>2023</v>
      </c>
      <c r="I1151">
        <v>1500000</v>
      </c>
      <c r="J1151">
        <v>1498500000</v>
      </c>
      <c r="K1151">
        <v>1500000</v>
      </c>
      <c r="L1151">
        <v>1498500000</v>
      </c>
    </row>
    <row r="1152" spans="1:12" x14ac:dyDescent="0.3">
      <c r="A1152" s="32">
        <v>45047</v>
      </c>
      <c r="B1152">
        <v>2024</v>
      </c>
      <c r="C1152" t="s">
        <v>72</v>
      </c>
      <c r="D1152" t="s">
        <v>36</v>
      </c>
      <c r="E1152" t="s">
        <v>7</v>
      </c>
      <c r="F1152">
        <v>954</v>
      </c>
      <c r="G1152">
        <v>14819</v>
      </c>
      <c r="H1152">
        <v>2023</v>
      </c>
      <c r="I1152">
        <v>1500000</v>
      </c>
      <c r="J1152">
        <v>1431000000</v>
      </c>
      <c r="K1152">
        <v>1500000</v>
      </c>
      <c r="L1152">
        <v>1431000000</v>
      </c>
    </row>
    <row r="1153" spans="1:12" x14ac:dyDescent="0.3">
      <c r="A1153" s="32">
        <v>45047</v>
      </c>
      <c r="B1153">
        <v>2024</v>
      </c>
      <c r="C1153" t="s">
        <v>72</v>
      </c>
      <c r="D1153" t="s">
        <v>24</v>
      </c>
      <c r="E1153" t="s">
        <v>7</v>
      </c>
      <c r="F1153">
        <v>136</v>
      </c>
      <c r="G1153">
        <v>12488</v>
      </c>
      <c r="H1153">
        <v>2023</v>
      </c>
      <c r="I1153">
        <v>1500000</v>
      </c>
      <c r="J1153">
        <v>204000000</v>
      </c>
      <c r="K1153">
        <v>1500000</v>
      </c>
      <c r="L1153">
        <v>204000000</v>
      </c>
    </row>
    <row r="1154" spans="1:12" x14ac:dyDescent="0.3">
      <c r="A1154" s="32">
        <v>45047</v>
      </c>
      <c r="B1154">
        <v>2024</v>
      </c>
      <c r="C1154" t="s">
        <v>72</v>
      </c>
      <c r="D1154" t="s">
        <v>37</v>
      </c>
      <c r="E1154" t="s">
        <v>7</v>
      </c>
      <c r="F1154">
        <v>1137</v>
      </c>
      <c r="G1154">
        <v>35179</v>
      </c>
      <c r="H1154">
        <v>2023</v>
      </c>
      <c r="I1154">
        <v>1500000</v>
      </c>
      <c r="J1154">
        <v>1705500000</v>
      </c>
      <c r="K1154">
        <v>1500000</v>
      </c>
      <c r="L1154">
        <v>1705500000</v>
      </c>
    </row>
    <row r="1155" spans="1:12" x14ac:dyDescent="0.3">
      <c r="A1155" s="32">
        <v>45047</v>
      </c>
      <c r="B1155">
        <v>2024</v>
      </c>
      <c r="C1155" t="s">
        <v>72</v>
      </c>
      <c r="D1155" t="s">
        <v>15</v>
      </c>
      <c r="E1155" t="s">
        <v>7</v>
      </c>
      <c r="F1155">
        <v>4</v>
      </c>
      <c r="G1155">
        <v>119</v>
      </c>
      <c r="H1155">
        <v>2023</v>
      </c>
      <c r="I1155">
        <v>1500000</v>
      </c>
      <c r="J1155">
        <v>6000000</v>
      </c>
      <c r="K1155">
        <v>1500000</v>
      </c>
      <c r="L1155">
        <v>6000000</v>
      </c>
    </row>
    <row r="1156" spans="1:12" x14ac:dyDescent="0.3">
      <c r="A1156" s="32">
        <v>45047</v>
      </c>
      <c r="B1156">
        <v>2024</v>
      </c>
      <c r="C1156" t="s">
        <v>72</v>
      </c>
      <c r="D1156" t="s">
        <v>16</v>
      </c>
      <c r="E1156" t="s">
        <v>7</v>
      </c>
      <c r="F1156">
        <v>2</v>
      </c>
      <c r="G1156">
        <v>1027</v>
      </c>
      <c r="H1156">
        <v>2023</v>
      </c>
      <c r="I1156">
        <v>1500000</v>
      </c>
      <c r="J1156">
        <v>3000000</v>
      </c>
      <c r="K1156">
        <v>1500000</v>
      </c>
      <c r="L1156">
        <v>3000000</v>
      </c>
    </row>
    <row r="1157" spans="1:12" x14ac:dyDescent="0.3">
      <c r="A1157" s="32">
        <v>45047</v>
      </c>
      <c r="B1157">
        <v>2024</v>
      </c>
      <c r="C1157" t="s">
        <v>72</v>
      </c>
      <c r="D1157" t="s">
        <v>25</v>
      </c>
      <c r="E1157" t="s">
        <v>7</v>
      </c>
      <c r="F1157">
        <v>105</v>
      </c>
      <c r="G1157">
        <v>5951</v>
      </c>
      <c r="H1157">
        <v>2023</v>
      </c>
      <c r="I1157">
        <v>1500000</v>
      </c>
      <c r="J1157">
        <v>157500000</v>
      </c>
      <c r="K1157">
        <v>1500000</v>
      </c>
      <c r="L1157">
        <v>157500000</v>
      </c>
    </row>
    <row r="1158" spans="1:12" x14ac:dyDescent="0.3">
      <c r="A1158" s="32">
        <v>45047</v>
      </c>
      <c r="B1158">
        <v>2024</v>
      </c>
      <c r="C1158" t="s">
        <v>72</v>
      </c>
      <c r="D1158" t="s">
        <v>19</v>
      </c>
      <c r="E1158" t="s">
        <v>7</v>
      </c>
      <c r="F1158">
        <v>6</v>
      </c>
      <c r="G1158">
        <v>943</v>
      </c>
      <c r="H1158">
        <v>2023</v>
      </c>
      <c r="I1158">
        <v>1500000</v>
      </c>
      <c r="J1158">
        <v>9000000</v>
      </c>
      <c r="K1158">
        <v>1500000</v>
      </c>
      <c r="L1158">
        <v>9000000</v>
      </c>
    </row>
    <row r="1159" spans="1:12" x14ac:dyDescent="0.3">
      <c r="A1159" s="32">
        <v>45047</v>
      </c>
      <c r="B1159">
        <v>2024</v>
      </c>
      <c r="C1159" t="s">
        <v>72</v>
      </c>
      <c r="D1159" t="s">
        <v>26</v>
      </c>
      <c r="E1159" t="s">
        <v>7</v>
      </c>
      <c r="F1159">
        <v>63</v>
      </c>
      <c r="G1159">
        <v>11047</v>
      </c>
      <c r="H1159">
        <v>2023</v>
      </c>
      <c r="I1159">
        <v>1500000</v>
      </c>
      <c r="J1159">
        <v>94500000</v>
      </c>
      <c r="K1159">
        <v>1500000</v>
      </c>
      <c r="L1159">
        <v>94500000</v>
      </c>
    </row>
    <row r="1160" spans="1:12" x14ac:dyDescent="0.3">
      <c r="A1160" s="32">
        <v>45047</v>
      </c>
      <c r="B1160">
        <v>2024</v>
      </c>
      <c r="C1160" t="s">
        <v>72</v>
      </c>
      <c r="D1160" t="s">
        <v>38</v>
      </c>
      <c r="E1160" t="s">
        <v>7</v>
      </c>
      <c r="F1160">
        <v>419</v>
      </c>
      <c r="G1160">
        <v>16157</v>
      </c>
      <c r="H1160">
        <v>2023</v>
      </c>
      <c r="I1160">
        <v>1500000</v>
      </c>
      <c r="J1160">
        <v>628500000</v>
      </c>
      <c r="K1160">
        <v>1500000</v>
      </c>
      <c r="L1160">
        <v>628500000</v>
      </c>
    </row>
    <row r="1161" spans="1:12" x14ac:dyDescent="0.3">
      <c r="A1161" s="32">
        <v>45047</v>
      </c>
      <c r="B1161">
        <v>2024</v>
      </c>
      <c r="C1161" t="s">
        <v>72</v>
      </c>
      <c r="D1161" t="s">
        <v>39</v>
      </c>
      <c r="E1161" t="s">
        <v>7</v>
      </c>
      <c r="F1161">
        <v>529</v>
      </c>
      <c r="G1161">
        <v>20789</v>
      </c>
      <c r="H1161">
        <v>2023</v>
      </c>
      <c r="I1161">
        <v>1500000</v>
      </c>
      <c r="J1161">
        <v>793500000</v>
      </c>
      <c r="K1161">
        <v>1500000</v>
      </c>
      <c r="L1161">
        <v>793500000</v>
      </c>
    </row>
    <row r="1162" spans="1:12" x14ac:dyDescent="0.3">
      <c r="A1162" s="32">
        <v>45047</v>
      </c>
      <c r="B1162">
        <v>2024</v>
      </c>
      <c r="C1162" t="s">
        <v>72</v>
      </c>
      <c r="D1162" t="s">
        <v>20</v>
      </c>
      <c r="E1162" t="s">
        <v>7</v>
      </c>
      <c r="F1162">
        <v>2</v>
      </c>
      <c r="G1162">
        <v>436</v>
      </c>
      <c r="H1162">
        <v>2023</v>
      </c>
      <c r="I1162">
        <v>1500000</v>
      </c>
      <c r="J1162">
        <v>3000000</v>
      </c>
      <c r="K1162">
        <v>1500000</v>
      </c>
      <c r="L1162">
        <v>3000000</v>
      </c>
    </row>
    <row r="1163" spans="1:12" x14ac:dyDescent="0.3">
      <c r="A1163" s="32">
        <v>45047</v>
      </c>
      <c r="B1163">
        <v>2024</v>
      </c>
      <c r="C1163" t="s">
        <v>72</v>
      </c>
      <c r="D1163" t="s">
        <v>40</v>
      </c>
      <c r="E1163" t="s">
        <v>7</v>
      </c>
      <c r="F1163">
        <v>472</v>
      </c>
      <c r="G1163">
        <v>34515</v>
      </c>
      <c r="H1163">
        <v>2023</v>
      </c>
      <c r="I1163">
        <v>1500000</v>
      </c>
      <c r="J1163">
        <v>708000000</v>
      </c>
      <c r="K1163">
        <v>1500000</v>
      </c>
      <c r="L1163">
        <v>708000000</v>
      </c>
    </row>
    <row r="1164" spans="1:12" x14ac:dyDescent="0.3">
      <c r="A1164" s="32">
        <v>45047</v>
      </c>
      <c r="B1164">
        <v>2024</v>
      </c>
      <c r="C1164" t="s">
        <v>72</v>
      </c>
      <c r="D1164" t="s">
        <v>27</v>
      </c>
      <c r="E1164" t="s">
        <v>7</v>
      </c>
      <c r="F1164">
        <v>61</v>
      </c>
      <c r="G1164">
        <v>4675</v>
      </c>
      <c r="H1164">
        <v>2023</v>
      </c>
      <c r="I1164">
        <v>1500000</v>
      </c>
      <c r="J1164">
        <v>91500000</v>
      </c>
      <c r="K1164">
        <v>1500000</v>
      </c>
      <c r="L1164">
        <v>91500000</v>
      </c>
    </row>
    <row r="1165" spans="1:12" x14ac:dyDescent="0.3">
      <c r="A1165" s="32">
        <v>45047</v>
      </c>
      <c r="B1165">
        <v>2024</v>
      </c>
      <c r="C1165" t="s">
        <v>72</v>
      </c>
      <c r="D1165" t="s">
        <v>41</v>
      </c>
      <c r="E1165" t="s">
        <v>7</v>
      </c>
      <c r="F1165">
        <v>322</v>
      </c>
      <c r="G1165">
        <v>8672</v>
      </c>
      <c r="H1165">
        <v>2023</v>
      </c>
      <c r="I1165">
        <v>1500000</v>
      </c>
      <c r="J1165">
        <v>483000000</v>
      </c>
      <c r="K1165">
        <v>1500000</v>
      </c>
      <c r="L1165">
        <v>483000000</v>
      </c>
    </row>
    <row r="1166" spans="1:12" x14ac:dyDescent="0.3">
      <c r="A1166" s="32">
        <v>45078</v>
      </c>
      <c r="B1166">
        <v>2024</v>
      </c>
      <c r="C1166" t="s">
        <v>72</v>
      </c>
      <c r="D1166" t="s">
        <v>32</v>
      </c>
      <c r="E1166" t="s">
        <v>7</v>
      </c>
      <c r="F1166">
        <v>156</v>
      </c>
      <c r="G1166">
        <v>6611</v>
      </c>
      <c r="H1166">
        <v>2023</v>
      </c>
      <c r="I1166">
        <v>1500000</v>
      </c>
      <c r="J1166">
        <v>234000000</v>
      </c>
      <c r="K1166">
        <v>1500000</v>
      </c>
      <c r="L1166">
        <v>234000000</v>
      </c>
    </row>
    <row r="1167" spans="1:12" x14ac:dyDescent="0.3">
      <c r="A1167" s="32">
        <v>45078</v>
      </c>
      <c r="B1167">
        <v>2024</v>
      </c>
      <c r="C1167" t="s">
        <v>72</v>
      </c>
      <c r="D1167" t="s">
        <v>10</v>
      </c>
      <c r="E1167" t="s">
        <v>7</v>
      </c>
      <c r="F1167">
        <v>28</v>
      </c>
      <c r="G1167">
        <v>6751</v>
      </c>
      <c r="H1167">
        <v>2023</v>
      </c>
      <c r="I1167">
        <v>1500000</v>
      </c>
      <c r="J1167">
        <v>42000000</v>
      </c>
      <c r="K1167">
        <v>1500000</v>
      </c>
      <c r="L1167">
        <v>42000000</v>
      </c>
    </row>
    <row r="1168" spans="1:12" x14ac:dyDescent="0.3">
      <c r="A1168" s="32">
        <v>45078</v>
      </c>
      <c r="B1168">
        <v>2024</v>
      </c>
      <c r="C1168" t="s">
        <v>72</v>
      </c>
      <c r="D1168" t="s">
        <v>21</v>
      </c>
      <c r="E1168" t="s">
        <v>7</v>
      </c>
      <c r="F1168">
        <v>52</v>
      </c>
      <c r="G1168">
        <v>6134</v>
      </c>
      <c r="H1168">
        <v>2023</v>
      </c>
      <c r="I1168">
        <v>1500000</v>
      </c>
      <c r="J1168">
        <v>78000000</v>
      </c>
      <c r="K1168">
        <v>1500000</v>
      </c>
      <c r="L1168">
        <v>78000000</v>
      </c>
    </row>
    <row r="1169" spans="1:12" x14ac:dyDescent="0.3">
      <c r="A1169" s="32">
        <v>45078</v>
      </c>
      <c r="B1169">
        <v>2024</v>
      </c>
      <c r="C1169" t="s">
        <v>72</v>
      </c>
      <c r="D1169" t="s">
        <v>22</v>
      </c>
      <c r="E1169" t="s">
        <v>7</v>
      </c>
      <c r="F1169">
        <v>77</v>
      </c>
      <c r="G1169">
        <v>2597</v>
      </c>
      <c r="H1169">
        <v>2023</v>
      </c>
      <c r="I1169">
        <v>1500000</v>
      </c>
      <c r="J1169">
        <v>115500000</v>
      </c>
      <c r="K1169">
        <v>1500000</v>
      </c>
      <c r="L1169">
        <v>115500000</v>
      </c>
    </row>
    <row r="1170" spans="1:12" x14ac:dyDescent="0.3">
      <c r="A1170" s="32">
        <v>45078</v>
      </c>
      <c r="B1170">
        <v>2024</v>
      </c>
      <c r="C1170" t="s">
        <v>72</v>
      </c>
      <c r="D1170" t="s">
        <v>11</v>
      </c>
      <c r="E1170" t="s">
        <v>7</v>
      </c>
      <c r="F1170">
        <v>114</v>
      </c>
      <c r="G1170">
        <v>3650</v>
      </c>
      <c r="H1170">
        <v>2023</v>
      </c>
      <c r="I1170">
        <v>1500000</v>
      </c>
      <c r="J1170">
        <v>171000000</v>
      </c>
      <c r="K1170">
        <v>1500000</v>
      </c>
      <c r="L1170">
        <v>171000000</v>
      </c>
    </row>
    <row r="1171" spans="1:12" x14ac:dyDescent="0.3">
      <c r="A1171" s="32">
        <v>45078</v>
      </c>
      <c r="B1171">
        <v>2024</v>
      </c>
      <c r="C1171" t="s">
        <v>72</v>
      </c>
      <c r="D1171" t="s">
        <v>23</v>
      </c>
      <c r="E1171" t="s">
        <v>7</v>
      </c>
      <c r="F1171">
        <v>935</v>
      </c>
      <c r="G1171">
        <v>15723</v>
      </c>
      <c r="H1171">
        <v>2023</v>
      </c>
      <c r="I1171">
        <v>1500000</v>
      </c>
      <c r="J1171">
        <v>1402500000</v>
      </c>
      <c r="K1171">
        <v>1500000</v>
      </c>
      <c r="L1171">
        <v>1402500000</v>
      </c>
    </row>
    <row r="1172" spans="1:12" x14ac:dyDescent="0.3">
      <c r="A1172" s="32">
        <v>45078</v>
      </c>
      <c r="B1172">
        <v>2024</v>
      </c>
      <c r="C1172" t="s">
        <v>72</v>
      </c>
      <c r="D1172" t="s">
        <v>33</v>
      </c>
      <c r="E1172" t="s">
        <v>7</v>
      </c>
      <c r="F1172">
        <v>75</v>
      </c>
      <c r="G1172">
        <v>1699</v>
      </c>
      <c r="H1172">
        <v>2023</v>
      </c>
      <c r="I1172">
        <v>1500000</v>
      </c>
      <c r="J1172">
        <v>112500000</v>
      </c>
      <c r="K1172">
        <v>1500000</v>
      </c>
      <c r="L1172">
        <v>112500000</v>
      </c>
    </row>
    <row r="1173" spans="1:12" x14ac:dyDescent="0.3">
      <c r="A1173" s="32">
        <v>45078</v>
      </c>
      <c r="B1173">
        <v>2024</v>
      </c>
      <c r="C1173" t="s">
        <v>72</v>
      </c>
      <c r="D1173" t="s">
        <v>34</v>
      </c>
      <c r="E1173" t="s">
        <v>7</v>
      </c>
      <c r="F1173">
        <v>698</v>
      </c>
      <c r="G1173">
        <v>24829</v>
      </c>
      <c r="H1173">
        <v>2023</v>
      </c>
      <c r="I1173">
        <v>1500000</v>
      </c>
      <c r="J1173">
        <v>1047000000</v>
      </c>
      <c r="K1173">
        <v>1500000</v>
      </c>
      <c r="L1173">
        <v>1047000000</v>
      </c>
    </row>
    <row r="1174" spans="1:12" x14ac:dyDescent="0.3">
      <c r="A1174" s="32">
        <v>45078</v>
      </c>
      <c r="B1174">
        <v>2024</v>
      </c>
      <c r="C1174" t="s">
        <v>72</v>
      </c>
      <c r="D1174" t="s">
        <v>30</v>
      </c>
      <c r="E1174" t="s">
        <v>7</v>
      </c>
      <c r="F1174">
        <v>263</v>
      </c>
      <c r="G1174">
        <v>21135</v>
      </c>
      <c r="H1174">
        <v>2023</v>
      </c>
      <c r="I1174">
        <v>1500000</v>
      </c>
      <c r="J1174">
        <v>394500000</v>
      </c>
      <c r="K1174">
        <v>1500000</v>
      </c>
      <c r="L1174">
        <v>394500000</v>
      </c>
    </row>
    <row r="1175" spans="1:12" x14ac:dyDescent="0.3">
      <c r="A1175" s="32">
        <v>45078</v>
      </c>
      <c r="B1175">
        <v>2024</v>
      </c>
      <c r="C1175" t="s">
        <v>72</v>
      </c>
      <c r="D1175" t="s">
        <v>28</v>
      </c>
      <c r="E1175" t="s">
        <v>7</v>
      </c>
      <c r="F1175">
        <v>19</v>
      </c>
      <c r="G1175">
        <v>3448</v>
      </c>
      <c r="H1175">
        <v>2023</v>
      </c>
      <c r="I1175">
        <v>1500000</v>
      </c>
      <c r="J1175">
        <v>28500000</v>
      </c>
      <c r="K1175">
        <v>1500000</v>
      </c>
      <c r="L1175">
        <v>28500000</v>
      </c>
    </row>
    <row r="1176" spans="1:12" x14ac:dyDescent="0.3">
      <c r="A1176" s="32">
        <v>45078</v>
      </c>
      <c r="B1176">
        <v>2024</v>
      </c>
      <c r="C1176" t="s">
        <v>72</v>
      </c>
      <c r="D1176" t="s">
        <v>13</v>
      </c>
      <c r="E1176" t="s">
        <v>7</v>
      </c>
      <c r="F1176">
        <v>18</v>
      </c>
      <c r="G1176">
        <v>4437</v>
      </c>
      <c r="H1176">
        <v>2023</v>
      </c>
      <c r="I1176">
        <v>1500000</v>
      </c>
      <c r="J1176">
        <v>27000000</v>
      </c>
      <c r="K1176">
        <v>1500000</v>
      </c>
      <c r="L1176">
        <v>27000000</v>
      </c>
    </row>
    <row r="1177" spans="1:12" x14ac:dyDescent="0.3">
      <c r="A1177" s="32">
        <v>45078</v>
      </c>
      <c r="B1177">
        <v>2024</v>
      </c>
      <c r="C1177" t="s">
        <v>72</v>
      </c>
      <c r="D1177" t="s">
        <v>31</v>
      </c>
      <c r="E1177" t="s">
        <v>7</v>
      </c>
      <c r="F1177">
        <v>48</v>
      </c>
      <c r="G1177">
        <v>4320</v>
      </c>
      <c r="H1177">
        <v>2023</v>
      </c>
      <c r="I1177">
        <v>1500000</v>
      </c>
      <c r="J1177">
        <v>72000000</v>
      </c>
      <c r="K1177">
        <v>1500000</v>
      </c>
      <c r="L1177">
        <v>72000000</v>
      </c>
    </row>
    <row r="1178" spans="1:12" x14ac:dyDescent="0.3">
      <c r="A1178" s="32">
        <v>45078</v>
      </c>
      <c r="B1178">
        <v>2024</v>
      </c>
      <c r="C1178" t="s">
        <v>72</v>
      </c>
      <c r="D1178" t="s">
        <v>35</v>
      </c>
      <c r="E1178" t="s">
        <v>7</v>
      </c>
      <c r="F1178">
        <v>1142</v>
      </c>
      <c r="G1178">
        <v>24603</v>
      </c>
      <c r="H1178">
        <v>2023</v>
      </c>
      <c r="I1178">
        <v>1500000</v>
      </c>
      <c r="J1178">
        <v>1713000000</v>
      </c>
      <c r="K1178">
        <v>1500000</v>
      </c>
      <c r="L1178">
        <v>1713000000</v>
      </c>
    </row>
    <row r="1179" spans="1:12" x14ac:dyDescent="0.3">
      <c r="A1179" s="32">
        <v>45078</v>
      </c>
      <c r="B1179">
        <v>2024</v>
      </c>
      <c r="C1179" t="s">
        <v>72</v>
      </c>
      <c r="D1179" t="s">
        <v>36</v>
      </c>
      <c r="E1179" t="s">
        <v>7</v>
      </c>
      <c r="F1179">
        <v>885</v>
      </c>
      <c r="G1179">
        <v>14389</v>
      </c>
      <c r="H1179">
        <v>2023</v>
      </c>
      <c r="I1179">
        <v>1500000</v>
      </c>
      <c r="J1179">
        <v>1327500000</v>
      </c>
      <c r="K1179">
        <v>1500000</v>
      </c>
      <c r="L1179">
        <v>1327500000</v>
      </c>
    </row>
    <row r="1180" spans="1:12" x14ac:dyDescent="0.3">
      <c r="A1180" s="32">
        <v>45078</v>
      </c>
      <c r="B1180">
        <v>2024</v>
      </c>
      <c r="C1180" t="s">
        <v>72</v>
      </c>
      <c r="D1180" t="s">
        <v>24</v>
      </c>
      <c r="E1180" t="s">
        <v>7</v>
      </c>
      <c r="F1180">
        <v>107</v>
      </c>
      <c r="G1180">
        <v>10927</v>
      </c>
      <c r="H1180">
        <v>2023</v>
      </c>
      <c r="I1180">
        <v>1500000</v>
      </c>
      <c r="J1180">
        <v>160500000</v>
      </c>
      <c r="K1180">
        <v>1500000</v>
      </c>
      <c r="L1180">
        <v>160500000</v>
      </c>
    </row>
    <row r="1181" spans="1:12" x14ac:dyDescent="0.3">
      <c r="A1181" s="32">
        <v>45078</v>
      </c>
      <c r="B1181">
        <v>2024</v>
      </c>
      <c r="C1181" t="s">
        <v>72</v>
      </c>
      <c r="D1181" t="s">
        <v>37</v>
      </c>
      <c r="E1181" t="s">
        <v>7</v>
      </c>
      <c r="F1181">
        <v>1360</v>
      </c>
      <c r="G1181">
        <v>36069</v>
      </c>
      <c r="H1181">
        <v>2023</v>
      </c>
      <c r="I1181">
        <v>1500000</v>
      </c>
      <c r="J1181">
        <v>2040000000</v>
      </c>
      <c r="K1181">
        <v>1500000</v>
      </c>
      <c r="L1181">
        <v>2040000000</v>
      </c>
    </row>
    <row r="1182" spans="1:12" x14ac:dyDescent="0.3">
      <c r="A1182" s="32">
        <v>45078</v>
      </c>
      <c r="B1182">
        <v>2024</v>
      </c>
      <c r="C1182" t="s">
        <v>72</v>
      </c>
      <c r="D1182" t="s">
        <v>16</v>
      </c>
      <c r="E1182" t="s">
        <v>7</v>
      </c>
      <c r="F1182">
        <v>2</v>
      </c>
      <c r="G1182">
        <v>950</v>
      </c>
      <c r="H1182">
        <v>2023</v>
      </c>
      <c r="I1182">
        <v>1500000</v>
      </c>
      <c r="J1182">
        <v>3000000</v>
      </c>
      <c r="K1182">
        <v>1500000</v>
      </c>
      <c r="L1182">
        <v>3000000</v>
      </c>
    </row>
    <row r="1183" spans="1:12" x14ac:dyDescent="0.3">
      <c r="A1183" s="32">
        <v>45078</v>
      </c>
      <c r="B1183">
        <v>2024</v>
      </c>
      <c r="C1183" t="s">
        <v>72</v>
      </c>
      <c r="D1183" t="s">
        <v>25</v>
      </c>
      <c r="E1183" t="s">
        <v>7</v>
      </c>
      <c r="F1183">
        <v>89</v>
      </c>
      <c r="G1183">
        <v>5873</v>
      </c>
      <c r="H1183">
        <v>2023</v>
      </c>
      <c r="I1183">
        <v>1500000</v>
      </c>
      <c r="J1183">
        <v>133500000</v>
      </c>
      <c r="K1183">
        <v>1500000</v>
      </c>
      <c r="L1183">
        <v>133500000</v>
      </c>
    </row>
    <row r="1184" spans="1:12" x14ac:dyDescent="0.3">
      <c r="A1184" s="32">
        <v>45078</v>
      </c>
      <c r="B1184">
        <v>2024</v>
      </c>
      <c r="C1184" t="s">
        <v>72</v>
      </c>
      <c r="D1184" t="s">
        <v>19</v>
      </c>
      <c r="E1184" t="s">
        <v>7</v>
      </c>
      <c r="F1184">
        <v>8</v>
      </c>
      <c r="G1184">
        <v>910</v>
      </c>
      <c r="H1184">
        <v>2023</v>
      </c>
      <c r="I1184">
        <v>1500000</v>
      </c>
      <c r="J1184">
        <v>12000000</v>
      </c>
      <c r="K1184">
        <v>1500000</v>
      </c>
      <c r="L1184">
        <v>12000000</v>
      </c>
    </row>
    <row r="1185" spans="1:12" x14ac:dyDescent="0.3">
      <c r="A1185" s="32">
        <v>45078</v>
      </c>
      <c r="B1185">
        <v>2024</v>
      </c>
      <c r="C1185" t="s">
        <v>72</v>
      </c>
      <c r="D1185" t="s">
        <v>26</v>
      </c>
      <c r="E1185" t="s">
        <v>7</v>
      </c>
      <c r="F1185">
        <v>76</v>
      </c>
      <c r="G1185">
        <v>10547</v>
      </c>
      <c r="H1185">
        <v>2023</v>
      </c>
      <c r="I1185">
        <v>1500000</v>
      </c>
      <c r="J1185">
        <v>114000000</v>
      </c>
      <c r="K1185">
        <v>1500000</v>
      </c>
      <c r="L1185">
        <v>114000000</v>
      </c>
    </row>
    <row r="1186" spans="1:12" x14ac:dyDescent="0.3">
      <c r="A1186" s="32">
        <v>45078</v>
      </c>
      <c r="B1186">
        <v>2024</v>
      </c>
      <c r="C1186" t="s">
        <v>72</v>
      </c>
      <c r="D1186" t="s">
        <v>38</v>
      </c>
      <c r="E1186" t="s">
        <v>7</v>
      </c>
      <c r="F1186">
        <v>380</v>
      </c>
      <c r="G1186">
        <v>15534</v>
      </c>
      <c r="H1186">
        <v>2023</v>
      </c>
      <c r="I1186">
        <v>1500000</v>
      </c>
      <c r="J1186">
        <v>570000000</v>
      </c>
      <c r="K1186">
        <v>1500000</v>
      </c>
      <c r="L1186">
        <v>570000000</v>
      </c>
    </row>
    <row r="1187" spans="1:12" x14ac:dyDescent="0.3">
      <c r="A1187" s="32">
        <v>45078</v>
      </c>
      <c r="B1187">
        <v>2024</v>
      </c>
      <c r="C1187" t="s">
        <v>72</v>
      </c>
      <c r="D1187" t="s">
        <v>39</v>
      </c>
      <c r="E1187" t="s">
        <v>7</v>
      </c>
      <c r="F1187">
        <v>572</v>
      </c>
      <c r="G1187">
        <v>22976</v>
      </c>
      <c r="H1187">
        <v>2023</v>
      </c>
      <c r="I1187">
        <v>1500000</v>
      </c>
      <c r="J1187">
        <v>858000000</v>
      </c>
      <c r="K1187">
        <v>1500000</v>
      </c>
      <c r="L1187">
        <v>858000000</v>
      </c>
    </row>
    <row r="1188" spans="1:12" x14ac:dyDescent="0.3">
      <c r="A1188" s="32">
        <v>45078</v>
      </c>
      <c r="B1188">
        <v>2024</v>
      </c>
      <c r="C1188" t="s">
        <v>72</v>
      </c>
      <c r="D1188" t="s">
        <v>20</v>
      </c>
      <c r="E1188" t="s">
        <v>7</v>
      </c>
      <c r="F1188">
        <v>2</v>
      </c>
      <c r="G1188">
        <v>375</v>
      </c>
      <c r="H1188">
        <v>2023</v>
      </c>
      <c r="I1188">
        <v>1500000</v>
      </c>
      <c r="J1188">
        <v>3000000</v>
      </c>
      <c r="K1188">
        <v>1500000</v>
      </c>
      <c r="L1188">
        <v>3000000</v>
      </c>
    </row>
    <row r="1189" spans="1:12" x14ac:dyDescent="0.3">
      <c r="A1189" s="32">
        <v>45078</v>
      </c>
      <c r="B1189">
        <v>2024</v>
      </c>
      <c r="C1189" t="s">
        <v>72</v>
      </c>
      <c r="D1189" t="s">
        <v>40</v>
      </c>
      <c r="E1189" t="s">
        <v>7</v>
      </c>
      <c r="F1189">
        <v>393</v>
      </c>
      <c r="G1189">
        <v>30578</v>
      </c>
      <c r="H1189">
        <v>2023</v>
      </c>
      <c r="I1189">
        <v>1500000</v>
      </c>
      <c r="J1189">
        <v>589500000</v>
      </c>
      <c r="K1189">
        <v>1500000</v>
      </c>
      <c r="L1189">
        <v>589500000</v>
      </c>
    </row>
    <row r="1190" spans="1:12" x14ac:dyDescent="0.3">
      <c r="A1190" s="32">
        <v>45078</v>
      </c>
      <c r="B1190">
        <v>2024</v>
      </c>
      <c r="C1190" t="s">
        <v>72</v>
      </c>
      <c r="D1190" t="s">
        <v>27</v>
      </c>
      <c r="E1190" t="s">
        <v>7</v>
      </c>
      <c r="F1190">
        <v>42</v>
      </c>
      <c r="G1190">
        <v>4393</v>
      </c>
      <c r="H1190">
        <v>2023</v>
      </c>
      <c r="I1190">
        <v>1500000</v>
      </c>
      <c r="J1190">
        <v>63000000</v>
      </c>
      <c r="K1190">
        <v>1500000</v>
      </c>
      <c r="L1190">
        <v>63000000</v>
      </c>
    </row>
    <row r="1191" spans="1:12" x14ac:dyDescent="0.3">
      <c r="A1191" s="32">
        <v>45078</v>
      </c>
      <c r="B1191">
        <v>2024</v>
      </c>
      <c r="C1191" t="s">
        <v>72</v>
      </c>
      <c r="D1191" t="s">
        <v>41</v>
      </c>
      <c r="E1191" t="s">
        <v>7</v>
      </c>
      <c r="F1191">
        <v>247</v>
      </c>
      <c r="G1191">
        <v>8471</v>
      </c>
      <c r="H1191">
        <v>2023</v>
      </c>
      <c r="I1191">
        <v>1500000</v>
      </c>
      <c r="J1191">
        <v>370500000</v>
      </c>
      <c r="K1191">
        <v>1500000</v>
      </c>
      <c r="L1191">
        <v>370500000</v>
      </c>
    </row>
    <row r="1192" spans="1:12" x14ac:dyDescent="0.3">
      <c r="A1192" s="32">
        <v>45108</v>
      </c>
      <c r="B1192">
        <v>2024</v>
      </c>
      <c r="C1192" t="s">
        <v>71</v>
      </c>
      <c r="D1192" t="s">
        <v>8</v>
      </c>
      <c r="E1192" t="s">
        <v>7</v>
      </c>
      <c r="F1192">
        <v>3</v>
      </c>
      <c r="G1192">
        <v>163</v>
      </c>
      <c r="H1192">
        <v>2023</v>
      </c>
      <c r="I1192">
        <v>1500000</v>
      </c>
      <c r="J1192">
        <v>4500000</v>
      </c>
      <c r="K1192">
        <v>1500000</v>
      </c>
      <c r="L1192">
        <v>4500000</v>
      </c>
    </row>
    <row r="1193" spans="1:12" x14ac:dyDescent="0.3">
      <c r="A1193" s="32">
        <v>45108</v>
      </c>
      <c r="B1193">
        <v>2024</v>
      </c>
      <c r="C1193" t="s">
        <v>71</v>
      </c>
      <c r="D1193" t="s">
        <v>32</v>
      </c>
      <c r="E1193" t="s">
        <v>7</v>
      </c>
      <c r="F1193">
        <v>157</v>
      </c>
      <c r="G1193">
        <v>6820</v>
      </c>
      <c r="H1193">
        <v>2023</v>
      </c>
      <c r="I1193">
        <v>1500000</v>
      </c>
      <c r="J1193">
        <v>235500000</v>
      </c>
      <c r="K1193">
        <v>1500000</v>
      </c>
      <c r="L1193">
        <v>235500000</v>
      </c>
    </row>
    <row r="1194" spans="1:12" x14ac:dyDescent="0.3">
      <c r="A1194" s="32">
        <v>45108</v>
      </c>
      <c r="B1194">
        <v>2024</v>
      </c>
      <c r="C1194" t="s">
        <v>71</v>
      </c>
      <c r="D1194" t="s">
        <v>9</v>
      </c>
      <c r="E1194" t="s">
        <v>7</v>
      </c>
      <c r="F1194">
        <v>2</v>
      </c>
      <c r="G1194">
        <v>1069</v>
      </c>
      <c r="H1194">
        <v>2023</v>
      </c>
      <c r="I1194">
        <v>1500000</v>
      </c>
      <c r="J1194">
        <v>3000000</v>
      </c>
      <c r="K1194">
        <v>1500000</v>
      </c>
      <c r="L1194">
        <v>3000000</v>
      </c>
    </row>
    <row r="1195" spans="1:12" x14ac:dyDescent="0.3">
      <c r="A1195" s="32">
        <v>45108</v>
      </c>
      <c r="B1195">
        <v>2024</v>
      </c>
      <c r="C1195" t="s">
        <v>71</v>
      </c>
      <c r="D1195" t="s">
        <v>10</v>
      </c>
      <c r="E1195" t="s">
        <v>7</v>
      </c>
      <c r="F1195">
        <v>23</v>
      </c>
      <c r="G1195">
        <v>7381</v>
      </c>
      <c r="H1195">
        <v>2023</v>
      </c>
      <c r="I1195">
        <v>1500000</v>
      </c>
      <c r="J1195">
        <v>34500000</v>
      </c>
      <c r="K1195">
        <v>1500000</v>
      </c>
      <c r="L1195">
        <v>34500000</v>
      </c>
    </row>
    <row r="1196" spans="1:12" x14ac:dyDescent="0.3">
      <c r="A1196" s="32">
        <v>45108</v>
      </c>
      <c r="B1196">
        <v>2024</v>
      </c>
      <c r="C1196" t="s">
        <v>71</v>
      </c>
      <c r="D1196" t="s">
        <v>21</v>
      </c>
      <c r="E1196" t="s">
        <v>7</v>
      </c>
      <c r="F1196">
        <v>58</v>
      </c>
      <c r="G1196">
        <v>5189</v>
      </c>
      <c r="H1196">
        <v>2023</v>
      </c>
      <c r="I1196">
        <v>1500000</v>
      </c>
      <c r="J1196">
        <v>87000000</v>
      </c>
      <c r="K1196">
        <v>1500000</v>
      </c>
      <c r="L1196">
        <v>87000000</v>
      </c>
    </row>
    <row r="1197" spans="1:12" x14ac:dyDescent="0.3">
      <c r="A1197" s="32">
        <v>45108</v>
      </c>
      <c r="B1197">
        <v>2024</v>
      </c>
      <c r="C1197" t="s">
        <v>71</v>
      </c>
      <c r="D1197" t="s">
        <v>22</v>
      </c>
      <c r="E1197" t="s">
        <v>7</v>
      </c>
      <c r="F1197">
        <v>71</v>
      </c>
      <c r="G1197">
        <v>2326</v>
      </c>
      <c r="H1197">
        <v>2023</v>
      </c>
      <c r="I1197">
        <v>1500000</v>
      </c>
      <c r="J1197">
        <v>106500000</v>
      </c>
      <c r="K1197">
        <v>1500000</v>
      </c>
      <c r="L1197">
        <v>106500000</v>
      </c>
    </row>
    <row r="1198" spans="1:12" x14ac:dyDescent="0.3">
      <c r="A1198" s="32">
        <v>45108</v>
      </c>
      <c r="B1198">
        <v>2024</v>
      </c>
      <c r="C1198" t="s">
        <v>71</v>
      </c>
      <c r="D1198" t="s">
        <v>11</v>
      </c>
      <c r="E1198" t="s">
        <v>7</v>
      </c>
      <c r="F1198">
        <v>94</v>
      </c>
      <c r="G1198">
        <v>3346</v>
      </c>
      <c r="H1198">
        <v>2023</v>
      </c>
      <c r="I1198">
        <v>1500000</v>
      </c>
      <c r="J1198">
        <v>141000000</v>
      </c>
      <c r="K1198">
        <v>1500000</v>
      </c>
      <c r="L1198">
        <v>141000000</v>
      </c>
    </row>
    <row r="1199" spans="1:12" x14ac:dyDescent="0.3">
      <c r="A1199" s="32">
        <v>45108</v>
      </c>
      <c r="B1199">
        <v>2024</v>
      </c>
      <c r="C1199" t="s">
        <v>71</v>
      </c>
      <c r="D1199" t="s">
        <v>12</v>
      </c>
      <c r="E1199" t="s">
        <v>7</v>
      </c>
      <c r="F1199">
        <v>4</v>
      </c>
      <c r="G1199">
        <v>391</v>
      </c>
      <c r="H1199">
        <v>2023</v>
      </c>
      <c r="I1199">
        <v>1500000</v>
      </c>
      <c r="J1199">
        <v>6000000</v>
      </c>
      <c r="K1199">
        <v>1500000</v>
      </c>
      <c r="L1199">
        <v>6000000</v>
      </c>
    </row>
    <row r="1200" spans="1:12" x14ac:dyDescent="0.3">
      <c r="A1200" s="32">
        <v>45108</v>
      </c>
      <c r="B1200">
        <v>2024</v>
      </c>
      <c r="C1200" t="s">
        <v>71</v>
      </c>
      <c r="D1200" t="s">
        <v>23</v>
      </c>
      <c r="E1200" t="s">
        <v>7</v>
      </c>
      <c r="F1200">
        <v>831</v>
      </c>
      <c r="G1200">
        <v>15285</v>
      </c>
      <c r="H1200">
        <v>2023</v>
      </c>
      <c r="I1200">
        <v>1500000</v>
      </c>
      <c r="J1200">
        <v>1246500000</v>
      </c>
      <c r="K1200">
        <v>1500000</v>
      </c>
      <c r="L1200">
        <v>1246500000</v>
      </c>
    </row>
    <row r="1201" spans="1:12" x14ac:dyDescent="0.3">
      <c r="A1201" s="32">
        <v>45108</v>
      </c>
      <c r="B1201">
        <v>2024</v>
      </c>
      <c r="C1201" t="s">
        <v>71</v>
      </c>
      <c r="D1201" t="s">
        <v>33</v>
      </c>
      <c r="E1201" t="s">
        <v>7</v>
      </c>
      <c r="F1201">
        <v>84</v>
      </c>
      <c r="G1201">
        <v>1739</v>
      </c>
      <c r="H1201">
        <v>2023</v>
      </c>
      <c r="I1201">
        <v>1500000</v>
      </c>
      <c r="J1201">
        <v>126000000</v>
      </c>
      <c r="K1201">
        <v>1500000</v>
      </c>
      <c r="L1201">
        <v>126000000</v>
      </c>
    </row>
    <row r="1202" spans="1:12" x14ac:dyDescent="0.3">
      <c r="A1202" s="32">
        <v>45108</v>
      </c>
      <c r="B1202">
        <v>2024</v>
      </c>
      <c r="C1202" t="s">
        <v>71</v>
      </c>
      <c r="D1202" t="s">
        <v>34</v>
      </c>
      <c r="E1202" t="s">
        <v>7</v>
      </c>
      <c r="F1202">
        <v>692</v>
      </c>
      <c r="G1202">
        <v>27755</v>
      </c>
      <c r="H1202">
        <v>2023</v>
      </c>
      <c r="I1202">
        <v>1500000</v>
      </c>
      <c r="J1202">
        <v>1038000000</v>
      </c>
      <c r="K1202">
        <v>1500000</v>
      </c>
      <c r="L1202">
        <v>1038000000</v>
      </c>
    </row>
    <row r="1203" spans="1:12" x14ac:dyDescent="0.3">
      <c r="A1203" s="32">
        <v>45108</v>
      </c>
      <c r="B1203">
        <v>2024</v>
      </c>
      <c r="C1203" t="s">
        <v>71</v>
      </c>
      <c r="D1203" t="s">
        <v>30</v>
      </c>
      <c r="E1203" t="s">
        <v>7</v>
      </c>
      <c r="F1203">
        <v>92</v>
      </c>
      <c r="G1203">
        <v>11915</v>
      </c>
      <c r="H1203">
        <v>2023</v>
      </c>
      <c r="I1203">
        <v>1500000</v>
      </c>
      <c r="J1203">
        <v>138000000</v>
      </c>
      <c r="K1203">
        <v>1500000</v>
      </c>
      <c r="L1203">
        <v>138000000</v>
      </c>
    </row>
    <row r="1204" spans="1:12" x14ac:dyDescent="0.3">
      <c r="A1204" s="32">
        <v>45108</v>
      </c>
      <c r="B1204">
        <v>2024</v>
      </c>
      <c r="C1204" t="s">
        <v>71</v>
      </c>
      <c r="D1204" t="s">
        <v>28</v>
      </c>
      <c r="E1204" t="s">
        <v>7</v>
      </c>
      <c r="F1204">
        <v>12</v>
      </c>
      <c r="G1204">
        <v>3956</v>
      </c>
      <c r="H1204">
        <v>2023</v>
      </c>
      <c r="I1204">
        <v>1500000</v>
      </c>
      <c r="J1204">
        <v>18000000</v>
      </c>
      <c r="K1204">
        <v>1500000</v>
      </c>
      <c r="L1204">
        <v>18000000</v>
      </c>
    </row>
    <row r="1205" spans="1:12" x14ac:dyDescent="0.3">
      <c r="A1205" s="32">
        <v>45108</v>
      </c>
      <c r="B1205">
        <v>2024</v>
      </c>
      <c r="C1205" t="s">
        <v>71</v>
      </c>
      <c r="D1205" t="s">
        <v>13</v>
      </c>
      <c r="E1205" t="s">
        <v>7</v>
      </c>
      <c r="F1205">
        <v>11</v>
      </c>
      <c r="G1205">
        <v>4435</v>
      </c>
      <c r="H1205">
        <v>2023</v>
      </c>
      <c r="I1205">
        <v>1500000</v>
      </c>
      <c r="J1205">
        <v>16500000</v>
      </c>
      <c r="K1205">
        <v>1500000</v>
      </c>
      <c r="L1205">
        <v>16500000</v>
      </c>
    </row>
    <row r="1206" spans="1:12" x14ac:dyDescent="0.3">
      <c r="A1206" s="32">
        <v>45108</v>
      </c>
      <c r="B1206">
        <v>2024</v>
      </c>
      <c r="C1206" t="s">
        <v>71</v>
      </c>
      <c r="D1206" t="s">
        <v>31</v>
      </c>
      <c r="E1206" t="s">
        <v>7</v>
      </c>
      <c r="F1206">
        <v>31</v>
      </c>
      <c r="G1206">
        <v>4010</v>
      </c>
      <c r="H1206">
        <v>2023</v>
      </c>
      <c r="I1206">
        <v>1500000</v>
      </c>
      <c r="J1206">
        <v>46500000</v>
      </c>
      <c r="K1206">
        <v>1500000</v>
      </c>
      <c r="L1206">
        <v>46500000</v>
      </c>
    </row>
    <row r="1207" spans="1:12" x14ac:dyDescent="0.3">
      <c r="A1207" s="32">
        <v>45108</v>
      </c>
      <c r="B1207">
        <v>2024</v>
      </c>
      <c r="C1207" t="s">
        <v>71</v>
      </c>
      <c r="D1207" t="s">
        <v>35</v>
      </c>
      <c r="E1207" t="s">
        <v>7</v>
      </c>
      <c r="F1207">
        <v>1221</v>
      </c>
      <c r="G1207">
        <v>23154</v>
      </c>
      <c r="H1207">
        <v>2023</v>
      </c>
      <c r="I1207">
        <v>1500000</v>
      </c>
      <c r="J1207">
        <v>1831500000</v>
      </c>
      <c r="K1207">
        <v>1500000</v>
      </c>
      <c r="L1207">
        <v>1831500000</v>
      </c>
    </row>
    <row r="1208" spans="1:12" x14ac:dyDescent="0.3">
      <c r="A1208" s="32">
        <v>45108</v>
      </c>
      <c r="B1208">
        <v>2024</v>
      </c>
      <c r="C1208" t="s">
        <v>71</v>
      </c>
      <c r="D1208" t="s">
        <v>36</v>
      </c>
      <c r="E1208" t="s">
        <v>7</v>
      </c>
      <c r="F1208">
        <v>871</v>
      </c>
      <c r="G1208">
        <v>14002</v>
      </c>
      <c r="H1208">
        <v>2023</v>
      </c>
      <c r="I1208">
        <v>1500000</v>
      </c>
      <c r="J1208">
        <v>1306500000</v>
      </c>
      <c r="K1208">
        <v>1500000</v>
      </c>
      <c r="L1208">
        <v>1306500000</v>
      </c>
    </row>
    <row r="1209" spans="1:12" x14ac:dyDescent="0.3">
      <c r="A1209" s="32">
        <v>45108</v>
      </c>
      <c r="B1209">
        <v>2024</v>
      </c>
      <c r="C1209" t="s">
        <v>71</v>
      </c>
      <c r="D1209" t="s">
        <v>24</v>
      </c>
      <c r="E1209" t="s">
        <v>7</v>
      </c>
      <c r="F1209">
        <v>138</v>
      </c>
      <c r="G1209">
        <v>10811</v>
      </c>
      <c r="H1209">
        <v>2023</v>
      </c>
      <c r="I1209">
        <v>1500000</v>
      </c>
      <c r="J1209">
        <v>207000000</v>
      </c>
      <c r="K1209">
        <v>1500000</v>
      </c>
      <c r="L1209">
        <v>207000000</v>
      </c>
    </row>
    <row r="1210" spans="1:12" x14ac:dyDescent="0.3">
      <c r="A1210" s="32">
        <v>45108</v>
      </c>
      <c r="B1210">
        <v>2024</v>
      </c>
      <c r="C1210" t="s">
        <v>71</v>
      </c>
      <c r="D1210" t="s">
        <v>37</v>
      </c>
      <c r="E1210" t="s">
        <v>7</v>
      </c>
      <c r="F1210">
        <v>1103</v>
      </c>
      <c r="G1210">
        <v>36082</v>
      </c>
      <c r="H1210">
        <v>2023</v>
      </c>
      <c r="I1210">
        <v>1500000</v>
      </c>
      <c r="J1210">
        <v>1654500000</v>
      </c>
      <c r="K1210">
        <v>1500000</v>
      </c>
      <c r="L1210">
        <v>1654500000</v>
      </c>
    </row>
    <row r="1211" spans="1:12" x14ac:dyDescent="0.3">
      <c r="A1211" s="32">
        <v>45108</v>
      </c>
      <c r="B1211">
        <v>2024</v>
      </c>
      <c r="C1211" t="s">
        <v>71</v>
      </c>
      <c r="D1211" t="s">
        <v>15</v>
      </c>
      <c r="E1211" t="s">
        <v>7</v>
      </c>
      <c r="F1211">
        <v>6</v>
      </c>
      <c r="G1211">
        <v>427</v>
      </c>
      <c r="H1211">
        <v>2023</v>
      </c>
      <c r="I1211">
        <v>1500000</v>
      </c>
      <c r="J1211">
        <v>9000000</v>
      </c>
      <c r="K1211">
        <v>1500000</v>
      </c>
      <c r="L1211">
        <v>9000000</v>
      </c>
    </row>
    <row r="1212" spans="1:12" x14ac:dyDescent="0.3">
      <c r="A1212" s="32">
        <v>45108</v>
      </c>
      <c r="B1212">
        <v>2024</v>
      </c>
      <c r="C1212" t="s">
        <v>71</v>
      </c>
      <c r="D1212" t="s">
        <v>16</v>
      </c>
      <c r="E1212" t="s">
        <v>7</v>
      </c>
      <c r="F1212">
        <v>3</v>
      </c>
      <c r="G1212">
        <v>1030</v>
      </c>
      <c r="H1212">
        <v>2023</v>
      </c>
      <c r="I1212">
        <v>1500000</v>
      </c>
      <c r="J1212">
        <v>4500000</v>
      </c>
      <c r="K1212">
        <v>1500000</v>
      </c>
      <c r="L1212">
        <v>4500000</v>
      </c>
    </row>
    <row r="1213" spans="1:12" x14ac:dyDescent="0.3">
      <c r="A1213" s="32">
        <v>45108</v>
      </c>
      <c r="B1213">
        <v>2024</v>
      </c>
      <c r="C1213" t="s">
        <v>71</v>
      </c>
      <c r="D1213" t="s">
        <v>25</v>
      </c>
      <c r="E1213" t="s">
        <v>7</v>
      </c>
      <c r="F1213">
        <v>134</v>
      </c>
      <c r="G1213">
        <v>5745</v>
      </c>
      <c r="H1213">
        <v>2023</v>
      </c>
      <c r="I1213">
        <v>1500000</v>
      </c>
      <c r="J1213">
        <v>201000000</v>
      </c>
      <c r="K1213">
        <v>1500000</v>
      </c>
      <c r="L1213">
        <v>201000000</v>
      </c>
    </row>
    <row r="1214" spans="1:12" x14ac:dyDescent="0.3">
      <c r="A1214" s="32">
        <v>45108</v>
      </c>
      <c r="B1214">
        <v>2024</v>
      </c>
      <c r="C1214" t="s">
        <v>71</v>
      </c>
      <c r="D1214" t="s">
        <v>19</v>
      </c>
      <c r="E1214" t="s">
        <v>7</v>
      </c>
      <c r="F1214">
        <v>7</v>
      </c>
      <c r="G1214">
        <v>809</v>
      </c>
      <c r="H1214">
        <v>2023</v>
      </c>
      <c r="I1214">
        <v>1500000</v>
      </c>
      <c r="J1214">
        <v>10500000</v>
      </c>
      <c r="K1214">
        <v>1500000</v>
      </c>
      <c r="L1214">
        <v>10500000</v>
      </c>
    </row>
    <row r="1215" spans="1:12" x14ac:dyDescent="0.3">
      <c r="A1215" s="32">
        <v>45108</v>
      </c>
      <c r="B1215">
        <v>2024</v>
      </c>
      <c r="C1215" t="s">
        <v>71</v>
      </c>
      <c r="D1215" t="s">
        <v>26</v>
      </c>
      <c r="E1215" t="s">
        <v>7</v>
      </c>
      <c r="F1215">
        <v>92</v>
      </c>
      <c r="G1215">
        <v>10766</v>
      </c>
      <c r="H1215">
        <v>2023</v>
      </c>
      <c r="I1215">
        <v>1500000</v>
      </c>
      <c r="J1215">
        <v>138000000</v>
      </c>
      <c r="K1215">
        <v>1500000</v>
      </c>
      <c r="L1215">
        <v>138000000</v>
      </c>
    </row>
    <row r="1216" spans="1:12" x14ac:dyDescent="0.3">
      <c r="A1216" s="32">
        <v>45108</v>
      </c>
      <c r="B1216">
        <v>2024</v>
      </c>
      <c r="C1216" t="s">
        <v>71</v>
      </c>
      <c r="D1216" t="s">
        <v>38</v>
      </c>
      <c r="E1216" t="s">
        <v>7</v>
      </c>
      <c r="F1216">
        <v>405</v>
      </c>
      <c r="G1216">
        <v>14064</v>
      </c>
      <c r="H1216">
        <v>2023</v>
      </c>
      <c r="I1216">
        <v>1500000</v>
      </c>
      <c r="J1216">
        <v>607500000</v>
      </c>
      <c r="K1216">
        <v>1500000</v>
      </c>
      <c r="L1216">
        <v>607500000</v>
      </c>
    </row>
    <row r="1217" spans="1:12" x14ac:dyDescent="0.3">
      <c r="A1217" s="32">
        <v>45108</v>
      </c>
      <c r="B1217">
        <v>2024</v>
      </c>
      <c r="C1217" t="s">
        <v>71</v>
      </c>
      <c r="D1217" t="s">
        <v>39</v>
      </c>
      <c r="E1217" t="s">
        <v>7</v>
      </c>
      <c r="F1217">
        <v>630</v>
      </c>
      <c r="G1217">
        <v>20553</v>
      </c>
      <c r="H1217">
        <v>2023</v>
      </c>
      <c r="I1217">
        <v>1500000</v>
      </c>
      <c r="J1217">
        <v>945000000</v>
      </c>
      <c r="K1217">
        <v>1500000</v>
      </c>
      <c r="L1217">
        <v>945000000</v>
      </c>
    </row>
    <row r="1218" spans="1:12" x14ac:dyDescent="0.3">
      <c r="A1218" s="32">
        <v>45108</v>
      </c>
      <c r="B1218">
        <v>2024</v>
      </c>
      <c r="C1218" t="s">
        <v>71</v>
      </c>
      <c r="D1218" t="s">
        <v>20</v>
      </c>
      <c r="E1218" t="s">
        <v>7</v>
      </c>
      <c r="F1218">
        <v>2</v>
      </c>
      <c r="G1218">
        <v>578</v>
      </c>
      <c r="H1218">
        <v>2023</v>
      </c>
      <c r="I1218">
        <v>1500000</v>
      </c>
      <c r="J1218">
        <v>3000000</v>
      </c>
      <c r="K1218">
        <v>1500000</v>
      </c>
      <c r="L1218">
        <v>3000000</v>
      </c>
    </row>
    <row r="1219" spans="1:12" x14ac:dyDescent="0.3">
      <c r="A1219" s="32">
        <v>45108</v>
      </c>
      <c r="B1219">
        <v>2024</v>
      </c>
      <c r="C1219" t="s">
        <v>71</v>
      </c>
      <c r="D1219" t="s">
        <v>40</v>
      </c>
      <c r="E1219" t="s">
        <v>7</v>
      </c>
      <c r="F1219">
        <v>420</v>
      </c>
      <c r="G1219">
        <v>29214</v>
      </c>
      <c r="H1219">
        <v>2023</v>
      </c>
      <c r="I1219">
        <v>1500000</v>
      </c>
      <c r="J1219">
        <v>630000000</v>
      </c>
      <c r="K1219">
        <v>1500000</v>
      </c>
      <c r="L1219">
        <v>630000000</v>
      </c>
    </row>
    <row r="1220" spans="1:12" x14ac:dyDescent="0.3">
      <c r="A1220" s="32">
        <v>45108</v>
      </c>
      <c r="B1220">
        <v>2024</v>
      </c>
      <c r="C1220" t="s">
        <v>71</v>
      </c>
      <c r="D1220" t="s">
        <v>27</v>
      </c>
      <c r="E1220" t="s">
        <v>7</v>
      </c>
      <c r="F1220">
        <v>53</v>
      </c>
      <c r="G1220">
        <v>4216</v>
      </c>
      <c r="H1220">
        <v>2023</v>
      </c>
      <c r="I1220">
        <v>1500000</v>
      </c>
      <c r="J1220">
        <v>79500000</v>
      </c>
      <c r="K1220">
        <v>1500000</v>
      </c>
      <c r="L1220">
        <v>79500000</v>
      </c>
    </row>
    <row r="1221" spans="1:12" x14ac:dyDescent="0.3">
      <c r="A1221" s="32">
        <v>45108</v>
      </c>
      <c r="B1221">
        <v>2024</v>
      </c>
      <c r="C1221" t="s">
        <v>71</v>
      </c>
      <c r="D1221" t="s">
        <v>41</v>
      </c>
      <c r="E1221" t="s">
        <v>7</v>
      </c>
      <c r="F1221">
        <v>179</v>
      </c>
      <c r="G1221">
        <v>8111</v>
      </c>
      <c r="H1221">
        <v>2023</v>
      </c>
      <c r="I1221">
        <v>1500000</v>
      </c>
      <c r="J1221">
        <v>268500000</v>
      </c>
      <c r="K1221">
        <v>1500000</v>
      </c>
      <c r="L1221">
        <v>268500000</v>
      </c>
    </row>
    <row r="1222" spans="1:12" x14ac:dyDescent="0.3">
      <c r="A1222" s="32">
        <v>45139</v>
      </c>
      <c r="B1222">
        <v>2024</v>
      </c>
      <c r="C1222" t="s">
        <v>71</v>
      </c>
      <c r="D1222" t="s">
        <v>8</v>
      </c>
      <c r="E1222" t="s">
        <v>7</v>
      </c>
      <c r="F1222">
        <v>3</v>
      </c>
      <c r="G1222">
        <v>183</v>
      </c>
      <c r="H1222">
        <v>2023</v>
      </c>
      <c r="I1222">
        <v>1500000</v>
      </c>
      <c r="J1222">
        <v>4500000</v>
      </c>
      <c r="K1222">
        <v>1500000</v>
      </c>
      <c r="L1222">
        <v>4500000</v>
      </c>
    </row>
    <row r="1223" spans="1:12" x14ac:dyDescent="0.3">
      <c r="A1223" s="32">
        <v>45139</v>
      </c>
      <c r="B1223">
        <v>2024</v>
      </c>
      <c r="C1223" t="s">
        <v>71</v>
      </c>
      <c r="D1223" t="s">
        <v>32</v>
      </c>
      <c r="E1223" t="s">
        <v>7</v>
      </c>
      <c r="F1223">
        <v>104</v>
      </c>
      <c r="G1223">
        <v>7397</v>
      </c>
      <c r="H1223">
        <v>2023</v>
      </c>
      <c r="I1223">
        <v>1500000</v>
      </c>
      <c r="J1223">
        <v>156000000</v>
      </c>
      <c r="K1223">
        <v>1500000</v>
      </c>
      <c r="L1223">
        <v>156000000</v>
      </c>
    </row>
    <row r="1224" spans="1:12" x14ac:dyDescent="0.3">
      <c r="A1224" s="32">
        <v>45139</v>
      </c>
      <c r="B1224">
        <v>2024</v>
      </c>
      <c r="C1224" t="s">
        <v>71</v>
      </c>
      <c r="D1224" t="s">
        <v>9</v>
      </c>
      <c r="E1224" t="s">
        <v>7</v>
      </c>
      <c r="F1224">
        <v>4</v>
      </c>
      <c r="G1224">
        <v>1121</v>
      </c>
      <c r="H1224">
        <v>2023</v>
      </c>
      <c r="I1224">
        <v>1500000</v>
      </c>
      <c r="J1224">
        <v>6000000</v>
      </c>
      <c r="K1224">
        <v>1500000</v>
      </c>
      <c r="L1224">
        <v>6000000</v>
      </c>
    </row>
    <row r="1225" spans="1:12" x14ac:dyDescent="0.3">
      <c r="A1225" s="32">
        <v>45139</v>
      </c>
      <c r="B1225">
        <v>2024</v>
      </c>
      <c r="C1225" t="s">
        <v>71</v>
      </c>
      <c r="D1225" t="s">
        <v>10</v>
      </c>
      <c r="E1225" t="s">
        <v>7</v>
      </c>
      <c r="F1225">
        <v>27</v>
      </c>
      <c r="G1225">
        <v>7557</v>
      </c>
      <c r="H1225">
        <v>2023</v>
      </c>
      <c r="I1225">
        <v>1500000</v>
      </c>
      <c r="J1225">
        <v>40500000</v>
      </c>
      <c r="K1225">
        <v>1500000</v>
      </c>
      <c r="L1225">
        <v>40500000</v>
      </c>
    </row>
    <row r="1226" spans="1:12" x14ac:dyDescent="0.3">
      <c r="A1226" s="32">
        <v>45139</v>
      </c>
      <c r="B1226">
        <v>2024</v>
      </c>
      <c r="C1226" t="s">
        <v>71</v>
      </c>
      <c r="D1226" t="s">
        <v>21</v>
      </c>
      <c r="E1226" t="s">
        <v>7</v>
      </c>
      <c r="F1226">
        <v>53</v>
      </c>
      <c r="G1226">
        <v>5334</v>
      </c>
      <c r="H1226">
        <v>2023</v>
      </c>
      <c r="I1226">
        <v>1500000</v>
      </c>
      <c r="J1226">
        <v>79500000</v>
      </c>
      <c r="K1226">
        <v>1500000</v>
      </c>
      <c r="L1226">
        <v>79500000</v>
      </c>
    </row>
    <row r="1227" spans="1:12" x14ac:dyDescent="0.3">
      <c r="A1227" s="32">
        <v>45139</v>
      </c>
      <c r="B1227">
        <v>2024</v>
      </c>
      <c r="C1227" t="s">
        <v>71</v>
      </c>
      <c r="D1227" t="s">
        <v>22</v>
      </c>
      <c r="E1227" t="s">
        <v>7</v>
      </c>
      <c r="F1227">
        <v>80</v>
      </c>
      <c r="G1227">
        <v>1937</v>
      </c>
      <c r="H1227">
        <v>2023</v>
      </c>
      <c r="I1227">
        <v>1500000</v>
      </c>
      <c r="J1227">
        <v>120000000</v>
      </c>
      <c r="K1227">
        <v>1500000</v>
      </c>
      <c r="L1227">
        <v>120000000</v>
      </c>
    </row>
    <row r="1228" spans="1:12" x14ac:dyDescent="0.3">
      <c r="A1228" s="32">
        <v>45139</v>
      </c>
      <c r="B1228">
        <v>2024</v>
      </c>
      <c r="C1228" t="s">
        <v>71</v>
      </c>
      <c r="D1228" t="s">
        <v>11</v>
      </c>
      <c r="E1228" t="s">
        <v>7</v>
      </c>
      <c r="F1228">
        <v>107</v>
      </c>
      <c r="G1228">
        <v>3859</v>
      </c>
      <c r="H1228">
        <v>2023</v>
      </c>
      <c r="I1228">
        <v>1500000</v>
      </c>
      <c r="J1228">
        <v>160500000</v>
      </c>
      <c r="K1228">
        <v>1500000</v>
      </c>
      <c r="L1228">
        <v>160500000</v>
      </c>
    </row>
    <row r="1229" spans="1:12" x14ac:dyDescent="0.3">
      <c r="A1229" s="32">
        <v>45139</v>
      </c>
      <c r="B1229">
        <v>2024</v>
      </c>
      <c r="C1229" t="s">
        <v>71</v>
      </c>
      <c r="D1229" t="s">
        <v>23</v>
      </c>
      <c r="E1229" t="s">
        <v>7</v>
      </c>
      <c r="F1229">
        <v>440</v>
      </c>
      <c r="G1229">
        <v>15852</v>
      </c>
      <c r="H1229">
        <v>2023</v>
      </c>
      <c r="I1229">
        <v>1500000</v>
      </c>
      <c r="J1229">
        <v>660000000</v>
      </c>
      <c r="K1229">
        <v>1500000</v>
      </c>
      <c r="L1229">
        <v>660000000</v>
      </c>
    </row>
    <row r="1230" spans="1:12" x14ac:dyDescent="0.3">
      <c r="A1230" s="32">
        <v>45139</v>
      </c>
      <c r="B1230">
        <v>2024</v>
      </c>
      <c r="C1230" t="s">
        <v>71</v>
      </c>
      <c r="D1230" t="s">
        <v>33</v>
      </c>
      <c r="E1230" t="s">
        <v>7</v>
      </c>
      <c r="F1230">
        <v>98</v>
      </c>
      <c r="G1230">
        <v>2177</v>
      </c>
      <c r="H1230">
        <v>2023</v>
      </c>
      <c r="I1230">
        <v>1500000</v>
      </c>
      <c r="J1230">
        <v>147000000</v>
      </c>
      <c r="K1230">
        <v>1500000</v>
      </c>
      <c r="L1230">
        <v>147000000</v>
      </c>
    </row>
    <row r="1231" spans="1:12" x14ac:dyDescent="0.3">
      <c r="A1231" s="32">
        <v>45139</v>
      </c>
      <c r="B1231">
        <v>2024</v>
      </c>
      <c r="C1231" t="s">
        <v>71</v>
      </c>
      <c r="D1231" t="s">
        <v>34</v>
      </c>
      <c r="E1231" t="s">
        <v>7</v>
      </c>
      <c r="F1231">
        <v>512</v>
      </c>
      <c r="G1231">
        <v>25572</v>
      </c>
      <c r="H1231">
        <v>2023</v>
      </c>
      <c r="I1231">
        <v>1500000</v>
      </c>
      <c r="J1231">
        <v>768000000</v>
      </c>
      <c r="K1231">
        <v>1500000</v>
      </c>
      <c r="L1231">
        <v>768000000</v>
      </c>
    </row>
    <row r="1232" spans="1:12" x14ac:dyDescent="0.3">
      <c r="A1232" s="32">
        <v>45139</v>
      </c>
      <c r="B1232">
        <v>2024</v>
      </c>
      <c r="C1232" t="s">
        <v>71</v>
      </c>
      <c r="D1232" t="s">
        <v>30</v>
      </c>
      <c r="E1232" t="s">
        <v>7</v>
      </c>
      <c r="F1232">
        <v>189</v>
      </c>
      <c r="G1232">
        <v>24414</v>
      </c>
      <c r="H1232">
        <v>2023</v>
      </c>
      <c r="I1232">
        <v>1500000</v>
      </c>
      <c r="J1232">
        <v>283500000</v>
      </c>
      <c r="K1232">
        <v>1500000</v>
      </c>
      <c r="L1232">
        <v>283500000</v>
      </c>
    </row>
    <row r="1233" spans="1:12" x14ac:dyDescent="0.3">
      <c r="A1233" s="32">
        <v>45139</v>
      </c>
      <c r="B1233">
        <v>2024</v>
      </c>
      <c r="C1233" t="s">
        <v>71</v>
      </c>
      <c r="D1233" t="s">
        <v>28</v>
      </c>
      <c r="E1233" t="s">
        <v>7</v>
      </c>
      <c r="F1233">
        <v>11</v>
      </c>
      <c r="G1233">
        <v>3975</v>
      </c>
      <c r="H1233">
        <v>2023</v>
      </c>
      <c r="I1233">
        <v>1500000</v>
      </c>
      <c r="J1233">
        <v>16500000</v>
      </c>
      <c r="K1233">
        <v>1500000</v>
      </c>
      <c r="L1233">
        <v>16500000</v>
      </c>
    </row>
    <row r="1234" spans="1:12" x14ac:dyDescent="0.3">
      <c r="A1234" s="32">
        <v>45139</v>
      </c>
      <c r="B1234">
        <v>2024</v>
      </c>
      <c r="C1234" t="s">
        <v>71</v>
      </c>
      <c r="D1234" t="s">
        <v>13</v>
      </c>
      <c r="E1234" t="s">
        <v>7</v>
      </c>
      <c r="F1234">
        <v>15</v>
      </c>
      <c r="G1234">
        <v>4843</v>
      </c>
      <c r="H1234">
        <v>2023</v>
      </c>
      <c r="I1234">
        <v>1500000</v>
      </c>
      <c r="J1234">
        <v>22500000</v>
      </c>
      <c r="K1234">
        <v>1500000</v>
      </c>
      <c r="L1234">
        <v>22500000</v>
      </c>
    </row>
    <row r="1235" spans="1:12" x14ac:dyDescent="0.3">
      <c r="A1235" s="32">
        <v>45139</v>
      </c>
      <c r="B1235">
        <v>2024</v>
      </c>
      <c r="C1235" t="s">
        <v>71</v>
      </c>
      <c r="D1235" t="s">
        <v>31</v>
      </c>
      <c r="E1235" t="s">
        <v>7</v>
      </c>
      <c r="F1235">
        <v>52</v>
      </c>
      <c r="G1235">
        <v>4040</v>
      </c>
      <c r="H1235">
        <v>2023</v>
      </c>
      <c r="I1235">
        <v>1500000</v>
      </c>
      <c r="J1235">
        <v>78000000</v>
      </c>
      <c r="K1235">
        <v>1500000</v>
      </c>
      <c r="L1235">
        <v>78000000</v>
      </c>
    </row>
    <row r="1236" spans="1:12" x14ac:dyDescent="0.3">
      <c r="A1236" s="32">
        <v>45139</v>
      </c>
      <c r="B1236">
        <v>2024</v>
      </c>
      <c r="C1236" t="s">
        <v>71</v>
      </c>
      <c r="D1236" t="s">
        <v>35</v>
      </c>
      <c r="E1236" t="s">
        <v>7</v>
      </c>
      <c r="F1236">
        <v>1196</v>
      </c>
      <c r="G1236">
        <v>28235</v>
      </c>
      <c r="H1236">
        <v>2023</v>
      </c>
      <c r="I1236">
        <v>1500000</v>
      </c>
      <c r="J1236">
        <v>1794000000</v>
      </c>
      <c r="K1236">
        <v>1500000</v>
      </c>
      <c r="L1236">
        <v>1794000000</v>
      </c>
    </row>
    <row r="1237" spans="1:12" x14ac:dyDescent="0.3">
      <c r="A1237" s="32">
        <v>45139</v>
      </c>
      <c r="B1237">
        <v>2024</v>
      </c>
      <c r="C1237" t="s">
        <v>71</v>
      </c>
      <c r="D1237" t="s">
        <v>36</v>
      </c>
      <c r="E1237" t="s">
        <v>7</v>
      </c>
      <c r="F1237">
        <v>736</v>
      </c>
      <c r="G1237">
        <v>18189</v>
      </c>
      <c r="H1237">
        <v>2023</v>
      </c>
      <c r="I1237">
        <v>1500000</v>
      </c>
      <c r="J1237">
        <v>1104000000</v>
      </c>
      <c r="K1237">
        <v>1500000</v>
      </c>
      <c r="L1237">
        <v>1104000000</v>
      </c>
    </row>
    <row r="1238" spans="1:12" x14ac:dyDescent="0.3">
      <c r="A1238" s="32">
        <v>45139</v>
      </c>
      <c r="B1238">
        <v>2024</v>
      </c>
      <c r="C1238" t="s">
        <v>71</v>
      </c>
      <c r="D1238" t="s">
        <v>24</v>
      </c>
      <c r="E1238" t="s">
        <v>7</v>
      </c>
      <c r="F1238">
        <v>112</v>
      </c>
      <c r="G1238">
        <v>11479</v>
      </c>
      <c r="H1238">
        <v>2023</v>
      </c>
      <c r="I1238">
        <v>1500000</v>
      </c>
      <c r="J1238">
        <v>168000000</v>
      </c>
      <c r="K1238">
        <v>1500000</v>
      </c>
      <c r="L1238">
        <v>168000000</v>
      </c>
    </row>
    <row r="1239" spans="1:12" x14ac:dyDescent="0.3">
      <c r="A1239" s="32">
        <v>45139</v>
      </c>
      <c r="B1239">
        <v>2024</v>
      </c>
      <c r="C1239" t="s">
        <v>71</v>
      </c>
      <c r="D1239" t="s">
        <v>37</v>
      </c>
      <c r="E1239" t="s">
        <v>7</v>
      </c>
      <c r="F1239">
        <v>1070</v>
      </c>
      <c r="G1239">
        <v>40169</v>
      </c>
      <c r="H1239">
        <v>2023</v>
      </c>
      <c r="I1239">
        <v>1500000</v>
      </c>
      <c r="J1239">
        <v>1605000000</v>
      </c>
      <c r="K1239">
        <v>1500000</v>
      </c>
      <c r="L1239">
        <v>1605000000</v>
      </c>
    </row>
    <row r="1240" spans="1:12" x14ac:dyDescent="0.3">
      <c r="A1240" s="32">
        <v>45139</v>
      </c>
      <c r="B1240">
        <v>2024</v>
      </c>
      <c r="C1240" t="s">
        <v>71</v>
      </c>
      <c r="D1240" t="s">
        <v>15</v>
      </c>
      <c r="E1240" t="s">
        <v>7</v>
      </c>
      <c r="F1240">
        <v>6</v>
      </c>
      <c r="G1240">
        <v>458</v>
      </c>
      <c r="H1240">
        <v>2023</v>
      </c>
      <c r="I1240">
        <v>1500000</v>
      </c>
      <c r="J1240">
        <v>9000000</v>
      </c>
      <c r="K1240">
        <v>1500000</v>
      </c>
      <c r="L1240">
        <v>9000000</v>
      </c>
    </row>
    <row r="1241" spans="1:12" x14ac:dyDescent="0.3">
      <c r="A1241" s="32">
        <v>45139</v>
      </c>
      <c r="B1241">
        <v>2024</v>
      </c>
      <c r="C1241" t="s">
        <v>71</v>
      </c>
      <c r="D1241" t="s">
        <v>16</v>
      </c>
      <c r="E1241" t="s">
        <v>7</v>
      </c>
      <c r="F1241">
        <v>3</v>
      </c>
      <c r="G1241">
        <v>1215</v>
      </c>
      <c r="H1241">
        <v>2023</v>
      </c>
      <c r="I1241">
        <v>1500000</v>
      </c>
      <c r="J1241">
        <v>4500000</v>
      </c>
      <c r="K1241">
        <v>1500000</v>
      </c>
      <c r="L1241">
        <v>4500000</v>
      </c>
    </row>
    <row r="1242" spans="1:12" x14ac:dyDescent="0.3">
      <c r="A1242" s="32">
        <v>45139</v>
      </c>
      <c r="B1242">
        <v>2024</v>
      </c>
      <c r="C1242" t="s">
        <v>71</v>
      </c>
      <c r="D1242" t="s">
        <v>25</v>
      </c>
      <c r="E1242" t="s">
        <v>7</v>
      </c>
      <c r="F1242">
        <v>146</v>
      </c>
      <c r="G1242">
        <v>6282</v>
      </c>
      <c r="H1242">
        <v>2023</v>
      </c>
      <c r="I1242">
        <v>1500000</v>
      </c>
      <c r="J1242">
        <v>219000000</v>
      </c>
      <c r="K1242">
        <v>1500000</v>
      </c>
      <c r="L1242">
        <v>219000000</v>
      </c>
    </row>
    <row r="1243" spans="1:12" x14ac:dyDescent="0.3">
      <c r="A1243" s="32">
        <v>45139</v>
      </c>
      <c r="B1243">
        <v>2024</v>
      </c>
      <c r="C1243" t="s">
        <v>71</v>
      </c>
      <c r="D1243" t="s">
        <v>19</v>
      </c>
      <c r="E1243" t="s">
        <v>7</v>
      </c>
      <c r="F1243">
        <v>14</v>
      </c>
      <c r="G1243">
        <v>955</v>
      </c>
      <c r="H1243">
        <v>2023</v>
      </c>
      <c r="I1243">
        <v>1500000</v>
      </c>
      <c r="J1243">
        <v>21000000</v>
      </c>
      <c r="K1243">
        <v>1500000</v>
      </c>
      <c r="L1243">
        <v>21000000</v>
      </c>
    </row>
    <row r="1244" spans="1:12" x14ac:dyDescent="0.3">
      <c r="A1244" s="32">
        <v>45139</v>
      </c>
      <c r="B1244">
        <v>2024</v>
      </c>
      <c r="C1244" t="s">
        <v>71</v>
      </c>
      <c r="D1244" t="s">
        <v>26</v>
      </c>
      <c r="E1244" t="s">
        <v>7</v>
      </c>
      <c r="F1244">
        <v>75</v>
      </c>
      <c r="G1244">
        <v>11493</v>
      </c>
      <c r="H1244">
        <v>2023</v>
      </c>
      <c r="I1244">
        <v>1500000</v>
      </c>
      <c r="J1244">
        <v>112500000</v>
      </c>
      <c r="K1244">
        <v>1500000</v>
      </c>
      <c r="L1244">
        <v>112500000</v>
      </c>
    </row>
    <row r="1245" spans="1:12" x14ac:dyDescent="0.3">
      <c r="A1245" s="32">
        <v>45139</v>
      </c>
      <c r="B1245">
        <v>2024</v>
      </c>
      <c r="C1245" t="s">
        <v>71</v>
      </c>
      <c r="D1245" t="s">
        <v>38</v>
      </c>
      <c r="E1245" t="s">
        <v>7</v>
      </c>
      <c r="F1245">
        <v>396</v>
      </c>
      <c r="G1245">
        <v>14786</v>
      </c>
      <c r="H1245">
        <v>2023</v>
      </c>
      <c r="I1245">
        <v>1500000</v>
      </c>
      <c r="J1245">
        <v>594000000</v>
      </c>
      <c r="K1245">
        <v>1500000</v>
      </c>
      <c r="L1245">
        <v>594000000</v>
      </c>
    </row>
    <row r="1246" spans="1:12" x14ac:dyDescent="0.3">
      <c r="A1246" s="32">
        <v>45139</v>
      </c>
      <c r="B1246">
        <v>2024</v>
      </c>
      <c r="C1246" t="s">
        <v>71</v>
      </c>
      <c r="D1246" t="s">
        <v>39</v>
      </c>
      <c r="E1246" t="s">
        <v>7</v>
      </c>
      <c r="F1246">
        <v>591</v>
      </c>
      <c r="G1246">
        <v>23537</v>
      </c>
      <c r="H1246">
        <v>2023</v>
      </c>
      <c r="I1246">
        <v>1500000</v>
      </c>
      <c r="J1246">
        <v>886500000</v>
      </c>
      <c r="K1246">
        <v>1500000</v>
      </c>
      <c r="L1246">
        <v>886500000</v>
      </c>
    </row>
    <row r="1247" spans="1:12" x14ac:dyDescent="0.3">
      <c r="A1247" s="32">
        <v>45139</v>
      </c>
      <c r="B1247">
        <v>2024</v>
      </c>
      <c r="C1247" t="s">
        <v>71</v>
      </c>
      <c r="D1247" t="s">
        <v>20</v>
      </c>
      <c r="E1247" t="s">
        <v>7</v>
      </c>
      <c r="F1247">
        <v>2</v>
      </c>
      <c r="G1247">
        <v>466</v>
      </c>
      <c r="H1247">
        <v>2023</v>
      </c>
      <c r="I1247">
        <v>1500000</v>
      </c>
      <c r="J1247">
        <v>3000000</v>
      </c>
      <c r="K1247">
        <v>1500000</v>
      </c>
      <c r="L1247">
        <v>3000000</v>
      </c>
    </row>
    <row r="1248" spans="1:12" x14ac:dyDescent="0.3">
      <c r="A1248" s="32">
        <v>45139</v>
      </c>
      <c r="B1248">
        <v>2024</v>
      </c>
      <c r="C1248" t="s">
        <v>71</v>
      </c>
      <c r="D1248" t="s">
        <v>40</v>
      </c>
      <c r="E1248" t="s">
        <v>7</v>
      </c>
      <c r="F1248">
        <v>482</v>
      </c>
      <c r="G1248">
        <v>29829</v>
      </c>
      <c r="H1248">
        <v>2023</v>
      </c>
      <c r="I1248">
        <v>1500000</v>
      </c>
      <c r="J1248">
        <v>723000000</v>
      </c>
      <c r="K1248">
        <v>1500000</v>
      </c>
      <c r="L1248">
        <v>723000000</v>
      </c>
    </row>
    <row r="1249" spans="1:12" x14ac:dyDescent="0.3">
      <c r="A1249" s="32">
        <v>45139</v>
      </c>
      <c r="B1249">
        <v>2024</v>
      </c>
      <c r="C1249" t="s">
        <v>71</v>
      </c>
      <c r="D1249" t="s">
        <v>27</v>
      </c>
      <c r="E1249" t="s">
        <v>7</v>
      </c>
      <c r="F1249">
        <v>50</v>
      </c>
      <c r="G1249">
        <v>4283</v>
      </c>
      <c r="H1249">
        <v>2023</v>
      </c>
      <c r="I1249">
        <v>1500000</v>
      </c>
      <c r="J1249">
        <v>75000000</v>
      </c>
      <c r="K1249">
        <v>1500000</v>
      </c>
      <c r="L1249">
        <v>75000000</v>
      </c>
    </row>
    <row r="1250" spans="1:12" x14ac:dyDescent="0.3">
      <c r="A1250" s="32">
        <v>45139</v>
      </c>
      <c r="B1250">
        <v>2024</v>
      </c>
      <c r="C1250" t="s">
        <v>71</v>
      </c>
      <c r="D1250" t="s">
        <v>41</v>
      </c>
      <c r="E1250" t="s">
        <v>7</v>
      </c>
      <c r="F1250">
        <v>178</v>
      </c>
      <c r="G1250">
        <v>9101</v>
      </c>
      <c r="H1250">
        <v>2023</v>
      </c>
      <c r="I1250">
        <v>1500000</v>
      </c>
      <c r="J1250">
        <v>267000000</v>
      </c>
      <c r="K1250">
        <v>1500000</v>
      </c>
      <c r="L1250">
        <v>267000000</v>
      </c>
    </row>
    <row r="1251" spans="1:12" x14ac:dyDescent="0.3">
      <c r="A1251" s="32">
        <v>45170</v>
      </c>
      <c r="B1251">
        <v>2024</v>
      </c>
      <c r="C1251" t="s">
        <v>71</v>
      </c>
      <c r="D1251" t="s">
        <v>32</v>
      </c>
      <c r="E1251" t="s">
        <v>7</v>
      </c>
      <c r="F1251">
        <v>59</v>
      </c>
      <c r="G1251">
        <v>7044</v>
      </c>
      <c r="H1251">
        <v>2023</v>
      </c>
      <c r="I1251">
        <v>1500000</v>
      </c>
      <c r="J1251">
        <v>88500000</v>
      </c>
      <c r="K1251">
        <v>1500000</v>
      </c>
      <c r="L1251">
        <v>88500000</v>
      </c>
    </row>
    <row r="1252" spans="1:12" x14ac:dyDescent="0.3">
      <c r="A1252" s="32">
        <v>45170</v>
      </c>
      <c r="B1252">
        <v>2024</v>
      </c>
      <c r="C1252" t="s">
        <v>71</v>
      </c>
      <c r="D1252" t="s">
        <v>9</v>
      </c>
      <c r="E1252" t="s">
        <v>7</v>
      </c>
      <c r="F1252">
        <v>4</v>
      </c>
      <c r="G1252">
        <v>1003</v>
      </c>
      <c r="H1252">
        <v>2023</v>
      </c>
      <c r="I1252">
        <v>1500000</v>
      </c>
      <c r="J1252">
        <v>6000000</v>
      </c>
      <c r="K1252">
        <v>1500000</v>
      </c>
      <c r="L1252">
        <v>6000000</v>
      </c>
    </row>
    <row r="1253" spans="1:12" x14ac:dyDescent="0.3">
      <c r="A1253" s="32">
        <v>45170</v>
      </c>
      <c r="B1253">
        <v>2024</v>
      </c>
      <c r="C1253" t="s">
        <v>71</v>
      </c>
      <c r="D1253" t="s">
        <v>10</v>
      </c>
      <c r="E1253" t="s">
        <v>7</v>
      </c>
      <c r="F1253">
        <v>23</v>
      </c>
      <c r="G1253">
        <v>8078</v>
      </c>
      <c r="H1253">
        <v>2023</v>
      </c>
      <c r="I1253">
        <v>1500000</v>
      </c>
      <c r="J1253">
        <v>34500000</v>
      </c>
      <c r="K1253">
        <v>1500000</v>
      </c>
      <c r="L1253">
        <v>34500000</v>
      </c>
    </row>
    <row r="1254" spans="1:12" x14ac:dyDescent="0.3">
      <c r="A1254" s="32">
        <v>45170</v>
      </c>
      <c r="B1254">
        <v>2024</v>
      </c>
      <c r="C1254" t="s">
        <v>71</v>
      </c>
      <c r="D1254" t="s">
        <v>21</v>
      </c>
      <c r="E1254" t="s">
        <v>7</v>
      </c>
      <c r="F1254">
        <v>60</v>
      </c>
      <c r="G1254">
        <v>5210</v>
      </c>
      <c r="H1254">
        <v>2023</v>
      </c>
      <c r="I1254">
        <v>1500000</v>
      </c>
      <c r="J1254">
        <v>90000000</v>
      </c>
      <c r="K1254">
        <v>1500000</v>
      </c>
      <c r="L1254">
        <v>90000000</v>
      </c>
    </row>
    <row r="1255" spans="1:12" x14ac:dyDescent="0.3">
      <c r="A1255" s="32">
        <v>45170</v>
      </c>
      <c r="B1255">
        <v>2024</v>
      </c>
      <c r="C1255" t="s">
        <v>71</v>
      </c>
      <c r="D1255" t="s">
        <v>22</v>
      </c>
      <c r="E1255" t="s">
        <v>7</v>
      </c>
      <c r="F1255">
        <v>54</v>
      </c>
      <c r="G1255">
        <v>1491</v>
      </c>
      <c r="H1255">
        <v>2023</v>
      </c>
      <c r="I1255">
        <v>1500000</v>
      </c>
      <c r="J1255">
        <v>81000000</v>
      </c>
      <c r="K1255">
        <v>1500000</v>
      </c>
      <c r="L1255">
        <v>81000000</v>
      </c>
    </row>
    <row r="1256" spans="1:12" x14ac:dyDescent="0.3">
      <c r="A1256" s="32">
        <v>45170</v>
      </c>
      <c r="B1256">
        <v>2024</v>
      </c>
      <c r="C1256" t="s">
        <v>71</v>
      </c>
      <c r="D1256" t="s">
        <v>11</v>
      </c>
      <c r="E1256" t="s">
        <v>7</v>
      </c>
      <c r="F1256">
        <v>83</v>
      </c>
      <c r="G1256">
        <v>3993</v>
      </c>
      <c r="H1256">
        <v>2023</v>
      </c>
      <c r="I1256">
        <v>1500000</v>
      </c>
      <c r="J1256">
        <v>124500000</v>
      </c>
      <c r="K1256">
        <v>1500000</v>
      </c>
      <c r="L1256">
        <v>124500000</v>
      </c>
    </row>
    <row r="1257" spans="1:12" x14ac:dyDescent="0.3">
      <c r="A1257" s="32">
        <v>45170</v>
      </c>
      <c r="B1257">
        <v>2024</v>
      </c>
      <c r="C1257" t="s">
        <v>71</v>
      </c>
      <c r="D1257" t="s">
        <v>12</v>
      </c>
      <c r="E1257" t="s">
        <v>7</v>
      </c>
      <c r="F1257">
        <v>6</v>
      </c>
      <c r="G1257">
        <v>468</v>
      </c>
      <c r="H1257">
        <v>2023</v>
      </c>
      <c r="I1257">
        <v>1500000</v>
      </c>
      <c r="J1257">
        <v>9000000</v>
      </c>
      <c r="K1257">
        <v>1500000</v>
      </c>
      <c r="L1257">
        <v>9000000</v>
      </c>
    </row>
    <row r="1258" spans="1:12" x14ac:dyDescent="0.3">
      <c r="A1258" s="32">
        <v>45170</v>
      </c>
      <c r="B1258">
        <v>2024</v>
      </c>
      <c r="C1258" t="s">
        <v>71</v>
      </c>
      <c r="D1258" t="s">
        <v>23</v>
      </c>
      <c r="E1258" t="s">
        <v>7</v>
      </c>
      <c r="F1258">
        <v>380</v>
      </c>
      <c r="G1258">
        <v>15776</v>
      </c>
      <c r="H1258">
        <v>2023</v>
      </c>
      <c r="I1258">
        <v>1500000</v>
      </c>
      <c r="J1258">
        <v>570000000</v>
      </c>
      <c r="K1258">
        <v>1500000</v>
      </c>
      <c r="L1258">
        <v>570000000</v>
      </c>
    </row>
    <row r="1259" spans="1:12" x14ac:dyDescent="0.3">
      <c r="A1259" s="32">
        <v>45170</v>
      </c>
      <c r="B1259">
        <v>2024</v>
      </c>
      <c r="C1259" t="s">
        <v>71</v>
      </c>
      <c r="D1259" t="s">
        <v>33</v>
      </c>
      <c r="E1259" t="s">
        <v>7</v>
      </c>
      <c r="F1259">
        <v>69</v>
      </c>
      <c r="G1259">
        <v>2801</v>
      </c>
      <c r="H1259">
        <v>2023</v>
      </c>
      <c r="I1259">
        <v>1500000</v>
      </c>
      <c r="J1259">
        <v>103500000</v>
      </c>
      <c r="K1259">
        <v>1500000</v>
      </c>
      <c r="L1259">
        <v>103500000</v>
      </c>
    </row>
    <row r="1260" spans="1:12" x14ac:dyDescent="0.3">
      <c r="A1260" s="32">
        <v>45170</v>
      </c>
      <c r="B1260">
        <v>2024</v>
      </c>
      <c r="C1260" t="s">
        <v>71</v>
      </c>
      <c r="D1260" t="s">
        <v>34</v>
      </c>
      <c r="E1260" t="s">
        <v>7</v>
      </c>
      <c r="F1260">
        <v>633</v>
      </c>
      <c r="G1260">
        <v>36818</v>
      </c>
      <c r="H1260">
        <v>2023</v>
      </c>
      <c r="I1260">
        <v>1500000</v>
      </c>
      <c r="J1260">
        <v>949500000</v>
      </c>
      <c r="K1260">
        <v>1500000</v>
      </c>
      <c r="L1260">
        <v>949500000</v>
      </c>
    </row>
    <row r="1261" spans="1:12" x14ac:dyDescent="0.3">
      <c r="A1261" s="32">
        <v>45170</v>
      </c>
      <c r="B1261">
        <v>2024</v>
      </c>
      <c r="C1261" t="s">
        <v>71</v>
      </c>
      <c r="D1261" t="s">
        <v>30</v>
      </c>
      <c r="E1261" t="s">
        <v>7</v>
      </c>
      <c r="F1261">
        <v>92</v>
      </c>
      <c r="G1261">
        <v>24045</v>
      </c>
      <c r="H1261">
        <v>2023</v>
      </c>
      <c r="I1261">
        <v>1500000</v>
      </c>
      <c r="J1261">
        <v>138000000</v>
      </c>
      <c r="K1261">
        <v>1500000</v>
      </c>
      <c r="L1261">
        <v>138000000</v>
      </c>
    </row>
    <row r="1262" spans="1:12" x14ac:dyDescent="0.3">
      <c r="A1262" s="32">
        <v>45170</v>
      </c>
      <c r="B1262">
        <v>2024</v>
      </c>
      <c r="C1262" t="s">
        <v>71</v>
      </c>
      <c r="D1262" t="s">
        <v>28</v>
      </c>
      <c r="E1262" t="s">
        <v>7</v>
      </c>
      <c r="F1262">
        <v>9</v>
      </c>
      <c r="G1262">
        <v>3683</v>
      </c>
      <c r="H1262">
        <v>2023</v>
      </c>
      <c r="I1262">
        <v>1500000</v>
      </c>
      <c r="J1262">
        <v>13500000</v>
      </c>
      <c r="K1262">
        <v>1500000</v>
      </c>
      <c r="L1262">
        <v>13500000</v>
      </c>
    </row>
    <row r="1263" spans="1:12" x14ac:dyDescent="0.3">
      <c r="A1263" s="32">
        <v>45170</v>
      </c>
      <c r="B1263">
        <v>2024</v>
      </c>
      <c r="C1263" t="s">
        <v>71</v>
      </c>
      <c r="D1263" t="s">
        <v>13</v>
      </c>
      <c r="E1263" t="s">
        <v>7</v>
      </c>
      <c r="F1263">
        <v>9</v>
      </c>
      <c r="G1263">
        <v>4430</v>
      </c>
      <c r="H1263">
        <v>2023</v>
      </c>
      <c r="I1263">
        <v>1500000</v>
      </c>
      <c r="J1263">
        <v>13500000</v>
      </c>
      <c r="K1263">
        <v>1500000</v>
      </c>
      <c r="L1263">
        <v>13500000</v>
      </c>
    </row>
    <row r="1264" spans="1:12" x14ac:dyDescent="0.3">
      <c r="A1264" s="32">
        <v>45170</v>
      </c>
      <c r="B1264">
        <v>2024</v>
      </c>
      <c r="C1264" t="s">
        <v>71</v>
      </c>
      <c r="D1264" t="s">
        <v>31</v>
      </c>
      <c r="E1264" t="s">
        <v>7</v>
      </c>
      <c r="F1264">
        <v>22</v>
      </c>
      <c r="G1264">
        <v>4600</v>
      </c>
      <c r="H1264">
        <v>2023</v>
      </c>
      <c r="I1264">
        <v>1500000</v>
      </c>
      <c r="J1264">
        <v>33000000</v>
      </c>
      <c r="K1264">
        <v>1500000</v>
      </c>
      <c r="L1264">
        <v>33000000</v>
      </c>
    </row>
    <row r="1265" spans="1:12" x14ac:dyDescent="0.3">
      <c r="A1265" s="32">
        <v>45170</v>
      </c>
      <c r="B1265">
        <v>2024</v>
      </c>
      <c r="C1265" t="s">
        <v>71</v>
      </c>
      <c r="D1265" t="s">
        <v>35</v>
      </c>
      <c r="E1265" t="s">
        <v>7</v>
      </c>
      <c r="F1265">
        <v>942</v>
      </c>
      <c r="G1265">
        <v>24184</v>
      </c>
      <c r="H1265">
        <v>2023</v>
      </c>
      <c r="I1265">
        <v>1500000</v>
      </c>
      <c r="J1265">
        <v>1413000000</v>
      </c>
      <c r="K1265">
        <v>1500000</v>
      </c>
      <c r="L1265">
        <v>1413000000</v>
      </c>
    </row>
    <row r="1266" spans="1:12" x14ac:dyDescent="0.3">
      <c r="A1266" s="32">
        <v>45170</v>
      </c>
      <c r="B1266">
        <v>2024</v>
      </c>
      <c r="C1266" t="s">
        <v>71</v>
      </c>
      <c r="D1266" t="s">
        <v>36</v>
      </c>
      <c r="E1266" t="s">
        <v>7</v>
      </c>
      <c r="F1266">
        <v>773</v>
      </c>
      <c r="G1266">
        <v>21467</v>
      </c>
      <c r="H1266">
        <v>2023</v>
      </c>
      <c r="I1266">
        <v>1500000</v>
      </c>
      <c r="J1266">
        <v>1159500000</v>
      </c>
      <c r="K1266">
        <v>1500000</v>
      </c>
      <c r="L1266">
        <v>1159500000</v>
      </c>
    </row>
    <row r="1267" spans="1:12" x14ac:dyDescent="0.3">
      <c r="A1267" s="32">
        <v>45170</v>
      </c>
      <c r="B1267">
        <v>2024</v>
      </c>
      <c r="C1267" t="s">
        <v>71</v>
      </c>
      <c r="D1267" t="s">
        <v>24</v>
      </c>
      <c r="E1267" t="s">
        <v>7</v>
      </c>
      <c r="F1267">
        <v>117</v>
      </c>
      <c r="G1267">
        <v>11748</v>
      </c>
      <c r="H1267">
        <v>2023</v>
      </c>
      <c r="I1267">
        <v>1500000</v>
      </c>
      <c r="J1267">
        <v>175500000</v>
      </c>
      <c r="K1267">
        <v>1500000</v>
      </c>
      <c r="L1267">
        <v>175500000</v>
      </c>
    </row>
    <row r="1268" spans="1:12" x14ac:dyDescent="0.3">
      <c r="A1268" s="32">
        <v>45170</v>
      </c>
      <c r="B1268">
        <v>2024</v>
      </c>
      <c r="C1268" t="s">
        <v>71</v>
      </c>
      <c r="D1268" t="s">
        <v>37</v>
      </c>
      <c r="E1268" t="s">
        <v>7</v>
      </c>
      <c r="F1268">
        <v>869</v>
      </c>
      <c r="G1268">
        <v>43063</v>
      </c>
      <c r="H1268">
        <v>2023</v>
      </c>
      <c r="I1268">
        <v>1500000</v>
      </c>
      <c r="J1268">
        <v>1303500000</v>
      </c>
      <c r="K1268">
        <v>1500000</v>
      </c>
      <c r="L1268">
        <v>1303500000</v>
      </c>
    </row>
    <row r="1269" spans="1:12" x14ac:dyDescent="0.3">
      <c r="A1269" s="32">
        <v>45170</v>
      </c>
      <c r="B1269">
        <v>2024</v>
      </c>
      <c r="C1269" t="s">
        <v>71</v>
      </c>
      <c r="D1269" t="s">
        <v>16</v>
      </c>
      <c r="E1269" t="s">
        <v>7</v>
      </c>
      <c r="F1269">
        <v>3</v>
      </c>
      <c r="G1269">
        <v>1139</v>
      </c>
      <c r="H1269">
        <v>2023</v>
      </c>
      <c r="I1269">
        <v>1500000</v>
      </c>
      <c r="J1269">
        <v>4500000</v>
      </c>
      <c r="K1269">
        <v>1500000</v>
      </c>
      <c r="L1269">
        <v>4500000</v>
      </c>
    </row>
    <row r="1270" spans="1:12" x14ac:dyDescent="0.3">
      <c r="A1270" s="32">
        <v>45170</v>
      </c>
      <c r="B1270">
        <v>2024</v>
      </c>
      <c r="C1270" t="s">
        <v>71</v>
      </c>
      <c r="D1270" t="s">
        <v>25</v>
      </c>
      <c r="E1270" t="s">
        <v>7</v>
      </c>
      <c r="F1270">
        <v>101</v>
      </c>
      <c r="G1270">
        <v>6354</v>
      </c>
      <c r="H1270">
        <v>2023</v>
      </c>
      <c r="I1270">
        <v>1500000</v>
      </c>
      <c r="J1270">
        <v>151500000</v>
      </c>
      <c r="K1270">
        <v>1500000</v>
      </c>
      <c r="L1270">
        <v>151500000</v>
      </c>
    </row>
    <row r="1271" spans="1:12" x14ac:dyDescent="0.3">
      <c r="A1271" s="32">
        <v>45170</v>
      </c>
      <c r="B1271">
        <v>2024</v>
      </c>
      <c r="C1271" t="s">
        <v>71</v>
      </c>
      <c r="D1271" t="s">
        <v>19</v>
      </c>
      <c r="E1271" t="s">
        <v>7</v>
      </c>
      <c r="F1271">
        <v>10</v>
      </c>
      <c r="G1271">
        <v>912</v>
      </c>
      <c r="H1271">
        <v>2023</v>
      </c>
      <c r="I1271">
        <v>1500000</v>
      </c>
      <c r="J1271">
        <v>15000000</v>
      </c>
      <c r="K1271">
        <v>1500000</v>
      </c>
      <c r="L1271">
        <v>15000000</v>
      </c>
    </row>
    <row r="1272" spans="1:12" x14ac:dyDescent="0.3">
      <c r="A1272" s="32">
        <v>45170</v>
      </c>
      <c r="B1272">
        <v>2024</v>
      </c>
      <c r="C1272" t="s">
        <v>71</v>
      </c>
      <c r="D1272" t="s">
        <v>26</v>
      </c>
      <c r="E1272" t="s">
        <v>7</v>
      </c>
      <c r="F1272">
        <v>83</v>
      </c>
      <c r="G1272">
        <v>12368</v>
      </c>
      <c r="H1272">
        <v>2023</v>
      </c>
      <c r="I1272">
        <v>1500000</v>
      </c>
      <c r="J1272">
        <v>124500000</v>
      </c>
      <c r="K1272">
        <v>1500000</v>
      </c>
      <c r="L1272">
        <v>124500000</v>
      </c>
    </row>
    <row r="1273" spans="1:12" x14ac:dyDescent="0.3">
      <c r="A1273" s="32">
        <v>45170</v>
      </c>
      <c r="B1273">
        <v>2024</v>
      </c>
      <c r="C1273" t="s">
        <v>71</v>
      </c>
      <c r="D1273" t="s">
        <v>38</v>
      </c>
      <c r="E1273" t="s">
        <v>7</v>
      </c>
      <c r="F1273">
        <v>375</v>
      </c>
      <c r="G1273">
        <v>16356</v>
      </c>
      <c r="H1273">
        <v>2023</v>
      </c>
      <c r="I1273">
        <v>1500000</v>
      </c>
      <c r="J1273">
        <v>562500000</v>
      </c>
      <c r="K1273">
        <v>1500000</v>
      </c>
      <c r="L1273">
        <v>562500000</v>
      </c>
    </row>
    <row r="1274" spans="1:12" x14ac:dyDescent="0.3">
      <c r="A1274" s="32">
        <v>45170</v>
      </c>
      <c r="B1274">
        <v>2024</v>
      </c>
      <c r="C1274" t="s">
        <v>71</v>
      </c>
      <c r="D1274" t="s">
        <v>39</v>
      </c>
      <c r="E1274" t="s">
        <v>7</v>
      </c>
      <c r="F1274">
        <v>543</v>
      </c>
      <c r="G1274">
        <v>22461</v>
      </c>
      <c r="H1274">
        <v>2023</v>
      </c>
      <c r="I1274">
        <v>1500000</v>
      </c>
      <c r="J1274">
        <v>814500000</v>
      </c>
      <c r="K1274">
        <v>1500000</v>
      </c>
      <c r="L1274">
        <v>814500000</v>
      </c>
    </row>
    <row r="1275" spans="1:12" x14ac:dyDescent="0.3">
      <c r="A1275" s="32">
        <v>45170</v>
      </c>
      <c r="B1275">
        <v>2024</v>
      </c>
      <c r="C1275" t="s">
        <v>71</v>
      </c>
      <c r="D1275" t="s">
        <v>20</v>
      </c>
      <c r="E1275" t="s">
        <v>7</v>
      </c>
      <c r="F1275">
        <v>3</v>
      </c>
      <c r="G1275">
        <v>470</v>
      </c>
      <c r="H1275">
        <v>2023</v>
      </c>
      <c r="I1275">
        <v>1500000</v>
      </c>
      <c r="J1275">
        <v>4500000</v>
      </c>
      <c r="K1275">
        <v>1500000</v>
      </c>
      <c r="L1275">
        <v>4500000</v>
      </c>
    </row>
    <row r="1276" spans="1:12" x14ac:dyDescent="0.3">
      <c r="A1276" s="32">
        <v>45170</v>
      </c>
      <c r="B1276">
        <v>2024</v>
      </c>
      <c r="C1276" t="s">
        <v>71</v>
      </c>
      <c r="D1276" t="s">
        <v>40</v>
      </c>
      <c r="E1276" t="s">
        <v>7</v>
      </c>
      <c r="F1276">
        <v>476</v>
      </c>
      <c r="G1276">
        <v>29087</v>
      </c>
      <c r="H1276">
        <v>2023</v>
      </c>
      <c r="I1276">
        <v>1500000</v>
      </c>
      <c r="J1276">
        <v>714000000</v>
      </c>
      <c r="K1276">
        <v>1500000</v>
      </c>
      <c r="L1276">
        <v>714000000</v>
      </c>
    </row>
    <row r="1277" spans="1:12" x14ac:dyDescent="0.3">
      <c r="A1277" s="32">
        <v>45170</v>
      </c>
      <c r="B1277">
        <v>2024</v>
      </c>
      <c r="C1277" t="s">
        <v>71</v>
      </c>
      <c r="D1277" t="s">
        <v>27</v>
      </c>
      <c r="E1277" t="s">
        <v>7</v>
      </c>
      <c r="F1277">
        <v>30</v>
      </c>
      <c r="G1277">
        <v>4234</v>
      </c>
      <c r="H1277">
        <v>2023</v>
      </c>
      <c r="I1277">
        <v>1500000</v>
      </c>
      <c r="J1277">
        <v>45000000</v>
      </c>
      <c r="K1277">
        <v>1500000</v>
      </c>
      <c r="L1277">
        <v>45000000</v>
      </c>
    </row>
    <row r="1278" spans="1:12" x14ac:dyDescent="0.3">
      <c r="A1278" s="32">
        <v>45170</v>
      </c>
      <c r="B1278">
        <v>2024</v>
      </c>
      <c r="C1278" t="s">
        <v>71</v>
      </c>
      <c r="D1278" t="s">
        <v>41</v>
      </c>
      <c r="E1278" t="s">
        <v>7</v>
      </c>
      <c r="F1278">
        <v>218</v>
      </c>
      <c r="G1278">
        <v>9011</v>
      </c>
      <c r="H1278">
        <v>2023</v>
      </c>
      <c r="I1278">
        <v>1500000</v>
      </c>
      <c r="J1278">
        <v>327000000</v>
      </c>
      <c r="K1278">
        <v>1500000</v>
      </c>
      <c r="L1278">
        <v>327000000</v>
      </c>
    </row>
    <row r="1279" spans="1:12" x14ac:dyDescent="0.3">
      <c r="A1279" s="32">
        <v>45200</v>
      </c>
      <c r="B1279">
        <v>2024</v>
      </c>
      <c r="C1279" t="s">
        <v>70</v>
      </c>
      <c r="D1279" t="s">
        <v>32</v>
      </c>
      <c r="E1279" t="s">
        <v>7</v>
      </c>
      <c r="F1279">
        <v>68</v>
      </c>
      <c r="G1279">
        <v>7743</v>
      </c>
      <c r="H1279">
        <v>2023</v>
      </c>
      <c r="I1279">
        <v>1500000</v>
      </c>
      <c r="J1279">
        <v>102000000</v>
      </c>
      <c r="K1279">
        <v>1500000</v>
      </c>
      <c r="L1279">
        <v>102000000</v>
      </c>
    </row>
    <row r="1280" spans="1:12" x14ac:dyDescent="0.3">
      <c r="A1280" s="32">
        <v>45200</v>
      </c>
      <c r="B1280">
        <v>2024</v>
      </c>
      <c r="C1280" t="s">
        <v>70</v>
      </c>
      <c r="D1280" t="s">
        <v>9</v>
      </c>
      <c r="E1280" t="s">
        <v>7</v>
      </c>
      <c r="F1280">
        <v>2</v>
      </c>
      <c r="G1280">
        <v>1111</v>
      </c>
      <c r="H1280">
        <v>2023</v>
      </c>
      <c r="I1280">
        <v>1500000</v>
      </c>
      <c r="J1280">
        <v>3000000</v>
      </c>
      <c r="K1280">
        <v>1500000</v>
      </c>
      <c r="L1280">
        <v>3000000</v>
      </c>
    </row>
    <row r="1281" spans="1:12" x14ac:dyDescent="0.3">
      <c r="A1281" s="32">
        <v>45200</v>
      </c>
      <c r="B1281">
        <v>2024</v>
      </c>
      <c r="C1281" t="s">
        <v>70</v>
      </c>
      <c r="D1281" t="s">
        <v>10</v>
      </c>
      <c r="E1281" t="s">
        <v>7</v>
      </c>
      <c r="F1281">
        <v>24</v>
      </c>
      <c r="G1281">
        <v>9481</v>
      </c>
      <c r="H1281">
        <v>2023</v>
      </c>
      <c r="I1281">
        <v>1500000</v>
      </c>
      <c r="J1281">
        <v>36000000</v>
      </c>
      <c r="K1281">
        <v>1500000</v>
      </c>
      <c r="L1281">
        <v>36000000</v>
      </c>
    </row>
    <row r="1282" spans="1:12" x14ac:dyDescent="0.3">
      <c r="A1282" s="32">
        <v>45200</v>
      </c>
      <c r="B1282">
        <v>2024</v>
      </c>
      <c r="C1282" t="s">
        <v>70</v>
      </c>
      <c r="D1282" t="s">
        <v>21</v>
      </c>
      <c r="E1282" t="s">
        <v>7</v>
      </c>
      <c r="F1282">
        <v>57</v>
      </c>
      <c r="G1282">
        <v>6068</v>
      </c>
      <c r="H1282">
        <v>2023</v>
      </c>
      <c r="I1282">
        <v>1500000</v>
      </c>
      <c r="J1282">
        <v>85500000</v>
      </c>
      <c r="K1282">
        <v>1500000</v>
      </c>
      <c r="L1282">
        <v>85500000</v>
      </c>
    </row>
    <row r="1283" spans="1:12" x14ac:dyDescent="0.3">
      <c r="A1283" s="32">
        <v>45200</v>
      </c>
      <c r="B1283">
        <v>2024</v>
      </c>
      <c r="C1283" t="s">
        <v>70</v>
      </c>
      <c r="D1283" t="s">
        <v>22</v>
      </c>
      <c r="E1283" t="s">
        <v>7</v>
      </c>
      <c r="F1283">
        <v>71</v>
      </c>
      <c r="G1283">
        <v>1722</v>
      </c>
      <c r="H1283">
        <v>2023</v>
      </c>
      <c r="I1283">
        <v>1500000</v>
      </c>
      <c r="J1283">
        <v>106500000</v>
      </c>
      <c r="K1283">
        <v>1500000</v>
      </c>
      <c r="L1283">
        <v>106500000</v>
      </c>
    </row>
    <row r="1284" spans="1:12" x14ac:dyDescent="0.3">
      <c r="A1284" s="32">
        <v>45200</v>
      </c>
      <c r="B1284">
        <v>2024</v>
      </c>
      <c r="C1284" t="s">
        <v>70</v>
      </c>
      <c r="D1284" t="s">
        <v>11</v>
      </c>
      <c r="E1284" t="s">
        <v>7</v>
      </c>
      <c r="F1284">
        <v>79</v>
      </c>
      <c r="G1284">
        <v>4920</v>
      </c>
      <c r="H1284">
        <v>2023</v>
      </c>
      <c r="I1284">
        <v>1500000</v>
      </c>
      <c r="J1284">
        <v>118500000</v>
      </c>
      <c r="K1284">
        <v>1500000</v>
      </c>
      <c r="L1284">
        <v>118500000</v>
      </c>
    </row>
    <row r="1285" spans="1:12" x14ac:dyDescent="0.3">
      <c r="A1285" s="32">
        <v>45200</v>
      </c>
      <c r="B1285">
        <v>2024</v>
      </c>
      <c r="C1285" t="s">
        <v>70</v>
      </c>
      <c r="D1285" t="s">
        <v>12</v>
      </c>
      <c r="E1285" t="s">
        <v>7</v>
      </c>
      <c r="F1285">
        <v>12</v>
      </c>
      <c r="G1285">
        <v>620</v>
      </c>
      <c r="H1285">
        <v>2023</v>
      </c>
      <c r="I1285">
        <v>1500000</v>
      </c>
      <c r="J1285">
        <v>18000000</v>
      </c>
      <c r="K1285">
        <v>1500000</v>
      </c>
      <c r="L1285">
        <v>18000000</v>
      </c>
    </row>
    <row r="1286" spans="1:12" x14ac:dyDescent="0.3">
      <c r="A1286" s="32">
        <v>45200</v>
      </c>
      <c r="B1286">
        <v>2024</v>
      </c>
      <c r="C1286" t="s">
        <v>70</v>
      </c>
      <c r="D1286" t="s">
        <v>23</v>
      </c>
      <c r="E1286" t="s">
        <v>7</v>
      </c>
      <c r="F1286">
        <v>519</v>
      </c>
      <c r="G1286">
        <v>16459</v>
      </c>
      <c r="H1286">
        <v>2023</v>
      </c>
      <c r="I1286">
        <v>1500000</v>
      </c>
      <c r="J1286">
        <v>778500000</v>
      </c>
      <c r="K1286">
        <v>1500000</v>
      </c>
      <c r="L1286">
        <v>778500000</v>
      </c>
    </row>
    <row r="1287" spans="1:12" x14ac:dyDescent="0.3">
      <c r="A1287" s="32">
        <v>45200</v>
      </c>
      <c r="B1287">
        <v>2024</v>
      </c>
      <c r="C1287" t="s">
        <v>70</v>
      </c>
      <c r="D1287" t="s">
        <v>33</v>
      </c>
      <c r="E1287" t="s">
        <v>7</v>
      </c>
      <c r="F1287">
        <v>87</v>
      </c>
      <c r="G1287">
        <v>2094</v>
      </c>
      <c r="H1287">
        <v>2023</v>
      </c>
      <c r="I1287">
        <v>1500000</v>
      </c>
      <c r="J1287">
        <v>130500000</v>
      </c>
      <c r="K1287">
        <v>1500000</v>
      </c>
      <c r="L1287">
        <v>130500000</v>
      </c>
    </row>
    <row r="1288" spans="1:12" x14ac:dyDescent="0.3">
      <c r="A1288" s="32">
        <v>45200</v>
      </c>
      <c r="B1288">
        <v>2024</v>
      </c>
      <c r="C1288" t="s">
        <v>70</v>
      </c>
      <c r="D1288" t="s">
        <v>34</v>
      </c>
      <c r="E1288" t="s">
        <v>7</v>
      </c>
      <c r="F1288">
        <v>670</v>
      </c>
      <c r="G1288">
        <v>42365</v>
      </c>
      <c r="H1288">
        <v>2023</v>
      </c>
      <c r="I1288">
        <v>1500000</v>
      </c>
      <c r="J1288">
        <v>1005000000</v>
      </c>
      <c r="K1288">
        <v>1500000</v>
      </c>
      <c r="L1288">
        <v>1005000000</v>
      </c>
    </row>
    <row r="1289" spans="1:12" x14ac:dyDescent="0.3">
      <c r="A1289" s="32">
        <v>45200</v>
      </c>
      <c r="B1289">
        <v>2024</v>
      </c>
      <c r="C1289" t="s">
        <v>70</v>
      </c>
      <c r="D1289" t="s">
        <v>30</v>
      </c>
      <c r="E1289" t="s">
        <v>7</v>
      </c>
      <c r="F1289">
        <v>220</v>
      </c>
      <c r="G1289">
        <v>20543</v>
      </c>
      <c r="H1289">
        <v>2023</v>
      </c>
      <c r="I1289">
        <v>1500000</v>
      </c>
      <c r="J1289">
        <v>330000000</v>
      </c>
      <c r="K1289">
        <v>1500000</v>
      </c>
      <c r="L1289">
        <v>330000000</v>
      </c>
    </row>
    <row r="1290" spans="1:12" x14ac:dyDescent="0.3">
      <c r="A1290" s="32">
        <v>45200</v>
      </c>
      <c r="B1290">
        <v>2024</v>
      </c>
      <c r="C1290" t="s">
        <v>70</v>
      </c>
      <c r="D1290" t="s">
        <v>28</v>
      </c>
      <c r="E1290" t="s">
        <v>7</v>
      </c>
      <c r="F1290">
        <v>7</v>
      </c>
      <c r="G1290">
        <v>3066</v>
      </c>
      <c r="H1290">
        <v>2023</v>
      </c>
      <c r="I1290">
        <v>1500000</v>
      </c>
      <c r="J1290">
        <v>10500000</v>
      </c>
      <c r="K1290">
        <v>1500000</v>
      </c>
      <c r="L1290">
        <v>10500000</v>
      </c>
    </row>
    <row r="1291" spans="1:12" x14ac:dyDescent="0.3">
      <c r="A1291" s="32">
        <v>45200</v>
      </c>
      <c r="B1291">
        <v>2024</v>
      </c>
      <c r="C1291" t="s">
        <v>70</v>
      </c>
      <c r="D1291" t="s">
        <v>13</v>
      </c>
      <c r="E1291" t="s">
        <v>7</v>
      </c>
      <c r="F1291">
        <v>10</v>
      </c>
      <c r="G1291">
        <v>4603</v>
      </c>
      <c r="H1291">
        <v>2023</v>
      </c>
      <c r="I1291">
        <v>1500000</v>
      </c>
      <c r="J1291">
        <v>15000000</v>
      </c>
      <c r="K1291">
        <v>1500000</v>
      </c>
      <c r="L1291">
        <v>15000000</v>
      </c>
    </row>
    <row r="1292" spans="1:12" x14ac:dyDescent="0.3">
      <c r="A1292" s="32">
        <v>45200</v>
      </c>
      <c r="B1292">
        <v>2024</v>
      </c>
      <c r="C1292" t="s">
        <v>70</v>
      </c>
      <c r="D1292" t="s">
        <v>31</v>
      </c>
      <c r="E1292" t="s">
        <v>7</v>
      </c>
      <c r="F1292">
        <v>30</v>
      </c>
      <c r="G1292">
        <v>4837</v>
      </c>
      <c r="H1292">
        <v>2023</v>
      </c>
      <c r="I1292">
        <v>1500000</v>
      </c>
      <c r="J1292">
        <v>45000000</v>
      </c>
      <c r="K1292">
        <v>1500000</v>
      </c>
      <c r="L1292">
        <v>45000000</v>
      </c>
    </row>
    <row r="1293" spans="1:12" x14ac:dyDescent="0.3">
      <c r="A1293" s="32">
        <v>45200</v>
      </c>
      <c r="B1293">
        <v>2024</v>
      </c>
      <c r="C1293" t="s">
        <v>70</v>
      </c>
      <c r="D1293" t="s">
        <v>35</v>
      </c>
      <c r="E1293" t="s">
        <v>7</v>
      </c>
      <c r="F1293">
        <v>1154</v>
      </c>
      <c r="G1293">
        <v>25652</v>
      </c>
      <c r="H1293">
        <v>2023</v>
      </c>
      <c r="I1293">
        <v>1500000</v>
      </c>
      <c r="J1293">
        <v>1731000000</v>
      </c>
      <c r="K1293">
        <v>1500000</v>
      </c>
      <c r="L1293">
        <v>1731000000</v>
      </c>
    </row>
    <row r="1294" spans="1:12" x14ac:dyDescent="0.3">
      <c r="A1294" s="32">
        <v>45200</v>
      </c>
      <c r="B1294">
        <v>2024</v>
      </c>
      <c r="C1294" t="s">
        <v>70</v>
      </c>
      <c r="D1294" t="s">
        <v>36</v>
      </c>
      <c r="E1294" t="s">
        <v>7</v>
      </c>
      <c r="F1294">
        <v>642</v>
      </c>
      <c r="G1294">
        <v>14522</v>
      </c>
      <c r="H1294">
        <v>2023</v>
      </c>
      <c r="I1294">
        <v>1500000</v>
      </c>
      <c r="J1294">
        <v>963000000</v>
      </c>
      <c r="K1294">
        <v>1500000</v>
      </c>
      <c r="L1294">
        <v>963000000</v>
      </c>
    </row>
    <row r="1295" spans="1:12" x14ac:dyDescent="0.3">
      <c r="A1295" s="32">
        <v>45200</v>
      </c>
      <c r="B1295">
        <v>2024</v>
      </c>
      <c r="C1295" t="s">
        <v>70</v>
      </c>
      <c r="D1295" t="s">
        <v>24</v>
      </c>
      <c r="E1295" t="s">
        <v>7</v>
      </c>
      <c r="F1295">
        <v>112</v>
      </c>
      <c r="G1295">
        <v>13646</v>
      </c>
      <c r="H1295">
        <v>2023</v>
      </c>
      <c r="I1295">
        <v>1500000</v>
      </c>
      <c r="J1295">
        <v>168000000</v>
      </c>
      <c r="K1295">
        <v>1500000</v>
      </c>
      <c r="L1295">
        <v>168000000</v>
      </c>
    </row>
    <row r="1296" spans="1:12" x14ac:dyDescent="0.3">
      <c r="A1296" s="32">
        <v>45200</v>
      </c>
      <c r="B1296">
        <v>2024</v>
      </c>
      <c r="C1296" t="s">
        <v>70</v>
      </c>
      <c r="D1296" t="s">
        <v>37</v>
      </c>
      <c r="E1296" t="s">
        <v>7</v>
      </c>
      <c r="F1296">
        <v>1404</v>
      </c>
      <c r="G1296">
        <v>47126</v>
      </c>
      <c r="H1296">
        <v>2023</v>
      </c>
      <c r="I1296">
        <v>1500000</v>
      </c>
      <c r="J1296">
        <v>2106000000</v>
      </c>
      <c r="K1296">
        <v>1500000</v>
      </c>
      <c r="L1296">
        <v>2106000000</v>
      </c>
    </row>
    <row r="1297" spans="1:12" x14ac:dyDescent="0.3">
      <c r="A1297" s="32">
        <v>45200</v>
      </c>
      <c r="B1297">
        <v>2024</v>
      </c>
      <c r="C1297" t="s">
        <v>70</v>
      </c>
      <c r="D1297" t="s">
        <v>15</v>
      </c>
      <c r="E1297" t="s">
        <v>7</v>
      </c>
      <c r="F1297">
        <v>2</v>
      </c>
      <c r="G1297">
        <v>272</v>
      </c>
      <c r="H1297">
        <v>2023</v>
      </c>
      <c r="I1297">
        <v>1500000</v>
      </c>
      <c r="J1297">
        <v>3000000</v>
      </c>
      <c r="K1297">
        <v>1500000</v>
      </c>
      <c r="L1297">
        <v>3000000</v>
      </c>
    </row>
    <row r="1298" spans="1:12" x14ac:dyDescent="0.3">
      <c r="A1298" s="32">
        <v>45200</v>
      </c>
      <c r="B1298">
        <v>2024</v>
      </c>
      <c r="C1298" t="s">
        <v>70</v>
      </c>
      <c r="D1298" t="s">
        <v>25</v>
      </c>
      <c r="E1298" t="s">
        <v>7</v>
      </c>
      <c r="F1298">
        <v>130</v>
      </c>
      <c r="G1298">
        <v>8500</v>
      </c>
      <c r="H1298">
        <v>2023</v>
      </c>
      <c r="I1298">
        <v>1500000</v>
      </c>
      <c r="J1298">
        <v>195000000</v>
      </c>
      <c r="K1298">
        <v>1500000</v>
      </c>
      <c r="L1298">
        <v>195000000</v>
      </c>
    </row>
    <row r="1299" spans="1:12" x14ac:dyDescent="0.3">
      <c r="A1299" s="32">
        <v>45200</v>
      </c>
      <c r="B1299">
        <v>2024</v>
      </c>
      <c r="C1299" t="s">
        <v>70</v>
      </c>
      <c r="D1299" t="s">
        <v>19</v>
      </c>
      <c r="E1299" t="s">
        <v>7</v>
      </c>
      <c r="F1299">
        <v>7</v>
      </c>
      <c r="G1299">
        <v>990</v>
      </c>
      <c r="H1299">
        <v>2023</v>
      </c>
      <c r="I1299">
        <v>1500000</v>
      </c>
      <c r="J1299">
        <v>10500000</v>
      </c>
      <c r="K1299">
        <v>1500000</v>
      </c>
      <c r="L1299">
        <v>10500000</v>
      </c>
    </row>
    <row r="1300" spans="1:12" x14ac:dyDescent="0.3">
      <c r="A1300" s="32">
        <v>45200</v>
      </c>
      <c r="B1300">
        <v>2024</v>
      </c>
      <c r="C1300" t="s">
        <v>70</v>
      </c>
      <c r="D1300" t="s">
        <v>26</v>
      </c>
      <c r="E1300" t="s">
        <v>7</v>
      </c>
      <c r="F1300">
        <v>94</v>
      </c>
      <c r="G1300">
        <v>11396</v>
      </c>
      <c r="H1300">
        <v>2023</v>
      </c>
      <c r="I1300">
        <v>1500000</v>
      </c>
      <c r="J1300">
        <v>141000000</v>
      </c>
      <c r="K1300">
        <v>1500000</v>
      </c>
      <c r="L1300">
        <v>141000000</v>
      </c>
    </row>
    <row r="1301" spans="1:12" x14ac:dyDescent="0.3">
      <c r="A1301" s="32">
        <v>45200</v>
      </c>
      <c r="B1301">
        <v>2024</v>
      </c>
      <c r="C1301" t="s">
        <v>70</v>
      </c>
      <c r="D1301" t="s">
        <v>38</v>
      </c>
      <c r="E1301" t="s">
        <v>7</v>
      </c>
      <c r="F1301">
        <v>464</v>
      </c>
      <c r="G1301">
        <v>18951</v>
      </c>
      <c r="H1301">
        <v>2023</v>
      </c>
      <c r="I1301">
        <v>1500000</v>
      </c>
      <c r="J1301">
        <v>696000000</v>
      </c>
      <c r="K1301">
        <v>1500000</v>
      </c>
      <c r="L1301">
        <v>696000000</v>
      </c>
    </row>
    <row r="1302" spans="1:12" x14ac:dyDescent="0.3">
      <c r="A1302" s="32">
        <v>45200</v>
      </c>
      <c r="B1302">
        <v>2024</v>
      </c>
      <c r="C1302" t="s">
        <v>70</v>
      </c>
      <c r="D1302" t="s">
        <v>39</v>
      </c>
      <c r="E1302" t="s">
        <v>7</v>
      </c>
      <c r="F1302">
        <v>556</v>
      </c>
      <c r="G1302">
        <v>28342</v>
      </c>
      <c r="H1302">
        <v>2023</v>
      </c>
      <c r="I1302">
        <v>1500000</v>
      </c>
      <c r="J1302">
        <v>834000000</v>
      </c>
      <c r="K1302">
        <v>1500000</v>
      </c>
      <c r="L1302">
        <v>834000000</v>
      </c>
    </row>
    <row r="1303" spans="1:12" x14ac:dyDescent="0.3">
      <c r="A1303" s="32">
        <v>45200</v>
      </c>
      <c r="B1303">
        <v>2024</v>
      </c>
      <c r="C1303" t="s">
        <v>70</v>
      </c>
      <c r="D1303" t="s">
        <v>20</v>
      </c>
      <c r="E1303" t="s">
        <v>7</v>
      </c>
      <c r="F1303">
        <v>3</v>
      </c>
      <c r="G1303">
        <v>497</v>
      </c>
      <c r="H1303">
        <v>2023</v>
      </c>
      <c r="I1303">
        <v>1500000</v>
      </c>
      <c r="J1303">
        <v>4500000</v>
      </c>
      <c r="K1303">
        <v>1500000</v>
      </c>
      <c r="L1303">
        <v>4500000</v>
      </c>
    </row>
    <row r="1304" spans="1:12" x14ac:dyDescent="0.3">
      <c r="A1304" s="32">
        <v>45200</v>
      </c>
      <c r="B1304">
        <v>2024</v>
      </c>
      <c r="C1304" t="s">
        <v>70</v>
      </c>
      <c r="D1304" t="s">
        <v>40</v>
      </c>
      <c r="E1304" t="s">
        <v>7</v>
      </c>
      <c r="F1304">
        <v>512</v>
      </c>
      <c r="G1304">
        <v>33774</v>
      </c>
      <c r="H1304">
        <v>2023</v>
      </c>
      <c r="I1304">
        <v>1500000</v>
      </c>
      <c r="J1304">
        <v>768000000</v>
      </c>
      <c r="K1304">
        <v>1500000</v>
      </c>
      <c r="L1304">
        <v>768000000</v>
      </c>
    </row>
    <row r="1305" spans="1:12" x14ac:dyDescent="0.3">
      <c r="A1305" s="32">
        <v>45200</v>
      </c>
      <c r="B1305">
        <v>2024</v>
      </c>
      <c r="C1305" t="s">
        <v>70</v>
      </c>
      <c r="D1305" t="s">
        <v>27</v>
      </c>
      <c r="E1305" t="s">
        <v>7</v>
      </c>
      <c r="F1305">
        <v>34</v>
      </c>
      <c r="G1305">
        <v>4562</v>
      </c>
      <c r="H1305">
        <v>2023</v>
      </c>
      <c r="I1305">
        <v>1500000</v>
      </c>
      <c r="J1305">
        <v>51000000</v>
      </c>
      <c r="K1305">
        <v>1500000</v>
      </c>
      <c r="L1305">
        <v>51000000</v>
      </c>
    </row>
    <row r="1306" spans="1:12" x14ac:dyDescent="0.3">
      <c r="A1306" s="32">
        <v>45200</v>
      </c>
      <c r="B1306">
        <v>2024</v>
      </c>
      <c r="C1306" t="s">
        <v>70</v>
      </c>
      <c r="D1306" t="s">
        <v>41</v>
      </c>
      <c r="E1306" t="s">
        <v>7</v>
      </c>
      <c r="F1306">
        <v>238</v>
      </c>
      <c r="G1306">
        <v>9972</v>
      </c>
      <c r="H1306">
        <v>2023</v>
      </c>
      <c r="I1306">
        <v>1500000</v>
      </c>
      <c r="J1306">
        <v>357000000</v>
      </c>
      <c r="K1306">
        <v>1500000</v>
      </c>
      <c r="L1306">
        <v>357000000</v>
      </c>
    </row>
    <row r="1307" spans="1:12" x14ac:dyDescent="0.3">
      <c r="A1307" s="32">
        <v>45231</v>
      </c>
      <c r="B1307">
        <v>2024</v>
      </c>
      <c r="C1307" t="s">
        <v>70</v>
      </c>
      <c r="D1307" t="s">
        <v>32</v>
      </c>
      <c r="E1307" t="s">
        <v>7</v>
      </c>
      <c r="F1307">
        <v>98</v>
      </c>
      <c r="G1307">
        <v>8220</v>
      </c>
      <c r="H1307">
        <v>2023</v>
      </c>
      <c r="I1307">
        <v>1500000</v>
      </c>
      <c r="J1307">
        <v>147000000</v>
      </c>
      <c r="K1307">
        <v>1500000</v>
      </c>
      <c r="L1307">
        <v>147000000</v>
      </c>
    </row>
    <row r="1308" spans="1:12" x14ac:dyDescent="0.3">
      <c r="A1308" s="32">
        <v>45231</v>
      </c>
      <c r="B1308">
        <v>2024</v>
      </c>
      <c r="C1308" t="s">
        <v>70</v>
      </c>
      <c r="D1308" t="s">
        <v>9</v>
      </c>
      <c r="E1308" t="s">
        <v>7</v>
      </c>
      <c r="F1308">
        <v>3</v>
      </c>
      <c r="G1308">
        <v>1226</v>
      </c>
      <c r="H1308">
        <v>2023</v>
      </c>
      <c r="I1308">
        <v>1500000</v>
      </c>
      <c r="J1308">
        <v>4500000</v>
      </c>
      <c r="K1308">
        <v>1500000</v>
      </c>
      <c r="L1308">
        <v>4500000</v>
      </c>
    </row>
    <row r="1309" spans="1:12" x14ac:dyDescent="0.3">
      <c r="A1309" s="32">
        <v>45231</v>
      </c>
      <c r="B1309">
        <v>2024</v>
      </c>
      <c r="C1309" t="s">
        <v>70</v>
      </c>
      <c r="D1309" t="s">
        <v>10</v>
      </c>
      <c r="E1309" t="s">
        <v>7</v>
      </c>
      <c r="F1309">
        <v>26</v>
      </c>
      <c r="G1309">
        <v>7960</v>
      </c>
      <c r="H1309">
        <v>2023</v>
      </c>
      <c r="I1309">
        <v>1500000</v>
      </c>
      <c r="J1309">
        <v>39000000</v>
      </c>
      <c r="K1309">
        <v>1500000</v>
      </c>
      <c r="L1309">
        <v>39000000</v>
      </c>
    </row>
    <row r="1310" spans="1:12" x14ac:dyDescent="0.3">
      <c r="A1310" s="32">
        <v>45231</v>
      </c>
      <c r="B1310">
        <v>2024</v>
      </c>
      <c r="C1310" t="s">
        <v>70</v>
      </c>
      <c r="D1310" t="s">
        <v>21</v>
      </c>
      <c r="E1310" t="s">
        <v>7</v>
      </c>
      <c r="F1310">
        <v>50</v>
      </c>
      <c r="G1310">
        <v>9075</v>
      </c>
      <c r="H1310">
        <v>2023</v>
      </c>
      <c r="I1310">
        <v>1500000</v>
      </c>
      <c r="J1310">
        <v>75000000</v>
      </c>
      <c r="K1310">
        <v>1500000</v>
      </c>
      <c r="L1310">
        <v>75000000</v>
      </c>
    </row>
    <row r="1311" spans="1:12" x14ac:dyDescent="0.3">
      <c r="A1311" s="32">
        <v>45231</v>
      </c>
      <c r="B1311">
        <v>2024</v>
      </c>
      <c r="C1311" t="s">
        <v>70</v>
      </c>
      <c r="D1311" t="s">
        <v>22</v>
      </c>
      <c r="E1311" t="s">
        <v>7</v>
      </c>
      <c r="F1311">
        <v>88</v>
      </c>
      <c r="G1311">
        <v>1805</v>
      </c>
      <c r="H1311">
        <v>2023</v>
      </c>
      <c r="I1311">
        <v>1500000</v>
      </c>
      <c r="J1311">
        <v>132000000</v>
      </c>
      <c r="K1311">
        <v>1500000</v>
      </c>
      <c r="L1311">
        <v>132000000</v>
      </c>
    </row>
    <row r="1312" spans="1:12" x14ac:dyDescent="0.3">
      <c r="A1312" s="32">
        <v>45231</v>
      </c>
      <c r="B1312">
        <v>2024</v>
      </c>
      <c r="C1312" t="s">
        <v>70</v>
      </c>
      <c r="D1312" t="s">
        <v>11</v>
      </c>
      <c r="E1312" t="s">
        <v>7</v>
      </c>
      <c r="F1312">
        <v>99</v>
      </c>
      <c r="G1312">
        <v>5877</v>
      </c>
      <c r="H1312">
        <v>2023</v>
      </c>
      <c r="I1312">
        <v>1500000</v>
      </c>
      <c r="J1312">
        <v>148500000</v>
      </c>
      <c r="K1312">
        <v>1500000</v>
      </c>
      <c r="L1312">
        <v>148500000</v>
      </c>
    </row>
    <row r="1313" spans="1:12" x14ac:dyDescent="0.3">
      <c r="A1313" s="32">
        <v>45231</v>
      </c>
      <c r="B1313">
        <v>2024</v>
      </c>
      <c r="C1313" t="s">
        <v>70</v>
      </c>
      <c r="D1313" t="s">
        <v>12</v>
      </c>
      <c r="E1313" t="s">
        <v>7</v>
      </c>
      <c r="F1313">
        <v>3</v>
      </c>
      <c r="G1313">
        <v>590</v>
      </c>
      <c r="H1313">
        <v>2023</v>
      </c>
      <c r="I1313">
        <v>1500000</v>
      </c>
      <c r="J1313">
        <v>4500000</v>
      </c>
      <c r="K1313">
        <v>1500000</v>
      </c>
      <c r="L1313">
        <v>4500000</v>
      </c>
    </row>
    <row r="1314" spans="1:12" x14ac:dyDescent="0.3">
      <c r="A1314" s="32">
        <v>45231</v>
      </c>
      <c r="B1314">
        <v>2024</v>
      </c>
      <c r="C1314" t="s">
        <v>70</v>
      </c>
      <c r="D1314" t="s">
        <v>23</v>
      </c>
      <c r="E1314" t="s">
        <v>7</v>
      </c>
      <c r="F1314">
        <v>538</v>
      </c>
      <c r="G1314">
        <v>18675</v>
      </c>
      <c r="H1314">
        <v>2023</v>
      </c>
      <c r="I1314">
        <v>1500000</v>
      </c>
      <c r="J1314">
        <v>807000000</v>
      </c>
      <c r="K1314">
        <v>1500000</v>
      </c>
      <c r="L1314">
        <v>807000000</v>
      </c>
    </row>
    <row r="1315" spans="1:12" x14ac:dyDescent="0.3">
      <c r="A1315" s="32">
        <v>45231</v>
      </c>
      <c r="B1315">
        <v>2024</v>
      </c>
      <c r="C1315" t="s">
        <v>70</v>
      </c>
      <c r="D1315" t="s">
        <v>33</v>
      </c>
      <c r="E1315" t="s">
        <v>7</v>
      </c>
      <c r="F1315">
        <v>97</v>
      </c>
      <c r="G1315">
        <v>2521</v>
      </c>
      <c r="H1315">
        <v>2023</v>
      </c>
      <c r="I1315">
        <v>1500000</v>
      </c>
      <c r="J1315">
        <v>145500000</v>
      </c>
      <c r="K1315">
        <v>1500000</v>
      </c>
      <c r="L1315">
        <v>145500000</v>
      </c>
    </row>
    <row r="1316" spans="1:12" x14ac:dyDescent="0.3">
      <c r="A1316" s="32">
        <v>45231</v>
      </c>
      <c r="B1316">
        <v>2024</v>
      </c>
      <c r="C1316" t="s">
        <v>70</v>
      </c>
      <c r="D1316" t="s">
        <v>34</v>
      </c>
      <c r="E1316" t="s">
        <v>7</v>
      </c>
      <c r="F1316">
        <v>592</v>
      </c>
      <c r="G1316">
        <v>32601</v>
      </c>
      <c r="H1316">
        <v>2023</v>
      </c>
      <c r="I1316">
        <v>1500000</v>
      </c>
      <c r="J1316">
        <v>888000000</v>
      </c>
      <c r="K1316">
        <v>1500000</v>
      </c>
      <c r="L1316">
        <v>888000000</v>
      </c>
    </row>
    <row r="1317" spans="1:12" x14ac:dyDescent="0.3">
      <c r="A1317" s="32">
        <v>45231</v>
      </c>
      <c r="B1317">
        <v>2024</v>
      </c>
      <c r="C1317" t="s">
        <v>70</v>
      </c>
      <c r="D1317" t="s">
        <v>30</v>
      </c>
      <c r="E1317" t="s">
        <v>7</v>
      </c>
      <c r="F1317">
        <v>215</v>
      </c>
      <c r="G1317">
        <v>22002</v>
      </c>
      <c r="H1317">
        <v>2023</v>
      </c>
      <c r="I1317">
        <v>1500000</v>
      </c>
      <c r="J1317">
        <v>322500000</v>
      </c>
      <c r="K1317">
        <v>1500000</v>
      </c>
      <c r="L1317">
        <v>322500000</v>
      </c>
    </row>
    <row r="1318" spans="1:12" x14ac:dyDescent="0.3">
      <c r="A1318" s="32">
        <v>45231</v>
      </c>
      <c r="B1318">
        <v>2024</v>
      </c>
      <c r="C1318" t="s">
        <v>70</v>
      </c>
      <c r="D1318" t="s">
        <v>28</v>
      </c>
      <c r="E1318" t="s">
        <v>7</v>
      </c>
      <c r="F1318">
        <v>15</v>
      </c>
      <c r="G1318">
        <v>4242</v>
      </c>
      <c r="H1318">
        <v>2023</v>
      </c>
      <c r="I1318">
        <v>1500000</v>
      </c>
      <c r="J1318">
        <v>22500000</v>
      </c>
      <c r="K1318">
        <v>1500000</v>
      </c>
      <c r="L1318">
        <v>22500000</v>
      </c>
    </row>
    <row r="1319" spans="1:12" x14ac:dyDescent="0.3">
      <c r="A1319" s="32">
        <v>45231</v>
      </c>
      <c r="B1319">
        <v>2024</v>
      </c>
      <c r="C1319" t="s">
        <v>70</v>
      </c>
      <c r="D1319" t="s">
        <v>13</v>
      </c>
      <c r="E1319" t="s">
        <v>7</v>
      </c>
      <c r="F1319">
        <v>18</v>
      </c>
      <c r="G1319">
        <v>4981</v>
      </c>
      <c r="H1319">
        <v>2023</v>
      </c>
      <c r="I1319">
        <v>1500000</v>
      </c>
      <c r="J1319">
        <v>27000000</v>
      </c>
      <c r="K1319">
        <v>1500000</v>
      </c>
      <c r="L1319">
        <v>27000000</v>
      </c>
    </row>
    <row r="1320" spans="1:12" x14ac:dyDescent="0.3">
      <c r="A1320" s="32">
        <v>45231</v>
      </c>
      <c r="B1320">
        <v>2024</v>
      </c>
      <c r="C1320" t="s">
        <v>70</v>
      </c>
      <c r="D1320" t="s">
        <v>31</v>
      </c>
      <c r="E1320" t="s">
        <v>7</v>
      </c>
      <c r="F1320">
        <v>40</v>
      </c>
      <c r="G1320">
        <v>6684</v>
      </c>
      <c r="H1320">
        <v>2023</v>
      </c>
      <c r="I1320">
        <v>1500000</v>
      </c>
      <c r="J1320">
        <v>60000000</v>
      </c>
      <c r="K1320">
        <v>1500000</v>
      </c>
      <c r="L1320">
        <v>60000000</v>
      </c>
    </row>
    <row r="1321" spans="1:12" x14ac:dyDescent="0.3">
      <c r="A1321" s="32">
        <v>45231</v>
      </c>
      <c r="B1321">
        <v>2024</v>
      </c>
      <c r="C1321" t="s">
        <v>70</v>
      </c>
      <c r="D1321" t="s">
        <v>35</v>
      </c>
      <c r="E1321" t="s">
        <v>7</v>
      </c>
      <c r="F1321">
        <v>822</v>
      </c>
      <c r="G1321">
        <v>26232</v>
      </c>
      <c r="H1321">
        <v>2023</v>
      </c>
      <c r="I1321">
        <v>1500000</v>
      </c>
      <c r="J1321">
        <v>1233000000</v>
      </c>
      <c r="K1321">
        <v>1500000</v>
      </c>
      <c r="L1321">
        <v>1233000000</v>
      </c>
    </row>
    <row r="1322" spans="1:12" x14ac:dyDescent="0.3">
      <c r="A1322" s="32">
        <v>45231</v>
      </c>
      <c r="B1322">
        <v>2024</v>
      </c>
      <c r="C1322" t="s">
        <v>70</v>
      </c>
      <c r="D1322" t="s">
        <v>36</v>
      </c>
      <c r="E1322" t="s">
        <v>7</v>
      </c>
      <c r="F1322">
        <v>641</v>
      </c>
      <c r="G1322">
        <v>12551</v>
      </c>
      <c r="H1322">
        <v>2023</v>
      </c>
      <c r="I1322">
        <v>1500000</v>
      </c>
      <c r="J1322">
        <v>961500000</v>
      </c>
      <c r="K1322">
        <v>1500000</v>
      </c>
      <c r="L1322">
        <v>961500000</v>
      </c>
    </row>
    <row r="1323" spans="1:12" x14ac:dyDescent="0.3">
      <c r="A1323" s="32">
        <v>45231</v>
      </c>
      <c r="B1323">
        <v>2024</v>
      </c>
      <c r="C1323" t="s">
        <v>70</v>
      </c>
      <c r="D1323" t="s">
        <v>24</v>
      </c>
      <c r="E1323" t="s">
        <v>7</v>
      </c>
      <c r="F1323">
        <v>137</v>
      </c>
      <c r="G1323">
        <v>17166</v>
      </c>
      <c r="H1323">
        <v>2023</v>
      </c>
      <c r="I1323">
        <v>1500000</v>
      </c>
      <c r="J1323">
        <v>205500000</v>
      </c>
      <c r="K1323">
        <v>1500000</v>
      </c>
      <c r="L1323">
        <v>205500000</v>
      </c>
    </row>
    <row r="1324" spans="1:12" x14ac:dyDescent="0.3">
      <c r="A1324" s="32">
        <v>45231</v>
      </c>
      <c r="B1324">
        <v>2024</v>
      </c>
      <c r="C1324" t="s">
        <v>70</v>
      </c>
      <c r="D1324" t="s">
        <v>37</v>
      </c>
      <c r="E1324" t="s">
        <v>7</v>
      </c>
      <c r="F1324">
        <v>1315</v>
      </c>
      <c r="G1324">
        <v>48131</v>
      </c>
      <c r="H1324">
        <v>2023</v>
      </c>
      <c r="I1324">
        <v>1500000</v>
      </c>
      <c r="J1324">
        <v>1972500000</v>
      </c>
      <c r="K1324">
        <v>1500000</v>
      </c>
      <c r="L1324">
        <v>1972500000</v>
      </c>
    </row>
    <row r="1325" spans="1:12" x14ac:dyDescent="0.3">
      <c r="A1325" s="32">
        <v>45231</v>
      </c>
      <c r="B1325">
        <v>2024</v>
      </c>
      <c r="C1325" t="s">
        <v>70</v>
      </c>
      <c r="D1325" t="s">
        <v>15</v>
      </c>
      <c r="E1325" t="s">
        <v>7</v>
      </c>
      <c r="F1325">
        <v>2</v>
      </c>
      <c r="G1325">
        <v>246</v>
      </c>
      <c r="H1325">
        <v>2023</v>
      </c>
      <c r="I1325">
        <v>1500000</v>
      </c>
      <c r="J1325">
        <v>3000000</v>
      </c>
      <c r="K1325">
        <v>1500000</v>
      </c>
      <c r="L1325">
        <v>3000000</v>
      </c>
    </row>
    <row r="1326" spans="1:12" x14ac:dyDescent="0.3">
      <c r="A1326" s="32">
        <v>45231</v>
      </c>
      <c r="B1326">
        <v>2024</v>
      </c>
      <c r="C1326" t="s">
        <v>70</v>
      </c>
      <c r="D1326" t="s">
        <v>16</v>
      </c>
      <c r="E1326" t="s">
        <v>7</v>
      </c>
      <c r="F1326">
        <v>2</v>
      </c>
      <c r="G1326">
        <v>1387</v>
      </c>
      <c r="H1326">
        <v>2023</v>
      </c>
      <c r="I1326">
        <v>1500000</v>
      </c>
      <c r="J1326">
        <v>3000000</v>
      </c>
      <c r="K1326">
        <v>1500000</v>
      </c>
      <c r="L1326">
        <v>3000000</v>
      </c>
    </row>
    <row r="1327" spans="1:12" x14ac:dyDescent="0.3">
      <c r="A1327" s="32">
        <v>45231</v>
      </c>
      <c r="B1327">
        <v>2024</v>
      </c>
      <c r="C1327" t="s">
        <v>70</v>
      </c>
      <c r="D1327" t="s">
        <v>25</v>
      </c>
      <c r="E1327" t="s">
        <v>7</v>
      </c>
      <c r="F1327">
        <v>177</v>
      </c>
      <c r="G1327">
        <v>7105</v>
      </c>
      <c r="H1327">
        <v>2023</v>
      </c>
      <c r="I1327">
        <v>1500000</v>
      </c>
      <c r="J1327">
        <v>265500000</v>
      </c>
      <c r="K1327">
        <v>1500000</v>
      </c>
      <c r="L1327">
        <v>265500000</v>
      </c>
    </row>
    <row r="1328" spans="1:12" x14ac:dyDescent="0.3">
      <c r="A1328" s="32">
        <v>45231</v>
      </c>
      <c r="B1328">
        <v>2024</v>
      </c>
      <c r="C1328" t="s">
        <v>70</v>
      </c>
      <c r="D1328" t="s">
        <v>19</v>
      </c>
      <c r="E1328" t="s">
        <v>7</v>
      </c>
      <c r="F1328">
        <v>11</v>
      </c>
      <c r="G1328">
        <v>990</v>
      </c>
      <c r="H1328">
        <v>2023</v>
      </c>
      <c r="I1328">
        <v>1500000</v>
      </c>
      <c r="J1328">
        <v>16500000</v>
      </c>
      <c r="K1328">
        <v>1500000</v>
      </c>
      <c r="L1328">
        <v>16500000</v>
      </c>
    </row>
    <row r="1329" spans="1:12" x14ac:dyDescent="0.3">
      <c r="A1329" s="32">
        <v>45231</v>
      </c>
      <c r="B1329">
        <v>2024</v>
      </c>
      <c r="C1329" t="s">
        <v>70</v>
      </c>
      <c r="D1329" t="s">
        <v>26</v>
      </c>
      <c r="E1329" t="s">
        <v>7</v>
      </c>
      <c r="F1329">
        <v>128</v>
      </c>
      <c r="G1329">
        <v>12992</v>
      </c>
      <c r="H1329">
        <v>2023</v>
      </c>
      <c r="I1329">
        <v>1500000</v>
      </c>
      <c r="J1329">
        <v>192000000</v>
      </c>
      <c r="K1329">
        <v>1500000</v>
      </c>
      <c r="L1329">
        <v>192000000</v>
      </c>
    </row>
    <row r="1330" spans="1:12" x14ac:dyDescent="0.3">
      <c r="A1330" s="32">
        <v>45231</v>
      </c>
      <c r="B1330">
        <v>2024</v>
      </c>
      <c r="C1330" t="s">
        <v>70</v>
      </c>
      <c r="D1330" t="s">
        <v>38</v>
      </c>
      <c r="E1330" t="s">
        <v>7</v>
      </c>
      <c r="F1330">
        <v>539</v>
      </c>
      <c r="G1330">
        <v>24386</v>
      </c>
      <c r="H1330">
        <v>2023</v>
      </c>
      <c r="I1330">
        <v>1500000</v>
      </c>
      <c r="J1330">
        <v>808500000</v>
      </c>
      <c r="K1330">
        <v>1500000</v>
      </c>
      <c r="L1330">
        <v>808500000</v>
      </c>
    </row>
    <row r="1331" spans="1:12" x14ac:dyDescent="0.3">
      <c r="A1331" s="32">
        <v>45231</v>
      </c>
      <c r="B1331">
        <v>2024</v>
      </c>
      <c r="C1331" t="s">
        <v>70</v>
      </c>
      <c r="D1331" t="s">
        <v>39</v>
      </c>
      <c r="E1331" t="s">
        <v>7</v>
      </c>
      <c r="F1331">
        <v>599</v>
      </c>
      <c r="G1331">
        <v>19015</v>
      </c>
      <c r="H1331">
        <v>2023</v>
      </c>
      <c r="I1331">
        <v>1500000</v>
      </c>
      <c r="J1331">
        <v>898500000</v>
      </c>
      <c r="K1331">
        <v>1500000</v>
      </c>
      <c r="L1331">
        <v>898500000</v>
      </c>
    </row>
    <row r="1332" spans="1:12" x14ac:dyDescent="0.3">
      <c r="A1332" s="32">
        <v>45231</v>
      </c>
      <c r="B1332">
        <v>2024</v>
      </c>
      <c r="C1332" t="s">
        <v>70</v>
      </c>
      <c r="D1332" t="s">
        <v>20</v>
      </c>
      <c r="E1332" t="s">
        <v>7</v>
      </c>
      <c r="F1332">
        <v>2</v>
      </c>
      <c r="G1332">
        <v>657</v>
      </c>
      <c r="H1332">
        <v>2023</v>
      </c>
      <c r="I1332">
        <v>1500000</v>
      </c>
      <c r="J1332">
        <v>3000000</v>
      </c>
      <c r="K1332">
        <v>1500000</v>
      </c>
      <c r="L1332">
        <v>3000000</v>
      </c>
    </row>
    <row r="1333" spans="1:12" x14ac:dyDescent="0.3">
      <c r="A1333" s="32">
        <v>45231</v>
      </c>
      <c r="B1333">
        <v>2024</v>
      </c>
      <c r="C1333" t="s">
        <v>70</v>
      </c>
      <c r="D1333" t="s">
        <v>40</v>
      </c>
      <c r="E1333" t="s">
        <v>7</v>
      </c>
      <c r="F1333">
        <v>446</v>
      </c>
      <c r="G1333">
        <v>42692</v>
      </c>
      <c r="H1333">
        <v>2023</v>
      </c>
      <c r="I1333">
        <v>1500000</v>
      </c>
      <c r="J1333">
        <v>669000000</v>
      </c>
      <c r="K1333">
        <v>1500000</v>
      </c>
      <c r="L1333">
        <v>669000000</v>
      </c>
    </row>
    <row r="1334" spans="1:12" x14ac:dyDescent="0.3">
      <c r="A1334" s="32">
        <v>45231</v>
      </c>
      <c r="B1334">
        <v>2024</v>
      </c>
      <c r="C1334" t="s">
        <v>70</v>
      </c>
      <c r="D1334" t="s">
        <v>27</v>
      </c>
      <c r="E1334" t="s">
        <v>7</v>
      </c>
      <c r="F1334">
        <v>47</v>
      </c>
      <c r="G1334">
        <v>5398</v>
      </c>
      <c r="H1334">
        <v>2023</v>
      </c>
      <c r="I1334">
        <v>1500000</v>
      </c>
      <c r="J1334">
        <v>70500000</v>
      </c>
      <c r="K1334">
        <v>1500000</v>
      </c>
      <c r="L1334">
        <v>70500000</v>
      </c>
    </row>
    <row r="1335" spans="1:12" x14ac:dyDescent="0.3">
      <c r="A1335" s="32">
        <v>45231</v>
      </c>
      <c r="B1335">
        <v>2024</v>
      </c>
      <c r="C1335" t="s">
        <v>70</v>
      </c>
      <c r="D1335" t="s">
        <v>41</v>
      </c>
      <c r="E1335" t="s">
        <v>7</v>
      </c>
      <c r="F1335">
        <v>290</v>
      </c>
      <c r="G1335">
        <v>9743</v>
      </c>
      <c r="H1335">
        <v>2023</v>
      </c>
      <c r="I1335">
        <v>1500000</v>
      </c>
      <c r="J1335">
        <v>435000000</v>
      </c>
      <c r="K1335">
        <v>1500000</v>
      </c>
      <c r="L1335">
        <v>435000000</v>
      </c>
    </row>
    <row r="1336" spans="1:12" x14ac:dyDescent="0.3">
      <c r="A1336" s="32">
        <v>45261</v>
      </c>
      <c r="B1336">
        <v>2024</v>
      </c>
      <c r="C1336" t="s">
        <v>70</v>
      </c>
      <c r="D1336" t="s">
        <v>8</v>
      </c>
      <c r="E1336" t="s">
        <v>7</v>
      </c>
      <c r="F1336">
        <v>2</v>
      </c>
      <c r="G1336">
        <v>175</v>
      </c>
      <c r="H1336">
        <v>2023</v>
      </c>
      <c r="I1336">
        <v>1500000</v>
      </c>
      <c r="J1336">
        <v>3000000</v>
      </c>
      <c r="K1336">
        <v>1500000</v>
      </c>
      <c r="L1336">
        <v>3000000</v>
      </c>
    </row>
    <row r="1337" spans="1:12" x14ac:dyDescent="0.3">
      <c r="A1337" s="32">
        <v>45261</v>
      </c>
      <c r="B1337">
        <v>2024</v>
      </c>
      <c r="C1337" t="s">
        <v>70</v>
      </c>
      <c r="D1337" t="s">
        <v>32</v>
      </c>
      <c r="E1337" t="s">
        <v>7</v>
      </c>
      <c r="F1337">
        <v>130</v>
      </c>
      <c r="G1337">
        <v>7155</v>
      </c>
      <c r="H1337">
        <v>2023</v>
      </c>
      <c r="I1337">
        <v>1500000</v>
      </c>
      <c r="J1337">
        <v>195000000</v>
      </c>
      <c r="K1337">
        <v>1500000</v>
      </c>
      <c r="L1337">
        <v>195000000</v>
      </c>
    </row>
    <row r="1338" spans="1:12" x14ac:dyDescent="0.3">
      <c r="A1338" s="32">
        <v>45261</v>
      </c>
      <c r="B1338">
        <v>2024</v>
      </c>
      <c r="C1338" t="s">
        <v>70</v>
      </c>
      <c r="D1338" t="s">
        <v>9</v>
      </c>
      <c r="E1338" t="s">
        <v>7</v>
      </c>
      <c r="F1338">
        <v>2</v>
      </c>
      <c r="G1338">
        <v>1137</v>
      </c>
      <c r="H1338">
        <v>2023</v>
      </c>
      <c r="I1338">
        <v>1500000</v>
      </c>
      <c r="J1338">
        <v>3000000</v>
      </c>
      <c r="K1338">
        <v>1500000</v>
      </c>
      <c r="L1338">
        <v>3000000</v>
      </c>
    </row>
    <row r="1339" spans="1:12" x14ac:dyDescent="0.3">
      <c r="A1339" s="32">
        <v>45261</v>
      </c>
      <c r="B1339">
        <v>2024</v>
      </c>
      <c r="C1339" t="s">
        <v>70</v>
      </c>
      <c r="D1339" t="s">
        <v>10</v>
      </c>
      <c r="E1339" t="s">
        <v>7</v>
      </c>
      <c r="F1339">
        <v>30</v>
      </c>
      <c r="G1339">
        <v>8111</v>
      </c>
      <c r="H1339">
        <v>2023</v>
      </c>
      <c r="I1339">
        <v>1500000</v>
      </c>
      <c r="J1339">
        <v>45000000</v>
      </c>
      <c r="K1339">
        <v>1500000</v>
      </c>
      <c r="L1339">
        <v>45000000</v>
      </c>
    </row>
    <row r="1340" spans="1:12" x14ac:dyDescent="0.3">
      <c r="A1340" s="32">
        <v>45261</v>
      </c>
      <c r="B1340">
        <v>2024</v>
      </c>
      <c r="C1340" t="s">
        <v>70</v>
      </c>
      <c r="D1340" t="s">
        <v>21</v>
      </c>
      <c r="E1340" t="s">
        <v>7</v>
      </c>
      <c r="F1340">
        <v>59</v>
      </c>
      <c r="G1340">
        <v>4788</v>
      </c>
      <c r="H1340">
        <v>2023</v>
      </c>
      <c r="I1340">
        <v>1500000</v>
      </c>
      <c r="J1340">
        <v>88500000</v>
      </c>
      <c r="K1340">
        <v>1500000</v>
      </c>
      <c r="L1340">
        <v>88500000</v>
      </c>
    </row>
    <row r="1341" spans="1:12" x14ac:dyDescent="0.3">
      <c r="A1341" s="32">
        <v>45261</v>
      </c>
      <c r="B1341">
        <v>2024</v>
      </c>
      <c r="C1341" t="s">
        <v>70</v>
      </c>
      <c r="D1341" t="s">
        <v>22</v>
      </c>
      <c r="E1341" t="s">
        <v>7</v>
      </c>
      <c r="F1341">
        <v>130</v>
      </c>
      <c r="G1341">
        <v>1496</v>
      </c>
      <c r="H1341">
        <v>2023</v>
      </c>
      <c r="I1341">
        <v>1500000</v>
      </c>
      <c r="J1341">
        <v>195000000</v>
      </c>
      <c r="K1341">
        <v>1500000</v>
      </c>
      <c r="L1341">
        <v>195000000</v>
      </c>
    </row>
    <row r="1342" spans="1:12" x14ac:dyDescent="0.3">
      <c r="A1342" s="32">
        <v>45261</v>
      </c>
      <c r="B1342">
        <v>2024</v>
      </c>
      <c r="C1342" t="s">
        <v>70</v>
      </c>
      <c r="D1342" t="s">
        <v>11</v>
      </c>
      <c r="E1342" t="s">
        <v>7</v>
      </c>
      <c r="F1342">
        <v>93</v>
      </c>
      <c r="G1342">
        <v>3575</v>
      </c>
      <c r="H1342">
        <v>2023</v>
      </c>
      <c r="I1342">
        <v>1500000</v>
      </c>
      <c r="J1342">
        <v>139500000</v>
      </c>
      <c r="K1342">
        <v>1500000</v>
      </c>
      <c r="L1342">
        <v>139500000</v>
      </c>
    </row>
    <row r="1343" spans="1:12" x14ac:dyDescent="0.3">
      <c r="A1343" s="32">
        <v>45261</v>
      </c>
      <c r="B1343">
        <v>2024</v>
      </c>
      <c r="C1343" t="s">
        <v>70</v>
      </c>
      <c r="D1343" t="s">
        <v>12</v>
      </c>
      <c r="E1343" t="s">
        <v>7</v>
      </c>
      <c r="F1343">
        <v>5</v>
      </c>
      <c r="G1343">
        <v>488</v>
      </c>
      <c r="H1343">
        <v>2023</v>
      </c>
      <c r="I1343">
        <v>1500000</v>
      </c>
      <c r="J1343">
        <v>7500000</v>
      </c>
      <c r="K1343">
        <v>1500000</v>
      </c>
      <c r="L1343">
        <v>7500000</v>
      </c>
    </row>
    <row r="1344" spans="1:12" x14ac:dyDescent="0.3">
      <c r="A1344" s="32">
        <v>45261</v>
      </c>
      <c r="B1344">
        <v>2024</v>
      </c>
      <c r="C1344" t="s">
        <v>70</v>
      </c>
      <c r="D1344" t="s">
        <v>23</v>
      </c>
      <c r="E1344" t="s">
        <v>7</v>
      </c>
      <c r="F1344">
        <v>811</v>
      </c>
      <c r="G1344">
        <v>16567</v>
      </c>
      <c r="H1344">
        <v>2023</v>
      </c>
      <c r="I1344">
        <v>1500000</v>
      </c>
      <c r="J1344">
        <v>1216500000</v>
      </c>
      <c r="K1344">
        <v>1500000</v>
      </c>
      <c r="L1344">
        <v>1216500000</v>
      </c>
    </row>
    <row r="1345" spans="1:12" x14ac:dyDescent="0.3">
      <c r="A1345" s="32">
        <v>45261</v>
      </c>
      <c r="B1345">
        <v>2024</v>
      </c>
      <c r="C1345" t="s">
        <v>70</v>
      </c>
      <c r="D1345" t="s">
        <v>33</v>
      </c>
      <c r="E1345" t="s">
        <v>7</v>
      </c>
      <c r="F1345">
        <v>71</v>
      </c>
      <c r="G1345">
        <v>1859</v>
      </c>
      <c r="H1345">
        <v>2023</v>
      </c>
      <c r="I1345">
        <v>1500000</v>
      </c>
      <c r="J1345">
        <v>106500000</v>
      </c>
      <c r="K1345">
        <v>1500000</v>
      </c>
      <c r="L1345">
        <v>106500000</v>
      </c>
    </row>
    <row r="1346" spans="1:12" x14ac:dyDescent="0.3">
      <c r="A1346" s="32">
        <v>45261</v>
      </c>
      <c r="B1346">
        <v>2024</v>
      </c>
      <c r="C1346" t="s">
        <v>70</v>
      </c>
      <c r="D1346" t="s">
        <v>34</v>
      </c>
      <c r="E1346" t="s">
        <v>7</v>
      </c>
      <c r="F1346">
        <v>548</v>
      </c>
      <c r="G1346">
        <v>26023</v>
      </c>
      <c r="H1346">
        <v>2023</v>
      </c>
      <c r="I1346">
        <v>1500000</v>
      </c>
      <c r="J1346">
        <v>822000000</v>
      </c>
      <c r="K1346">
        <v>1500000</v>
      </c>
      <c r="L1346">
        <v>822000000</v>
      </c>
    </row>
    <row r="1347" spans="1:12" x14ac:dyDescent="0.3">
      <c r="A1347" s="32">
        <v>45261</v>
      </c>
      <c r="B1347">
        <v>2024</v>
      </c>
      <c r="C1347" t="s">
        <v>70</v>
      </c>
      <c r="D1347" t="s">
        <v>30</v>
      </c>
      <c r="E1347" t="s">
        <v>7</v>
      </c>
      <c r="F1347">
        <v>218</v>
      </c>
      <c r="G1347">
        <v>23698</v>
      </c>
      <c r="H1347">
        <v>2023</v>
      </c>
      <c r="I1347">
        <v>1500000</v>
      </c>
      <c r="J1347">
        <v>327000000</v>
      </c>
      <c r="K1347">
        <v>1500000</v>
      </c>
      <c r="L1347">
        <v>327000000</v>
      </c>
    </row>
    <row r="1348" spans="1:12" x14ac:dyDescent="0.3">
      <c r="A1348" s="32">
        <v>45261</v>
      </c>
      <c r="B1348">
        <v>2024</v>
      </c>
      <c r="C1348" t="s">
        <v>70</v>
      </c>
      <c r="D1348" t="s">
        <v>28</v>
      </c>
      <c r="E1348" t="s">
        <v>7</v>
      </c>
      <c r="F1348">
        <v>16</v>
      </c>
      <c r="G1348">
        <v>5710</v>
      </c>
      <c r="H1348">
        <v>2023</v>
      </c>
      <c r="I1348">
        <v>1500000</v>
      </c>
      <c r="J1348">
        <v>24000000</v>
      </c>
      <c r="K1348">
        <v>1500000</v>
      </c>
      <c r="L1348">
        <v>24000000</v>
      </c>
    </row>
    <row r="1349" spans="1:12" x14ac:dyDescent="0.3">
      <c r="A1349" s="32">
        <v>45261</v>
      </c>
      <c r="B1349">
        <v>2024</v>
      </c>
      <c r="C1349" t="s">
        <v>70</v>
      </c>
      <c r="D1349" t="s">
        <v>13</v>
      </c>
      <c r="E1349" t="s">
        <v>7</v>
      </c>
      <c r="F1349">
        <v>15</v>
      </c>
      <c r="G1349">
        <v>4531</v>
      </c>
      <c r="H1349">
        <v>2023</v>
      </c>
      <c r="I1349">
        <v>1500000</v>
      </c>
      <c r="J1349">
        <v>22500000</v>
      </c>
      <c r="K1349">
        <v>1500000</v>
      </c>
      <c r="L1349">
        <v>22500000</v>
      </c>
    </row>
    <row r="1350" spans="1:12" x14ac:dyDescent="0.3">
      <c r="A1350" s="32">
        <v>45261</v>
      </c>
      <c r="B1350">
        <v>2024</v>
      </c>
      <c r="C1350" t="s">
        <v>70</v>
      </c>
      <c r="D1350" t="s">
        <v>31</v>
      </c>
      <c r="E1350" t="s">
        <v>7</v>
      </c>
      <c r="F1350">
        <v>27</v>
      </c>
      <c r="G1350">
        <v>4375</v>
      </c>
      <c r="H1350">
        <v>2023</v>
      </c>
      <c r="I1350">
        <v>1500000</v>
      </c>
      <c r="J1350">
        <v>40500000</v>
      </c>
      <c r="K1350">
        <v>1500000</v>
      </c>
      <c r="L1350">
        <v>40500000</v>
      </c>
    </row>
    <row r="1351" spans="1:12" x14ac:dyDescent="0.3">
      <c r="A1351" s="32">
        <v>45261</v>
      </c>
      <c r="B1351">
        <v>2024</v>
      </c>
      <c r="C1351" t="s">
        <v>70</v>
      </c>
      <c r="D1351" t="s">
        <v>35</v>
      </c>
      <c r="E1351" t="s">
        <v>7</v>
      </c>
      <c r="F1351">
        <v>1155</v>
      </c>
      <c r="G1351">
        <v>22859</v>
      </c>
      <c r="H1351">
        <v>2023</v>
      </c>
      <c r="I1351">
        <v>1500000</v>
      </c>
      <c r="J1351">
        <v>1732500000</v>
      </c>
      <c r="K1351">
        <v>1500000</v>
      </c>
      <c r="L1351">
        <v>1732500000</v>
      </c>
    </row>
    <row r="1352" spans="1:12" x14ac:dyDescent="0.3">
      <c r="A1352" s="32">
        <v>45261</v>
      </c>
      <c r="B1352">
        <v>2024</v>
      </c>
      <c r="C1352" t="s">
        <v>70</v>
      </c>
      <c r="D1352" t="s">
        <v>36</v>
      </c>
      <c r="E1352" t="s">
        <v>7</v>
      </c>
      <c r="F1352">
        <v>736</v>
      </c>
      <c r="G1352">
        <v>13811</v>
      </c>
      <c r="H1352">
        <v>2023</v>
      </c>
      <c r="I1352">
        <v>1500000</v>
      </c>
      <c r="J1352">
        <v>1104000000</v>
      </c>
      <c r="K1352">
        <v>1500000</v>
      </c>
      <c r="L1352">
        <v>1104000000</v>
      </c>
    </row>
    <row r="1353" spans="1:12" x14ac:dyDescent="0.3">
      <c r="A1353" s="32">
        <v>45261</v>
      </c>
      <c r="B1353">
        <v>2024</v>
      </c>
      <c r="C1353" t="s">
        <v>70</v>
      </c>
      <c r="D1353" t="s">
        <v>24</v>
      </c>
      <c r="E1353" t="s">
        <v>7</v>
      </c>
      <c r="F1353">
        <v>134</v>
      </c>
      <c r="G1353">
        <v>9736</v>
      </c>
      <c r="H1353">
        <v>2023</v>
      </c>
      <c r="I1353">
        <v>1500000</v>
      </c>
      <c r="J1353">
        <v>201000000</v>
      </c>
      <c r="K1353">
        <v>1500000</v>
      </c>
      <c r="L1353">
        <v>201000000</v>
      </c>
    </row>
    <row r="1354" spans="1:12" x14ac:dyDescent="0.3">
      <c r="A1354" s="32">
        <v>45261</v>
      </c>
      <c r="B1354">
        <v>2024</v>
      </c>
      <c r="C1354" t="s">
        <v>70</v>
      </c>
      <c r="D1354" t="s">
        <v>37</v>
      </c>
      <c r="E1354" t="s">
        <v>7</v>
      </c>
      <c r="F1354">
        <v>1125</v>
      </c>
      <c r="G1354">
        <v>32212</v>
      </c>
      <c r="H1354">
        <v>2023</v>
      </c>
      <c r="I1354">
        <v>1500000</v>
      </c>
      <c r="J1354">
        <v>1687500000</v>
      </c>
      <c r="K1354">
        <v>1500000</v>
      </c>
      <c r="L1354">
        <v>1687500000</v>
      </c>
    </row>
    <row r="1355" spans="1:12" x14ac:dyDescent="0.3">
      <c r="A1355" s="32">
        <v>45261</v>
      </c>
      <c r="B1355">
        <v>2024</v>
      </c>
      <c r="C1355" t="s">
        <v>70</v>
      </c>
      <c r="D1355" t="s">
        <v>15</v>
      </c>
      <c r="E1355" t="s">
        <v>7</v>
      </c>
      <c r="F1355">
        <v>2</v>
      </c>
      <c r="G1355">
        <v>206</v>
      </c>
      <c r="H1355">
        <v>2023</v>
      </c>
      <c r="I1355">
        <v>1500000</v>
      </c>
      <c r="J1355">
        <v>3000000</v>
      </c>
      <c r="K1355">
        <v>1500000</v>
      </c>
      <c r="L1355">
        <v>3000000</v>
      </c>
    </row>
    <row r="1356" spans="1:12" x14ac:dyDescent="0.3">
      <c r="A1356" s="32">
        <v>45261</v>
      </c>
      <c r="B1356">
        <v>2024</v>
      </c>
      <c r="C1356" t="s">
        <v>70</v>
      </c>
      <c r="D1356" t="s">
        <v>25</v>
      </c>
      <c r="E1356" t="s">
        <v>7</v>
      </c>
      <c r="F1356">
        <v>186</v>
      </c>
      <c r="G1356">
        <v>7280</v>
      </c>
      <c r="H1356">
        <v>2023</v>
      </c>
      <c r="I1356">
        <v>1500000</v>
      </c>
      <c r="J1356">
        <v>279000000</v>
      </c>
      <c r="K1356">
        <v>1500000</v>
      </c>
      <c r="L1356">
        <v>279000000</v>
      </c>
    </row>
    <row r="1357" spans="1:12" x14ac:dyDescent="0.3">
      <c r="A1357" s="32">
        <v>45261</v>
      </c>
      <c r="B1357">
        <v>2024</v>
      </c>
      <c r="C1357" t="s">
        <v>70</v>
      </c>
      <c r="D1357" t="s">
        <v>19</v>
      </c>
      <c r="E1357" t="s">
        <v>7</v>
      </c>
      <c r="F1357">
        <v>12</v>
      </c>
      <c r="G1357">
        <v>860</v>
      </c>
      <c r="H1357">
        <v>2023</v>
      </c>
      <c r="I1357">
        <v>1500000</v>
      </c>
      <c r="J1357">
        <v>18000000</v>
      </c>
      <c r="K1357">
        <v>1500000</v>
      </c>
      <c r="L1357">
        <v>18000000</v>
      </c>
    </row>
    <row r="1358" spans="1:12" x14ac:dyDescent="0.3">
      <c r="A1358" s="32">
        <v>45261</v>
      </c>
      <c r="B1358">
        <v>2024</v>
      </c>
      <c r="C1358" t="s">
        <v>70</v>
      </c>
      <c r="D1358" t="s">
        <v>26</v>
      </c>
      <c r="E1358" t="s">
        <v>7</v>
      </c>
      <c r="F1358">
        <v>116</v>
      </c>
      <c r="G1358">
        <v>13632</v>
      </c>
      <c r="H1358">
        <v>2023</v>
      </c>
      <c r="I1358">
        <v>1500000</v>
      </c>
      <c r="J1358">
        <v>174000000</v>
      </c>
      <c r="K1358">
        <v>1500000</v>
      </c>
      <c r="L1358">
        <v>174000000</v>
      </c>
    </row>
    <row r="1359" spans="1:12" x14ac:dyDescent="0.3">
      <c r="A1359" s="32">
        <v>45261</v>
      </c>
      <c r="B1359">
        <v>2024</v>
      </c>
      <c r="C1359" t="s">
        <v>70</v>
      </c>
      <c r="D1359" t="s">
        <v>38</v>
      </c>
      <c r="E1359" t="s">
        <v>7</v>
      </c>
      <c r="F1359">
        <v>348</v>
      </c>
      <c r="G1359">
        <v>13082</v>
      </c>
      <c r="H1359">
        <v>2023</v>
      </c>
      <c r="I1359">
        <v>1500000</v>
      </c>
      <c r="J1359">
        <v>522000000</v>
      </c>
      <c r="K1359">
        <v>1500000</v>
      </c>
      <c r="L1359">
        <v>522000000</v>
      </c>
    </row>
    <row r="1360" spans="1:12" x14ac:dyDescent="0.3">
      <c r="A1360" s="32">
        <v>45261</v>
      </c>
      <c r="B1360">
        <v>2024</v>
      </c>
      <c r="C1360" t="s">
        <v>70</v>
      </c>
      <c r="D1360" t="s">
        <v>39</v>
      </c>
      <c r="E1360" t="s">
        <v>7</v>
      </c>
      <c r="F1360">
        <v>520</v>
      </c>
      <c r="G1360">
        <v>19246</v>
      </c>
      <c r="H1360">
        <v>2023</v>
      </c>
      <c r="I1360">
        <v>1500000</v>
      </c>
      <c r="J1360">
        <v>780000000</v>
      </c>
      <c r="K1360">
        <v>1500000</v>
      </c>
      <c r="L1360">
        <v>780000000</v>
      </c>
    </row>
    <row r="1361" spans="1:12" x14ac:dyDescent="0.3">
      <c r="A1361" s="32">
        <v>45261</v>
      </c>
      <c r="B1361">
        <v>2024</v>
      </c>
      <c r="C1361" t="s">
        <v>70</v>
      </c>
      <c r="D1361" t="s">
        <v>20</v>
      </c>
      <c r="E1361" t="s">
        <v>7</v>
      </c>
      <c r="F1361">
        <v>4</v>
      </c>
      <c r="G1361">
        <v>489</v>
      </c>
      <c r="H1361">
        <v>2023</v>
      </c>
      <c r="I1361">
        <v>1500000</v>
      </c>
      <c r="J1361">
        <v>6000000</v>
      </c>
      <c r="K1361">
        <v>1500000</v>
      </c>
      <c r="L1361">
        <v>6000000</v>
      </c>
    </row>
    <row r="1362" spans="1:12" x14ac:dyDescent="0.3">
      <c r="A1362" s="32">
        <v>45261</v>
      </c>
      <c r="B1362">
        <v>2024</v>
      </c>
      <c r="C1362" t="s">
        <v>70</v>
      </c>
      <c r="D1362" t="s">
        <v>40</v>
      </c>
      <c r="E1362" t="s">
        <v>7</v>
      </c>
      <c r="F1362">
        <v>498</v>
      </c>
      <c r="G1362">
        <v>29434</v>
      </c>
      <c r="H1362">
        <v>2023</v>
      </c>
      <c r="I1362">
        <v>1500000</v>
      </c>
      <c r="J1362">
        <v>747000000</v>
      </c>
      <c r="K1362">
        <v>1500000</v>
      </c>
      <c r="L1362">
        <v>747000000</v>
      </c>
    </row>
    <row r="1363" spans="1:12" x14ac:dyDescent="0.3">
      <c r="A1363" s="32">
        <v>45261</v>
      </c>
      <c r="B1363">
        <v>2024</v>
      </c>
      <c r="C1363" t="s">
        <v>70</v>
      </c>
      <c r="D1363" t="s">
        <v>27</v>
      </c>
      <c r="E1363" t="s">
        <v>7</v>
      </c>
      <c r="F1363">
        <v>37</v>
      </c>
      <c r="G1363">
        <v>5430</v>
      </c>
      <c r="H1363">
        <v>2023</v>
      </c>
      <c r="I1363">
        <v>1500000</v>
      </c>
      <c r="J1363">
        <v>55500000</v>
      </c>
      <c r="K1363">
        <v>1500000</v>
      </c>
      <c r="L1363">
        <v>55500000</v>
      </c>
    </row>
    <row r="1364" spans="1:12" x14ac:dyDescent="0.3">
      <c r="A1364" s="32">
        <v>45261</v>
      </c>
      <c r="B1364">
        <v>2024</v>
      </c>
      <c r="C1364" t="s">
        <v>70</v>
      </c>
      <c r="D1364" t="s">
        <v>41</v>
      </c>
      <c r="E1364" t="s">
        <v>7</v>
      </c>
      <c r="F1364">
        <v>160</v>
      </c>
      <c r="G1364">
        <v>8435</v>
      </c>
      <c r="H1364">
        <v>2023</v>
      </c>
      <c r="I1364">
        <v>1500000</v>
      </c>
      <c r="J1364">
        <v>240000000</v>
      </c>
      <c r="K1364">
        <v>1500000</v>
      </c>
      <c r="L1364">
        <v>240000000</v>
      </c>
    </row>
    <row r="1365" spans="1:12" x14ac:dyDescent="0.3">
      <c r="A1365" s="32">
        <v>45292</v>
      </c>
      <c r="B1365">
        <v>2024</v>
      </c>
      <c r="C1365" t="s">
        <v>69</v>
      </c>
      <c r="D1365" t="s">
        <v>40</v>
      </c>
      <c r="E1365" t="s">
        <v>7</v>
      </c>
      <c r="F1365">
        <v>399</v>
      </c>
      <c r="G1365">
        <v>44334</v>
      </c>
      <c r="H1365">
        <v>2024</v>
      </c>
      <c r="I1365">
        <v>1500000</v>
      </c>
      <c r="J1365">
        <v>598500000</v>
      </c>
      <c r="K1365">
        <v>1500000</v>
      </c>
      <c r="L1365">
        <v>598500000</v>
      </c>
    </row>
    <row r="1366" spans="1:12" x14ac:dyDescent="0.3">
      <c r="A1366" s="32">
        <v>45292</v>
      </c>
      <c r="B1366">
        <v>2024</v>
      </c>
      <c r="C1366" t="s">
        <v>69</v>
      </c>
      <c r="D1366" t="s">
        <v>37</v>
      </c>
      <c r="E1366" t="s">
        <v>7</v>
      </c>
      <c r="F1366">
        <v>1289</v>
      </c>
      <c r="G1366">
        <v>50156</v>
      </c>
      <c r="H1366">
        <v>2024</v>
      </c>
      <c r="I1366">
        <v>1500000</v>
      </c>
      <c r="J1366">
        <v>1933500000</v>
      </c>
      <c r="K1366">
        <v>1500000</v>
      </c>
      <c r="L1366">
        <v>1933500000</v>
      </c>
    </row>
    <row r="1367" spans="1:12" x14ac:dyDescent="0.3">
      <c r="A1367" s="32">
        <v>45292</v>
      </c>
      <c r="B1367">
        <v>2024</v>
      </c>
      <c r="C1367" t="s">
        <v>69</v>
      </c>
      <c r="D1367" t="s">
        <v>35</v>
      </c>
      <c r="E1367" t="s">
        <v>7</v>
      </c>
      <c r="F1367">
        <v>1080</v>
      </c>
      <c r="G1367">
        <v>30770</v>
      </c>
      <c r="H1367">
        <v>2024</v>
      </c>
      <c r="I1367">
        <v>1500000</v>
      </c>
      <c r="J1367">
        <v>1620000000</v>
      </c>
      <c r="K1367">
        <v>1500000</v>
      </c>
      <c r="L1367">
        <v>1620000000</v>
      </c>
    </row>
    <row r="1368" spans="1:12" x14ac:dyDescent="0.3">
      <c r="A1368" s="32">
        <v>45292</v>
      </c>
      <c r="B1368">
        <v>2024</v>
      </c>
      <c r="C1368" t="s">
        <v>69</v>
      </c>
      <c r="D1368" t="s">
        <v>39</v>
      </c>
      <c r="E1368" t="s">
        <v>7</v>
      </c>
      <c r="F1368">
        <v>626</v>
      </c>
      <c r="G1368">
        <v>28455</v>
      </c>
      <c r="H1368">
        <v>2024</v>
      </c>
      <c r="I1368">
        <v>1500000</v>
      </c>
      <c r="J1368">
        <v>939000000</v>
      </c>
      <c r="K1368">
        <v>1500000</v>
      </c>
      <c r="L1368">
        <v>939000000</v>
      </c>
    </row>
    <row r="1369" spans="1:12" x14ac:dyDescent="0.3">
      <c r="A1369" s="32">
        <v>45292</v>
      </c>
      <c r="B1369">
        <v>2024</v>
      </c>
      <c r="C1369" t="s">
        <v>69</v>
      </c>
      <c r="D1369" t="s">
        <v>21</v>
      </c>
      <c r="E1369" t="s">
        <v>7</v>
      </c>
      <c r="F1369">
        <v>58</v>
      </c>
      <c r="G1369">
        <v>6824</v>
      </c>
      <c r="H1369">
        <v>2024</v>
      </c>
      <c r="I1369">
        <v>1500000</v>
      </c>
      <c r="J1369">
        <v>87000000</v>
      </c>
      <c r="K1369">
        <v>1500000</v>
      </c>
      <c r="L1369">
        <v>87000000</v>
      </c>
    </row>
    <row r="1370" spans="1:12" x14ac:dyDescent="0.3">
      <c r="A1370" s="32">
        <v>45292</v>
      </c>
      <c r="B1370">
        <v>2024</v>
      </c>
      <c r="C1370" t="s">
        <v>69</v>
      </c>
      <c r="D1370" t="s">
        <v>36</v>
      </c>
      <c r="E1370" t="s">
        <v>7</v>
      </c>
      <c r="F1370">
        <v>734</v>
      </c>
      <c r="G1370">
        <v>164</v>
      </c>
      <c r="H1370">
        <v>2024</v>
      </c>
      <c r="I1370">
        <v>1500000</v>
      </c>
      <c r="J1370">
        <v>1101000000</v>
      </c>
      <c r="K1370">
        <v>1500000</v>
      </c>
      <c r="L1370">
        <v>1101000000</v>
      </c>
    </row>
    <row r="1371" spans="1:12" x14ac:dyDescent="0.3">
      <c r="A1371" s="32">
        <v>45292</v>
      </c>
      <c r="B1371">
        <v>2024</v>
      </c>
      <c r="C1371" t="s">
        <v>69</v>
      </c>
      <c r="D1371" t="s">
        <v>38</v>
      </c>
      <c r="E1371" t="s">
        <v>7</v>
      </c>
      <c r="F1371">
        <v>498</v>
      </c>
      <c r="G1371">
        <v>21747</v>
      </c>
      <c r="H1371">
        <v>2024</v>
      </c>
      <c r="I1371">
        <v>1500000</v>
      </c>
      <c r="J1371">
        <v>747000000</v>
      </c>
      <c r="K1371">
        <v>1500000</v>
      </c>
      <c r="L1371">
        <v>747000000</v>
      </c>
    </row>
    <row r="1372" spans="1:12" x14ac:dyDescent="0.3">
      <c r="A1372" s="32">
        <v>45292</v>
      </c>
      <c r="B1372">
        <v>2024</v>
      </c>
      <c r="C1372" t="s">
        <v>69</v>
      </c>
      <c r="D1372" t="s">
        <v>23</v>
      </c>
      <c r="E1372" t="s">
        <v>7</v>
      </c>
      <c r="F1372">
        <v>1345</v>
      </c>
      <c r="G1372">
        <v>21520</v>
      </c>
      <c r="H1372">
        <v>2024</v>
      </c>
      <c r="I1372">
        <v>1500000</v>
      </c>
      <c r="J1372">
        <v>2017500000</v>
      </c>
      <c r="K1372">
        <v>1500000</v>
      </c>
      <c r="L1372">
        <v>2017500000</v>
      </c>
    </row>
    <row r="1373" spans="1:12" x14ac:dyDescent="0.3">
      <c r="A1373" s="32">
        <v>45292</v>
      </c>
      <c r="B1373">
        <v>2024</v>
      </c>
      <c r="C1373" t="s">
        <v>69</v>
      </c>
      <c r="D1373" t="s">
        <v>24</v>
      </c>
      <c r="E1373" t="s">
        <v>7</v>
      </c>
      <c r="F1373">
        <v>172</v>
      </c>
      <c r="G1373">
        <v>19326</v>
      </c>
      <c r="H1373">
        <v>2024</v>
      </c>
      <c r="I1373">
        <v>1500000</v>
      </c>
      <c r="J1373">
        <v>258000000</v>
      </c>
      <c r="K1373">
        <v>1500000</v>
      </c>
      <c r="L1373">
        <v>258000000</v>
      </c>
    </row>
    <row r="1374" spans="1:12" x14ac:dyDescent="0.3">
      <c r="A1374" s="32">
        <v>45292</v>
      </c>
      <c r="B1374">
        <v>2024</v>
      </c>
      <c r="C1374" t="s">
        <v>69</v>
      </c>
      <c r="D1374" t="s">
        <v>34</v>
      </c>
      <c r="E1374" t="s">
        <v>7</v>
      </c>
      <c r="F1374">
        <v>494</v>
      </c>
      <c r="G1374">
        <v>33379</v>
      </c>
      <c r="H1374">
        <v>2024</v>
      </c>
      <c r="I1374">
        <v>1500000</v>
      </c>
      <c r="J1374">
        <v>741000000</v>
      </c>
      <c r="K1374">
        <v>1500000</v>
      </c>
      <c r="L1374">
        <v>741000000</v>
      </c>
    </row>
    <row r="1375" spans="1:12" x14ac:dyDescent="0.3">
      <c r="A1375" s="32">
        <v>45292</v>
      </c>
      <c r="B1375">
        <v>2024</v>
      </c>
      <c r="C1375" t="s">
        <v>69</v>
      </c>
      <c r="D1375" t="s">
        <v>25</v>
      </c>
      <c r="E1375" t="s">
        <v>7</v>
      </c>
      <c r="F1375">
        <v>150</v>
      </c>
      <c r="G1375">
        <v>7500</v>
      </c>
      <c r="H1375">
        <v>2024</v>
      </c>
      <c r="I1375">
        <v>1500000</v>
      </c>
      <c r="J1375">
        <v>225000000</v>
      </c>
      <c r="K1375">
        <v>1500000</v>
      </c>
      <c r="L1375">
        <v>225000000</v>
      </c>
    </row>
    <row r="1376" spans="1:12" x14ac:dyDescent="0.3">
      <c r="A1376" s="32">
        <v>45292</v>
      </c>
      <c r="B1376">
        <v>2024</v>
      </c>
      <c r="C1376" t="s">
        <v>69</v>
      </c>
      <c r="D1376" t="s">
        <v>10</v>
      </c>
      <c r="E1376" t="s">
        <v>7</v>
      </c>
      <c r="F1376">
        <v>21</v>
      </c>
      <c r="G1376">
        <v>7242</v>
      </c>
      <c r="H1376">
        <v>2024</v>
      </c>
      <c r="I1376">
        <v>1500000</v>
      </c>
      <c r="J1376">
        <v>31500000</v>
      </c>
      <c r="K1376">
        <v>1500000</v>
      </c>
      <c r="L1376">
        <v>31500000</v>
      </c>
    </row>
    <row r="1377" spans="1:12" x14ac:dyDescent="0.3">
      <c r="A1377" s="32">
        <v>45292</v>
      </c>
      <c r="B1377">
        <v>2024</v>
      </c>
      <c r="C1377" t="s">
        <v>69</v>
      </c>
      <c r="D1377" t="s">
        <v>30</v>
      </c>
      <c r="E1377" t="s">
        <v>7</v>
      </c>
      <c r="F1377">
        <v>282</v>
      </c>
      <c r="G1377">
        <v>28776</v>
      </c>
      <c r="H1377">
        <v>2024</v>
      </c>
      <c r="I1377">
        <v>1500000</v>
      </c>
      <c r="J1377">
        <v>423000000</v>
      </c>
      <c r="K1377">
        <v>1500000</v>
      </c>
      <c r="L1377">
        <v>423000000</v>
      </c>
    </row>
    <row r="1378" spans="1:12" x14ac:dyDescent="0.3">
      <c r="A1378" s="32">
        <v>45292</v>
      </c>
      <c r="B1378">
        <v>2024</v>
      </c>
      <c r="C1378" t="s">
        <v>69</v>
      </c>
      <c r="D1378" t="s">
        <v>11</v>
      </c>
      <c r="E1378" t="s">
        <v>7</v>
      </c>
      <c r="F1378">
        <v>91</v>
      </c>
      <c r="G1378">
        <v>4946</v>
      </c>
      <c r="H1378">
        <v>2024</v>
      </c>
      <c r="I1378">
        <v>1500000</v>
      </c>
      <c r="J1378">
        <v>136500000</v>
      </c>
      <c r="K1378">
        <v>1500000</v>
      </c>
      <c r="L1378">
        <v>136500000</v>
      </c>
    </row>
    <row r="1379" spans="1:12" x14ac:dyDescent="0.3">
      <c r="A1379" s="32">
        <v>45292</v>
      </c>
      <c r="B1379">
        <v>2024</v>
      </c>
      <c r="C1379" t="s">
        <v>69</v>
      </c>
      <c r="D1379" t="s">
        <v>41</v>
      </c>
      <c r="E1379" t="s">
        <v>7</v>
      </c>
      <c r="F1379">
        <v>184</v>
      </c>
      <c r="G1379">
        <v>10223</v>
      </c>
      <c r="H1379">
        <v>2024</v>
      </c>
      <c r="I1379">
        <v>1500000</v>
      </c>
      <c r="J1379">
        <v>276000000</v>
      </c>
      <c r="K1379">
        <v>1500000</v>
      </c>
      <c r="L1379">
        <v>276000000</v>
      </c>
    </row>
    <row r="1380" spans="1:12" x14ac:dyDescent="0.3">
      <c r="A1380" s="32">
        <v>45292</v>
      </c>
      <c r="B1380">
        <v>2024</v>
      </c>
      <c r="C1380" t="s">
        <v>69</v>
      </c>
      <c r="D1380" t="s">
        <v>26</v>
      </c>
      <c r="E1380" t="s">
        <v>7</v>
      </c>
      <c r="F1380">
        <v>105</v>
      </c>
      <c r="G1380">
        <v>15000</v>
      </c>
      <c r="H1380">
        <v>2024</v>
      </c>
      <c r="I1380">
        <v>1500000</v>
      </c>
      <c r="J1380">
        <v>157500000</v>
      </c>
      <c r="K1380">
        <v>1500000</v>
      </c>
      <c r="L1380">
        <v>157500000</v>
      </c>
    </row>
    <row r="1381" spans="1:12" x14ac:dyDescent="0.3">
      <c r="A1381" s="32">
        <v>45292</v>
      </c>
      <c r="B1381">
        <v>2024</v>
      </c>
      <c r="C1381" t="s">
        <v>69</v>
      </c>
      <c r="D1381" t="s">
        <v>32</v>
      </c>
      <c r="E1381" t="s">
        <v>7</v>
      </c>
      <c r="F1381">
        <v>123</v>
      </c>
      <c r="G1381">
        <v>8483</v>
      </c>
      <c r="H1381">
        <v>2024</v>
      </c>
      <c r="I1381">
        <v>1500000</v>
      </c>
      <c r="J1381">
        <v>184500000</v>
      </c>
      <c r="K1381">
        <v>1500000</v>
      </c>
      <c r="L1381">
        <v>184500000</v>
      </c>
    </row>
    <row r="1382" spans="1:12" x14ac:dyDescent="0.3">
      <c r="A1382" s="32">
        <v>45292</v>
      </c>
      <c r="B1382">
        <v>2024</v>
      </c>
      <c r="C1382" t="s">
        <v>69</v>
      </c>
      <c r="D1382" t="s">
        <v>31</v>
      </c>
      <c r="E1382" t="s">
        <v>7</v>
      </c>
      <c r="F1382">
        <v>29</v>
      </c>
      <c r="G1382">
        <v>4678</v>
      </c>
      <c r="H1382">
        <v>2024</v>
      </c>
      <c r="I1382">
        <v>1500000</v>
      </c>
      <c r="J1382">
        <v>43500000</v>
      </c>
      <c r="K1382">
        <v>1500000</v>
      </c>
      <c r="L1382">
        <v>43500000</v>
      </c>
    </row>
    <row r="1383" spans="1:12" x14ac:dyDescent="0.3">
      <c r="A1383" s="32">
        <v>45292</v>
      </c>
      <c r="B1383">
        <v>2024</v>
      </c>
      <c r="C1383" t="s">
        <v>69</v>
      </c>
      <c r="D1383" t="s">
        <v>27</v>
      </c>
      <c r="E1383" t="s">
        <v>7</v>
      </c>
      <c r="F1383">
        <v>49</v>
      </c>
      <c r="G1383">
        <v>5385</v>
      </c>
      <c r="H1383">
        <v>2024</v>
      </c>
      <c r="I1383">
        <v>1500000</v>
      </c>
      <c r="J1383">
        <v>73500000</v>
      </c>
      <c r="K1383">
        <v>1500000</v>
      </c>
      <c r="L1383">
        <v>73500000</v>
      </c>
    </row>
    <row r="1384" spans="1:12" x14ac:dyDescent="0.3">
      <c r="A1384" s="32">
        <v>45292</v>
      </c>
      <c r="B1384">
        <v>2024</v>
      </c>
      <c r="C1384" t="s">
        <v>69</v>
      </c>
      <c r="D1384" t="s">
        <v>13</v>
      </c>
      <c r="E1384" t="s">
        <v>7</v>
      </c>
      <c r="F1384">
        <v>10</v>
      </c>
      <c r="G1384">
        <v>5264</v>
      </c>
      <c r="H1384">
        <v>2024</v>
      </c>
      <c r="I1384">
        <v>1500000</v>
      </c>
      <c r="J1384">
        <v>15000000</v>
      </c>
      <c r="K1384">
        <v>1500000</v>
      </c>
      <c r="L1384">
        <v>15000000</v>
      </c>
    </row>
    <row r="1385" spans="1:12" x14ac:dyDescent="0.3">
      <c r="A1385" s="32">
        <v>45292</v>
      </c>
      <c r="B1385">
        <v>2024</v>
      </c>
      <c r="C1385" t="s">
        <v>69</v>
      </c>
      <c r="D1385" t="s">
        <v>33</v>
      </c>
      <c r="E1385" t="s">
        <v>7</v>
      </c>
      <c r="F1385">
        <v>86</v>
      </c>
      <c r="G1385">
        <v>2331</v>
      </c>
      <c r="H1385">
        <v>2024</v>
      </c>
      <c r="I1385">
        <v>1500000</v>
      </c>
      <c r="J1385">
        <v>129000000</v>
      </c>
      <c r="K1385">
        <v>1500000</v>
      </c>
      <c r="L1385">
        <v>129000000</v>
      </c>
    </row>
    <row r="1386" spans="1:12" x14ac:dyDescent="0.3">
      <c r="A1386" s="32">
        <v>45292</v>
      </c>
      <c r="B1386">
        <v>2024</v>
      </c>
      <c r="C1386" t="s">
        <v>69</v>
      </c>
      <c r="D1386" t="s">
        <v>22</v>
      </c>
      <c r="E1386" t="s">
        <v>7</v>
      </c>
      <c r="F1386">
        <v>101</v>
      </c>
      <c r="G1386">
        <v>1624</v>
      </c>
      <c r="H1386">
        <v>2024</v>
      </c>
      <c r="I1386">
        <v>1500000</v>
      </c>
      <c r="J1386">
        <v>151500000</v>
      </c>
      <c r="K1386">
        <v>1500000</v>
      </c>
      <c r="L1386">
        <v>151500000</v>
      </c>
    </row>
    <row r="1387" spans="1:12" x14ac:dyDescent="0.3">
      <c r="A1387" s="32">
        <v>45292</v>
      </c>
      <c r="B1387">
        <v>2024</v>
      </c>
      <c r="C1387" t="s">
        <v>69</v>
      </c>
      <c r="D1387" t="s">
        <v>20</v>
      </c>
      <c r="E1387" t="s">
        <v>7</v>
      </c>
      <c r="F1387">
        <v>2</v>
      </c>
      <c r="G1387">
        <v>466</v>
      </c>
      <c r="H1387">
        <v>2024</v>
      </c>
      <c r="I1387">
        <v>1500000</v>
      </c>
      <c r="J1387">
        <v>3000000</v>
      </c>
      <c r="K1387">
        <v>1500000</v>
      </c>
      <c r="L1387">
        <v>3000000</v>
      </c>
    </row>
    <row r="1388" spans="1:12" x14ac:dyDescent="0.3">
      <c r="A1388" s="32">
        <v>45292</v>
      </c>
      <c r="B1388">
        <v>2024</v>
      </c>
      <c r="C1388" t="s">
        <v>69</v>
      </c>
      <c r="D1388" t="s">
        <v>19</v>
      </c>
      <c r="E1388" t="s">
        <v>7</v>
      </c>
      <c r="F1388">
        <v>10</v>
      </c>
      <c r="G1388">
        <v>1250</v>
      </c>
      <c r="H1388">
        <v>2024</v>
      </c>
      <c r="I1388">
        <v>1500000</v>
      </c>
      <c r="J1388">
        <v>15000000</v>
      </c>
      <c r="K1388">
        <v>1500000</v>
      </c>
      <c r="L1388">
        <v>15000000</v>
      </c>
    </row>
    <row r="1389" spans="1:12" x14ac:dyDescent="0.3">
      <c r="A1389" s="32">
        <v>45292</v>
      </c>
      <c r="B1389">
        <v>2024</v>
      </c>
      <c r="C1389" t="s">
        <v>69</v>
      </c>
      <c r="D1389" t="s">
        <v>28</v>
      </c>
      <c r="E1389" t="s">
        <v>7</v>
      </c>
      <c r="F1389">
        <v>13</v>
      </c>
      <c r="G1389">
        <v>4815</v>
      </c>
      <c r="H1389">
        <v>2024</v>
      </c>
      <c r="I1389">
        <v>1500000</v>
      </c>
      <c r="J1389">
        <v>19500000</v>
      </c>
      <c r="K1389">
        <v>1500000</v>
      </c>
      <c r="L1389">
        <v>19500000</v>
      </c>
    </row>
    <row r="1390" spans="1:12" x14ac:dyDescent="0.3">
      <c r="A1390" s="32">
        <v>45292</v>
      </c>
      <c r="B1390">
        <v>2024</v>
      </c>
      <c r="C1390" t="s">
        <v>69</v>
      </c>
      <c r="D1390" t="s">
        <v>12</v>
      </c>
      <c r="E1390" t="s">
        <v>7</v>
      </c>
      <c r="F1390">
        <v>3</v>
      </c>
      <c r="G1390">
        <v>527</v>
      </c>
      <c r="H1390">
        <v>2024</v>
      </c>
      <c r="I1390">
        <v>1500000</v>
      </c>
      <c r="J1390">
        <v>4500000</v>
      </c>
      <c r="K1390">
        <v>1500000</v>
      </c>
      <c r="L1390">
        <v>4500000</v>
      </c>
    </row>
    <row r="1391" spans="1:12" x14ac:dyDescent="0.3">
      <c r="A1391" s="32">
        <v>45292</v>
      </c>
      <c r="B1391">
        <v>2024</v>
      </c>
      <c r="C1391" t="s">
        <v>69</v>
      </c>
      <c r="D1391" t="s">
        <v>15</v>
      </c>
      <c r="E1391" t="s">
        <v>7</v>
      </c>
      <c r="F1391">
        <v>7</v>
      </c>
      <c r="G1391">
        <v>433</v>
      </c>
      <c r="H1391">
        <v>2024</v>
      </c>
      <c r="I1391">
        <v>1500000</v>
      </c>
      <c r="J1391">
        <v>10500000</v>
      </c>
      <c r="K1391">
        <v>1500000</v>
      </c>
      <c r="L1391">
        <v>10500000</v>
      </c>
    </row>
    <row r="1392" spans="1:12" x14ac:dyDescent="0.3">
      <c r="A1392" s="32">
        <v>45292</v>
      </c>
      <c r="B1392">
        <v>2024</v>
      </c>
      <c r="C1392" t="s">
        <v>69</v>
      </c>
      <c r="D1392" t="s">
        <v>9</v>
      </c>
      <c r="E1392" t="s">
        <v>7</v>
      </c>
      <c r="F1392">
        <v>5</v>
      </c>
      <c r="G1392">
        <v>1174</v>
      </c>
      <c r="H1392">
        <v>2024</v>
      </c>
      <c r="I1392">
        <v>1500000</v>
      </c>
      <c r="J1392">
        <v>7500000</v>
      </c>
      <c r="K1392">
        <v>1500000</v>
      </c>
      <c r="L1392">
        <v>7500000</v>
      </c>
    </row>
    <row r="1393" spans="1:12" x14ac:dyDescent="0.3">
      <c r="A1393" s="32">
        <v>45323</v>
      </c>
      <c r="B1393">
        <v>2024</v>
      </c>
      <c r="C1393" t="s">
        <v>69</v>
      </c>
      <c r="D1393" t="s">
        <v>40</v>
      </c>
      <c r="E1393" t="s">
        <v>7</v>
      </c>
      <c r="F1393">
        <v>394</v>
      </c>
      <c r="G1393">
        <v>37170</v>
      </c>
      <c r="H1393">
        <v>2024</v>
      </c>
      <c r="I1393">
        <v>1500000</v>
      </c>
      <c r="J1393">
        <v>591000000</v>
      </c>
      <c r="K1393">
        <v>1500000</v>
      </c>
      <c r="L1393">
        <v>591000000</v>
      </c>
    </row>
    <row r="1394" spans="1:12" x14ac:dyDescent="0.3">
      <c r="A1394" s="32">
        <v>45323</v>
      </c>
      <c r="B1394">
        <v>2024</v>
      </c>
      <c r="C1394" t="s">
        <v>69</v>
      </c>
      <c r="D1394" t="s">
        <v>37</v>
      </c>
      <c r="E1394" t="s">
        <v>7</v>
      </c>
      <c r="F1394">
        <v>1227</v>
      </c>
      <c r="G1394">
        <v>36302</v>
      </c>
      <c r="H1394">
        <v>2024</v>
      </c>
      <c r="I1394">
        <v>1500000</v>
      </c>
      <c r="J1394">
        <v>1840500000</v>
      </c>
      <c r="K1394">
        <v>1500000</v>
      </c>
      <c r="L1394">
        <v>1840500000</v>
      </c>
    </row>
    <row r="1395" spans="1:12" x14ac:dyDescent="0.3">
      <c r="A1395" s="32">
        <v>45323</v>
      </c>
      <c r="B1395">
        <v>2024</v>
      </c>
      <c r="C1395" t="s">
        <v>69</v>
      </c>
      <c r="D1395" t="s">
        <v>35</v>
      </c>
      <c r="E1395" t="s">
        <v>7</v>
      </c>
      <c r="F1395">
        <v>923</v>
      </c>
      <c r="G1395">
        <v>24812</v>
      </c>
      <c r="H1395">
        <v>2024</v>
      </c>
      <c r="I1395">
        <v>1500000</v>
      </c>
      <c r="J1395">
        <v>1384500000</v>
      </c>
      <c r="K1395">
        <v>1500000</v>
      </c>
      <c r="L1395">
        <v>1384500000</v>
      </c>
    </row>
    <row r="1396" spans="1:12" x14ac:dyDescent="0.3">
      <c r="A1396" s="32">
        <v>45323</v>
      </c>
      <c r="B1396">
        <v>2024</v>
      </c>
      <c r="C1396" t="s">
        <v>69</v>
      </c>
      <c r="D1396" t="s">
        <v>39</v>
      </c>
      <c r="E1396" t="s">
        <v>7</v>
      </c>
      <c r="F1396">
        <v>595</v>
      </c>
      <c r="G1396">
        <v>23063</v>
      </c>
      <c r="H1396">
        <v>2024</v>
      </c>
      <c r="I1396">
        <v>1500000</v>
      </c>
      <c r="J1396">
        <v>892500000</v>
      </c>
      <c r="K1396">
        <v>1500000</v>
      </c>
      <c r="L1396">
        <v>892500000</v>
      </c>
    </row>
    <row r="1397" spans="1:12" x14ac:dyDescent="0.3">
      <c r="A1397" s="32">
        <v>45323</v>
      </c>
      <c r="B1397">
        <v>2024</v>
      </c>
      <c r="C1397" t="s">
        <v>69</v>
      </c>
      <c r="D1397" t="s">
        <v>38</v>
      </c>
      <c r="E1397" t="s">
        <v>7</v>
      </c>
      <c r="F1397">
        <v>517</v>
      </c>
      <c r="G1397">
        <v>19149</v>
      </c>
      <c r="H1397">
        <v>2024</v>
      </c>
      <c r="I1397">
        <v>1500000</v>
      </c>
      <c r="J1397">
        <v>775500000</v>
      </c>
      <c r="K1397">
        <v>1500000</v>
      </c>
      <c r="L1397">
        <v>775500000</v>
      </c>
    </row>
    <row r="1398" spans="1:12" x14ac:dyDescent="0.3">
      <c r="A1398" s="32">
        <v>45323</v>
      </c>
      <c r="B1398">
        <v>2024</v>
      </c>
      <c r="C1398" t="s">
        <v>69</v>
      </c>
      <c r="D1398" t="s">
        <v>21</v>
      </c>
      <c r="E1398" t="s">
        <v>7</v>
      </c>
      <c r="F1398">
        <v>71</v>
      </c>
      <c r="G1398">
        <v>6762</v>
      </c>
      <c r="H1398">
        <v>2024</v>
      </c>
      <c r="I1398">
        <v>1500000</v>
      </c>
      <c r="J1398">
        <v>106500000</v>
      </c>
      <c r="K1398">
        <v>1500000</v>
      </c>
      <c r="L1398">
        <v>106500000</v>
      </c>
    </row>
    <row r="1399" spans="1:12" x14ac:dyDescent="0.3">
      <c r="A1399" s="32">
        <v>45323</v>
      </c>
      <c r="B1399">
        <v>2024</v>
      </c>
      <c r="C1399" t="s">
        <v>69</v>
      </c>
      <c r="D1399" t="s">
        <v>24</v>
      </c>
      <c r="E1399" t="s">
        <v>7</v>
      </c>
      <c r="F1399">
        <v>146</v>
      </c>
      <c r="G1399">
        <v>18025</v>
      </c>
      <c r="H1399">
        <v>2024</v>
      </c>
      <c r="I1399">
        <v>1500000</v>
      </c>
      <c r="J1399">
        <v>219000000</v>
      </c>
      <c r="K1399">
        <v>1500000</v>
      </c>
      <c r="L1399">
        <v>219000000</v>
      </c>
    </row>
    <row r="1400" spans="1:12" x14ac:dyDescent="0.3">
      <c r="A1400" s="32">
        <v>45323</v>
      </c>
      <c r="B1400">
        <v>2024</v>
      </c>
      <c r="C1400" t="s">
        <v>69</v>
      </c>
      <c r="D1400" t="s">
        <v>36</v>
      </c>
      <c r="E1400" t="s">
        <v>7</v>
      </c>
      <c r="F1400">
        <v>684</v>
      </c>
      <c r="G1400">
        <v>12281</v>
      </c>
      <c r="H1400">
        <v>2024</v>
      </c>
      <c r="I1400">
        <v>1500000</v>
      </c>
      <c r="J1400">
        <v>1026000000</v>
      </c>
      <c r="K1400">
        <v>1500000</v>
      </c>
      <c r="L1400">
        <v>1026000000</v>
      </c>
    </row>
    <row r="1401" spans="1:12" x14ac:dyDescent="0.3">
      <c r="A1401" s="32">
        <v>45323</v>
      </c>
      <c r="B1401">
        <v>2024</v>
      </c>
      <c r="C1401" t="s">
        <v>69</v>
      </c>
      <c r="D1401" t="s">
        <v>34</v>
      </c>
      <c r="E1401" t="s">
        <v>7</v>
      </c>
      <c r="F1401">
        <v>510</v>
      </c>
      <c r="G1401">
        <v>25758</v>
      </c>
      <c r="H1401">
        <v>2024</v>
      </c>
      <c r="I1401">
        <v>1500000</v>
      </c>
      <c r="J1401">
        <v>765000000</v>
      </c>
      <c r="K1401">
        <v>1500000</v>
      </c>
      <c r="L1401">
        <v>765000000</v>
      </c>
    </row>
    <row r="1402" spans="1:12" x14ac:dyDescent="0.3">
      <c r="A1402" s="32">
        <v>45323</v>
      </c>
      <c r="B1402">
        <v>2024</v>
      </c>
      <c r="C1402" t="s">
        <v>69</v>
      </c>
      <c r="D1402" t="s">
        <v>23</v>
      </c>
      <c r="E1402" t="s">
        <v>7</v>
      </c>
      <c r="F1402">
        <v>596</v>
      </c>
      <c r="G1402">
        <v>17898</v>
      </c>
      <c r="H1402">
        <v>2024</v>
      </c>
      <c r="I1402">
        <v>1500000</v>
      </c>
      <c r="J1402">
        <v>894000000</v>
      </c>
      <c r="K1402">
        <v>1500000</v>
      </c>
      <c r="L1402">
        <v>894000000</v>
      </c>
    </row>
    <row r="1403" spans="1:12" x14ac:dyDescent="0.3">
      <c r="A1403" s="32">
        <v>45323</v>
      </c>
      <c r="B1403">
        <v>2024</v>
      </c>
      <c r="C1403" t="s">
        <v>69</v>
      </c>
      <c r="D1403" t="s">
        <v>10</v>
      </c>
      <c r="E1403" t="s">
        <v>7</v>
      </c>
      <c r="F1403">
        <v>24</v>
      </c>
      <c r="G1403">
        <v>6858</v>
      </c>
      <c r="H1403">
        <v>2024</v>
      </c>
      <c r="I1403">
        <v>1500000</v>
      </c>
      <c r="J1403">
        <v>36000000</v>
      </c>
      <c r="K1403">
        <v>1500000</v>
      </c>
      <c r="L1403">
        <v>36000000</v>
      </c>
    </row>
    <row r="1404" spans="1:12" x14ac:dyDescent="0.3">
      <c r="A1404" s="32">
        <v>45323</v>
      </c>
      <c r="B1404">
        <v>2024</v>
      </c>
      <c r="C1404" t="s">
        <v>69</v>
      </c>
      <c r="D1404" t="s">
        <v>25</v>
      </c>
      <c r="E1404" t="s">
        <v>7</v>
      </c>
      <c r="F1404">
        <v>203</v>
      </c>
      <c r="G1404">
        <v>6305</v>
      </c>
      <c r="H1404">
        <v>2024</v>
      </c>
      <c r="I1404">
        <v>1500000</v>
      </c>
      <c r="J1404">
        <v>304500000</v>
      </c>
      <c r="K1404">
        <v>1500000</v>
      </c>
      <c r="L1404">
        <v>304500000</v>
      </c>
    </row>
    <row r="1405" spans="1:12" x14ac:dyDescent="0.3">
      <c r="A1405" s="32">
        <v>45323</v>
      </c>
      <c r="B1405">
        <v>2024</v>
      </c>
      <c r="C1405" t="s">
        <v>69</v>
      </c>
      <c r="D1405" t="s">
        <v>11</v>
      </c>
      <c r="E1405" t="s">
        <v>7</v>
      </c>
      <c r="F1405">
        <v>99</v>
      </c>
      <c r="G1405">
        <v>4125</v>
      </c>
      <c r="H1405">
        <v>2024</v>
      </c>
      <c r="I1405">
        <v>1500000</v>
      </c>
      <c r="J1405">
        <v>148500000</v>
      </c>
      <c r="K1405">
        <v>1500000</v>
      </c>
      <c r="L1405">
        <v>148500000</v>
      </c>
    </row>
    <row r="1406" spans="1:12" x14ac:dyDescent="0.3">
      <c r="A1406" s="32">
        <v>45323</v>
      </c>
      <c r="B1406">
        <v>2024</v>
      </c>
      <c r="C1406" t="s">
        <v>69</v>
      </c>
      <c r="D1406" t="s">
        <v>26</v>
      </c>
      <c r="E1406" t="s">
        <v>7</v>
      </c>
      <c r="F1406">
        <v>111</v>
      </c>
      <c r="G1406">
        <v>14051</v>
      </c>
      <c r="H1406">
        <v>2024</v>
      </c>
      <c r="I1406">
        <v>1500000</v>
      </c>
      <c r="J1406">
        <v>166500000</v>
      </c>
      <c r="K1406">
        <v>1500000</v>
      </c>
      <c r="L1406">
        <v>166500000</v>
      </c>
    </row>
    <row r="1407" spans="1:12" x14ac:dyDescent="0.3">
      <c r="A1407" s="32">
        <v>45323</v>
      </c>
      <c r="B1407">
        <v>2024</v>
      </c>
      <c r="C1407" t="s">
        <v>69</v>
      </c>
      <c r="D1407" t="s">
        <v>32</v>
      </c>
      <c r="E1407" t="s">
        <v>7</v>
      </c>
      <c r="F1407">
        <v>128</v>
      </c>
      <c r="G1407">
        <v>6125</v>
      </c>
      <c r="H1407">
        <v>2024</v>
      </c>
      <c r="I1407">
        <v>1500000</v>
      </c>
      <c r="J1407">
        <v>192000000</v>
      </c>
      <c r="K1407">
        <v>1500000</v>
      </c>
      <c r="L1407">
        <v>192000000</v>
      </c>
    </row>
    <row r="1408" spans="1:12" x14ac:dyDescent="0.3">
      <c r="A1408" s="32">
        <v>45323</v>
      </c>
      <c r="B1408">
        <v>2024</v>
      </c>
      <c r="C1408" t="s">
        <v>69</v>
      </c>
      <c r="D1408" t="s">
        <v>30</v>
      </c>
      <c r="E1408" t="s">
        <v>7</v>
      </c>
      <c r="F1408">
        <v>312</v>
      </c>
      <c r="G1408">
        <v>26000</v>
      </c>
      <c r="H1408">
        <v>2024</v>
      </c>
      <c r="I1408">
        <v>1500000</v>
      </c>
      <c r="J1408">
        <v>468000000</v>
      </c>
      <c r="K1408">
        <v>1500000</v>
      </c>
      <c r="L1408">
        <v>468000000</v>
      </c>
    </row>
    <row r="1409" spans="1:12" x14ac:dyDescent="0.3">
      <c r="A1409" s="32">
        <v>45323</v>
      </c>
      <c r="B1409">
        <v>2024</v>
      </c>
      <c r="C1409" t="s">
        <v>69</v>
      </c>
      <c r="D1409" t="s">
        <v>41</v>
      </c>
      <c r="E1409" t="s">
        <v>7</v>
      </c>
      <c r="F1409">
        <v>185</v>
      </c>
      <c r="G1409">
        <v>8487</v>
      </c>
      <c r="H1409">
        <v>2024</v>
      </c>
      <c r="I1409">
        <v>1500000</v>
      </c>
      <c r="J1409">
        <v>277500000</v>
      </c>
      <c r="K1409">
        <v>1500000</v>
      </c>
      <c r="L1409">
        <v>277500000</v>
      </c>
    </row>
    <row r="1410" spans="1:12" x14ac:dyDescent="0.3">
      <c r="A1410" s="32">
        <v>45323</v>
      </c>
      <c r="B1410">
        <v>2024</v>
      </c>
      <c r="C1410" t="s">
        <v>69</v>
      </c>
      <c r="D1410" t="s">
        <v>31</v>
      </c>
      <c r="E1410" t="s">
        <v>7</v>
      </c>
      <c r="F1410">
        <v>42</v>
      </c>
      <c r="G1410">
        <v>4667</v>
      </c>
      <c r="H1410">
        <v>2024</v>
      </c>
      <c r="I1410">
        <v>1500000</v>
      </c>
      <c r="J1410">
        <v>63000000</v>
      </c>
      <c r="K1410">
        <v>1500000</v>
      </c>
      <c r="L1410">
        <v>63000000</v>
      </c>
    </row>
    <row r="1411" spans="1:12" x14ac:dyDescent="0.3">
      <c r="A1411" s="32">
        <v>45323</v>
      </c>
      <c r="B1411">
        <v>2024</v>
      </c>
      <c r="C1411" t="s">
        <v>69</v>
      </c>
      <c r="D1411" t="s">
        <v>27</v>
      </c>
      <c r="E1411" t="s">
        <v>7</v>
      </c>
      <c r="F1411">
        <v>60</v>
      </c>
      <c r="G1411">
        <v>5826</v>
      </c>
      <c r="H1411">
        <v>2024</v>
      </c>
      <c r="I1411">
        <v>1500000</v>
      </c>
      <c r="J1411">
        <v>90000000</v>
      </c>
      <c r="K1411">
        <v>1500000</v>
      </c>
      <c r="L1411">
        <v>90000000</v>
      </c>
    </row>
    <row r="1412" spans="1:12" x14ac:dyDescent="0.3">
      <c r="A1412" s="32">
        <v>45323</v>
      </c>
      <c r="B1412">
        <v>2024</v>
      </c>
      <c r="C1412" t="s">
        <v>69</v>
      </c>
      <c r="D1412" t="s">
        <v>13</v>
      </c>
      <c r="E1412" t="s">
        <v>7</v>
      </c>
      <c r="F1412">
        <v>24</v>
      </c>
      <c r="G1412">
        <v>4211</v>
      </c>
      <c r="H1412">
        <v>2024</v>
      </c>
      <c r="I1412">
        <v>1500000</v>
      </c>
      <c r="J1412">
        <v>36000000</v>
      </c>
      <c r="K1412">
        <v>1500000</v>
      </c>
      <c r="L1412">
        <v>36000000</v>
      </c>
    </row>
    <row r="1413" spans="1:12" x14ac:dyDescent="0.3">
      <c r="A1413" s="32">
        <v>45323</v>
      </c>
      <c r="B1413">
        <v>2024</v>
      </c>
      <c r="C1413" t="s">
        <v>69</v>
      </c>
      <c r="D1413" t="s">
        <v>33</v>
      </c>
      <c r="E1413" t="s">
        <v>7</v>
      </c>
      <c r="F1413">
        <v>99</v>
      </c>
      <c r="G1413">
        <v>1772</v>
      </c>
      <c r="H1413">
        <v>2024</v>
      </c>
      <c r="I1413">
        <v>1500000</v>
      </c>
      <c r="J1413">
        <v>148500000</v>
      </c>
      <c r="K1413">
        <v>1500000</v>
      </c>
      <c r="L1413">
        <v>148500000</v>
      </c>
    </row>
    <row r="1414" spans="1:12" x14ac:dyDescent="0.3">
      <c r="A1414" s="32">
        <v>45323</v>
      </c>
      <c r="B1414">
        <v>2024</v>
      </c>
      <c r="C1414" t="s">
        <v>69</v>
      </c>
      <c r="D1414" t="s">
        <v>20</v>
      </c>
      <c r="E1414" t="s">
        <v>7</v>
      </c>
      <c r="F1414">
        <v>5</v>
      </c>
      <c r="G1414">
        <v>538</v>
      </c>
      <c r="H1414">
        <v>2024</v>
      </c>
      <c r="I1414">
        <v>1500000</v>
      </c>
      <c r="J1414">
        <v>7500000</v>
      </c>
      <c r="K1414">
        <v>1500000</v>
      </c>
      <c r="L1414">
        <v>7500000</v>
      </c>
    </row>
    <row r="1415" spans="1:12" x14ac:dyDescent="0.3">
      <c r="A1415" s="32">
        <v>45323</v>
      </c>
      <c r="B1415">
        <v>2024</v>
      </c>
      <c r="C1415" t="s">
        <v>69</v>
      </c>
      <c r="D1415" t="s">
        <v>22</v>
      </c>
      <c r="E1415" t="s">
        <v>7</v>
      </c>
      <c r="F1415">
        <v>84</v>
      </c>
      <c r="G1415">
        <v>1321</v>
      </c>
      <c r="H1415">
        <v>2024</v>
      </c>
      <c r="I1415">
        <v>1500000</v>
      </c>
      <c r="J1415">
        <v>126000000</v>
      </c>
      <c r="K1415">
        <v>1500000</v>
      </c>
      <c r="L1415">
        <v>126000000</v>
      </c>
    </row>
    <row r="1416" spans="1:12" x14ac:dyDescent="0.3">
      <c r="A1416" s="32">
        <v>45323</v>
      </c>
      <c r="B1416">
        <v>2024</v>
      </c>
      <c r="C1416" t="s">
        <v>69</v>
      </c>
      <c r="D1416" t="s">
        <v>19</v>
      </c>
      <c r="E1416" t="s">
        <v>7</v>
      </c>
      <c r="F1416">
        <v>16</v>
      </c>
      <c r="G1416">
        <v>1177</v>
      </c>
      <c r="H1416">
        <v>2024</v>
      </c>
      <c r="I1416">
        <v>1500000</v>
      </c>
      <c r="J1416">
        <v>24000000</v>
      </c>
      <c r="K1416">
        <v>1500000</v>
      </c>
      <c r="L1416">
        <v>24000000</v>
      </c>
    </row>
    <row r="1417" spans="1:12" x14ac:dyDescent="0.3">
      <c r="A1417" s="32">
        <v>45323</v>
      </c>
      <c r="B1417">
        <v>2024</v>
      </c>
      <c r="C1417" t="s">
        <v>69</v>
      </c>
      <c r="D1417" t="s">
        <v>28</v>
      </c>
      <c r="E1417" t="s">
        <v>7</v>
      </c>
      <c r="F1417">
        <v>11</v>
      </c>
      <c r="G1417">
        <v>4584</v>
      </c>
      <c r="H1417">
        <v>2024</v>
      </c>
      <c r="I1417">
        <v>1500000</v>
      </c>
      <c r="J1417">
        <v>16500000</v>
      </c>
      <c r="K1417">
        <v>1500000</v>
      </c>
      <c r="L1417">
        <v>16500000</v>
      </c>
    </row>
    <row r="1418" spans="1:12" x14ac:dyDescent="0.3">
      <c r="A1418" s="32">
        <v>45323</v>
      </c>
      <c r="B1418">
        <v>2024</v>
      </c>
      <c r="C1418" t="s">
        <v>69</v>
      </c>
      <c r="D1418" t="s">
        <v>15</v>
      </c>
      <c r="E1418" t="s">
        <v>7</v>
      </c>
      <c r="F1418">
        <v>7</v>
      </c>
      <c r="G1418">
        <v>310</v>
      </c>
      <c r="H1418">
        <v>2024</v>
      </c>
      <c r="I1418">
        <v>1500000</v>
      </c>
      <c r="J1418">
        <v>10500000</v>
      </c>
      <c r="K1418">
        <v>1500000</v>
      </c>
      <c r="L1418">
        <v>10500000</v>
      </c>
    </row>
    <row r="1419" spans="1:12" x14ac:dyDescent="0.3">
      <c r="A1419" s="32">
        <v>45323</v>
      </c>
      <c r="B1419">
        <v>2024</v>
      </c>
      <c r="C1419" t="s">
        <v>69</v>
      </c>
      <c r="D1419" t="s">
        <v>12</v>
      </c>
      <c r="E1419" t="s">
        <v>7</v>
      </c>
      <c r="F1419">
        <v>5</v>
      </c>
      <c r="G1419">
        <v>444</v>
      </c>
      <c r="H1419">
        <v>2024</v>
      </c>
      <c r="I1419">
        <v>1500000</v>
      </c>
      <c r="J1419">
        <v>7500000</v>
      </c>
      <c r="K1419">
        <v>1500000</v>
      </c>
      <c r="L1419">
        <v>7500000</v>
      </c>
    </row>
    <row r="1420" spans="1:12" x14ac:dyDescent="0.3">
      <c r="A1420" s="32">
        <v>45323</v>
      </c>
      <c r="B1420">
        <v>2024</v>
      </c>
      <c r="C1420" t="s">
        <v>69</v>
      </c>
      <c r="D1420" t="s">
        <v>16</v>
      </c>
      <c r="E1420" t="s">
        <v>7</v>
      </c>
      <c r="F1420">
        <v>4</v>
      </c>
      <c r="G1420">
        <v>1261</v>
      </c>
      <c r="H1420">
        <v>2024</v>
      </c>
      <c r="I1420">
        <v>1500000</v>
      </c>
      <c r="J1420">
        <v>6000000</v>
      </c>
      <c r="K1420">
        <v>1500000</v>
      </c>
      <c r="L1420">
        <v>6000000</v>
      </c>
    </row>
    <row r="1421" spans="1:12" x14ac:dyDescent="0.3">
      <c r="A1421" s="32">
        <v>45323</v>
      </c>
      <c r="B1421">
        <v>2024</v>
      </c>
      <c r="C1421" t="s">
        <v>69</v>
      </c>
      <c r="D1421" t="s">
        <v>9</v>
      </c>
      <c r="E1421" t="s">
        <v>7</v>
      </c>
      <c r="F1421">
        <v>4</v>
      </c>
      <c r="G1421">
        <v>1184</v>
      </c>
      <c r="H1421">
        <v>2024</v>
      </c>
      <c r="I1421">
        <v>1500000</v>
      </c>
      <c r="J1421">
        <v>6000000</v>
      </c>
      <c r="K1421">
        <v>1500000</v>
      </c>
      <c r="L1421">
        <v>6000000</v>
      </c>
    </row>
    <row r="1422" spans="1:12" x14ac:dyDescent="0.3">
      <c r="A1422" s="32">
        <v>45352</v>
      </c>
      <c r="B1422">
        <v>2024</v>
      </c>
      <c r="C1422" t="s">
        <v>69</v>
      </c>
      <c r="D1422" t="s">
        <v>37</v>
      </c>
      <c r="E1422" t="s">
        <v>7</v>
      </c>
      <c r="F1422">
        <v>1079</v>
      </c>
      <c r="G1422">
        <v>36826</v>
      </c>
      <c r="H1422">
        <v>2024</v>
      </c>
      <c r="I1422">
        <v>1500000</v>
      </c>
      <c r="J1422">
        <v>1618500000</v>
      </c>
      <c r="K1422">
        <v>1500000</v>
      </c>
      <c r="L1422">
        <v>1618500000</v>
      </c>
    </row>
    <row r="1423" spans="1:12" x14ac:dyDescent="0.3">
      <c r="A1423" s="32">
        <v>45352</v>
      </c>
      <c r="B1423">
        <v>2024</v>
      </c>
      <c r="C1423" t="s">
        <v>69</v>
      </c>
      <c r="D1423" t="s">
        <v>40</v>
      </c>
      <c r="E1423" t="s">
        <v>7</v>
      </c>
      <c r="F1423">
        <v>389</v>
      </c>
      <c r="G1423">
        <v>34425</v>
      </c>
      <c r="H1423">
        <v>2024</v>
      </c>
      <c r="I1423">
        <v>1500000</v>
      </c>
      <c r="J1423">
        <v>583500000</v>
      </c>
      <c r="K1423">
        <v>1500000</v>
      </c>
      <c r="L1423">
        <v>583500000</v>
      </c>
    </row>
    <row r="1424" spans="1:12" x14ac:dyDescent="0.3">
      <c r="A1424" s="32">
        <v>45352</v>
      </c>
      <c r="B1424">
        <v>2024</v>
      </c>
      <c r="C1424" t="s">
        <v>69</v>
      </c>
      <c r="D1424" t="s">
        <v>35</v>
      </c>
      <c r="E1424" t="s">
        <v>7</v>
      </c>
      <c r="F1424">
        <v>1482</v>
      </c>
      <c r="G1424">
        <v>26751</v>
      </c>
      <c r="H1424">
        <v>2024</v>
      </c>
      <c r="I1424">
        <v>1500000</v>
      </c>
      <c r="J1424">
        <v>2223000000</v>
      </c>
      <c r="K1424">
        <v>1500000</v>
      </c>
      <c r="L1424">
        <v>2223000000</v>
      </c>
    </row>
    <row r="1425" spans="1:12" x14ac:dyDescent="0.3">
      <c r="A1425" s="32">
        <v>45352</v>
      </c>
      <c r="B1425">
        <v>2024</v>
      </c>
      <c r="C1425" t="s">
        <v>69</v>
      </c>
      <c r="D1425" t="s">
        <v>39</v>
      </c>
      <c r="E1425" t="s">
        <v>7</v>
      </c>
      <c r="F1425">
        <v>749</v>
      </c>
      <c r="G1425">
        <v>22095</v>
      </c>
      <c r="H1425">
        <v>2024</v>
      </c>
      <c r="I1425">
        <v>1500000</v>
      </c>
      <c r="J1425">
        <v>1123500000</v>
      </c>
      <c r="K1425">
        <v>1500000</v>
      </c>
      <c r="L1425">
        <v>1123500000</v>
      </c>
    </row>
    <row r="1426" spans="1:12" x14ac:dyDescent="0.3">
      <c r="A1426" s="32">
        <v>45352</v>
      </c>
      <c r="B1426">
        <v>2024</v>
      </c>
      <c r="C1426" t="s">
        <v>69</v>
      </c>
      <c r="D1426" t="s">
        <v>38</v>
      </c>
      <c r="E1426" t="s">
        <v>7</v>
      </c>
      <c r="F1426">
        <v>493</v>
      </c>
      <c r="G1426">
        <v>16942</v>
      </c>
      <c r="H1426">
        <v>2024</v>
      </c>
      <c r="I1426">
        <v>1500000</v>
      </c>
      <c r="J1426">
        <v>739500000</v>
      </c>
      <c r="K1426">
        <v>1500000</v>
      </c>
      <c r="L1426">
        <v>739500000</v>
      </c>
    </row>
    <row r="1427" spans="1:12" x14ac:dyDescent="0.3">
      <c r="A1427" s="32">
        <v>45352</v>
      </c>
      <c r="B1427">
        <v>2024</v>
      </c>
      <c r="C1427" t="s">
        <v>69</v>
      </c>
      <c r="D1427" t="s">
        <v>23</v>
      </c>
      <c r="E1427" t="s">
        <v>7</v>
      </c>
      <c r="F1427">
        <v>897</v>
      </c>
      <c r="G1427">
        <v>15905</v>
      </c>
      <c r="H1427">
        <v>2024</v>
      </c>
      <c r="I1427">
        <v>1500000</v>
      </c>
      <c r="J1427">
        <v>1345500000</v>
      </c>
      <c r="K1427">
        <v>1500000</v>
      </c>
      <c r="L1427">
        <v>1345500000</v>
      </c>
    </row>
    <row r="1428" spans="1:12" x14ac:dyDescent="0.3">
      <c r="A1428" s="32">
        <v>45352</v>
      </c>
      <c r="B1428">
        <v>2024</v>
      </c>
      <c r="C1428" t="s">
        <v>69</v>
      </c>
      <c r="D1428" t="s">
        <v>36</v>
      </c>
      <c r="E1428" t="s">
        <v>7</v>
      </c>
      <c r="F1428">
        <v>876</v>
      </c>
      <c r="G1428">
        <v>13861</v>
      </c>
      <c r="H1428">
        <v>2024</v>
      </c>
      <c r="I1428">
        <v>1500000</v>
      </c>
      <c r="J1428">
        <v>1314000000</v>
      </c>
      <c r="K1428">
        <v>1500000</v>
      </c>
      <c r="L1428">
        <v>1314000000</v>
      </c>
    </row>
    <row r="1429" spans="1:12" x14ac:dyDescent="0.3">
      <c r="A1429" s="32">
        <v>45352</v>
      </c>
      <c r="B1429">
        <v>2024</v>
      </c>
      <c r="C1429" t="s">
        <v>69</v>
      </c>
      <c r="D1429" t="s">
        <v>34</v>
      </c>
      <c r="E1429" t="s">
        <v>7</v>
      </c>
      <c r="F1429">
        <v>661</v>
      </c>
      <c r="G1429">
        <v>25424</v>
      </c>
      <c r="H1429">
        <v>2024</v>
      </c>
      <c r="I1429">
        <v>1500000</v>
      </c>
      <c r="J1429">
        <v>991500000</v>
      </c>
      <c r="K1429">
        <v>1500000</v>
      </c>
      <c r="L1429">
        <v>991500000</v>
      </c>
    </row>
    <row r="1430" spans="1:12" x14ac:dyDescent="0.3">
      <c r="A1430" s="32">
        <v>45352</v>
      </c>
      <c r="B1430">
        <v>2024</v>
      </c>
      <c r="C1430" t="s">
        <v>69</v>
      </c>
      <c r="D1430" t="s">
        <v>21</v>
      </c>
      <c r="E1430" t="s">
        <v>7</v>
      </c>
      <c r="F1430">
        <v>99</v>
      </c>
      <c r="G1430">
        <v>6972</v>
      </c>
      <c r="H1430">
        <v>2024</v>
      </c>
      <c r="I1430">
        <v>1500000</v>
      </c>
      <c r="J1430">
        <v>148500000</v>
      </c>
      <c r="K1430">
        <v>1500000</v>
      </c>
      <c r="L1430">
        <v>148500000</v>
      </c>
    </row>
    <row r="1431" spans="1:12" x14ac:dyDescent="0.3">
      <c r="A1431" s="32">
        <v>45352</v>
      </c>
      <c r="B1431">
        <v>2024</v>
      </c>
      <c r="C1431" t="s">
        <v>69</v>
      </c>
      <c r="D1431" t="s">
        <v>24</v>
      </c>
      <c r="E1431" t="s">
        <v>7</v>
      </c>
      <c r="F1431">
        <v>143</v>
      </c>
      <c r="G1431">
        <v>14743</v>
      </c>
      <c r="H1431">
        <v>2024</v>
      </c>
      <c r="I1431">
        <v>1500000</v>
      </c>
      <c r="J1431">
        <v>214500000</v>
      </c>
      <c r="K1431">
        <v>1500000</v>
      </c>
      <c r="L1431">
        <v>214500000</v>
      </c>
    </row>
    <row r="1432" spans="1:12" x14ac:dyDescent="0.3">
      <c r="A1432" s="32">
        <v>45352</v>
      </c>
      <c r="B1432">
        <v>2024</v>
      </c>
      <c r="C1432" t="s">
        <v>69</v>
      </c>
      <c r="D1432" t="s">
        <v>32</v>
      </c>
      <c r="E1432" t="s">
        <v>7</v>
      </c>
      <c r="F1432">
        <v>366</v>
      </c>
      <c r="G1432">
        <v>7838</v>
      </c>
      <c r="H1432">
        <v>2024</v>
      </c>
      <c r="I1432">
        <v>1500000</v>
      </c>
      <c r="J1432">
        <v>549000000</v>
      </c>
      <c r="K1432">
        <v>1500000</v>
      </c>
      <c r="L1432">
        <v>549000000</v>
      </c>
    </row>
    <row r="1433" spans="1:12" x14ac:dyDescent="0.3">
      <c r="A1433" s="32">
        <v>45352</v>
      </c>
      <c r="B1433">
        <v>2024</v>
      </c>
      <c r="C1433" t="s">
        <v>69</v>
      </c>
      <c r="D1433" t="s">
        <v>10</v>
      </c>
      <c r="E1433" t="s">
        <v>7</v>
      </c>
      <c r="F1433">
        <v>53</v>
      </c>
      <c r="G1433">
        <v>7465</v>
      </c>
      <c r="H1433">
        <v>2024</v>
      </c>
      <c r="I1433">
        <v>1500000</v>
      </c>
      <c r="J1433">
        <v>79500000</v>
      </c>
      <c r="K1433">
        <v>1500000</v>
      </c>
      <c r="L1433">
        <v>79500000</v>
      </c>
    </row>
    <row r="1434" spans="1:12" x14ac:dyDescent="0.3">
      <c r="A1434" s="32">
        <v>45352</v>
      </c>
      <c r="B1434">
        <v>2024</v>
      </c>
      <c r="C1434" t="s">
        <v>69</v>
      </c>
      <c r="D1434" t="s">
        <v>11</v>
      </c>
      <c r="E1434" t="s">
        <v>7</v>
      </c>
      <c r="F1434">
        <v>120</v>
      </c>
      <c r="G1434">
        <v>4348</v>
      </c>
      <c r="H1434">
        <v>2024</v>
      </c>
      <c r="I1434">
        <v>1500000</v>
      </c>
      <c r="J1434">
        <v>180000000</v>
      </c>
      <c r="K1434">
        <v>1500000</v>
      </c>
      <c r="L1434">
        <v>180000000</v>
      </c>
    </row>
    <row r="1435" spans="1:12" x14ac:dyDescent="0.3">
      <c r="A1435" s="32">
        <v>45352</v>
      </c>
      <c r="B1435">
        <v>2024</v>
      </c>
      <c r="C1435" t="s">
        <v>69</v>
      </c>
      <c r="D1435" t="s">
        <v>26</v>
      </c>
      <c r="E1435" t="s">
        <v>7</v>
      </c>
      <c r="F1435">
        <v>132</v>
      </c>
      <c r="G1435">
        <v>14348</v>
      </c>
      <c r="H1435">
        <v>2024</v>
      </c>
      <c r="I1435">
        <v>1500000</v>
      </c>
      <c r="J1435">
        <v>198000000</v>
      </c>
      <c r="K1435">
        <v>1500000</v>
      </c>
      <c r="L1435">
        <v>198000000</v>
      </c>
    </row>
    <row r="1436" spans="1:12" x14ac:dyDescent="0.3">
      <c r="A1436" s="32">
        <v>45352</v>
      </c>
      <c r="B1436">
        <v>2024</v>
      </c>
      <c r="C1436" t="s">
        <v>69</v>
      </c>
      <c r="D1436" t="s">
        <v>41</v>
      </c>
      <c r="E1436" t="s">
        <v>7</v>
      </c>
      <c r="F1436">
        <v>495</v>
      </c>
      <c r="G1436">
        <v>8089</v>
      </c>
      <c r="H1436">
        <v>2024</v>
      </c>
      <c r="I1436">
        <v>1500000</v>
      </c>
      <c r="J1436">
        <v>742500000</v>
      </c>
      <c r="K1436">
        <v>1500000</v>
      </c>
      <c r="L1436">
        <v>742500000</v>
      </c>
    </row>
    <row r="1437" spans="1:12" x14ac:dyDescent="0.3">
      <c r="A1437" s="32">
        <v>45352</v>
      </c>
      <c r="B1437">
        <v>2024</v>
      </c>
      <c r="C1437" t="s">
        <v>69</v>
      </c>
      <c r="D1437" t="s">
        <v>30</v>
      </c>
      <c r="E1437" t="s">
        <v>7</v>
      </c>
      <c r="F1437">
        <v>305</v>
      </c>
      <c r="G1437">
        <v>23644</v>
      </c>
      <c r="H1437">
        <v>2024</v>
      </c>
      <c r="I1437">
        <v>1500000</v>
      </c>
      <c r="J1437">
        <v>457500000</v>
      </c>
      <c r="K1437">
        <v>1500000</v>
      </c>
      <c r="L1437">
        <v>457500000</v>
      </c>
    </row>
    <row r="1438" spans="1:12" x14ac:dyDescent="0.3">
      <c r="A1438" s="32">
        <v>45352</v>
      </c>
      <c r="B1438">
        <v>2024</v>
      </c>
      <c r="C1438" t="s">
        <v>69</v>
      </c>
      <c r="D1438" t="s">
        <v>31</v>
      </c>
      <c r="E1438" t="s">
        <v>7</v>
      </c>
      <c r="F1438">
        <v>52</v>
      </c>
      <c r="G1438">
        <v>4483</v>
      </c>
      <c r="H1438">
        <v>2024</v>
      </c>
      <c r="I1438">
        <v>1500000</v>
      </c>
      <c r="J1438">
        <v>78000000</v>
      </c>
      <c r="K1438">
        <v>1500000</v>
      </c>
      <c r="L1438">
        <v>78000000</v>
      </c>
    </row>
    <row r="1439" spans="1:12" x14ac:dyDescent="0.3">
      <c r="A1439" s="32">
        <v>45352</v>
      </c>
      <c r="B1439">
        <v>2024</v>
      </c>
      <c r="C1439" t="s">
        <v>69</v>
      </c>
      <c r="D1439" t="s">
        <v>33</v>
      </c>
      <c r="E1439" t="s">
        <v>7</v>
      </c>
      <c r="F1439">
        <v>123</v>
      </c>
      <c r="G1439">
        <v>1730</v>
      </c>
      <c r="H1439">
        <v>2024</v>
      </c>
      <c r="I1439">
        <v>1500000</v>
      </c>
      <c r="J1439">
        <v>184500000</v>
      </c>
      <c r="K1439">
        <v>1500000</v>
      </c>
      <c r="L1439">
        <v>184500000</v>
      </c>
    </row>
    <row r="1440" spans="1:12" x14ac:dyDescent="0.3">
      <c r="A1440" s="32">
        <v>45352</v>
      </c>
      <c r="B1440">
        <v>2024</v>
      </c>
      <c r="C1440" t="s">
        <v>69</v>
      </c>
      <c r="D1440" t="s">
        <v>27</v>
      </c>
      <c r="E1440" t="s">
        <v>7</v>
      </c>
      <c r="F1440">
        <v>51</v>
      </c>
      <c r="G1440">
        <v>4812</v>
      </c>
      <c r="H1440">
        <v>2024</v>
      </c>
      <c r="I1440">
        <v>1500000</v>
      </c>
      <c r="J1440">
        <v>76500000</v>
      </c>
      <c r="K1440">
        <v>1500000</v>
      </c>
      <c r="L1440">
        <v>76500000</v>
      </c>
    </row>
    <row r="1441" spans="1:12" x14ac:dyDescent="0.3">
      <c r="A1441" s="32">
        <v>45352</v>
      </c>
      <c r="B1441">
        <v>2024</v>
      </c>
      <c r="C1441" t="s">
        <v>69</v>
      </c>
      <c r="D1441" t="s">
        <v>13</v>
      </c>
      <c r="E1441" t="s">
        <v>7</v>
      </c>
      <c r="F1441">
        <v>18</v>
      </c>
      <c r="G1441">
        <v>4500</v>
      </c>
      <c r="H1441">
        <v>2024</v>
      </c>
      <c r="I1441">
        <v>1500000</v>
      </c>
      <c r="J1441">
        <v>27000000</v>
      </c>
      <c r="K1441">
        <v>1500000</v>
      </c>
      <c r="L1441">
        <v>27000000</v>
      </c>
    </row>
    <row r="1442" spans="1:12" x14ac:dyDescent="0.3">
      <c r="A1442" s="32">
        <v>45352</v>
      </c>
      <c r="B1442">
        <v>2024</v>
      </c>
      <c r="C1442" t="s">
        <v>69</v>
      </c>
      <c r="D1442" t="s">
        <v>20</v>
      </c>
      <c r="E1442" t="s">
        <v>7</v>
      </c>
      <c r="F1442">
        <v>3</v>
      </c>
      <c r="G1442">
        <v>556</v>
      </c>
      <c r="H1442">
        <v>2024</v>
      </c>
      <c r="I1442">
        <v>1500000</v>
      </c>
      <c r="J1442">
        <v>4500000</v>
      </c>
      <c r="K1442">
        <v>1500000</v>
      </c>
      <c r="L1442">
        <v>4500000</v>
      </c>
    </row>
    <row r="1443" spans="1:12" x14ac:dyDescent="0.3">
      <c r="A1443" s="32">
        <v>45352</v>
      </c>
      <c r="B1443">
        <v>2024</v>
      </c>
      <c r="C1443" t="s">
        <v>69</v>
      </c>
      <c r="D1443" t="s">
        <v>22</v>
      </c>
      <c r="E1443" t="s">
        <v>7</v>
      </c>
      <c r="F1443">
        <v>119</v>
      </c>
      <c r="G1443">
        <v>1294</v>
      </c>
      <c r="H1443">
        <v>2024</v>
      </c>
      <c r="I1443">
        <v>1500000</v>
      </c>
      <c r="J1443">
        <v>178500000</v>
      </c>
      <c r="K1443">
        <v>1500000</v>
      </c>
      <c r="L1443">
        <v>178500000</v>
      </c>
    </row>
    <row r="1444" spans="1:12" x14ac:dyDescent="0.3">
      <c r="A1444" s="32">
        <v>45352</v>
      </c>
      <c r="B1444">
        <v>2024</v>
      </c>
      <c r="C1444" t="s">
        <v>69</v>
      </c>
      <c r="D1444" t="s">
        <v>19</v>
      </c>
      <c r="E1444" t="s">
        <v>7</v>
      </c>
      <c r="F1444">
        <v>5</v>
      </c>
      <c r="G1444">
        <v>1042</v>
      </c>
      <c r="H1444">
        <v>2024</v>
      </c>
      <c r="I1444">
        <v>1500000</v>
      </c>
      <c r="J1444">
        <v>7500000</v>
      </c>
      <c r="K1444">
        <v>1500000</v>
      </c>
      <c r="L1444">
        <v>7500000</v>
      </c>
    </row>
    <row r="1445" spans="1:12" x14ac:dyDescent="0.3">
      <c r="A1445" s="32">
        <v>45352</v>
      </c>
      <c r="B1445">
        <v>2024</v>
      </c>
      <c r="C1445" t="s">
        <v>69</v>
      </c>
      <c r="D1445" t="s">
        <v>16</v>
      </c>
      <c r="E1445" t="s">
        <v>7</v>
      </c>
      <c r="F1445">
        <v>3</v>
      </c>
      <c r="G1445">
        <v>1200</v>
      </c>
      <c r="H1445">
        <v>2024</v>
      </c>
      <c r="I1445">
        <v>1500000</v>
      </c>
      <c r="J1445">
        <v>4500000</v>
      </c>
      <c r="K1445">
        <v>1500000</v>
      </c>
      <c r="L1445">
        <v>4500000</v>
      </c>
    </row>
    <row r="1446" spans="1:12" x14ac:dyDescent="0.3">
      <c r="A1446" s="32">
        <v>45352</v>
      </c>
      <c r="B1446">
        <v>2024</v>
      </c>
      <c r="C1446" t="s">
        <v>69</v>
      </c>
      <c r="D1446" t="s">
        <v>28</v>
      </c>
      <c r="E1446" t="s">
        <v>7</v>
      </c>
      <c r="F1446">
        <v>17</v>
      </c>
      <c r="G1446">
        <v>4147</v>
      </c>
      <c r="H1446">
        <v>2024</v>
      </c>
      <c r="I1446">
        <v>1500000</v>
      </c>
      <c r="J1446">
        <v>25500000</v>
      </c>
      <c r="K1446">
        <v>1500000</v>
      </c>
      <c r="L1446">
        <v>25500000</v>
      </c>
    </row>
    <row r="1447" spans="1:12" x14ac:dyDescent="0.3">
      <c r="A1447" s="32">
        <v>45352</v>
      </c>
      <c r="B1447">
        <v>2024</v>
      </c>
      <c r="C1447" t="s">
        <v>69</v>
      </c>
      <c r="D1447" t="s">
        <v>12</v>
      </c>
      <c r="E1447" t="s">
        <v>7</v>
      </c>
      <c r="F1447">
        <v>4</v>
      </c>
      <c r="G1447">
        <v>429</v>
      </c>
      <c r="H1447">
        <v>2024</v>
      </c>
      <c r="I1447">
        <v>1500000</v>
      </c>
      <c r="J1447">
        <v>6000000</v>
      </c>
      <c r="K1447">
        <v>1500000</v>
      </c>
      <c r="L1447">
        <v>6000000</v>
      </c>
    </row>
    <row r="1448" spans="1:12" x14ac:dyDescent="0.3">
      <c r="A1448" s="32">
        <v>45352</v>
      </c>
      <c r="B1448">
        <v>2024</v>
      </c>
      <c r="C1448" t="s">
        <v>69</v>
      </c>
      <c r="D1448" t="s">
        <v>15</v>
      </c>
      <c r="E1448" t="s">
        <v>7</v>
      </c>
      <c r="F1448">
        <v>2</v>
      </c>
      <c r="G1448">
        <v>370</v>
      </c>
      <c r="H1448">
        <v>2024</v>
      </c>
      <c r="I1448">
        <v>1500000</v>
      </c>
      <c r="J1448">
        <v>3000000</v>
      </c>
      <c r="K1448">
        <v>1500000</v>
      </c>
      <c r="L1448">
        <v>3000000</v>
      </c>
    </row>
    <row r="1449" spans="1:12" x14ac:dyDescent="0.3">
      <c r="A1449" s="32">
        <v>44287</v>
      </c>
      <c r="B1449">
        <v>2022</v>
      </c>
      <c r="C1449" t="s">
        <v>72</v>
      </c>
      <c r="D1449" t="s">
        <v>32</v>
      </c>
      <c r="E1449" t="s">
        <v>6</v>
      </c>
      <c r="F1449">
        <v>436</v>
      </c>
      <c r="G1449">
        <v>63444</v>
      </c>
      <c r="H1449">
        <v>2021</v>
      </c>
      <c r="I1449">
        <v>85000</v>
      </c>
      <c r="J1449">
        <v>37060000</v>
      </c>
      <c r="K1449">
        <v>85000</v>
      </c>
      <c r="L1449">
        <v>37060000</v>
      </c>
    </row>
    <row r="1450" spans="1:12" x14ac:dyDescent="0.3">
      <c r="A1450" s="32">
        <v>44287</v>
      </c>
      <c r="B1450">
        <v>2022</v>
      </c>
      <c r="C1450" t="s">
        <v>72</v>
      </c>
      <c r="D1450" t="s">
        <v>10</v>
      </c>
      <c r="E1450" t="s">
        <v>6</v>
      </c>
      <c r="F1450">
        <v>7</v>
      </c>
      <c r="G1450">
        <v>30344</v>
      </c>
      <c r="H1450">
        <v>2021</v>
      </c>
      <c r="I1450">
        <v>85000</v>
      </c>
      <c r="J1450">
        <v>595000</v>
      </c>
      <c r="K1450">
        <v>85000</v>
      </c>
      <c r="L1450">
        <v>595000</v>
      </c>
    </row>
    <row r="1451" spans="1:12" x14ac:dyDescent="0.3">
      <c r="A1451" s="32">
        <v>44287</v>
      </c>
      <c r="B1451">
        <v>2022</v>
      </c>
      <c r="C1451" t="s">
        <v>72</v>
      </c>
      <c r="D1451" t="s">
        <v>21</v>
      </c>
      <c r="E1451" t="s">
        <v>6</v>
      </c>
      <c r="F1451">
        <v>47</v>
      </c>
      <c r="G1451">
        <v>81056</v>
      </c>
      <c r="H1451">
        <v>2021</v>
      </c>
      <c r="I1451">
        <v>85000</v>
      </c>
      <c r="J1451">
        <v>3995000</v>
      </c>
      <c r="K1451">
        <v>85000</v>
      </c>
      <c r="L1451">
        <v>3995000</v>
      </c>
    </row>
    <row r="1452" spans="1:12" x14ac:dyDescent="0.3">
      <c r="A1452" s="32">
        <v>44287</v>
      </c>
      <c r="B1452">
        <v>2022</v>
      </c>
      <c r="C1452" t="s">
        <v>72</v>
      </c>
      <c r="D1452" t="s">
        <v>22</v>
      </c>
      <c r="E1452" t="s">
        <v>6</v>
      </c>
      <c r="F1452">
        <v>6</v>
      </c>
      <c r="G1452">
        <v>1200</v>
      </c>
      <c r="H1452">
        <v>2021</v>
      </c>
      <c r="I1452">
        <v>85000</v>
      </c>
      <c r="J1452">
        <v>510000</v>
      </c>
      <c r="K1452">
        <v>85000</v>
      </c>
      <c r="L1452">
        <v>510000</v>
      </c>
    </row>
    <row r="1453" spans="1:12" x14ac:dyDescent="0.3">
      <c r="A1453" s="32">
        <v>44287</v>
      </c>
      <c r="B1453">
        <v>2022</v>
      </c>
      <c r="C1453" t="s">
        <v>72</v>
      </c>
      <c r="D1453" t="s">
        <v>11</v>
      </c>
      <c r="E1453" t="s">
        <v>6</v>
      </c>
      <c r="F1453">
        <v>36</v>
      </c>
      <c r="G1453">
        <v>10274</v>
      </c>
      <c r="H1453">
        <v>2021</v>
      </c>
      <c r="I1453">
        <v>85000</v>
      </c>
      <c r="J1453">
        <v>3060000</v>
      </c>
      <c r="K1453">
        <v>85000</v>
      </c>
      <c r="L1453">
        <v>3060000</v>
      </c>
    </row>
    <row r="1454" spans="1:12" x14ac:dyDescent="0.3">
      <c r="A1454" s="32">
        <v>44287</v>
      </c>
      <c r="B1454">
        <v>2022</v>
      </c>
      <c r="C1454" t="s">
        <v>72</v>
      </c>
      <c r="D1454" t="s">
        <v>23</v>
      </c>
      <c r="E1454" t="s">
        <v>6</v>
      </c>
      <c r="F1454">
        <v>272</v>
      </c>
      <c r="G1454">
        <v>14233</v>
      </c>
      <c r="H1454">
        <v>2021</v>
      </c>
      <c r="I1454">
        <v>85000</v>
      </c>
      <c r="J1454">
        <v>23120000</v>
      </c>
      <c r="K1454">
        <v>85000</v>
      </c>
      <c r="L1454">
        <v>23120000</v>
      </c>
    </row>
    <row r="1455" spans="1:12" x14ac:dyDescent="0.3">
      <c r="A1455" s="32">
        <v>44287</v>
      </c>
      <c r="B1455">
        <v>2022</v>
      </c>
      <c r="C1455" t="s">
        <v>72</v>
      </c>
      <c r="D1455" t="s">
        <v>33</v>
      </c>
      <c r="E1455" t="s">
        <v>6</v>
      </c>
      <c r="F1455">
        <v>36</v>
      </c>
      <c r="G1455">
        <v>3374</v>
      </c>
      <c r="H1455">
        <v>2021</v>
      </c>
      <c r="I1455">
        <v>85000</v>
      </c>
      <c r="J1455">
        <v>3060000</v>
      </c>
      <c r="K1455">
        <v>85000</v>
      </c>
      <c r="L1455">
        <v>3060000</v>
      </c>
    </row>
    <row r="1456" spans="1:12" x14ac:dyDescent="0.3">
      <c r="A1456" s="32">
        <v>44287</v>
      </c>
      <c r="B1456">
        <v>2022</v>
      </c>
      <c r="C1456" t="s">
        <v>72</v>
      </c>
      <c r="D1456" t="s">
        <v>34</v>
      </c>
      <c r="E1456" t="s">
        <v>6</v>
      </c>
      <c r="F1456">
        <v>98</v>
      </c>
      <c r="G1456">
        <v>49005</v>
      </c>
      <c r="H1456">
        <v>2021</v>
      </c>
      <c r="I1456">
        <v>85000</v>
      </c>
      <c r="J1456">
        <v>8330000</v>
      </c>
      <c r="K1456">
        <v>85000</v>
      </c>
      <c r="L1456">
        <v>8330000</v>
      </c>
    </row>
    <row r="1457" spans="1:12" x14ac:dyDescent="0.3">
      <c r="A1457" s="32">
        <v>44287</v>
      </c>
      <c r="B1457">
        <v>2022</v>
      </c>
      <c r="C1457" t="s">
        <v>72</v>
      </c>
      <c r="D1457" t="s">
        <v>30</v>
      </c>
      <c r="E1457" t="s">
        <v>6</v>
      </c>
      <c r="F1457">
        <v>101</v>
      </c>
      <c r="G1457">
        <v>31078</v>
      </c>
      <c r="H1457">
        <v>2021</v>
      </c>
      <c r="I1457">
        <v>85000</v>
      </c>
      <c r="J1457">
        <v>8585000</v>
      </c>
      <c r="K1457">
        <v>85000</v>
      </c>
      <c r="L1457">
        <v>8585000</v>
      </c>
    </row>
    <row r="1458" spans="1:12" x14ac:dyDescent="0.3">
      <c r="A1458" s="32">
        <v>44287</v>
      </c>
      <c r="B1458">
        <v>2022</v>
      </c>
      <c r="C1458" t="s">
        <v>72</v>
      </c>
      <c r="D1458" t="s">
        <v>28</v>
      </c>
      <c r="E1458" t="s">
        <v>6</v>
      </c>
      <c r="F1458">
        <v>9</v>
      </c>
      <c r="G1458">
        <v>4360</v>
      </c>
      <c r="H1458">
        <v>2021</v>
      </c>
      <c r="I1458">
        <v>85000</v>
      </c>
      <c r="J1458">
        <v>765000</v>
      </c>
      <c r="K1458">
        <v>85000</v>
      </c>
      <c r="L1458">
        <v>765000</v>
      </c>
    </row>
    <row r="1459" spans="1:12" x14ac:dyDescent="0.3">
      <c r="A1459" s="32">
        <v>44287</v>
      </c>
      <c r="B1459">
        <v>2022</v>
      </c>
      <c r="C1459" t="s">
        <v>72</v>
      </c>
      <c r="D1459" t="s">
        <v>13</v>
      </c>
      <c r="E1459" t="s">
        <v>6</v>
      </c>
      <c r="F1459">
        <v>22</v>
      </c>
      <c r="G1459">
        <v>6874</v>
      </c>
      <c r="H1459">
        <v>2021</v>
      </c>
      <c r="I1459">
        <v>85000</v>
      </c>
      <c r="J1459">
        <v>1870000</v>
      </c>
      <c r="K1459">
        <v>85000</v>
      </c>
      <c r="L1459">
        <v>1870000</v>
      </c>
    </row>
    <row r="1460" spans="1:12" x14ac:dyDescent="0.3">
      <c r="A1460" s="32">
        <v>44287</v>
      </c>
      <c r="B1460">
        <v>2022</v>
      </c>
      <c r="C1460" t="s">
        <v>72</v>
      </c>
      <c r="D1460" t="s">
        <v>31</v>
      </c>
      <c r="E1460" t="s">
        <v>6</v>
      </c>
      <c r="F1460">
        <v>80</v>
      </c>
      <c r="G1460">
        <v>26969</v>
      </c>
      <c r="H1460">
        <v>2021</v>
      </c>
      <c r="I1460">
        <v>85000</v>
      </c>
      <c r="J1460">
        <v>6800000</v>
      </c>
      <c r="K1460">
        <v>85000</v>
      </c>
      <c r="L1460">
        <v>6800000</v>
      </c>
    </row>
    <row r="1461" spans="1:12" x14ac:dyDescent="0.3">
      <c r="A1461" s="32">
        <v>44287</v>
      </c>
      <c r="B1461">
        <v>2022</v>
      </c>
      <c r="C1461" t="s">
        <v>72</v>
      </c>
      <c r="D1461" t="s">
        <v>35</v>
      </c>
      <c r="E1461" t="s">
        <v>6</v>
      </c>
      <c r="F1461">
        <v>1549</v>
      </c>
      <c r="G1461">
        <v>59979</v>
      </c>
      <c r="H1461">
        <v>2021</v>
      </c>
      <c r="I1461">
        <v>85000</v>
      </c>
      <c r="J1461">
        <v>131665000</v>
      </c>
      <c r="K1461">
        <v>85000</v>
      </c>
      <c r="L1461">
        <v>131665000</v>
      </c>
    </row>
    <row r="1462" spans="1:12" x14ac:dyDescent="0.3">
      <c r="A1462" s="32">
        <v>44287</v>
      </c>
      <c r="B1462">
        <v>2022</v>
      </c>
      <c r="C1462" t="s">
        <v>72</v>
      </c>
      <c r="D1462" t="s">
        <v>36</v>
      </c>
      <c r="E1462" t="s">
        <v>6</v>
      </c>
      <c r="F1462">
        <v>379</v>
      </c>
      <c r="G1462">
        <v>57624</v>
      </c>
      <c r="H1462">
        <v>2021</v>
      </c>
      <c r="I1462">
        <v>85000</v>
      </c>
      <c r="J1462">
        <v>32215000</v>
      </c>
      <c r="K1462">
        <v>85000</v>
      </c>
      <c r="L1462">
        <v>32215000</v>
      </c>
    </row>
    <row r="1463" spans="1:12" x14ac:dyDescent="0.3">
      <c r="A1463" s="32">
        <v>44287</v>
      </c>
      <c r="B1463">
        <v>2022</v>
      </c>
      <c r="C1463" t="s">
        <v>72</v>
      </c>
      <c r="D1463" t="s">
        <v>24</v>
      </c>
      <c r="E1463" t="s">
        <v>6</v>
      </c>
      <c r="F1463">
        <v>126</v>
      </c>
      <c r="G1463">
        <v>29491</v>
      </c>
      <c r="H1463">
        <v>2021</v>
      </c>
      <c r="I1463">
        <v>85000</v>
      </c>
      <c r="J1463">
        <v>10710000</v>
      </c>
      <c r="K1463">
        <v>85000</v>
      </c>
      <c r="L1463">
        <v>10710000</v>
      </c>
    </row>
    <row r="1464" spans="1:12" x14ac:dyDescent="0.3">
      <c r="A1464" s="32">
        <v>44287</v>
      </c>
      <c r="B1464">
        <v>2022</v>
      </c>
      <c r="C1464" t="s">
        <v>72</v>
      </c>
      <c r="D1464" t="s">
        <v>37</v>
      </c>
      <c r="E1464" t="s">
        <v>6</v>
      </c>
      <c r="F1464">
        <v>428</v>
      </c>
      <c r="G1464">
        <v>45515</v>
      </c>
      <c r="H1464">
        <v>2021</v>
      </c>
      <c r="I1464">
        <v>85000</v>
      </c>
      <c r="J1464">
        <v>36380000</v>
      </c>
      <c r="K1464">
        <v>85000</v>
      </c>
      <c r="L1464">
        <v>36380000</v>
      </c>
    </row>
    <row r="1465" spans="1:12" x14ac:dyDescent="0.3">
      <c r="A1465" s="32">
        <v>44287</v>
      </c>
      <c r="B1465">
        <v>2022</v>
      </c>
      <c r="C1465" t="s">
        <v>72</v>
      </c>
      <c r="D1465" t="s">
        <v>15</v>
      </c>
      <c r="E1465" t="s">
        <v>6</v>
      </c>
      <c r="F1465">
        <v>2</v>
      </c>
      <c r="G1465">
        <v>3048</v>
      </c>
      <c r="H1465">
        <v>2021</v>
      </c>
      <c r="I1465">
        <v>85000</v>
      </c>
      <c r="J1465">
        <v>170000</v>
      </c>
      <c r="K1465">
        <v>85000</v>
      </c>
      <c r="L1465">
        <v>170000</v>
      </c>
    </row>
    <row r="1466" spans="1:12" x14ac:dyDescent="0.3">
      <c r="A1466" s="32">
        <v>44287</v>
      </c>
      <c r="B1466">
        <v>2022</v>
      </c>
      <c r="C1466" t="s">
        <v>72</v>
      </c>
      <c r="D1466" t="s">
        <v>25</v>
      </c>
      <c r="E1466" t="s">
        <v>6</v>
      </c>
      <c r="F1466">
        <v>191</v>
      </c>
      <c r="G1466">
        <v>36953</v>
      </c>
      <c r="H1466">
        <v>2021</v>
      </c>
      <c r="I1466">
        <v>85000</v>
      </c>
      <c r="J1466">
        <v>16235000</v>
      </c>
      <c r="K1466">
        <v>85000</v>
      </c>
      <c r="L1466">
        <v>16235000</v>
      </c>
    </row>
    <row r="1467" spans="1:12" x14ac:dyDescent="0.3">
      <c r="A1467" s="32">
        <v>44287</v>
      </c>
      <c r="B1467">
        <v>2022</v>
      </c>
      <c r="C1467" t="s">
        <v>72</v>
      </c>
      <c r="D1467" t="s">
        <v>19</v>
      </c>
      <c r="E1467" t="s">
        <v>6</v>
      </c>
      <c r="F1467">
        <v>18</v>
      </c>
      <c r="G1467">
        <v>2581</v>
      </c>
      <c r="H1467">
        <v>2021</v>
      </c>
      <c r="I1467">
        <v>85000</v>
      </c>
      <c r="J1467">
        <v>1530000</v>
      </c>
      <c r="K1467">
        <v>85000</v>
      </c>
      <c r="L1467">
        <v>1530000</v>
      </c>
    </row>
    <row r="1468" spans="1:12" x14ac:dyDescent="0.3">
      <c r="A1468" s="32">
        <v>44287</v>
      </c>
      <c r="B1468">
        <v>2022</v>
      </c>
      <c r="C1468" t="s">
        <v>72</v>
      </c>
      <c r="D1468" t="s">
        <v>26</v>
      </c>
      <c r="E1468" t="s">
        <v>6</v>
      </c>
      <c r="F1468">
        <v>9</v>
      </c>
      <c r="G1468">
        <v>24348</v>
      </c>
      <c r="H1468">
        <v>2021</v>
      </c>
      <c r="I1468">
        <v>85000</v>
      </c>
      <c r="J1468">
        <v>765000</v>
      </c>
      <c r="K1468">
        <v>85000</v>
      </c>
      <c r="L1468">
        <v>765000</v>
      </c>
    </row>
    <row r="1469" spans="1:12" x14ac:dyDescent="0.3">
      <c r="A1469" s="32">
        <v>44287</v>
      </c>
      <c r="B1469">
        <v>2022</v>
      </c>
      <c r="C1469" t="s">
        <v>72</v>
      </c>
      <c r="D1469" t="s">
        <v>38</v>
      </c>
      <c r="E1469" t="s">
        <v>6</v>
      </c>
      <c r="F1469">
        <v>325</v>
      </c>
      <c r="G1469">
        <v>48828</v>
      </c>
      <c r="H1469">
        <v>2021</v>
      </c>
      <c r="I1469">
        <v>85000</v>
      </c>
      <c r="J1469">
        <v>27625000</v>
      </c>
      <c r="K1469">
        <v>85000</v>
      </c>
      <c r="L1469">
        <v>27625000</v>
      </c>
    </row>
    <row r="1470" spans="1:12" x14ac:dyDescent="0.3">
      <c r="A1470" s="32">
        <v>44287</v>
      </c>
      <c r="B1470">
        <v>2022</v>
      </c>
      <c r="C1470" t="s">
        <v>72</v>
      </c>
      <c r="D1470" t="s">
        <v>39</v>
      </c>
      <c r="E1470" t="s">
        <v>6</v>
      </c>
      <c r="F1470">
        <v>1297</v>
      </c>
      <c r="G1470">
        <v>107658</v>
      </c>
      <c r="H1470">
        <v>2021</v>
      </c>
      <c r="I1470">
        <v>85000</v>
      </c>
      <c r="J1470">
        <v>110245000</v>
      </c>
      <c r="K1470">
        <v>85000</v>
      </c>
      <c r="L1470">
        <v>110245000</v>
      </c>
    </row>
    <row r="1471" spans="1:12" x14ac:dyDescent="0.3">
      <c r="A1471" s="32">
        <v>44287</v>
      </c>
      <c r="B1471">
        <v>2022</v>
      </c>
      <c r="C1471" t="s">
        <v>72</v>
      </c>
      <c r="D1471" t="s">
        <v>40</v>
      </c>
      <c r="E1471" t="s">
        <v>6</v>
      </c>
      <c r="F1471">
        <v>171</v>
      </c>
      <c r="G1471">
        <v>137840</v>
      </c>
      <c r="H1471">
        <v>2021</v>
      </c>
      <c r="I1471">
        <v>85000</v>
      </c>
      <c r="J1471">
        <v>14535000</v>
      </c>
      <c r="K1471">
        <v>85000</v>
      </c>
      <c r="L1471">
        <v>14535000</v>
      </c>
    </row>
    <row r="1472" spans="1:12" x14ac:dyDescent="0.3">
      <c r="A1472" s="32">
        <v>44287</v>
      </c>
      <c r="B1472">
        <v>2022</v>
      </c>
      <c r="C1472" t="s">
        <v>72</v>
      </c>
      <c r="D1472" t="s">
        <v>27</v>
      </c>
      <c r="E1472" t="s">
        <v>6</v>
      </c>
      <c r="F1472">
        <v>34</v>
      </c>
      <c r="G1472">
        <v>7607</v>
      </c>
      <c r="H1472">
        <v>2021</v>
      </c>
      <c r="I1472">
        <v>85000</v>
      </c>
      <c r="J1472">
        <v>2890000</v>
      </c>
      <c r="K1472">
        <v>85000</v>
      </c>
      <c r="L1472">
        <v>2890000</v>
      </c>
    </row>
    <row r="1473" spans="1:12" x14ac:dyDescent="0.3">
      <c r="A1473" s="32">
        <v>44287</v>
      </c>
      <c r="B1473">
        <v>2022</v>
      </c>
      <c r="C1473" t="s">
        <v>72</v>
      </c>
      <c r="D1473" t="s">
        <v>41</v>
      </c>
      <c r="E1473" t="s">
        <v>6</v>
      </c>
      <c r="F1473">
        <v>9</v>
      </c>
      <c r="G1473">
        <v>65885</v>
      </c>
      <c r="H1473">
        <v>2021</v>
      </c>
      <c r="I1473">
        <v>85000</v>
      </c>
      <c r="J1473">
        <v>765000</v>
      </c>
      <c r="K1473">
        <v>85000</v>
      </c>
      <c r="L1473">
        <v>765000</v>
      </c>
    </row>
    <row r="1474" spans="1:12" x14ac:dyDescent="0.3">
      <c r="A1474" s="32">
        <v>44317</v>
      </c>
      <c r="B1474">
        <v>2022</v>
      </c>
      <c r="C1474" t="s">
        <v>72</v>
      </c>
      <c r="D1474" t="s">
        <v>32</v>
      </c>
      <c r="E1474" t="s">
        <v>6</v>
      </c>
      <c r="F1474">
        <v>201</v>
      </c>
      <c r="G1474">
        <v>41370</v>
      </c>
      <c r="H1474">
        <v>2021</v>
      </c>
      <c r="I1474">
        <v>85000</v>
      </c>
      <c r="J1474">
        <v>17085000</v>
      </c>
      <c r="K1474">
        <v>85000</v>
      </c>
      <c r="L1474">
        <v>17085000</v>
      </c>
    </row>
    <row r="1475" spans="1:12" x14ac:dyDescent="0.3">
      <c r="A1475" s="32">
        <v>44317</v>
      </c>
      <c r="B1475">
        <v>2022</v>
      </c>
      <c r="C1475" t="s">
        <v>72</v>
      </c>
      <c r="D1475" t="s">
        <v>21</v>
      </c>
      <c r="E1475" t="s">
        <v>6</v>
      </c>
      <c r="F1475">
        <v>8</v>
      </c>
      <c r="G1475">
        <v>55276</v>
      </c>
      <c r="H1475">
        <v>2021</v>
      </c>
      <c r="I1475">
        <v>85000</v>
      </c>
      <c r="J1475">
        <v>680000</v>
      </c>
      <c r="K1475">
        <v>85000</v>
      </c>
      <c r="L1475">
        <v>680000</v>
      </c>
    </row>
    <row r="1476" spans="1:12" x14ac:dyDescent="0.3">
      <c r="A1476" s="32">
        <v>44317</v>
      </c>
      <c r="B1476">
        <v>2022</v>
      </c>
      <c r="C1476" t="s">
        <v>72</v>
      </c>
      <c r="D1476" t="s">
        <v>11</v>
      </c>
      <c r="E1476" t="s">
        <v>6</v>
      </c>
      <c r="F1476">
        <v>6</v>
      </c>
      <c r="G1476">
        <v>5280</v>
      </c>
      <c r="H1476">
        <v>2021</v>
      </c>
      <c r="I1476">
        <v>85000</v>
      </c>
      <c r="J1476">
        <v>510000</v>
      </c>
      <c r="K1476">
        <v>85000</v>
      </c>
      <c r="L1476">
        <v>510000</v>
      </c>
    </row>
    <row r="1477" spans="1:12" x14ac:dyDescent="0.3">
      <c r="A1477" s="32">
        <v>44317</v>
      </c>
      <c r="B1477">
        <v>2022</v>
      </c>
      <c r="C1477" t="s">
        <v>72</v>
      </c>
      <c r="D1477" t="s">
        <v>33</v>
      </c>
      <c r="E1477" t="s">
        <v>6</v>
      </c>
      <c r="F1477">
        <v>27</v>
      </c>
      <c r="G1477">
        <v>379</v>
      </c>
      <c r="H1477">
        <v>2021</v>
      </c>
      <c r="I1477">
        <v>85000</v>
      </c>
      <c r="J1477">
        <v>2295000</v>
      </c>
      <c r="K1477">
        <v>85000</v>
      </c>
      <c r="L1477">
        <v>2295000</v>
      </c>
    </row>
    <row r="1478" spans="1:12" x14ac:dyDescent="0.3">
      <c r="A1478" s="32">
        <v>44317</v>
      </c>
      <c r="B1478">
        <v>2022</v>
      </c>
      <c r="C1478" t="s">
        <v>72</v>
      </c>
      <c r="D1478" t="s">
        <v>34</v>
      </c>
      <c r="E1478" t="s">
        <v>6</v>
      </c>
      <c r="F1478">
        <v>106</v>
      </c>
      <c r="G1478">
        <v>33419</v>
      </c>
      <c r="H1478">
        <v>2021</v>
      </c>
      <c r="I1478">
        <v>85000</v>
      </c>
      <c r="J1478">
        <v>9010000</v>
      </c>
      <c r="K1478">
        <v>85000</v>
      </c>
      <c r="L1478">
        <v>9010000</v>
      </c>
    </row>
    <row r="1479" spans="1:12" x14ac:dyDescent="0.3">
      <c r="A1479" s="32">
        <v>44317</v>
      </c>
      <c r="B1479">
        <v>2022</v>
      </c>
      <c r="C1479" t="s">
        <v>72</v>
      </c>
      <c r="D1479" t="s">
        <v>30</v>
      </c>
      <c r="E1479" t="s">
        <v>6</v>
      </c>
      <c r="F1479">
        <v>17</v>
      </c>
      <c r="G1479">
        <v>7315</v>
      </c>
      <c r="H1479">
        <v>2021</v>
      </c>
      <c r="I1479">
        <v>85000</v>
      </c>
      <c r="J1479">
        <v>1445000</v>
      </c>
      <c r="K1479">
        <v>85000</v>
      </c>
      <c r="L1479">
        <v>1445000</v>
      </c>
    </row>
    <row r="1480" spans="1:12" x14ac:dyDescent="0.3">
      <c r="A1480" s="32">
        <v>44317</v>
      </c>
      <c r="B1480">
        <v>2022</v>
      </c>
      <c r="C1480" t="s">
        <v>72</v>
      </c>
      <c r="D1480" t="s">
        <v>28</v>
      </c>
      <c r="E1480" t="s">
        <v>6</v>
      </c>
      <c r="F1480">
        <v>4</v>
      </c>
      <c r="G1480">
        <v>1721</v>
      </c>
      <c r="H1480">
        <v>2021</v>
      </c>
      <c r="I1480">
        <v>85000</v>
      </c>
      <c r="J1480">
        <v>340000</v>
      </c>
      <c r="K1480">
        <v>85000</v>
      </c>
      <c r="L1480">
        <v>340000</v>
      </c>
    </row>
    <row r="1481" spans="1:12" x14ac:dyDescent="0.3">
      <c r="A1481" s="32">
        <v>44317</v>
      </c>
      <c r="B1481">
        <v>2022</v>
      </c>
      <c r="C1481" t="s">
        <v>72</v>
      </c>
      <c r="D1481" t="s">
        <v>13</v>
      </c>
      <c r="E1481" t="s">
        <v>6</v>
      </c>
      <c r="F1481">
        <v>50</v>
      </c>
      <c r="G1481">
        <v>1916</v>
      </c>
      <c r="H1481">
        <v>2021</v>
      </c>
      <c r="I1481">
        <v>85000</v>
      </c>
      <c r="J1481">
        <v>4250000</v>
      </c>
      <c r="K1481">
        <v>85000</v>
      </c>
      <c r="L1481">
        <v>4250000</v>
      </c>
    </row>
    <row r="1482" spans="1:12" x14ac:dyDescent="0.3">
      <c r="A1482" s="32">
        <v>44317</v>
      </c>
      <c r="B1482">
        <v>2022</v>
      </c>
      <c r="C1482" t="s">
        <v>72</v>
      </c>
      <c r="D1482" t="s">
        <v>31</v>
      </c>
      <c r="E1482" t="s">
        <v>6</v>
      </c>
      <c r="F1482">
        <v>39</v>
      </c>
      <c r="G1482">
        <v>21680</v>
      </c>
      <c r="H1482">
        <v>2021</v>
      </c>
      <c r="I1482">
        <v>85000</v>
      </c>
      <c r="J1482">
        <v>3315000</v>
      </c>
      <c r="K1482">
        <v>85000</v>
      </c>
      <c r="L1482">
        <v>3315000</v>
      </c>
    </row>
    <row r="1483" spans="1:12" x14ac:dyDescent="0.3">
      <c r="A1483" s="32">
        <v>44317</v>
      </c>
      <c r="B1483">
        <v>2022</v>
      </c>
      <c r="C1483" t="s">
        <v>72</v>
      </c>
      <c r="D1483" t="s">
        <v>35</v>
      </c>
      <c r="E1483" t="s">
        <v>6</v>
      </c>
      <c r="F1483">
        <v>140</v>
      </c>
      <c r="G1483">
        <v>4942</v>
      </c>
      <c r="H1483">
        <v>2021</v>
      </c>
      <c r="I1483">
        <v>85000</v>
      </c>
      <c r="J1483">
        <v>11900000</v>
      </c>
      <c r="K1483">
        <v>85000</v>
      </c>
      <c r="L1483">
        <v>11900000</v>
      </c>
    </row>
    <row r="1484" spans="1:12" x14ac:dyDescent="0.3">
      <c r="A1484" s="32">
        <v>44317</v>
      </c>
      <c r="B1484">
        <v>2022</v>
      </c>
      <c r="C1484" t="s">
        <v>72</v>
      </c>
      <c r="D1484" t="s">
        <v>36</v>
      </c>
      <c r="E1484" t="s">
        <v>6</v>
      </c>
      <c r="F1484">
        <v>95</v>
      </c>
      <c r="G1484">
        <v>6675</v>
      </c>
      <c r="H1484">
        <v>2021</v>
      </c>
      <c r="I1484">
        <v>85000</v>
      </c>
      <c r="J1484">
        <v>8075000</v>
      </c>
      <c r="K1484">
        <v>85000</v>
      </c>
      <c r="L1484">
        <v>8075000</v>
      </c>
    </row>
    <row r="1485" spans="1:12" x14ac:dyDescent="0.3">
      <c r="A1485" s="32">
        <v>44317</v>
      </c>
      <c r="B1485">
        <v>2022</v>
      </c>
      <c r="C1485" t="s">
        <v>72</v>
      </c>
      <c r="D1485" t="s">
        <v>37</v>
      </c>
      <c r="E1485" t="s">
        <v>6</v>
      </c>
      <c r="F1485">
        <v>189</v>
      </c>
      <c r="G1485">
        <v>16627</v>
      </c>
      <c r="H1485">
        <v>2021</v>
      </c>
      <c r="I1485">
        <v>85000</v>
      </c>
      <c r="J1485">
        <v>16065000</v>
      </c>
      <c r="K1485">
        <v>85000</v>
      </c>
      <c r="L1485">
        <v>16065000</v>
      </c>
    </row>
    <row r="1486" spans="1:12" x14ac:dyDescent="0.3">
      <c r="A1486" s="32">
        <v>44317</v>
      </c>
      <c r="B1486">
        <v>2022</v>
      </c>
      <c r="C1486" t="s">
        <v>72</v>
      </c>
      <c r="D1486" t="s">
        <v>25</v>
      </c>
      <c r="E1486" t="s">
        <v>6</v>
      </c>
      <c r="F1486">
        <v>28</v>
      </c>
      <c r="G1486">
        <v>5900</v>
      </c>
      <c r="H1486">
        <v>2021</v>
      </c>
      <c r="I1486">
        <v>85000</v>
      </c>
      <c r="J1486">
        <v>2380000</v>
      </c>
      <c r="K1486">
        <v>85000</v>
      </c>
      <c r="L1486">
        <v>2380000</v>
      </c>
    </row>
    <row r="1487" spans="1:12" x14ac:dyDescent="0.3">
      <c r="A1487" s="32">
        <v>44317</v>
      </c>
      <c r="B1487">
        <v>2022</v>
      </c>
      <c r="C1487" t="s">
        <v>72</v>
      </c>
      <c r="D1487" t="s">
        <v>19</v>
      </c>
      <c r="E1487" t="s">
        <v>6</v>
      </c>
      <c r="F1487">
        <v>3</v>
      </c>
      <c r="G1487">
        <v>314</v>
      </c>
      <c r="H1487">
        <v>2021</v>
      </c>
      <c r="I1487">
        <v>85000</v>
      </c>
      <c r="J1487">
        <v>255000</v>
      </c>
      <c r="K1487">
        <v>85000</v>
      </c>
      <c r="L1487">
        <v>255000</v>
      </c>
    </row>
    <row r="1488" spans="1:12" x14ac:dyDescent="0.3">
      <c r="A1488" s="32">
        <v>44317</v>
      </c>
      <c r="B1488">
        <v>2022</v>
      </c>
      <c r="C1488" t="s">
        <v>72</v>
      </c>
      <c r="D1488" t="s">
        <v>26</v>
      </c>
      <c r="E1488" t="s">
        <v>6</v>
      </c>
      <c r="F1488">
        <v>21</v>
      </c>
      <c r="G1488">
        <v>14366</v>
      </c>
      <c r="H1488">
        <v>2021</v>
      </c>
      <c r="I1488">
        <v>85000</v>
      </c>
      <c r="J1488">
        <v>1785000</v>
      </c>
      <c r="K1488">
        <v>85000</v>
      </c>
      <c r="L1488">
        <v>1785000</v>
      </c>
    </row>
    <row r="1489" spans="1:12" x14ac:dyDescent="0.3">
      <c r="A1489" s="32">
        <v>44317</v>
      </c>
      <c r="B1489">
        <v>2022</v>
      </c>
      <c r="C1489" t="s">
        <v>72</v>
      </c>
      <c r="D1489" t="s">
        <v>38</v>
      </c>
      <c r="E1489" t="s">
        <v>6</v>
      </c>
      <c r="F1489">
        <v>33</v>
      </c>
      <c r="G1489">
        <v>18802</v>
      </c>
      <c r="H1489">
        <v>2021</v>
      </c>
      <c r="I1489">
        <v>85000</v>
      </c>
      <c r="J1489">
        <v>2805000</v>
      </c>
      <c r="K1489">
        <v>85000</v>
      </c>
      <c r="L1489">
        <v>2805000</v>
      </c>
    </row>
    <row r="1490" spans="1:12" x14ac:dyDescent="0.3">
      <c r="A1490" s="32">
        <v>44317</v>
      </c>
      <c r="B1490">
        <v>2022</v>
      </c>
      <c r="C1490" t="s">
        <v>72</v>
      </c>
      <c r="D1490" t="s">
        <v>39</v>
      </c>
      <c r="E1490" t="s">
        <v>6</v>
      </c>
      <c r="F1490">
        <v>237</v>
      </c>
      <c r="G1490">
        <v>17837</v>
      </c>
      <c r="H1490">
        <v>2021</v>
      </c>
      <c r="I1490">
        <v>85000</v>
      </c>
      <c r="J1490">
        <v>20145000</v>
      </c>
      <c r="K1490">
        <v>85000</v>
      </c>
      <c r="L1490">
        <v>20145000</v>
      </c>
    </row>
    <row r="1491" spans="1:12" x14ac:dyDescent="0.3">
      <c r="A1491" s="32">
        <v>44317</v>
      </c>
      <c r="B1491">
        <v>2022</v>
      </c>
      <c r="C1491" t="s">
        <v>72</v>
      </c>
      <c r="D1491" t="s">
        <v>40</v>
      </c>
      <c r="E1491" t="s">
        <v>6</v>
      </c>
      <c r="F1491">
        <v>25</v>
      </c>
      <c r="G1491">
        <v>147458</v>
      </c>
      <c r="H1491">
        <v>2021</v>
      </c>
      <c r="I1491">
        <v>85000</v>
      </c>
      <c r="J1491">
        <v>2125000</v>
      </c>
      <c r="K1491">
        <v>85000</v>
      </c>
      <c r="L1491">
        <v>2125000</v>
      </c>
    </row>
    <row r="1492" spans="1:12" x14ac:dyDescent="0.3">
      <c r="A1492" s="32">
        <v>44317</v>
      </c>
      <c r="B1492">
        <v>2022</v>
      </c>
      <c r="C1492" t="s">
        <v>72</v>
      </c>
      <c r="D1492" t="s">
        <v>27</v>
      </c>
      <c r="E1492" t="s">
        <v>6</v>
      </c>
      <c r="F1492">
        <v>6</v>
      </c>
      <c r="G1492">
        <v>2957</v>
      </c>
      <c r="H1492">
        <v>2021</v>
      </c>
      <c r="I1492">
        <v>85000</v>
      </c>
      <c r="J1492">
        <v>510000</v>
      </c>
      <c r="K1492">
        <v>85000</v>
      </c>
      <c r="L1492">
        <v>510000</v>
      </c>
    </row>
    <row r="1493" spans="1:12" x14ac:dyDescent="0.3">
      <c r="A1493" s="32">
        <v>44317</v>
      </c>
      <c r="B1493">
        <v>2022</v>
      </c>
      <c r="C1493" t="s">
        <v>72</v>
      </c>
      <c r="D1493" t="s">
        <v>41</v>
      </c>
      <c r="E1493" t="s">
        <v>6</v>
      </c>
      <c r="F1493">
        <v>6</v>
      </c>
      <c r="G1493">
        <v>28906</v>
      </c>
      <c r="H1493">
        <v>2021</v>
      </c>
      <c r="I1493">
        <v>85000</v>
      </c>
      <c r="J1493">
        <v>510000</v>
      </c>
      <c r="K1493">
        <v>85000</v>
      </c>
      <c r="L1493">
        <v>510000</v>
      </c>
    </row>
    <row r="1494" spans="1:12" x14ac:dyDescent="0.3">
      <c r="A1494" s="32">
        <v>44348</v>
      </c>
      <c r="B1494">
        <v>2022</v>
      </c>
      <c r="C1494" t="s">
        <v>72</v>
      </c>
      <c r="D1494" t="s">
        <v>32</v>
      </c>
      <c r="E1494" t="s">
        <v>6</v>
      </c>
      <c r="F1494">
        <v>369</v>
      </c>
      <c r="G1494">
        <v>53867</v>
      </c>
      <c r="H1494">
        <v>2021</v>
      </c>
      <c r="I1494">
        <v>85000</v>
      </c>
      <c r="J1494">
        <v>31365000</v>
      </c>
      <c r="K1494">
        <v>85000</v>
      </c>
      <c r="L1494">
        <v>31365000</v>
      </c>
    </row>
    <row r="1495" spans="1:12" x14ac:dyDescent="0.3">
      <c r="A1495" s="32">
        <v>44348</v>
      </c>
      <c r="B1495">
        <v>2022</v>
      </c>
      <c r="C1495" t="s">
        <v>72</v>
      </c>
      <c r="D1495" t="s">
        <v>10</v>
      </c>
      <c r="E1495" t="s">
        <v>6</v>
      </c>
      <c r="F1495">
        <v>6</v>
      </c>
      <c r="G1495">
        <v>22586</v>
      </c>
      <c r="H1495">
        <v>2021</v>
      </c>
      <c r="I1495">
        <v>85000</v>
      </c>
      <c r="J1495">
        <v>510000</v>
      </c>
      <c r="K1495">
        <v>85000</v>
      </c>
      <c r="L1495">
        <v>510000</v>
      </c>
    </row>
    <row r="1496" spans="1:12" x14ac:dyDescent="0.3">
      <c r="A1496" s="32">
        <v>44348</v>
      </c>
      <c r="B1496">
        <v>2022</v>
      </c>
      <c r="C1496" t="s">
        <v>72</v>
      </c>
      <c r="D1496" t="s">
        <v>21</v>
      </c>
      <c r="E1496" t="s">
        <v>6</v>
      </c>
      <c r="F1496">
        <v>67</v>
      </c>
      <c r="G1496">
        <v>100771</v>
      </c>
      <c r="H1496">
        <v>2021</v>
      </c>
      <c r="I1496">
        <v>85000</v>
      </c>
      <c r="J1496">
        <v>5695000</v>
      </c>
      <c r="K1496">
        <v>85000</v>
      </c>
      <c r="L1496">
        <v>5695000</v>
      </c>
    </row>
    <row r="1497" spans="1:12" x14ac:dyDescent="0.3">
      <c r="A1497" s="32">
        <v>44348</v>
      </c>
      <c r="B1497">
        <v>2022</v>
      </c>
      <c r="C1497" t="s">
        <v>72</v>
      </c>
      <c r="D1497" t="s">
        <v>22</v>
      </c>
      <c r="E1497" t="s">
        <v>6</v>
      </c>
      <c r="F1497">
        <v>2</v>
      </c>
      <c r="G1497">
        <v>1314</v>
      </c>
      <c r="H1497">
        <v>2021</v>
      </c>
      <c r="I1497">
        <v>85000</v>
      </c>
      <c r="J1497">
        <v>170000</v>
      </c>
      <c r="K1497">
        <v>85000</v>
      </c>
      <c r="L1497">
        <v>170000</v>
      </c>
    </row>
    <row r="1498" spans="1:12" x14ac:dyDescent="0.3">
      <c r="A1498" s="32">
        <v>44348</v>
      </c>
      <c r="B1498">
        <v>2022</v>
      </c>
      <c r="C1498" t="s">
        <v>72</v>
      </c>
      <c r="D1498" t="s">
        <v>11</v>
      </c>
      <c r="E1498" t="s">
        <v>6</v>
      </c>
      <c r="F1498">
        <v>138</v>
      </c>
      <c r="G1498">
        <v>31808</v>
      </c>
      <c r="H1498">
        <v>2021</v>
      </c>
      <c r="I1498">
        <v>85000</v>
      </c>
      <c r="J1498">
        <v>11730000</v>
      </c>
      <c r="K1498">
        <v>85000</v>
      </c>
      <c r="L1498">
        <v>11730000</v>
      </c>
    </row>
    <row r="1499" spans="1:12" x14ac:dyDescent="0.3">
      <c r="A1499" s="32">
        <v>44348</v>
      </c>
      <c r="B1499">
        <v>2022</v>
      </c>
      <c r="C1499" t="s">
        <v>72</v>
      </c>
      <c r="D1499" t="s">
        <v>12</v>
      </c>
      <c r="E1499" t="s">
        <v>6</v>
      </c>
      <c r="F1499">
        <v>2</v>
      </c>
      <c r="G1499">
        <v>627</v>
      </c>
      <c r="H1499">
        <v>2021</v>
      </c>
      <c r="I1499">
        <v>85000</v>
      </c>
      <c r="J1499">
        <v>170000</v>
      </c>
      <c r="K1499">
        <v>85000</v>
      </c>
      <c r="L1499">
        <v>170000</v>
      </c>
    </row>
    <row r="1500" spans="1:12" x14ac:dyDescent="0.3">
      <c r="A1500" s="32">
        <v>44348</v>
      </c>
      <c r="B1500">
        <v>2022</v>
      </c>
      <c r="C1500" t="s">
        <v>72</v>
      </c>
      <c r="D1500" t="s">
        <v>23</v>
      </c>
      <c r="E1500" t="s">
        <v>6</v>
      </c>
      <c r="F1500">
        <v>205</v>
      </c>
      <c r="G1500">
        <v>22186</v>
      </c>
      <c r="H1500">
        <v>2021</v>
      </c>
      <c r="I1500">
        <v>85000</v>
      </c>
      <c r="J1500">
        <v>17425000</v>
      </c>
      <c r="K1500">
        <v>85000</v>
      </c>
      <c r="L1500">
        <v>17425000</v>
      </c>
    </row>
    <row r="1501" spans="1:12" x14ac:dyDescent="0.3">
      <c r="A1501" s="32">
        <v>44348</v>
      </c>
      <c r="B1501">
        <v>2022</v>
      </c>
      <c r="C1501" t="s">
        <v>72</v>
      </c>
      <c r="D1501" t="s">
        <v>33</v>
      </c>
      <c r="E1501" t="s">
        <v>6</v>
      </c>
      <c r="F1501">
        <v>17</v>
      </c>
      <c r="G1501">
        <v>1533</v>
      </c>
      <c r="H1501">
        <v>2021</v>
      </c>
      <c r="I1501">
        <v>85000</v>
      </c>
      <c r="J1501">
        <v>1445000</v>
      </c>
      <c r="K1501">
        <v>85000</v>
      </c>
      <c r="L1501">
        <v>1445000</v>
      </c>
    </row>
    <row r="1502" spans="1:12" x14ac:dyDescent="0.3">
      <c r="A1502" s="32">
        <v>44348</v>
      </c>
      <c r="B1502">
        <v>2022</v>
      </c>
      <c r="C1502" t="s">
        <v>72</v>
      </c>
      <c r="D1502" t="s">
        <v>34</v>
      </c>
      <c r="E1502" t="s">
        <v>6</v>
      </c>
      <c r="F1502">
        <v>207</v>
      </c>
      <c r="G1502">
        <v>59121</v>
      </c>
      <c r="H1502">
        <v>2021</v>
      </c>
      <c r="I1502">
        <v>85000</v>
      </c>
      <c r="J1502">
        <v>17595000</v>
      </c>
      <c r="K1502">
        <v>85000</v>
      </c>
      <c r="L1502">
        <v>17595000</v>
      </c>
    </row>
    <row r="1503" spans="1:12" x14ac:dyDescent="0.3">
      <c r="A1503" s="32">
        <v>44348</v>
      </c>
      <c r="B1503">
        <v>2022</v>
      </c>
      <c r="C1503" t="s">
        <v>72</v>
      </c>
      <c r="D1503" t="s">
        <v>30</v>
      </c>
      <c r="E1503" t="s">
        <v>6</v>
      </c>
      <c r="F1503">
        <v>74</v>
      </c>
      <c r="G1503">
        <v>31957</v>
      </c>
      <c r="H1503">
        <v>2021</v>
      </c>
      <c r="I1503">
        <v>85000</v>
      </c>
      <c r="J1503">
        <v>6290000</v>
      </c>
      <c r="K1503">
        <v>85000</v>
      </c>
      <c r="L1503">
        <v>6290000</v>
      </c>
    </row>
    <row r="1504" spans="1:12" x14ac:dyDescent="0.3">
      <c r="A1504" s="32">
        <v>44348</v>
      </c>
      <c r="B1504">
        <v>2022</v>
      </c>
      <c r="C1504" t="s">
        <v>72</v>
      </c>
      <c r="D1504" t="s">
        <v>28</v>
      </c>
      <c r="E1504" t="s">
        <v>6</v>
      </c>
      <c r="F1504">
        <v>25</v>
      </c>
      <c r="G1504">
        <v>5098</v>
      </c>
      <c r="H1504">
        <v>2021</v>
      </c>
      <c r="I1504">
        <v>85000</v>
      </c>
      <c r="J1504">
        <v>2125000</v>
      </c>
      <c r="K1504">
        <v>85000</v>
      </c>
      <c r="L1504">
        <v>2125000</v>
      </c>
    </row>
    <row r="1505" spans="1:12" x14ac:dyDescent="0.3">
      <c r="A1505" s="32">
        <v>44348</v>
      </c>
      <c r="B1505">
        <v>2022</v>
      </c>
      <c r="C1505" t="s">
        <v>72</v>
      </c>
      <c r="D1505" t="s">
        <v>13</v>
      </c>
      <c r="E1505" t="s">
        <v>6</v>
      </c>
      <c r="F1505">
        <v>87</v>
      </c>
      <c r="G1505">
        <v>8677</v>
      </c>
      <c r="H1505">
        <v>2021</v>
      </c>
      <c r="I1505">
        <v>85000</v>
      </c>
      <c r="J1505">
        <v>7395000</v>
      </c>
      <c r="K1505">
        <v>85000</v>
      </c>
      <c r="L1505">
        <v>7395000</v>
      </c>
    </row>
    <row r="1506" spans="1:12" x14ac:dyDescent="0.3">
      <c r="A1506" s="32">
        <v>44348</v>
      </c>
      <c r="B1506">
        <v>2022</v>
      </c>
      <c r="C1506" t="s">
        <v>72</v>
      </c>
      <c r="D1506" t="s">
        <v>31</v>
      </c>
      <c r="E1506" t="s">
        <v>6</v>
      </c>
      <c r="F1506">
        <v>42</v>
      </c>
      <c r="G1506">
        <v>33533</v>
      </c>
      <c r="H1506">
        <v>2021</v>
      </c>
      <c r="I1506">
        <v>85000</v>
      </c>
      <c r="J1506">
        <v>3570000</v>
      </c>
      <c r="K1506">
        <v>85000</v>
      </c>
      <c r="L1506">
        <v>3570000</v>
      </c>
    </row>
    <row r="1507" spans="1:12" x14ac:dyDescent="0.3">
      <c r="A1507" s="32">
        <v>44348</v>
      </c>
      <c r="B1507">
        <v>2022</v>
      </c>
      <c r="C1507" t="s">
        <v>72</v>
      </c>
      <c r="D1507" t="s">
        <v>35</v>
      </c>
      <c r="E1507" t="s">
        <v>6</v>
      </c>
      <c r="F1507">
        <v>560</v>
      </c>
      <c r="G1507">
        <v>19402</v>
      </c>
      <c r="H1507">
        <v>2021</v>
      </c>
      <c r="I1507">
        <v>85000</v>
      </c>
      <c r="J1507">
        <v>47600000</v>
      </c>
      <c r="K1507">
        <v>85000</v>
      </c>
      <c r="L1507">
        <v>47600000</v>
      </c>
    </row>
    <row r="1508" spans="1:12" x14ac:dyDescent="0.3">
      <c r="A1508" s="32">
        <v>44348</v>
      </c>
      <c r="B1508">
        <v>2022</v>
      </c>
      <c r="C1508" t="s">
        <v>72</v>
      </c>
      <c r="D1508" t="s">
        <v>36</v>
      </c>
      <c r="E1508" t="s">
        <v>6</v>
      </c>
      <c r="F1508">
        <v>184</v>
      </c>
      <c r="G1508">
        <v>17828</v>
      </c>
      <c r="H1508">
        <v>2021</v>
      </c>
      <c r="I1508">
        <v>85000</v>
      </c>
      <c r="J1508">
        <v>15640000</v>
      </c>
      <c r="K1508">
        <v>85000</v>
      </c>
      <c r="L1508">
        <v>15640000</v>
      </c>
    </row>
    <row r="1509" spans="1:12" x14ac:dyDescent="0.3">
      <c r="A1509" s="32">
        <v>44348</v>
      </c>
      <c r="B1509">
        <v>2022</v>
      </c>
      <c r="C1509" t="s">
        <v>72</v>
      </c>
      <c r="D1509" t="s">
        <v>24</v>
      </c>
      <c r="E1509" t="s">
        <v>6</v>
      </c>
      <c r="F1509">
        <v>227</v>
      </c>
      <c r="G1509">
        <v>90928</v>
      </c>
      <c r="H1509">
        <v>2021</v>
      </c>
      <c r="I1509">
        <v>85000</v>
      </c>
      <c r="J1509">
        <v>19295000</v>
      </c>
      <c r="K1509">
        <v>85000</v>
      </c>
      <c r="L1509">
        <v>19295000</v>
      </c>
    </row>
    <row r="1510" spans="1:12" x14ac:dyDescent="0.3">
      <c r="A1510" s="32">
        <v>44348</v>
      </c>
      <c r="B1510">
        <v>2022</v>
      </c>
      <c r="C1510" t="s">
        <v>72</v>
      </c>
      <c r="D1510" t="s">
        <v>37</v>
      </c>
      <c r="E1510" t="s">
        <v>6</v>
      </c>
      <c r="F1510">
        <v>891</v>
      </c>
      <c r="G1510">
        <v>75098</v>
      </c>
      <c r="H1510">
        <v>2021</v>
      </c>
      <c r="I1510">
        <v>85000</v>
      </c>
      <c r="J1510">
        <v>75735000</v>
      </c>
      <c r="K1510">
        <v>85000</v>
      </c>
      <c r="L1510">
        <v>75735000</v>
      </c>
    </row>
    <row r="1511" spans="1:12" x14ac:dyDescent="0.3">
      <c r="A1511" s="32">
        <v>44348</v>
      </c>
      <c r="B1511">
        <v>2022</v>
      </c>
      <c r="C1511" t="s">
        <v>72</v>
      </c>
      <c r="D1511" t="s">
        <v>25</v>
      </c>
      <c r="E1511" t="s">
        <v>6</v>
      </c>
      <c r="F1511">
        <v>147</v>
      </c>
      <c r="G1511">
        <v>23193</v>
      </c>
      <c r="H1511">
        <v>2021</v>
      </c>
      <c r="I1511">
        <v>85000</v>
      </c>
      <c r="J1511">
        <v>12495000</v>
      </c>
      <c r="K1511">
        <v>85000</v>
      </c>
      <c r="L1511">
        <v>12495000</v>
      </c>
    </row>
    <row r="1512" spans="1:12" x14ac:dyDescent="0.3">
      <c r="A1512" s="32">
        <v>44348</v>
      </c>
      <c r="B1512">
        <v>2022</v>
      </c>
      <c r="C1512" t="s">
        <v>72</v>
      </c>
      <c r="D1512" t="s">
        <v>19</v>
      </c>
      <c r="E1512" t="s">
        <v>6</v>
      </c>
      <c r="F1512">
        <v>31</v>
      </c>
      <c r="G1512">
        <v>2559</v>
      </c>
      <c r="H1512">
        <v>2021</v>
      </c>
      <c r="I1512">
        <v>85000</v>
      </c>
      <c r="J1512">
        <v>2635000</v>
      </c>
      <c r="K1512">
        <v>85000</v>
      </c>
      <c r="L1512">
        <v>2635000</v>
      </c>
    </row>
    <row r="1513" spans="1:12" x14ac:dyDescent="0.3">
      <c r="A1513" s="32">
        <v>44348</v>
      </c>
      <c r="B1513">
        <v>2022</v>
      </c>
      <c r="C1513" t="s">
        <v>72</v>
      </c>
      <c r="D1513" t="s">
        <v>26</v>
      </c>
      <c r="E1513" t="s">
        <v>6</v>
      </c>
      <c r="F1513">
        <v>71</v>
      </c>
      <c r="G1513">
        <v>23393</v>
      </c>
      <c r="H1513">
        <v>2021</v>
      </c>
      <c r="I1513">
        <v>85000</v>
      </c>
      <c r="J1513">
        <v>6035000</v>
      </c>
      <c r="K1513">
        <v>85000</v>
      </c>
      <c r="L1513">
        <v>6035000</v>
      </c>
    </row>
    <row r="1514" spans="1:12" x14ac:dyDescent="0.3">
      <c r="A1514" s="32">
        <v>44348</v>
      </c>
      <c r="B1514">
        <v>2022</v>
      </c>
      <c r="C1514" t="s">
        <v>72</v>
      </c>
      <c r="D1514" t="s">
        <v>38</v>
      </c>
      <c r="E1514" t="s">
        <v>6</v>
      </c>
      <c r="F1514">
        <v>515</v>
      </c>
      <c r="G1514">
        <v>59809</v>
      </c>
      <c r="H1514">
        <v>2021</v>
      </c>
      <c r="I1514">
        <v>85000</v>
      </c>
      <c r="J1514">
        <v>43775000</v>
      </c>
      <c r="K1514">
        <v>85000</v>
      </c>
      <c r="L1514">
        <v>43775000</v>
      </c>
    </row>
    <row r="1515" spans="1:12" x14ac:dyDescent="0.3">
      <c r="A1515" s="32">
        <v>44348</v>
      </c>
      <c r="B1515">
        <v>2022</v>
      </c>
      <c r="C1515" t="s">
        <v>72</v>
      </c>
      <c r="D1515" t="s">
        <v>39</v>
      </c>
      <c r="E1515" t="s">
        <v>6</v>
      </c>
      <c r="F1515">
        <v>660</v>
      </c>
      <c r="G1515">
        <v>45197</v>
      </c>
      <c r="H1515">
        <v>2021</v>
      </c>
      <c r="I1515">
        <v>85000</v>
      </c>
      <c r="J1515">
        <v>56100000</v>
      </c>
      <c r="K1515">
        <v>85000</v>
      </c>
      <c r="L1515">
        <v>56100000</v>
      </c>
    </row>
    <row r="1516" spans="1:12" x14ac:dyDescent="0.3">
      <c r="A1516" s="32">
        <v>44348</v>
      </c>
      <c r="B1516">
        <v>2022</v>
      </c>
      <c r="C1516" t="s">
        <v>72</v>
      </c>
      <c r="D1516" t="s">
        <v>40</v>
      </c>
      <c r="E1516" t="s">
        <v>6</v>
      </c>
      <c r="F1516">
        <v>92</v>
      </c>
      <c r="G1516">
        <v>264409</v>
      </c>
      <c r="H1516">
        <v>2021</v>
      </c>
      <c r="I1516">
        <v>85000</v>
      </c>
      <c r="J1516">
        <v>7820000</v>
      </c>
      <c r="K1516">
        <v>85000</v>
      </c>
      <c r="L1516">
        <v>7820000</v>
      </c>
    </row>
    <row r="1517" spans="1:12" x14ac:dyDescent="0.3">
      <c r="A1517" s="32">
        <v>44348</v>
      </c>
      <c r="B1517">
        <v>2022</v>
      </c>
      <c r="C1517" t="s">
        <v>72</v>
      </c>
      <c r="D1517" t="s">
        <v>27</v>
      </c>
      <c r="E1517" t="s">
        <v>6</v>
      </c>
      <c r="F1517">
        <v>37</v>
      </c>
      <c r="G1517">
        <v>9766</v>
      </c>
      <c r="H1517">
        <v>2021</v>
      </c>
      <c r="I1517">
        <v>85000</v>
      </c>
      <c r="J1517">
        <v>3145000</v>
      </c>
      <c r="K1517">
        <v>85000</v>
      </c>
      <c r="L1517">
        <v>3145000</v>
      </c>
    </row>
    <row r="1518" spans="1:12" x14ac:dyDescent="0.3">
      <c r="A1518" s="32">
        <v>44348</v>
      </c>
      <c r="B1518">
        <v>2022</v>
      </c>
      <c r="C1518" t="s">
        <v>72</v>
      </c>
      <c r="D1518" t="s">
        <v>41</v>
      </c>
      <c r="E1518" t="s">
        <v>6</v>
      </c>
      <c r="F1518">
        <v>12</v>
      </c>
      <c r="G1518">
        <v>67354</v>
      </c>
      <c r="H1518">
        <v>2021</v>
      </c>
      <c r="I1518">
        <v>85000</v>
      </c>
      <c r="J1518">
        <v>1020000</v>
      </c>
      <c r="K1518">
        <v>85000</v>
      </c>
      <c r="L1518">
        <v>1020000</v>
      </c>
    </row>
    <row r="1519" spans="1:12" x14ac:dyDescent="0.3">
      <c r="A1519" s="32">
        <v>44378</v>
      </c>
      <c r="B1519">
        <v>2022</v>
      </c>
      <c r="C1519" t="s">
        <v>71</v>
      </c>
      <c r="D1519" t="s">
        <v>32</v>
      </c>
      <c r="E1519" t="s">
        <v>6</v>
      </c>
      <c r="F1519">
        <v>811</v>
      </c>
      <c r="G1519">
        <v>58165</v>
      </c>
      <c r="H1519">
        <v>2021</v>
      </c>
      <c r="I1519">
        <v>85000</v>
      </c>
      <c r="J1519">
        <v>68935000</v>
      </c>
      <c r="K1519">
        <v>85000</v>
      </c>
      <c r="L1519">
        <v>68935000</v>
      </c>
    </row>
    <row r="1520" spans="1:12" x14ac:dyDescent="0.3">
      <c r="A1520" s="32">
        <v>44378</v>
      </c>
      <c r="B1520">
        <v>2022</v>
      </c>
      <c r="C1520" t="s">
        <v>71</v>
      </c>
      <c r="D1520" t="s">
        <v>10</v>
      </c>
      <c r="E1520" t="s">
        <v>6</v>
      </c>
      <c r="F1520">
        <v>22</v>
      </c>
      <c r="G1520">
        <v>22521</v>
      </c>
      <c r="H1520">
        <v>2021</v>
      </c>
      <c r="I1520">
        <v>85000</v>
      </c>
      <c r="J1520">
        <v>1870000</v>
      </c>
      <c r="K1520">
        <v>85000</v>
      </c>
      <c r="L1520">
        <v>1870000</v>
      </c>
    </row>
    <row r="1521" spans="1:12" x14ac:dyDescent="0.3">
      <c r="A1521" s="32">
        <v>44378</v>
      </c>
      <c r="B1521">
        <v>2022</v>
      </c>
      <c r="C1521" t="s">
        <v>71</v>
      </c>
      <c r="D1521" t="s">
        <v>21</v>
      </c>
      <c r="E1521" t="s">
        <v>6</v>
      </c>
      <c r="F1521">
        <v>189</v>
      </c>
      <c r="G1521">
        <v>70562</v>
      </c>
      <c r="H1521">
        <v>2021</v>
      </c>
      <c r="I1521">
        <v>85000</v>
      </c>
      <c r="J1521">
        <v>16065000</v>
      </c>
      <c r="K1521">
        <v>85000</v>
      </c>
      <c r="L1521">
        <v>16065000</v>
      </c>
    </row>
    <row r="1522" spans="1:12" x14ac:dyDescent="0.3">
      <c r="A1522" s="32">
        <v>44378</v>
      </c>
      <c r="B1522">
        <v>2022</v>
      </c>
      <c r="C1522" t="s">
        <v>71</v>
      </c>
      <c r="D1522" t="s">
        <v>22</v>
      </c>
      <c r="E1522" t="s">
        <v>6</v>
      </c>
      <c r="F1522">
        <v>11</v>
      </c>
      <c r="G1522">
        <v>1286</v>
      </c>
      <c r="H1522">
        <v>2021</v>
      </c>
      <c r="I1522">
        <v>85000</v>
      </c>
      <c r="J1522">
        <v>935000</v>
      </c>
      <c r="K1522">
        <v>85000</v>
      </c>
      <c r="L1522">
        <v>935000</v>
      </c>
    </row>
    <row r="1523" spans="1:12" x14ac:dyDescent="0.3">
      <c r="A1523" s="32">
        <v>44378</v>
      </c>
      <c r="B1523">
        <v>2022</v>
      </c>
      <c r="C1523" t="s">
        <v>71</v>
      </c>
      <c r="D1523" t="s">
        <v>11</v>
      </c>
      <c r="E1523" t="s">
        <v>6</v>
      </c>
      <c r="F1523">
        <v>253</v>
      </c>
      <c r="G1523">
        <v>30642</v>
      </c>
      <c r="H1523">
        <v>2021</v>
      </c>
      <c r="I1523">
        <v>85000</v>
      </c>
      <c r="J1523">
        <v>21505000</v>
      </c>
      <c r="K1523">
        <v>85000</v>
      </c>
      <c r="L1523">
        <v>21505000</v>
      </c>
    </row>
    <row r="1524" spans="1:12" x14ac:dyDescent="0.3">
      <c r="A1524" s="32">
        <v>44378</v>
      </c>
      <c r="B1524">
        <v>2022</v>
      </c>
      <c r="C1524" t="s">
        <v>71</v>
      </c>
      <c r="D1524" t="s">
        <v>12</v>
      </c>
      <c r="E1524" t="s">
        <v>6</v>
      </c>
      <c r="F1524">
        <v>3</v>
      </c>
      <c r="G1524">
        <v>704</v>
      </c>
      <c r="H1524">
        <v>2021</v>
      </c>
      <c r="I1524">
        <v>85000</v>
      </c>
      <c r="J1524">
        <v>255000</v>
      </c>
      <c r="K1524">
        <v>85000</v>
      </c>
      <c r="L1524">
        <v>255000</v>
      </c>
    </row>
    <row r="1525" spans="1:12" x14ac:dyDescent="0.3">
      <c r="A1525" s="32">
        <v>44378</v>
      </c>
      <c r="B1525">
        <v>2022</v>
      </c>
      <c r="C1525" t="s">
        <v>71</v>
      </c>
      <c r="D1525" t="s">
        <v>23</v>
      </c>
      <c r="E1525" t="s">
        <v>6</v>
      </c>
      <c r="F1525">
        <v>818</v>
      </c>
      <c r="G1525">
        <v>24955</v>
      </c>
      <c r="H1525">
        <v>2021</v>
      </c>
      <c r="I1525">
        <v>85000</v>
      </c>
      <c r="J1525">
        <v>69530000</v>
      </c>
      <c r="K1525">
        <v>85000</v>
      </c>
      <c r="L1525">
        <v>69530000</v>
      </c>
    </row>
    <row r="1526" spans="1:12" x14ac:dyDescent="0.3">
      <c r="A1526" s="32">
        <v>44378</v>
      </c>
      <c r="B1526">
        <v>2022</v>
      </c>
      <c r="C1526" t="s">
        <v>71</v>
      </c>
      <c r="D1526" t="s">
        <v>33</v>
      </c>
      <c r="E1526" t="s">
        <v>6</v>
      </c>
      <c r="F1526">
        <v>64</v>
      </c>
      <c r="G1526">
        <v>1694</v>
      </c>
      <c r="H1526">
        <v>2021</v>
      </c>
      <c r="I1526">
        <v>85000</v>
      </c>
      <c r="J1526">
        <v>5440000</v>
      </c>
      <c r="K1526">
        <v>85000</v>
      </c>
      <c r="L1526">
        <v>5440000</v>
      </c>
    </row>
    <row r="1527" spans="1:12" x14ac:dyDescent="0.3">
      <c r="A1527" s="32">
        <v>44378</v>
      </c>
      <c r="B1527">
        <v>2022</v>
      </c>
      <c r="C1527" t="s">
        <v>71</v>
      </c>
      <c r="D1527" t="s">
        <v>34</v>
      </c>
      <c r="E1527" t="s">
        <v>6</v>
      </c>
      <c r="F1527">
        <v>358</v>
      </c>
      <c r="G1527">
        <v>68641</v>
      </c>
      <c r="H1527">
        <v>2021</v>
      </c>
      <c r="I1527">
        <v>85000</v>
      </c>
      <c r="J1527">
        <v>30430000</v>
      </c>
      <c r="K1527">
        <v>85000</v>
      </c>
      <c r="L1527">
        <v>30430000</v>
      </c>
    </row>
    <row r="1528" spans="1:12" x14ac:dyDescent="0.3">
      <c r="A1528" s="32">
        <v>44378</v>
      </c>
      <c r="B1528">
        <v>2022</v>
      </c>
      <c r="C1528" t="s">
        <v>71</v>
      </c>
      <c r="D1528" t="s">
        <v>30</v>
      </c>
      <c r="E1528" t="s">
        <v>6</v>
      </c>
      <c r="F1528">
        <v>134</v>
      </c>
      <c r="G1528">
        <v>24476</v>
      </c>
      <c r="H1528">
        <v>2021</v>
      </c>
      <c r="I1528">
        <v>85000</v>
      </c>
      <c r="J1528">
        <v>11390000</v>
      </c>
      <c r="K1528">
        <v>85000</v>
      </c>
      <c r="L1528">
        <v>11390000</v>
      </c>
    </row>
    <row r="1529" spans="1:12" x14ac:dyDescent="0.3">
      <c r="A1529" s="32">
        <v>44378</v>
      </c>
      <c r="B1529">
        <v>2022</v>
      </c>
      <c r="C1529" t="s">
        <v>71</v>
      </c>
      <c r="D1529" t="s">
        <v>28</v>
      </c>
      <c r="E1529" t="s">
        <v>6</v>
      </c>
      <c r="F1529">
        <v>18</v>
      </c>
      <c r="G1529">
        <v>6543</v>
      </c>
      <c r="H1529">
        <v>2021</v>
      </c>
      <c r="I1529">
        <v>85000</v>
      </c>
      <c r="J1529">
        <v>1530000</v>
      </c>
      <c r="K1529">
        <v>85000</v>
      </c>
      <c r="L1529">
        <v>1530000</v>
      </c>
    </row>
    <row r="1530" spans="1:12" x14ac:dyDescent="0.3">
      <c r="A1530" s="32">
        <v>44378</v>
      </c>
      <c r="B1530">
        <v>2022</v>
      </c>
      <c r="C1530" t="s">
        <v>71</v>
      </c>
      <c r="D1530" t="s">
        <v>13</v>
      </c>
      <c r="E1530" t="s">
        <v>6</v>
      </c>
      <c r="F1530">
        <v>203</v>
      </c>
      <c r="G1530">
        <v>10104</v>
      </c>
      <c r="H1530">
        <v>2021</v>
      </c>
      <c r="I1530">
        <v>85000</v>
      </c>
      <c r="J1530">
        <v>17255000</v>
      </c>
      <c r="K1530">
        <v>85000</v>
      </c>
      <c r="L1530">
        <v>17255000</v>
      </c>
    </row>
    <row r="1531" spans="1:12" x14ac:dyDescent="0.3">
      <c r="A1531" s="32">
        <v>44378</v>
      </c>
      <c r="B1531">
        <v>2022</v>
      </c>
      <c r="C1531" t="s">
        <v>71</v>
      </c>
      <c r="D1531" t="s">
        <v>31</v>
      </c>
      <c r="E1531" t="s">
        <v>6</v>
      </c>
      <c r="F1531">
        <v>108</v>
      </c>
      <c r="G1531">
        <v>29512</v>
      </c>
      <c r="H1531">
        <v>2021</v>
      </c>
      <c r="I1531">
        <v>85000</v>
      </c>
      <c r="J1531">
        <v>9180000</v>
      </c>
      <c r="K1531">
        <v>85000</v>
      </c>
      <c r="L1531">
        <v>9180000</v>
      </c>
    </row>
    <row r="1532" spans="1:12" x14ac:dyDescent="0.3">
      <c r="A1532" s="32">
        <v>44378</v>
      </c>
      <c r="B1532">
        <v>2022</v>
      </c>
      <c r="C1532" t="s">
        <v>71</v>
      </c>
      <c r="D1532" t="s">
        <v>35</v>
      </c>
      <c r="E1532" t="s">
        <v>6</v>
      </c>
      <c r="F1532">
        <v>3384</v>
      </c>
      <c r="G1532">
        <v>84001</v>
      </c>
      <c r="H1532">
        <v>2021</v>
      </c>
      <c r="I1532">
        <v>85000</v>
      </c>
      <c r="J1532">
        <v>287640000</v>
      </c>
      <c r="K1532">
        <v>85000</v>
      </c>
      <c r="L1532">
        <v>287640000</v>
      </c>
    </row>
    <row r="1533" spans="1:12" x14ac:dyDescent="0.3">
      <c r="A1533" s="32">
        <v>44378</v>
      </c>
      <c r="B1533">
        <v>2022</v>
      </c>
      <c r="C1533" t="s">
        <v>71</v>
      </c>
      <c r="D1533" t="s">
        <v>36</v>
      </c>
      <c r="E1533" t="s">
        <v>6</v>
      </c>
      <c r="F1533">
        <v>456</v>
      </c>
      <c r="G1533">
        <v>41455</v>
      </c>
      <c r="H1533">
        <v>2021</v>
      </c>
      <c r="I1533">
        <v>85000</v>
      </c>
      <c r="J1533">
        <v>38760000</v>
      </c>
      <c r="K1533">
        <v>85000</v>
      </c>
      <c r="L1533">
        <v>38760000</v>
      </c>
    </row>
    <row r="1534" spans="1:12" x14ac:dyDescent="0.3">
      <c r="A1534" s="32">
        <v>44378</v>
      </c>
      <c r="B1534">
        <v>2022</v>
      </c>
      <c r="C1534" t="s">
        <v>71</v>
      </c>
      <c r="D1534" t="s">
        <v>24</v>
      </c>
      <c r="E1534" t="s">
        <v>6</v>
      </c>
      <c r="F1534">
        <v>469</v>
      </c>
      <c r="G1534">
        <v>99094</v>
      </c>
      <c r="H1534">
        <v>2021</v>
      </c>
      <c r="I1534">
        <v>85000</v>
      </c>
      <c r="J1534">
        <v>39865000</v>
      </c>
      <c r="K1534">
        <v>85000</v>
      </c>
      <c r="L1534">
        <v>39865000</v>
      </c>
    </row>
    <row r="1535" spans="1:12" x14ac:dyDescent="0.3">
      <c r="A1535" s="32">
        <v>44378</v>
      </c>
      <c r="B1535">
        <v>2022</v>
      </c>
      <c r="C1535" t="s">
        <v>71</v>
      </c>
      <c r="D1535" t="s">
        <v>37</v>
      </c>
      <c r="E1535" t="s">
        <v>6</v>
      </c>
      <c r="F1535">
        <v>2101</v>
      </c>
      <c r="G1535">
        <v>146083</v>
      </c>
      <c r="H1535">
        <v>2021</v>
      </c>
      <c r="I1535">
        <v>85000</v>
      </c>
      <c r="J1535">
        <v>178585000</v>
      </c>
      <c r="K1535">
        <v>85000</v>
      </c>
      <c r="L1535">
        <v>178585000</v>
      </c>
    </row>
    <row r="1536" spans="1:12" x14ac:dyDescent="0.3">
      <c r="A1536" s="32">
        <v>44378</v>
      </c>
      <c r="B1536">
        <v>2022</v>
      </c>
      <c r="C1536" t="s">
        <v>71</v>
      </c>
      <c r="D1536" t="s">
        <v>25</v>
      </c>
      <c r="E1536" t="s">
        <v>6</v>
      </c>
      <c r="F1536">
        <v>324</v>
      </c>
      <c r="G1536">
        <v>38080</v>
      </c>
      <c r="H1536">
        <v>2021</v>
      </c>
      <c r="I1536">
        <v>85000</v>
      </c>
      <c r="J1536">
        <v>27540000</v>
      </c>
      <c r="K1536">
        <v>85000</v>
      </c>
      <c r="L1536">
        <v>27540000</v>
      </c>
    </row>
    <row r="1537" spans="1:12" x14ac:dyDescent="0.3">
      <c r="A1537" s="32">
        <v>44378</v>
      </c>
      <c r="B1537">
        <v>2022</v>
      </c>
      <c r="C1537" t="s">
        <v>71</v>
      </c>
      <c r="D1537" t="s">
        <v>19</v>
      </c>
      <c r="E1537" t="s">
        <v>6</v>
      </c>
      <c r="F1537">
        <v>38</v>
      </c>
      <c r="G1537">
        <v>3592</v>
      </c>
      <c r="H1537">
        <v>2021</v>
      </c>
      <c r="I1537">
        <v>85000</v>
      </c>
      <c r="J1537">
        <v>3230000</v>
      </c>
      <c r="K1537">
        <v>85000</v>
      </c>
      <c r="L1537">
        <v>3230000</v>
      </c>
    </row>
    <row r="1538" spans="1:12" x14ac:dyDescent="0.3">
      <c r="A1538" s="32">
        <v>44378</v>
      </c>
      <c r="B1538">
        <v>2022</v>
      </c>
      <c r="C1538" t="s">
        <v>71</v>
      </c>
      <c r="D1538" t="s">
        <v>26</v>
      </c>
      <c r="E1538" t="s">
        <v>6</v>
      </c>
      <c r="F1538">
        <v>318</v>
      </c>
      <c r="G1538">
        <v>27261</v>
      </c>
      <c r="H1538">
        <v>2021</v>
      </c>
      <c r="I1538">
        <v>85000</v>
      </c>
      <c r="J1538">
        <v>27030000</v>
      </c>
      <c r="K1538">
        <v>85000</v>
      </c>
      <c r="L1538">
        <v>27030000</v>
      </c>
    </row>
    <row r="1539" spans="1:12" x14ac:dyDescent="0.3">
      <c r="A1539" s="32">
        <v>44378</v>
      </c>
      <c r="B1539">
        <v>2022</v>
      </c>
      <c r="C1539" t="s">
        <v>71</v>
      </c>
      <c r="D1539" t="s">
        <v>38</v>
      </c>
      <c r="E1539" t="s">
        <v>6</v>
      </c>
      <c r="F1539">
        <v>1378</v>
      </c>
      <c r="G1539">
        <v>67308</v>
      </c>
      <c r="H1539">
        <v>2021</v>
      </c>
      <c r="I1539">
        <v>85000</v>
      </c>
      <c r="J1539">
        <v>117130000</v>
      </c>
      <c r="K1539">
        <v>85000</v>
      </c>
      <c r="L1539">
        <v>117130000</v>
      </c>
    </row>
    <row r="1540" spans="1:12" x14ac:dyDescent="0.3">
      <c r="A1540" s="32">
        <v>44378</v>
      </c>
      <c r="B1540">
        <v>2022</v>
      </c>
      <c r="C1540" t="s">
        <v>71</v>
      </c>
      <c r="D1540" t="s">
        <v>39</v>
      </c>
      <c r="E1540" t="s">
        <v>6</v>
      </c>
      <c r="F1540">
        <v>2801</v>
      </c>
      <c r="G1540">
        <v>122808</v>
      </c>
      <c r="H1540">
        <v>2021</v>
      </c>
      <c r="I1540">
        <v>85000</v>
      </c>
      <c r="J1540">
        <v>238085000</v>
      </c>
      <c r="K1540">
        <v>85000</v>
      </c>
      <c r="L1540">
        <v>238085000</v>
      </c>
    </row>
    <row r="1541" spans="1:12" x14ac:dyDescent="0.3">
      <c r="A1541" s="32">
        <v>44378</v>
      </c>
      <c r="B1541">
        <v>2022</v>
      </c>
      <c r="C1541" t="s">
        <v>71</v>
      </c>
      <c r="D1541" t="s">
        <v>40</v>
      </c>
      <c r="E1541" t="s">
        <v>6</v>
      </c>
      <c r="F1541">
        <v>303</v>
      </c>
      <c r="G1541">
        <v>215180</v>
      </c>
      <c r="H1541">
        <v>2021</v>
      </c>
      <c r="I1541">
        <v>85000</v>
      </c>
      <c r="J1541">
        <v>25755000</v>
      </c>
      <c r="K1541">
        <v>85000</v>
      </c>
      <c r="L1541">
        <v>25755000</v>
      </c>
    </row>
    <row r="1542" spans="1:12" x14ac:dyDescent="0.3">
      <c r="A1542" s="32">
        <v>44378</v>
      </c>
      <c r="B1542">
        <v>2022</v>
      </c>
      <c r="C1542" t="s">
        <v>71</v>
      </c>
      <c r="D1542" t="s">
        <v>27</v>
      </c>
      <c r="E1542" t="s">
        <v>6</v>
      </c>
      <c r="F1542">
        <v>76</v>
      </c>
      <c r="G1542">
        <v>12268</v>
      </c>
      <c r="H1542">
        <v>2021</v>
      </c>
      <c r="I1542">
        <v>85000</v>
      </c>
      <c r="J1542">
        <v>6460000</v>
      </c>
      <c r="K1542">
        <v>85000</v>
      </c>
      <c r="L1542">
        <v>6460000</v>
      </c>
    </row>
    <row r="1543" spans="1:12" x14ac:dyDescent="0.3">
      <c r="A1543" s="32">
        <v>44378</v>
      </c>
      <c r="B1543">
        <v>2022</v>
      </c>
      <c r="C1543" t="s">
        <v>71</v>
      </c>
      <c r="D1543" t="s">
        <v>41</v>
      </c>
      <c r="E1543" t="s">
        <v>6</v>
      </c>
      <c r="F1543">
        <v>36</v>
      </c>
      <c r="G1543">
        <v>76665</v>
      </c>
      <c r="H1543">
        <v>2021</v>
      </c>
      <c r="I1543">
        <v>85000</v>
      </c>
      <c r="J1543">
        <v>3060000</v>
      </c>
      <c r="K1543">
        <v>85000</v>
      </c>
      <c r="L1543">
        <v>3060000</v>
      </c>
    </row>
    <row r="1544" spans="1:12" x14ac:dyDescent="0.3">
      <c r="A1544" s="32">
        <v>44409</v>
      </c>
      <c r="B1544">
        <v>2022</v>
      </c>
      <c r="C1544" t="s">
        <v>71</v>
      </c>
      <c r="D1544" t="s">
        <v>32</v>
      </c>
      <c r="E1544" t="s">
        <v>6</v>
      </c>
      <c r="F1544">
        <v>666</v>
      </c>
      <c r="G1544">
        <v>58473</v>
      </c>
      <c r="H1544">
        <v>2021</v>
      </c>
      <c r="I1544">
        <v>85000</v>
      </c>
      <c r="J1544">
        <v>56610000</v>
      </c>
      <c r="K1544">
        <v>85000</v>
      </c>
      <c r="L1544">
        <v>56610000</v>
      </c>
    </row>
    <row r="1545" spans="1:12" x14ac:dyDescent="0.3">
      <c r="A1545" s="32">
        <v>44409</v>
      </c>
      <c r="B1545">
        <v>2022</v>
      </c>
      <c r="C1545" t="s">
        <v>71</v>
      </c>
      <c r="D1545" t="s">
        <v>10</v>
      </c>
      <c r="E1545" t="s">
        <v>6</v>
      </c>
      <c r="F1545">
        <v>26</v>
      </c>
      <c r="G1545">
        <v>25097</v>
      </c>
      <c r="H1545">
        <v>2021</v>
      </c>
      <c r="I1545">
        <v>85000</v>
      </c>
      <c r="J1545">
        <v>2210000</v>
      </c>
      <c r="K1545">
        <v>85000</v>
      </c>
      <c r="L1545">
        <v>2210000</v>
      </c>
    </row>
    <row r="1546" spans="1:12" x14ac:dyDescent="0.3">
      <c r="A1546" s="32">
        <v>44409</v>
      </c>
      <c r="B1546">
        <v>2022</v>
      </c>
      <c r="C1546" t="s">
        <v>71</v>
      </c>
      <c r="D1546" t="s">
        <v>21</v>
      </c>
      <c r="E1546" t="s">
        <v>6</v>
      </c>
      <c r="F1546">
        <v>191</v>
      </c>
      <c r="G1546">
        <v>54618</v>
      </c>
      <c r="H1546">
        <v>2021</v>
      </c>
      <c r="I1546">
        <v>85000</v>
      </c>
      <c r="J1546">
        <v>16235000</v>
      </c>
      <c r="K1546">
        <v>85000</v>
      </c>
      <c r="L1546">
        <v>16235000</v>
      </c>
    </row>
    <row r="1547" spans="1:12" x14ac:dyDescent="0.3">
      <c r="A1547" s="32">
        <v>44409</v>
      </c>
      <c r="B1547">
        <v>2022</v>
      </c>
      <c r="C1547" t="s">
        <v>71</v>
      </c>
      <c r="D1547" t="s">
        <v>22</v>
      </c>
      <c r="E1547" t="s">
        <v>6</v>
      </c>
      <c r="F1547">
        <v>19</v>
      </c>
      <c r="G1547">
        <v>1380</v>
      </c>
      <c r="H1547">
        <v>2021</v>
      </c>
      <c r="I1547">
        <v>85000</v>
      </c>
      <c r="J1547">
        <v>1615000</v>
      </c>
      <c r="K1547">
        <v>85000</v>
      </c>
      <c r="L1547">
        <v>1615000</v>
      </c>
    </row>
    <row r="1548" spans="1:12" x14ac:dyDescent="0.3">
      <c r="A1548" s="32">
        <v>44409</v>
      </c>
      <c r="B1548">
        <v>2022</v>
      </c>
      <c r="C1548" t="s">
        <v>71</v>
      </c>
      <c r="D1548" t="s">
        <v>11</v>
      </c>
      <c r="E1548" t="s">
        <v>6</v>
      </c>
      <c r="F1548">
        <v>238</v>
      </c>
      <c r="G1548">
        <v>27491</v>
      </c>
      <c r="H1548">
        <v>2021</v>
      </c>
      <c r="I1548">
        <v>85000</v>
      </c>
      <c r="J1548">
        <v>20230000</v>
      </c>
      <c r="K1548">
        <v>85000</v>
      </c>
      <c r="L1548">
        <v>20230000</v>
      </c>
    </row>
    <row r="1549" spans="1:12" x14ac:dyDescent="0.3">
      <c r="A1549" s="32">
        <v>44409</v>
      </c>
      <c r="B1549">
        <v>2022</v>
      </c>
      <c r="C1549" t="s">
        <v>71</v>
      </c>
      <c r="D1549" t="s">
        <v>12</v>
      </c>
      <c r="E1549" t="s">
        <v>6</v>
      </c>
      <c r="F1549">
        <v>2</v>
      </c>
      <c r="G1549">
        <v>584</v>
      </c>
      <c r="H1549">
        <v>2021</v>
      </c>
      <c r="I1549">
        <v>85000</v>
      </c>
      <c r="J1549">
        <v>170000</v>
      </c>
      <c r="K1549">
        <v>85000</v>
      </c>
      <c r="L1549">
        <v>170000</v>
      </c>
    </row>
    <row r="1550" spans="1:12" x14ac:dyDescent="0.3">
      <c r="A1550" s="32">
        <v>44409</v>
      </c>
      <c r="B1550">
        <v>2022</v>
      </c>
      <c r="C1550" t="s">
        <v>71</v>
      </c>
      <c r="D1550" t="s">
        <v>23</v>
      </c>
      <c r="E1550" t="s">
        <v>6</v>
      </c>
      <c r="F1550">
        <v>995</v>
      </c>
      <c r="G1550">
        <v>26069</v>
      </c>
      <c r="H1550">
        <v>2021</v>
      </c>
      <c r="I1550">
        <v>85000</v>
      </c>
      <c r="J1550">
        <v>84575000</v>
      </c>
      <c r="K1550">
        <v>85000</v>
      </c>
      <c r="L1550">
        <v>84575000</v>
      </c>
    </row>
    <row r="1551" spans="1:12" x14ac:dyDescent="0.3">
      <c r="A1551" s="32">
        <v>44409</v>
      </c>
      <c r="B1551">
        <v>2022</v>
      </c>
      <c r="C1551" t="s">
        <v>71</v>
      </c>
      <c r="D1551" t="s">
        <v>33</v>
      </c>
      <c r="E1551" t="s">
        <v>6</v>
      </c>
      <c r="F1551">
        <v>22</v>
      </c>
      <c r="G1551">
        <v>2316</v>
      </c>
      <c r="H1551">
        <v>2021</v>
      </c>
      <c r="I1551">
        <v>85000</v>
      </c>
      <c r="J1551">
        <v>1870000</v>
      </c>
      <c r="K1551">
        <v>85000</v>
      </c>
      <c r="L1551">
        <v>1870000</v>
      </c>
    </row>
    <row r="1552" spans="1:12" x14ac:dyDescent="0.3">
      <c r="A1552" s="32">
        <v>44409</v>
      </c>
      <c r="B1552">
        <v>2022</v>
      </c>
      <c r="C1552" t="s">
        <v>71</v>
      </c>
      <c r="D1552" t="s">
        <v>34</v>
      </c>
      <c r="E1552" t="s">
        <v>6</v>
      </c>
      <c r="F1552">
        <v>584</v>
      </c>
      <c r="G1552">
        <v>54721</v>
      </c>
      <c r="H1552">
        <v>2021</v>
      </c>
      <c r="I1552">
        <v>85000</v>
      </c>
      <c r="J1552">
        <v>49640000</v>
      </c>
      <c r="K1552">
        <v>85000</v>
      </c>
      <c r="L1552">
        <v>49640000</v>
      </c>
    </row>
    <row r="1553" spans="1:12" x14ac:dyDescent="0.3">
      <c r="A1553" s="32">
        <v>44409</v>
      </c>
      <c r="B1553">
        <v>2022</v>
      </c>
      <c r="C1553" t="s">
        <v>71</v>
      </c>
      <c r="D1553" t="s">
        <v>30</v>
      </c>
      <c r="E1553" t="s">
        <v>6</v>
      </c>
      <c r="F1553">
        <v>441</v>
      </c>
      <c r="G1553">
        <v>30342</v>
      </c>
      <c r="H1553">
        <v>2021</v>
      </c>
      <c r="I1553">
        <v>85000</v>
      </c>
      <c r="J1553">
        <v>37485000</v>
      </c>
      <c r="K1553">
        <v>85000</v>
      </c>
      <c r="L1553">
        <v>37485000</v>
      </c>
    </row>
    <row r="1554" spans="1:12" x14ac:dyDescent="0.3">
      <c r="A1554" s="32">
        <v>44409</v>
      </c>
      <c r="B1554">
        <v>2022</v>
      </c>
      <c r="C1554" t="s">
        <v>71</v>
      </c>
      <c r="D1554" t="s">
        <v>28</v>
      </c>
      <c r="E1554" t="s">
        <v>6</v>
      </c>
      <c r="F1554">
        <v>32</v>
      </c>
      <c r="G1554">
        <v>5430</v>
      </c>
      <c r="H1554">
        <v>2021</v>
      </c>
      <c r="I1554">
        <v>85000</v>
      </c>
      <c r="J1554">
        <v>2720000</v>
      </c>
      <c r="K1554">
        <v>85000</v>
      </c>
      <c r="L1554">
        <v>2720000</v>
      </c>
    </row>
    <row r="1555" spans="1:12" x14ac:dyDescent="0.3">
      <c r="A1555" s="32">
        <v>44409</v>
      </c>
      <c r="B1555">
        <v>2022</v>
      </c>
      <c r="C1555" t="s">
        <v>71</v>
      </c>
      <c r="D1555" t="s">
        <v>13</v>
      </c>
      <c r="E1555" t="s">
        <v>6</v>
      </c>
      <c r="F1555">
        <v>122</v>
      </c>
      <c r="G1555">
        <v>9978</v>
      </c>
      <c r="H1555">
        <v>2021</v>
      </c>
      <c r="I1555">
        <v>85000</v>
      </c>
      <c r="J1555">
        <v>10370000</v>
      </c>
      <c r="K1555">
        <v>85000</v>
      </c>
      <c r="L1555">
        <v>10370000</v>
      </c>
    </row>
    <row r="1556" spans="1:12" x14ac:dyDescent="0.3">
      <c r="A1556" s="32">
        <v>44409</v>
      </c>
      <c r="B1556">
        <v>2022</v>
      </c>
      <c r="C1556" t="s">
        <v>71</v>
      </c>
      <c r="D1556" t="s">
        <v>31</v>
      </c>
      <c r="E1556" t="s">
        <v>6</v>
      </c>
      <c r="F1556">
        <v>137</v>
      </c>
      <c r="G1556">
        <v>26589</v>
      </c>
      <c r="H1556">
        <v>2021</v>
      </c>
      <c r="I1556">
        <v>85000</v>
      </c>
      <c r="J1556">
        <v>11645000</v>
      </c>
      <c r="K1556">
        <v>85000</v>
      </c>
      <c r="L1556">
        <v>11645000</v>
      </c>
    </row>
    <row r="1557" spans="1:12" x14ac:dyDescent="0.3">
      <c r="A1557" s="32">
        <v>44409</v>
      </c>
      <c r="B1557">
        <v>2022</v>
      </c>
      <c r="C1557" t="s">
        <v>71</v>
      </c>
      <c r="D1557" t="s">
        <v>35</v>
      </c>
      <c r="E1557" t="s">
        <v>6</v>
      </c>
      <c r="F1557">
        <v>3319</v>
      </c>
      <c r="G1557">
        <v>79751</v>
      </c>
      <c r="H1557">
        <v>2021</v>
      </c>
      <c r="I1557">
        <v>85000</v>
      </c>
      <c r="J1557">
        <v>282115000</v>
      </c>
      <c r="K1557">
        <v>85000</v>
      </c>
      <c r="L1557">
        <v>282115000</v>
      </c>
    </row>
    <row r="1558" spans="1:12" x14ac:dyDescent="0.3">
      <c r="A1558" s="32">
        <v>44409</v>
      </c>
      <c r="B1558">
        <v>2022</v>
      </c>
      <c r="C1558" t="s">
        <v>71</v>
      </c>
      <c r="D1558" t="s">
        <v>36</v>
      </c>
      <c r="E1558" t="s">
        <v>6</v>
      </c>
      <c r="F1558">
        <v>598</v>
      </c>
      <c r="G1558">
        <v>52507</v>
      </c>
      <c r="H1558">
        <v>2021</v>
      </c>
      <c r="I1558">
        <v>85000</v>
      </c>
      <c r="J1558">
        <v>50830000</v>
      </c>
      <c r="K1558">
        <v>85000</v>
      </c>
      <c r="L1558">
        <v>50830000</v>
      </c>
    </row>
    <row r="1559" spans="1:12" x14ac:dyDescent="0.3">
      <c r="A1559" s="32">
        <v>44409</v>
      </c>
      <c r="B1559">
        <v>2022</v>
      </c>
      <c r="C1559" t="s">
        <v>71</v>
      </c>
      <c r="D1559" t="s">
        <v>24</v>
      </c>
      <c r="E1559" t="s">
        <v>6</v>
      </c>
      <c r="F1559">
        <v>457</v>
      </c>
      <c r="G1559">
        <v>67859</v>
      </c>
      <c r="H1559">
        <v>2021</v>
      </c>
      <c r="I1559">
        <v>85000</v>
      </c>
      <c r="J1559">
        <v>38845000</v>
      </c>
      <c r="K1559">
        <v>85000</v>
      </c>
      <c r="L1559">
        <v>38845000</v>
      </c>
    </row>
    <row r="1560" spans="1:12" x14ac:dyDescent="0.3">
      <c r="A1560" s="32">
        <v>44409</v>
      </c>
      <c r="B1560">
        <v>2022</v>
      </c>
      <c r="C1560" t="s">
        <v>71</v>
      </c>
      <c r="D1560" t="s">
        <v>37</v>
      </c>
      <c r="E1560" t="s">
        <v>6</v>
      </c>
      <c r="F1560">
        <v>2419</v>
      </c>
      <c r="G1560">
        <v>119076</v>
      </c>
      <c r="H1560">
        <v>2021</v>
      </c>
      <c r="I1560">
        <v>85000</v>
      </c>
      <c r="J1560">
        <v>205615000</v>
      </c>
      <c r="K1560">
        <v>85000</v>
      </c>
      <c r="L1560">
        <v>205615000</v>
      </c>
    </row>
    <row r="1561" spans="1:12" x14ac:dyDescent="0.3">
      <c r="A1561" s="32">
        <v>44409</v>
      </c>
      <c r="B1561">
        <v>2022</v>
      </c>
      <c r="C1561" t="s">
        <v>71</v>
      </c>
      <c r="D1561" t="s">
        <v>25</v>
      </c>
      <c r="E1561" t="s">
        <v>6</v>
      </c>
      <c r="F1561">
        <v>485</v>
      </c>
      <c r="G1561">
        <v>33821</v>
      </c>
      <c r="H1561">
        <v>2021</v>
      </c>
      <c r="I1561">
        <v>85000</v>
      </c>
      <c r="J1561">
        <v>41225000</v>
      </c>
      <c r="K1561">
        <v>85000</v>
      </c>
      <c r="L1561">
        <v>41225000</v>
      </c>
    </row>
    <row r="1562" spans="1:12" x14ac:dyDescent="0.3">
      <c r="A1562" s="32">
        <v>44409</v>
      </c>
      <c r="B1562">
        <v>2022</v>
      </c>
      <c r="C1562" t="s">
        <v>71</v>
      </c>
      <c r="D1562" t="s">
        <v>19</v>
      </c>
      <c r="E1562" t="s">
        <v>6</v>
      </c>
      <c r="F1562">
        <v>34</v>
      </c>
      <c r="G1562">
        <v>3496</v>
      </c>
      <c r="H1562">
        <v>2021</v>
      </c>
      <c r="I1562">
        <v>85000</v>
      </c>
      <c r="J1562">
        <v>2890000</v>
      </c>
      <c r="K1562">
        <v>85000</v>
      </c>
      <c r="L1562">
        <v>2890000</v>
      </c>
    </row>
    <row r="1563" spans="1:12" x14ac:dyDescent="0.3">
      <c r="A1563" s="32">
        <v>44409</v>
      </c>
      <c r="B1563">
        <v>2022</v>
      </c>
      <c r="C1563" t="s">
        <v>71</v>
      </c>
      <c r="D1563" t="s">
        <v>26</v>
      </c>
      <c r="E1563" t="s">
        <v>6</v>
      </c>
      <c r="F1563">
        <v>342</v>
      </c>
      <c r="G1563">
        <v>27376</v>
      </c>
      <c r="H1563">
        <v>2021</v>
      </c>
      <c r="I1563">
        <v>85000</v>
      </c>
      <c r="J1563">
        <v>29070000</v>
      </c>
      <c r="K1563">
        <v>85000</v>
      </c>
      <c r="L1563">
        <v>29070000</v>
      </c>
    </row>
    <row r="1564" spans="1:12" x14ac:dyDescent="0.3">
      <c r="A1564" s="32">
        <v>44409</v>
      </c>
      <c r="B1564">
        <v>2022</v>
      </c>
      <c r="C1564" t="s">
        <v>71</v>
      </c>
      <c r="D1564" t="s">
        <v>38</v>
      </c>
      <c r="E1564" t="s">
        <v>6</v>
      </c>
      <c r="F1564">
        <v>1451</v>
      </c>
      <c r="G1564">
        <v>57021</v>
      </c>
      <c r="H1564">
        <v>2021</v>
      </c>
      <c r="I1564">
        <v>85000</v>
      </c>
      <c r="J1564">
        <v>123335000</v>
      </c>
      <c r="K1564">
        <v>85000</v>
      </c>
      <c r="L1564">
        <v>123335000</v>
      </c>
    </row>
    <row r="1565" spans="1:12" x14ac:dyDescent="0.3">
      <c r="A1565" s="32">
        <v>44409</v>
      </c>
      <c r="B1565">
        <v>2022</v>
      </c>
      <c r="C1565" t="s">
        <v>71</v>
      </c>
      <c r="D1565" t="s">
        <v>39</v>
      </c>
      <c r="E1565" t="s">
        <v>6</v>
      </c>
      <c r="F1565">
        <v>2745</v>
      </c>
      <c r="G1565">
        <v>109440</v>
      </c>
      <c r="H1565">
        <v>2021</v>
      </c>
      <c r="I1565">
        <v>85000</v>
      </c>
      <c r="J1565">
        <v>233325000</v>
      </c>
      <c r="K1565">
        <v>85000</v>
      </c>
      <c r="L1565">
        <v>233325000</v>
      </c>
    </row>
    <row r="1566" spans="1:12" x14ac:dyDescent="0.3">
      <c r="A1566" s="32">
        <v>44409</v>
      </c>
      <c r="B1566">
        <v>2022</v>
      </c>
      <c r="C1566" t="s">
        <v>71</v>
      </c>
      <c r="D1566" t="s">
        <v>40</v>
      </c>
      <c r="E1566" t="s">
        <v>6</v>
      </c>
      <c r="F1566">
        <v>531</v>
      </c>
      <c r="G1566">
        <v>146734</v>
      </c>
      <c r="H1566">
        <v>2021</v>
      </c>
      <c r="I1566">
        <v>85000</v>
      </c>
      <c r="J1566">
        <v>45135000</v>
      </c>
      <c r="K1566">
        <v>85000</v>
      </c>
      <c r="L1566">
        <v>45135000</v>
      </c>
    </row>
    <row r="1567" spans="1:12" x14ac:dyDescent="0.3">
      <c r="A1567" s="32">
        <v>44409</v>
      </c>
      <c r="B1567">
        <v>2022</v>
      </c>
      <c r="C1567" t="s">
        <v>71</v>
      </c>
      <c r="D1567" t="s">
        <v>27</v>
      </c>
      <c r="E1567" t="s">
        <v>6</v>
      </c>
      <c r="F1567">
        <v>114</v>
      </c>
      <c r="G1567">
        <v>11192</v>
      </c>
      <c r="H1567">
        <v>2021</v>
      </c>
      <c r="I1567">
        <v>85000</v>
      </c>
      <c r="J1567">
        <v>9690000</v>
      </c>
      <c r="K1567">
        <v>85000</v>
      </c>
      <c r="L1567">
        <v>9690000</v>
      </c>
    </row>
    <row r="1568" spans="1:12" x14ac:dyDescent="0.3">
      <c r="A1568" s="32">
        <v>44409</v>
      </c>
      <c r="B1568">
        <v>2022</v>
      </c>
      <c r="C1568" t="s">
        <v>71</v>
      </c>
      <c r="D1568" t="s">
        <v>41</v>
      </c>
      <c r="E1568" t="s">
        <v>6</v>
      </c>
      <c r="F1568">
        <v>80</v>
      </c>
      <c r="G1568">
        <v>63613</v>
      </c>
      <c r="H1568">
        <v>2021</v>
      </c>
      <c r="I1568">
        <v>85000</v>
      </c>
      <c r="J1568">
        <v>6800000</v>
      </c>
      <c r="K1568">
        <v>85000</v>
      </c>
      <c r="L1568">
        <v>6800000</v>
      </c>
    </row>
    <row r="1569" spans="1:12" x14ac:dyDescent="0.3">
      <c r="A1569" s="32">
        <v>44440</v>
      </c>
      <c r="B1569">
        <v>2022</v>
      </c>
      <c r="C1569" t="s">
        <v>71</v>
      </c>
      <c r="D1569" t="s">
        <v>32</v>
      </c>
      <c r="E1569" t="s">
        <v>6</v>
      </c>
      <c r="F1569">
        <v>766</v>
      </c>
      <c r="G1569">
        <v>51764</v>
      </c>
      <c r="H1569">
        <v>2021</v>
      </c>
      <c r="I1569">
        <v>85000</v>
      </c>
      <c r="J1569">
        <v>65110000</v>
      </c>
      <c r="K1569">
        <v>85000</v>
      </c>
      <c r="L1569">
        <v>65110000</v>
      </c>
    </row>
    <row r="1570" spans="1:12" x14ac:dyDescent="0.3">
      <c r="A1570" s="32">
        <v>44440</v>
      </c>
      <c r="B1570">
        <v>2022</v>
      </c>
      <c r="C1570" t="s">
        <v>71</v>
      </c>
      <c r="D1570" t="s">
        <v>10</v>
      </c>
      <c r="E1570" t="s">
        <v>6</v>
      </c>
      <c r="F1570">
        <v>38</v>
      </c>
      <c r="G1570">
        <v>24438</v>
      </c>
      <c r="H1570">
        <v>2021</v>
      </c>
      <c r="I1570">
        <v>85000</v>
      </c>
      <c r="J1570">
        <v>3230000</v>
      </c>
      <c r="K1570">
        <v>85000</v>
      </c>
      <c r="L1570">
        <v>3230000</v>
      </c>
    </row>
    <row r="1571" spans="1:12" x14ac:dyDescent="0.3">
      <c r="A1571" s="32">
        <v>44440</v>
      </c>
      <c r="B1571">
        <v>2022</v>
      </c>
      <c r="C1571" t="s">
        <v>71</v>
      </c>
      <c r="D1571" t="s">
        <v>21</v>
      </c>
      <c r="E1571" t="s">
        <v>6</v>
      </c>
      <c r="F1571">
        <v>475</v>
      </c>
      <c r="G1571">
        <v>48021</v>
      </c>
      <c r="H1571">
        <v>2021</v>
      </c>
      <c r="I1571">
        <v>85000</v>
      </c>
      <c r="J1571">
        <v>40375000</v>
      </c>
      <c r="K1571">
        <v>85000</v>
      </c>
      <c r="L1571">
        <v>40375000</v>
      </c>
    </row>
    <row r="1572" spans="1:12" x14ac:dyDescent="0.3">
      <c r="A1572" s="32">
        <v>44440</v>
      </c>
      <c r="B1572">
        <v>2022</v>
      </c>
      <c r="C1572" t="s">
        <v>71</v>
      </c>
      <c r="D1572" t="s">
        <v>22</v>
      </c>
      <c r="E1572" t="s">
        <v>6</v>
      </c>
      <c r="F1572">
        <v>25</v>
      </c>
      <c r="G1572">
        <v>1162</v>
      </c>
      <c r="H1572">
        <v>2021</v>
      </c>
      <c r="I1572">
        <v>85000</v>
      </c>
      <c r="J1572">
        <v>2125000</v>
      </c>
      <c r="K1572">
        <v>85000</v>
      </c>
      <c r="L1572">
        <v>2125000</v>
      </c>
    </row>
    <row r="1573" spans="1:12" x14ac:dyDescent="0.3">
      <c r="A1573" s="32">
        <v>44440</v>
      </c>
      <c r="B1573">
        <v>2022</v>
      </c>
      <c r="C1573" t="s">
        <v>71</v>
      </c>
      <c r="D1573" t="s">
        <v>11</v>
      </c>
      <c r="E1573" t="s">
        <v>6</v>
      </c>
      <c r="F1573">
        <v>244</v>
      </c>
      <c r="G1573">
        <v>24790</v>
      </c>
      <c r="H1573">
        <v>2021</v>
      </c>
      <c r="I1573">
        <v>85000</v>
      </c>
      <c r="J1573">
        <v>20740000</v>
      </c>
      <c r="K1573">
        <v>85000</v>
      </c>
      <c r="L1573">
        <v>20740000</v>
      </c>
    </row>
    <row r="1574" spans="1:12" x14ac:dyDescent="0.3">
      <c r="A1574" s="32">
        <v>44440</v>
      </c>
      <c r="B1574">
        <v>2022</v>
      </c>
      <c r="C1574" t="s">
        <v>71</v>
      </c>
      <c r="D1574" t="s">
        <v>23</v>
      </c>
      <c r="E1574" t="s">
        <v>6</v>
      </c>
      <c r="F1574">
        <v>809</v>
      </c>
      <c r="G1574">
        <v>17347</v>
      </c>
      <c r="H1574">
        <v>2021</v>
      </c>
      <c r="I1574">
        <v>85000</v>
      </c>
      <c r="J1574">
        <v>68765000</v>
      </c>
      <c r="K1574">
        <v>85000</v>
      </c>
      <c r="L1574">
        <v>68765000</v>
      </c>
    </row>
    <row r="1575" spans="1:12" x14ac:dyDescent="0.3">
      <c r="A1575" s="32">
        <v>44440</v>
      </c>
      <c r="B1575">
        <v>2022</v>
      </c>
      <c r="C1575" t="s">
        <v>71</v>
      </c>
      <c r="D1575" t="s">
        <v>33</v>
      </c>
      <c r="E1575" t="s">
        <v>6</v>
      </c>
      <c r="F1575">
        <v>87</v>
      </c>
      <c r="G1575">
        <v>3081</v>
      </c>
      <c r="H1575">
        <v>2021</v>
      </c>
      <c r="I1575">
        <v>85000</v>
      </c>
      <c r="J1575">
        <v>7395000</v>
      </c>
      <c r="K1575">
        <v>85000</v>
      </c>
      <c r="L1575">
        <v>7395000</v>
      </c>
    </row>
    <row r="1576" spans="1:12" x14ac:dyDescent="0.3">
      <c r="A1576" s="32">
        <v>44440</v>
      </c>
      <c r="B1576">
        <v>2022</v>
      </c>
      <c r="C1576" t="s">
        <v>71</v>
      </c>
      <c r="D1576" t="s">
        <v>34</v>
      </c>
      <c r="E1576" t="s">
        <v>6</v>
      </c>
      <c r="F1576">
        <v>959</v>
      </c>
      <c r="G1576">
        <v>71820</v>
      </c>
      <c r="H1576">
        <v>2021</v>
      </c>
      <c r="I1576">
        <v>85000</v>
      </c>
      <c r="J1576">
        <v>81515000</v>
      </c>
      <c r="K1576">
        <v>85000</v>
      </c>
      <c r="L1576">
        <v>81515000</v>
      </c>
    </row>
    <row r="1577" spans="1:12" x14ac:dyDescent="0.3">
      <c r="A1577" s="32">
        <v>44440</v>
      </c>
      <c r="B1577">
        <v>2022</v>
      </c>
      <c r="C1577" t="s">
        <v>71</v>
      </c>
      <c r="D1577" t="s">
        <v>30</v>
      </c>
      <c r="E1577" t="s">
        <v>6</v>
      </c>
      <c r="F1577">
        <v>691</v>
      </c>
      <c r="G1577">
        <v>32590</v>
      </c>
      <c r="H1577">
        <v>2021</v>
      </c>
      <c r="I1577">
        <v>85000</v>
      </c>
      <c r="J1577">
        <v>58735000</v>
      </c>
      <c r="K1577">
        <v>85000</v>
      </c>
      <c r="L1577">
        <v>58735000</v>
      </c>
    </row>
    <row r="1578" spans="1:12" x14ac:dyDescent="0.3">
      <c r="A1578" s="32">
        <v>44440</v>
      </c>
      <c r="B1578">
        <v>2022</v>
      </c>
      <c r="C1578" t="s">
        <v>71</v>
      </c>
      <c r="D1578" t="s">
        <v>28</v>
      </c>
      <c r="E1578" t="s">
        <v>6</v>
      </c>
      <c r="F1578">
        <v>33</v>
      </c>
      <c r="G1578">
        <v>4975</v>
      </c>
      <c r="H1578">
        <v>2021</v>
      </c>
      <c r="I1578">
        <v>85000</v>
      </c>
      <c r="J1578">
        <v>2805000</v>
      </c>
      <c r="K1578">
        <v>85000</v>
      </c>
      <c r="L1578">
        <v>2805000</v>
      </c>
    </row>
    <row r="1579" spans="1:12" x14ac:dyDescent="0.3">
      <c r="A1579" s="32">
        <v>44440</v>
      </c>
      <c r="B1579">
        <v>2022</v>
      </c>
      <c r="C1579" t="s">
        <v>71</v>
      </c>
      <c r="D1579" t="s">
        <v>13</v>
      </c>
      <c r="E1579" t="s">
        <v>6</v>
      </c>
      <c r="F1579">
        <v>157</v>
      </c>
      <c r="G1579">
        <v>7354</v>
      </c>
      <c r="H1579">
        <v>2021</v>
      </c>
      <c r="I1579">
        <v>85000</v>
      </c>
      <c r="J1579">
        <v>13345000</v>
      </c>
      <c r="K1579">
        <v>85000</v>
      </c>
      <c r="L1579">
        <v>13345000</v>
      </c>
    </row>
    <row r="1580" spans="1:12" x14ac:dyDescent="0.3">
      <c r="A1580" s="32">
        <v>44440</v>
      </c>
      <c r="B1580">
        <v>2022</v>
      </c>
      <c r="C1580" t="s">
        <v>71</v>
      </c>
      <c r="D1580" t="s">
        <v>31</v>
      </c>
      <c r="E1580" t="s">
        <v>6</v>
      </c>
      <c r="F1580">
        <v>149</v>
      </c>
      <c r="G1580">
        <v>24528</v>
      </c>
      <c r="H1580">
        <v>2021</v>
      </c>
      <c r="I1580">
        <v>85000</v>
      </c>
      <c r="J1580">
        <v>12665000</v>
      </c>
      <c r="K1580">
        <v>85000</v>
      </c>
      <c r="L1580">
        <v>12665000</v>
      </c>
    </row>
    <row r="1581" spans="1:12" x14ac:dyDescent="0.3">
      <c r="A1581" s="32">
        <v>44440</v>
      </c>
      <c r="B1581">
        <v>2022</v>
      </c>
      <c r="C1581" t="s">
        <v>71</v>
      </c>
      <c r="D1581" t="s">
        <v>35</v>
      </c>
      <c r="E1581" t="s">
        <v>6</v>
      </c>
      <c r="F1581">
        <v>3539</v>
      </c>
      <c r="G1581">
        <v>80292</v>
      </c>
      <c r="H1581">
        <v>2021</v>
      </c>
      <c r="I1581">
        <v>85000</v>
      </c>
      <c r="J1581">
        <v>300815000</v>
      </c>
      <c r="K1581">
        <v>85000</v>
      </c>
      <c r="L1581">
        <v>300815000</v>
      </c>
    </row>
    <row r="1582" spans="1:12" x14ac:dyDescent="0.3">
      <c r="A1582" s="32">
        <v>44440</v>
      </c>
      <c r="B1582">
        <v>2022</v>
      </c>
      <c r="C1582" t="s">
        <v>71</v>
      </c>
      <c r="D1582" t="s">
        <v>36</v>
      </c>
      <c r="E1582" t="s">
        <v>6</v>
      </c>
      <c r="F1582">
        <v>789</v>
      </c>
      <c r="G1582">
        <v>48245</v>
      </c>
      <c r="H1582">
        <v>2021</v>
      </c>
      <c r="I1582">
        <v>85000</v>
      </c>
      <c r="J1582">
        <v>67065000</v>
      </c>
      <c r="K1582">
        <v>85000</v>
      </c>
      <c r="L1582">
        <v>67065000</v>
      </c>
    </row>
    <row r="1583" spans="1:12" x14ac:dyDescent="0.3">
      <c r="A1583" s="32">
        <v>44440</v>
      </c>
      <c r="B1583">
        <v>2022</v>
      </c>
      <c r="C1583" t="s">
        <v>71</v>
      </c>
      <c r="D1583" t="s">
        <v>24</v>
      </c>
      <c r="E1583" t="s">
        <v>6</v>
      </c>
      <c r="F1583">
        <v>590</v>
      </c>
      <c r="G1583">
        <v>65166</v>
      </c>
      <c r="H1583">
        <v>2021</v>
      </c>
      <c r="I1583">
        <v>85000</v>
      </c>
      <c r="J1583">
        <v>50150000</v>
      </c>
      <c r="K1583">
        <v>85000</v>
      </c>
      <c r="L1583">
        <v>50150000</v>
      </c>
    </row>
    <row r="1584" spans="1:12" x14ac:dyDescent="0.3">
      <c r="A1584" s="32">
        <v>44440</v>
      </c>
      <c r="B1584">
        <v>2022</v>
      </c>
      <c r="C1584" t="s">
        <v>71</v>
      </c>
      <c r="D1584" t="s">
        <v>37</v>
      </c>
      <c r="E1584" t="s">
        <v>6</v>
      </c>
      <c r="F1584">
        <v>2166</v>
      </c>
      <c r="G1584">
        <v>92351</v>
      </c>
      <c r="H1584">
        <v>2021</v>
      </c>
      <c r="I1584">
        <v>85000</v>
      </c>
      <c r="J1584">
        <v>184110000</v>
      </c>
      <c r="K1584">
        <v>85000</v>
      </c>
      <c r="L1584">
        <v>184110000</v>
      </c>
    </row>
    <row r="1585" spans="1:12" x14ac:dyDescent="0.3">
      <c r="A1585" s="32">
        <v>44440</v>
      </c>
      <c r="B1585">
        <v>2022</v>
      </c>
      <c r="C1585" t="s">
        <v>71</v>
      </c>
      <c r="D1585" t="s">
        <v>25</v>
      </c>
      <c r="E1585" t="s">
        <v>6</v>
      </c>
      <c r="F1585">
        <v>490</v>
      </c>
      <c r="G1585">
        <v>28355</v>
      </c>
      <c r="H1585">
        <v>2021</v>
      </c>
      <c r="I1585">
        <v>85000</v>
      </c>
      <c r="J1585">
        <v>41650000</v>
      </c>
      <c r="K1585">
        <v>85000</v>
      </c>
      <c r="L1585">
        <v>41650000</v>
      </c>
    </row>
    <row r="1586" spans="1:12" x14ac:dyDescent="0.3">
      <c r="A1586" s="32">
        <v>44440</v>
      </c>
      <c r="B1586">
        <v>2022</v>
      </c>
      <c r="C1586" t="s">
        <v>71</v>
      </c>
      <c r="D1586" t="s">
        <v>19</v>
      </c>
      <c r="E1586" t="s">
        <v>6</v>
      </c>
      <c r="F1586">
        <v>48</v>
      </c>
      <c r="G1586">
        <v>3211</v>
      </c>
      <c r="H1586">
        <v>2021</v>
      </c>
      <c r="I1586">
        <v>85000</v>
      </c>
      <c r="J1586">
        <v>4080000</v>
      </c>
      <c r="K1586">
        <v>85000</v>
      </c>
      <c r="L1586">
        <v>4080000</v>
      </c>
    </row>
    <row r="1587" spans="1:12" x14ac:dyDescent="0.3">
      <c r="A1587" s="32">
        <v>44440</v>
      </c>
      <c r="B1587">
        <v>2022</v>
      </c>
      <c r="C1587" t="s">
        <v>71</v>
      </c>
      <c r="D1587" t="s">
        <v>26</v>
      </c>
      <c r="E1587" t="s">
        <v>6</v>
      </c>
      <c r="F1587">
        <v>487</v>
      </c>
      <c r="G1587">
        <v>24819</v>
      </c>
      <c r="H1587">
        <v>2021</v>
      </c>
      <c r="I1587">
        <v>85000</v>
      </c>
      <c r="J1587">
        <v>41395000</v>
      </c>
      <c r="K1587">
        <v>85000</v>
      </c>
      <c r="L1587">
        <v>41395000</v>
      </c>
    </row>
    <row r="1588" spans="1:12" x14ac:dyDescent="0.3">
      <c r="A1588" s="32">
        <v>44440</v>
      </c>
      <c r="B1588">
        <v>2022</v>
      </c>
      <c r="C1588" t="s">
        <v>71</v>
      </c>
      <c r="D1588" t="s">
        <v>38</v>
      </c>
      <c r="E1588" t="s">
        <v>6</v>
      </c>
      <c r="F1588">
        <v>1625</v>
      </c>
      <c r="G1588">
        <v>48502</v>
      </c>
      <c r="H1588">
        <v>2021</v>
      </c>
      <c r="I1588">
        <v>85000</v>
      </c>
      <c r="J1588">
        <v>138125000</v>
      </c>
      <c r="K1588">
        <v>85000</v>
      </c>
      <c r="L1588">
        <v>138125000</v>
      </c>
    </row>
    <row r="1589" spans="1:12" x14ac:dyDescent="0.3">
      <c r="A1589" s="32">
        <v>44440</v>
      </c>
      <c r="B1589">
        <v>2022</v>
      </c>
      <c r="C1589" t="s">
        <v>71</v>
      </c>
      <c r="D1589" t="s">
        <v>39</v>
      </c>
      <c r="E1589" t="s">
        <v>6</v>
      </c>
      <c r="F1589">
        <v>2880</v>
      </c>
      <c r="G1589">
        <v>108477</v>
      </c>
      <c r="H1589">
        <v>2021</v>
      </c>
      <c r="I1589">
        <v>85000</v>
      </c>
      <c r="J1589">
        <v>244800000</v>
      </c>
      <c r="K1589">
        <v>85000</v>
      </c>
      <c r="L1589">
        <v>244800000</v>
      </c>
    </row>
    <row r="1590" spans="1:12" x14ac:dyDescent="0.3">
      <c r="A1590" s="32">
        <v>44440</v>
      </c>
      <c r="B1590">
        <v>2022</v>
      </c>
      <c r="C1590" t="s">
        <v>71</v>
      </c>
      <c r="D1590" t="s">
        <v>40</v>
      </c>
      <c r="E1590" t="s">
        <v>6</v>
      </c>
      <c r="F1590">
        <v>730</v>
      </c>
      <c r="G1590">
        <v>132962</v>
      </c>
      <c r="H1590">
        <v>2021</v>
      </c>
      <c r="I1590">
        <v>85000</v>
      </c>
      <c r="J1590">
        <v>62050000</v>
      </c>
      <c r="K1590">
        <v>85000</v>
      </c>
      <c r="L1590">
        <v>62050000</v>
      </c>
    </row>
    <row r="1591" spans="1:12" x14ac:dyDescent="0.3">
      <c r="A1591" s="32">
        <v>44440</v>
      </c>
      <c r="B1591">
        <v>2022</v>
      </c>
      <c r="C1591" t="s">
        <v>71</v>
      </c>
      <c r="D1591" t="s">
        <v>27</v>
      </c>
      <c r="E1591" t="s">
        <v>6</v>
      </c>
      <c r="F1591">
        <v>169</v>
      </c>
      <c r="G1591">
        <v>9926</v>
      </c>
      <c r="H1591">
        <v>2021</v>
      </c>
      <c r="I1591">
        <v>85000</v>
      </c>
      <c r="J1591">
        <v>14365000</v>
      </c>
      <c r="K1591">
        <v>85000</v>
      </c>
      <c r="L1591">
        <v>14365000</v>
      </c>
    </row>
    <row r="1592" spans="1:12" x14ac:dyDescent="0.3">
      <c r="A1592" s="32">
        <v>44440</v>
      </c>
      <c r="B1592">
        <v>2022</v>
      </c>
      <c r="C1592" t="s">
        <v>71</v>
      </c>
      <c r="D1592" t="s">
        <v>41</v>
      </c>
      <c r="E1592" t="s">
        <v>6</v>
      </c>
      <c r="F1592">
        <v>84</v>
      </c>
      <c r="G1592">
        <v>65430</v>
      </c>
      <c r="H1592">
        <v>2021</v>
      </c>
      <c r="I1592">
        <v>85000</v>
      </c>
      <c r="J1592">
        <v>7140000</v>
      </c>
      <c r="K1592">
        <v>85000</v>
      </c>
      <c r="L1592">
        <v>7140000</v>
      </c>
    </row>
    <row r="1593" spans="1:12" x14ac:dyDescent="0.3">
      <c r="A1593" s="32">
        <v>44470</v>
      </c>
      <c r="B1593">
        <v>2022</v>
      </c>
      <c r="C1593" t="s">
        <v>70</v>
      </c>
      <c r="D1593" t="s">
        <v>32</v>
      </c>
      <c r="E1593" t="s">
        <v>6</v>
      </c>
      <c r="F1593">
        <v>993</v>
      </c>
      <c r="G1593">
        <v>88110</v>
      </c>
      <c r="H1593">
        <v>2021</v>
      </c>
      <c r="I1593">
        <v>85000</v>
      </c>
      <c r="J1593">
        <v>84405000</v>
      </c>
      <c r="K1593">
        <v>85000</v>
      </c>
      <c r="L1593">
        <v>84405000</v>
      </c>
    </row>
    <row r="1594" spans="1:12" x14ac:dyDescent="0.3">
      <c r="A1594" s="32">
        <v>44470</v>
      </c>
      <c r="B1594">
        <v>2022</v>
      </c>
      <c r="C1594" t="s">
        <v>70</v>
      </c>
      <c r="D1594" t="s">
        <v>10</v>
      </c>
      <c r="E1594" t="s">
        <v>6</v>
      </c>
      <c r="F1594">
        <v>28</v>
      </c>
      <c r="G1594">
        <v>32155</v>
      </c>
      <c r="H1594">
        <v>2021</v>
      </c>
      <c r="I1594">
        <v>85000</v>
      </c>
      <c r="J1594">
        <v>2380000</v>
      </c>
      <c r="K1594">
        <v>85000</v>
      </c>
      <c r="L1594">
        <v>2380000</v>
      </c>
    </row>
    <row r="1595" spans="1:12" x14ac:dyDescent="0.3">
      <c r="A1595" s="32">
        <v>44470</v>
      </c>
      <c r="B1595">
        <v>2022</v>
      </c>
      <c r="C1595" t="s">
        <v>70</v>
      </c>
      <c r="D1595" t="s">
        <v>21</v>
      </c>
      <c r="E1595" t="s">
        <v>6</v>
      </c>
      <c r="F1595">
        <v>470</v>
      </c>
      <c r="G1595">
        <v>50679</v>
      </c>
      <c r="H1595">
        <v>2021</v>
      </c>
      <c r="I1595">
        <v>85000</v>
      </c>
      <c r="J1595">
        <v>39950000</v>
      </c>
      <c r="K1595">
        <v>85000</v>
      </c>
      <c r="L1595">
        <v>39950000</v>
      </c>
    </row>
    <row r="1596" spans="1:12" x14ac:dyDescent="0.3">
      <c r="A1596" s="32">
        <v>44470</v>
      </c>
      <c r="B1596">
        <v>2022</v>
      </c>
      <c r="C1596" t="s">
        <v>70</v>
      </c>
      <c r="D1596" t="s">
        <v>22</v>
      </c>
      <c r="E1596" t="s">
        <v>6</v>
      </c>
      <c r="F1596">
        <v>18</v>
      </c>
      <c r="G1596">
        <v>1792</v>
      </c>
      <c r="H1596">
        <v>2021</v>
      </c>
      <c r="I1596">
        <v>85000</v>
      </c>
      <c r="J1596">
        <v>1530000</v>
      </c>
      <c r="K1596">
        <v>85000</v>
      </c>
      <c r="L1596">
        <v>1530000</v>
      </c>
    </row>
    <row r="1597" spans="1:12" x14ac:dyDescent="0.3">
      <c r="A1597" s="32">
        <v>44470</v>
      </c>
      <c r="B1597">
        <v>2022</v>
      </c>
      <c r="C1597" t="s">
        <v>70</v>
      </c>
      <c r="D1597" t="s">
        <v>11</v>
      </c>
      <c r="E1597" t="s">
        <v>6</v>
      </c>
      <c r="F1597">
        <v>301</v>
      </c>
      <c r="G1597">
        <v>33464</v>
      </c>
      <c r="H1597">
        <v>2021</v>
      </c>
      <c r="I1597">
        <v>85000</v>
      </c>
      <c r="J1597">
        <v>25585000</v>
      </c>
      <c r="K1597">
        <v>85000</v>
      </c>
      <c r="L1597">
        <v>25585000</v>
      </c>
    </row>
    <row r="1598" spans="1:12" x14ac:dyDescent="0.3">
      <c r="A1598" s="32">
        <v>44470</v>
      </c>
      <c r="B1598">
        <v>2022</v>
      </c>
      <c r="C1598" t="s">
        <v>70</v>
      </c>
      <c r="D1598" t="s">
        <v>23</v>
      </c>
      <c r="E1598" t="s">
        <v>6</v>
      </c>
      <c r="F1598">
        <v>995</v>
      </c>
      <c r="G1598">
        <v>26087</v>
      </c>
      <c r="H1598">
        <v>2021</v>
      </c>
      <c r="I1598">
        <v>85000</v>
      </c>
      <c r="J1598">
        <v>84575000</v>
      </c>
      <c r="K1598">
        <v>85000</v>
      </c>
      <c r="L1598">
        <v>84575000</v>
      </c>
    </row>
    <row r="1599" spans="1:12" x14ac:dyDescent="0.3">
      <c r="A1599" s="32">
        <v>44470</v>
      </c>
      <c r="B1599">
        <v>2022</v>
      </c>
      <c r="C1599" t="s">
        <v>70</v>
      </c>
      <c r="D1599" t="s">
        <v>33</v>
      </c>
      <c r="E1599" t="s">
        <v>6</v>
      </c>
      <c r="F1599">
        <v>163</v>
      </c>
      <c r="G1599">
        <v>3914</v>
      </c>
      <c r="H1599">
        <v>2021</v>
      </c>
      <c r="I1599">
        <v>85000</v>
      </c>
      <c r="J1599">
        <v>13855000</v>
      </c>
      <c r="K1599">
        <v>85000</v>
      </c>
      <c r="L1599">
        <v>13855000</v>
      </c>
    </row>
    <row r="1600" spans="1:12" x14ac:dyDescent="0.3">
      <c r="A1600" s="32">
        <v>44470</v>
      </c>
      <c r="B1600">
        <v>2022</v>
      </c>
      <c r="C1600" t="s">
        <v>70</v>
      </c>
      <c r="D1600" t="s">
        <v>34</v>
      </c>
      <c r="E1600" t="s">
        <v>6</v>
      </c>
      <c r="F1600">
        <v>1460</v>
      </c>
      <c r="G1600">
        <v>84700</v>
      </c>
      <c r="H1600">
        <v>2021</v>
      </c>
      <c r="I1600">
        <v>85000</v>
      </c>
      <c r="J1600">
        <v>124100000</v>
      </c>
      <c r="K1600">
        <v>85000</v>
      </c>
      <c r="L1600">
        <v>124100000</v>
      </c>
    </row>
    <row r="1601" spans="1:12" x14ac:dyDescent="0.3">
      <c r="A1601" s="32">
        <v>44470</v>
      </c>
      <c r="B1601">
        <v>2022</v>
      </c>
      <c r="C1601" t="s">
        <v>70</v>
      </c>
      <c r="D1601" t="s">
        <v>30</v>
      </c>
      <c r="E1601" t="s">
        <v>6</v>
      </c>
      <c r="F1601">
        <v>505</v>
      </c>
      <c r="G1601">
        <v>26891</v>
      </c>
      <c r="H1601">
        <v>2021</v>
      </c>
      <c r="I1601">
        <v>85000</v>
      </c>
      <c r="J1601">
        <v>42925000</v>
      </c>
      <c r="K1601">
        <v>85000</v>
      </c>
      <c r="L1601">
        <v>42925000</v>
      </c>
    </row>
    <row r="1602" spans="1:12" x14ac:dyDescent="0.3">
      <c r="A1602" s="32">
        <v>44470</v>
      </c>
      <c r="B1602">
        <v>2022</v>
      </c>
      <c r="C1602" t="s">
        <v>70</v>
      </c>
      <c r="D1602" t="s">
        <v>28</v>
      </c>
      <c r="E1602" t="s">
        <v>6</v>
      </c>
      <c r="F1602">
        <v>29</v>
      </c>
      <c r="G1602">
        <v>4651</v>
      </c>
      <c r="H1602">
        <v>2021</v>
      </c>
      <c r="I1602">
        <v>85000</v>
      </c>
      <c r="J1602">
        <v>2465000</v>
      </c>
      <c r="K1602">
        <v>85000</v>
      </c>
      <c r="L1602">
        <v>2465000</v>
      </c>
    </row>
    <row r="1603" spans="1:12" x14ac:dyDescent="0.3">
      <c r="A1603" s="32">
        <v>44470</v>
      </c>
      <c r="B1603">
        <v>2022</v>
      </c>
      <c r="C1603" t="s">
        <v>70</v>
      </c>
      <c r="D1603" t="s">
        <v>13</v>
      </c>
      <c r="E1603" t="s">
        <v>6</v>
      </c>
      <c r="F1603">
        <v>199</v>
      </c>
      <c r="G1603">
        <v>8601</v>
      </c>
      <c r="H1603">
        <v>2021</v>
      </c>
      <c r="I1603">
        <v>85000</v>
      </c>
      <c r="J1603">
        <v>16915000</v>
      </c>
      <c r="K1603">
        <v>85000</v>
      </c>
      <c r="L1603">
        <v>16915000</v>
      </c>
    </row>
    <row r="1604" spans="1:12" x14ac:dyDescent="0.3">
      <c r="A1604" s="32">
        <v>44470</v>
      </c>
      <c r="B1604">
        <v>2022</v>
      </c>
      <c r="C1604" t="s">
        <v>70</v>
      </c>
      <c r="D1604" t="s">
        <v>31</v>
      </c>
      <c r="E1604" t="s">
        <v>6</v>
      </c>
      <c r="F1604">
        <v>253</v>
      </c>
      <c r="G1604">
        <v>28877</v>
      </c>
      <c r="H1604">
        <v>2021</v>
      </c>
      <c r="I1604">
        <v>85000</v>
      </c>
      <c r="J1604">
        <v>21505000</v>
      </c>
      <c r="K1604">
        <v>85000</v>
      </c>
      <c r="L1604">
        <v>21505000</v>
      </c>
    </row>
    <row r="1605" spans="1:12" x14ac:dyDescent="0.3">
      <c r="A1605" s="32">
        <v>44470</v>
      </c>
      <c r="B1605">
        <v>2022</v>
      </c>
      <c r="C1605" t="s">
        <v>70</v>
      </c>
      <c r="D1605" t="s">
        <v>35</v>
      </c>
      <c r="E1605" t="s">
        <v>6</v>
      </c>
      <c r="F1605">
        <v>3709</v>
      </c>
      <c r="G1605">
        <v>76401</v>
      </c>
      <c r="H1605">
        <v>2021</v>
      </c>
      <c r="I1605">
        <v>85000</v>
      </c>
      <c r="J1605">
        <v>315265000</v>
      </c>
      <c r="K1605">
        <v>85000</v>
      </c>
      <c r="L1605">
        <v>315265000</v>
      </c>
    </row>
    <row r="1606" spans="1:12" x14ac:dyDescent="0.3">
      <c r="A1606" s="32">
        <v>44470</v>
      </c>
      <c r="B1606">
        <v>2022</v>
      </c>
      <c r="C1606" t="s">
        <v>70</v>
      </c>
      <c r="D1606" t="s">
        <v>36</v>
      </c>
      <c r="E1606" t="s">
        <v>6</v>
      </c>
      <c r="F1606">
        <v>833</v>
      </c>
      <c r="G1606">
        <v>42377</v>
      </c>
      <c r="H1606">
        <v>2021</v>
      </c>
      <c r="I1606">
        <v>85000</v>
      </c>
      <c r="J1606">
        <v>70805000</v>
      </c>
      <c r="K1606">
        <v>85000</v>
      </c>
      <c r="L1606">
        <v>70805000</v>
      </c>
    </row>
    <row r="1607" spans="1:12" x14ac:dyDescent="0.3">
      <c r="A1607" s="32">
        <v>44470</v>
      </c>
      <c r="B1607">
        <v>2022</v>
      </c>
      <c r="C1607" t="s">
        <v>70</v>
      </c>
      <c r="D1607" t="s">
        <v>14</v>
      </c>
      <c r="E1607" t="s">
        <v>6</v>
      </c>
      <c r="F1607">
        <v>6</v>
      </c>
      <c r="G1607">
        <v>18</v>
      </c>
      <c r="H1607">
        <v>2021</v>
      </c>
      <c r="I1607">
        <v>85000</v>
      </c>
      <c r="J1607">
        <v>510000</v>
      </c>
      <c r="K1607">
        <v>85000</v>
      </c>
      <c r="L1607">
        <v>510000</v>
      </c>
    </row>
    <row r="1608" spans="1:12" x14ac:dyDescent="0.3">
      <c r="A1608" s="32">
        <v>44470</v>
      </c>
      <c r="B1608">
        <v>2022</v>
      </c>
      <c r="C1608" t="s">
        <v>70</v>
      </c>
      <c r="D1608" t="s">
        <v>24</v>
      </c>
      <c r="E1608" t="s">
        <v>6</v>
      </c>
      <c r="F1608">
        <v>545</v>
      </c>
      <c r="G1608">
        <v>52075</v>
      </c>
      <c r="H1608">
        <v>2021</v>
      </c>
      <c r="I1608">
        <v>85000</v>
      </c>
      <c r="J1608">
        <v>46325000</v>
      </c>
      <c r="K1608">
        <v>85000</v>
      </c>
      <c r="L1608">
        <v>46325000</v>
      </c>
    </row>
    <row r="1609" spans="1:12" x14ac:dyDescent="0.3">
      <c r="A1609" s="32">
        <v>44470</v>
      </c>
      <c r="B1609">
        <v>2022</v>
      </c>
      <c r="C1609" t="s">
        <v>70</v>
      </c>
      <c r="D1609" t="s">
        <v>37</v>
      </c>
      <c r="E1609" t="s">
        <v>6</v>
      </c>
      <c r="F1609">
        <v>3554</v>
      </c>
      <c r="G1609">
        <v>131332</v>
      </c>
      <c r="H1609">
        <v>2021</v>
      </c>
      <c r="I1609">
        <v>85000</v>
      </c>
      <c r="J1609">
        <v>302090000</v>
      </c>
      <c r="K1609">
        <v>85000</v>
      </c>
      <c r="L1609">
        <v>302090000</v>
      </c>
    </row>
    <row r="1610" spans="1:12" x14ac:dyDescent="0.3">
      <c r="A1610" s="32">
        <v>44470</v>
      </c>
      <c r="B1610">
        <v>2022</v>
      </c>
      <c r="C1610" t="s">
        <v>70</v>
      </c>
      <c r="D1610" t="s">
        <v>15</v>
      </c>
      <c r="E1610" t="s">
        <v>6</v>
      </c>
      <c r="F1610">
        <v>6</v>
      </c>
      <c r="G1610">
        <v>2098</v>
      </c>
      <c r="H1610">
        <v>2021</v>
      </c>
      <c r="I1610">
        <v>85000</v>
      </c>
      <c r="J1610">
        <v>510000</v>
      </c>
      <c r="K1610">
        <v>85000</v>
      </c>
      <c r="L1610">
        <v>510000</v>
      </c>
    </row>
    <row r="1611" spans="1:12" x14ac:dyDescent="0.3">
      <c r="A1611" s="32">
        <v>44470</v>
      </c>
      <c r="B1611">
        <v>2022</v>
      </c>
      <c r="C1611" t="s">
        <v>70</v>
      </c>
      <c r="D1611" t="s">
        <v>25</v>
      </c>
      <c r="E1611" t="s">
        <v>6</v>
      </c>
      <c r="F1611">
        <v>948</v>
      </c>
      <c r="G1611">
        <v>52708</v>
      </c>
      <c r="H1611">
        <v>2021</v>
      </c>
      <c r="I1611">
        <v>85000</v>
      </c>
      <c r="J1611">
        <v>80580000</v>
      </c>
      <c r="K1611">
        <v>85000</v>
      </c>
      <c r="L1611">
        <v>80580000</v>
      </c>
    </row>
    <row r="1612" spans="1:12" x14ac:dyDescent="0.3">
      <c r="A1612" s="32">
        <v>44470</v>
      </c>
      <c r="B1612">
        <v>2022</v>
      </c>
      <c r="C1612" t="s">
        <v>70</v>
      </c>
      <c r="D1612" t="s">
        <v>19</v>
      </c>
      <c r="E1612" t="s">
        <v>6</v>
      </c>
      <c r="F1612">
        <v>31</v>
      </c>
      <c r="G1612">
        <v>2839</v>
      </c>
      <c r="H1612">
        <v>2021</v>
      </c>
      <c r="I1612">
        <v>85000</v>
      </c>
      <c r="J1612">
        <v>2635000</v>
      </c>
      <c r="K1612">
        <v>85000</v>
      </c>
      <c r="L1612">
        <v>2635000</v>
      </c>
    </row>
    <row r="1613" spans="1:12" x14ac:dyDescent="0.3">
      <c r="A1613" s="32">
        <v>44470</v>
      </c>
      <c r="B1613">
        <v>2022</v>
      </c>
      <c r="C1613" t="s">
        <v>70</v>
      </c>
      <c r="D1613" t="s">
        <v>26</v>
      </c>
      <c r="E1613" t="s">
        <v>6</v>
      </c>
      <c r="F1613">
        <v>416</v>
      </c>
      <c r="G1613">
        <v>29940</v>
      </c>
      <c r="H1613">
        <v>2021</v>
      </c>
      <c r="I1613">
        <v>85000</v>
      </c>
      <c r="J1613">
        <v>35360000</v>
      </c>
      <c r="K1613">
        <v>85000</v>
      </c>
      <c r="L1613">
        <v>35360000</v>
      </c>
    </row>
    <row r="1614" spans="1:12" x14ac:dyDescent="0.3">
      <c r="A1614" s="32">
        <v>44470</v>
      </c>
      <c r="B1614">
        <v>2022</v>
      </c>
      <c r="C1614" t="s">
        <v>70</v>
      </c>
      <c r="D1614" t="s">
        <v>38</v>
      </c>
      <c r="E1614" t="s">
        <v>6</v>
      </c>
      <c r="F1614">
        <v>1602</v>
      </c>
      <c r="G1614">
        <v>65626</v>
      </c>
      <c r="H1614">
        <v>2021</v>
      </c>
      <c r="I1614">
        <v>85000</v>
      </c>
      <c r="J1614">
        <v>136170000</v>
      </c>
      <c r="K1614">
        <v>85000</v>
      </c>
      <c r="L1614">
        <v>136170000</v>
      </c>
    </row>
    <row r="1615" spans="1:12" x14ac:dyDescent="0.3">
      <c r="A1615" s="32">
        <v>44470</v>
      </c>
      <c r="B1615">
        <v>2022</v>
      </c>
      <c r="C1615" t="s">
        <v>70</v>
      </c>
      <c r="D1615" t="s">
        <v>39</v>
      </c>
      <c r="E1615" t="s">
        <v>6</v>
      </c>
      <c r="F1615">
        <v>2530</v>
      </c>
      <c r="G1615">
        <v>85674</v>
      </c>
      <c r="H1615">
        <v>2021</v>
      </c>
      <c r="I1615">
        <v>85000</v>
      </c>
      <c r="J1615">
        <v>215050000</v>
      </c>
      <c r="K1615">
        <v>85000</v>
      </c>
      <c r="L1615">
        <v>215050000</v>
      </c>
    </row>
    <row r="1616" spans="1:12" x14ac:dyDescent="0.3">
      <c r="A1616" s="32">
        <v>44470</v>
      </c>
      <c r="B1616">
        <v>2022</v>
      </c>
      <c r="C1616" t="s">
        <v>70</v>
      </c>
      <c r="D1616" t="s">
        <v>40</v>
      </c>
      <c r="E1616" t="s">
        <v>6</v>
      </c>
      <c r="F1616">
        <v>1022</v>
      </c>
      <c r="G1616">
        <v>129924</v>
      </c>
      <c r="H1616">
        <v>2021</v>
      </c>
      <c r="I1616">
        <v>85000</v>
      </c>
      <c r="J1616">
        <v>86870000</v>
      </c>
      <c r="K1616">
        <v>85000</v>
      </c>
      <c r="L1616">
        <v>86870000</v>
      </c>
    </row>
    <row r="1617" spans="1:12" x14ac:dyDescent="0.3">
      <c r="A1617" s="32">
        <v>44470</v>
      </c>
      <c r="B1617">
        <v>2022</v>
      </c>
      <c r="C1617" t="s">
        <v>70</v>
      </c>
      <c r="D1617" t="s">
        <v>27</v>
      </c>
      <c r="E1617" t="s">
        <v>6</v>
      </c>
      <c r="F1617">
        <v>129</v>
      </c>
      <c r="G1617">
        <v>12826</v>
      </c>
      <c r="H1617">
        <v>2021</v>
      </c>
      <c r="I1617">
        <v>85000</v>
      </c>
      <c r="J1617">
        <v>10965000</v>
      </c>
      <c r="K1617">
        <v>85000</v>
      </c>
      <c r="L1617">
        <v>10965000</v>
      </c>
    </row>
    <row r="1618" spans="1:12" x14ac:dyDescent="0.3">
      <c r="A1618" s="32">
        <v>44470</v>
      </c>
      <c r="B1618">
        <v>2022</v>
      </c>
      <c r="C1618" t="s">
        <v>70</v>
      </c>
      <c r="D1618" t="s">
        <v>41</v>
      </c>
      <c r="E1618" t="s">
        <v>6</v>
      </c>
      <c r="F1618">
        <v>67</v>
      </c>
      <c r="G1618">
        <v>53475</v>
      </c>
      <c r="H1618">
        <v>2021</v>
      </c>
      <c r="I1618">
        <v>85000</v>
      </c>
      <c r="J1618">
        <v>5695000</v>
      </c>
      <c r="K1618">
        <v>85000</v>
      </c>
      <c r="L1618">
        <v>5695000</v>
      </c>
    </row>
    <row r="1619" spans="1:12" x14ac:dyDescent="0.3">
      <c r="A1619" s="32">
        <v>44501</v>
      </c>
      <c r="B1619">
        <v>2022</v>
      </c>
      <c r="C1619" t="s">
        <v>70</v>
      </c>
      <c r="D1619" t="s">
        <v>32</v>
      </c>
      <c r="E1619" t="s">
        <v>6</v>
      </c>
      <c r="F1619">
        <v>1114</v>
      </c>
      <c r="G1619">
        <v>64835</v>
      </c>
      <c r="H1619">
        <v>2021</v>
      </c>
      <c r="I1619">
        <v>85000</v>
      </c>
      <c r="J1619">
        <v>94690000</v>
      </c>
      <c r="K1619">
        <v>85000</v>
      </c>
      <c r="L1619">
        <v>94690000</v>
      </c>
    </row>
    <row r="1620" spans="1:12" x14ac:dyDescent="0.3">
      <c r="A1620" s="32">
        <v>44501</v>
      </c>
      <c r="B1620">
        <v>2022</v>
      </c>
      <c r="C1620" t="s">
        <v>70</v>
      </c>
      <c r="D1620" t="s">
        <v>10</v>
      </c>
      <c r="E1620" t="s">
        <v>6</v>
      </c>
      <c r="F1620">
        <v>120</v>
      </c>
      <c r="G1620">
        <v>29586</v>
      </c>
      <c r="H1620">
        <v>2021</v>
      </c>
      <c r="I1620">
        <v>85000</v>
      </c>
      <c r="J1620">
        <v>10200000</v>
      </c>
      <c r="K1620">
        <v>85000</v>
      </c>
      <c r="L1620">
        <v>10200000</v>
      </c>
    </row>
    <row r="1621" spans="1:12" x14ac:dyDescent="0.3">
      <c r="A1621" s="32">
        <v>44501</v>
      </c>
      <c r="B1621">
        <v>2022</v>
      </c>
      <c r="C1621" t="s">
        <v>70</v>
      </c>
      <c r="D1621" t="s">
        <v>21</v>
      </c>
      <c r="E1621" t="s">
        <v>6</v>
      </c>
      <c r="F1621">
        <v>604</v>
      </c>
      <c r="G1621">
        <v>107209</v>
      </c>
      <c r="H1621">
        <v>2021</v>
      </c>
      <c r="I1621">
        <v>85000</v>
      </c>
      <c r="J1621">
        <v>51340000</v>
      </c>
      <c r="K1621">
        <v>85000</v>
      </c>
      <c r="L1621">
        <v>51340000</v>
      </c>
    </row>
    <row r="1622" spans="1:12" x14ac:dyDescent="0.3">
      <c r="A1622" s="32">
        <v>44501</v>
      </c>
      <c r="B1622">
        <v>2022</v>
      </c>
      <c r="C1622" t="s">
        <v>70</v>
      </c>
      <c r="D1622" t="s">
        <v>22</v>
      </c>
      <c r="E1622" t="s">
        <v>6</v>
      </c>
      <c r="F1622">
        <v>79</v>
      </c>
      <c r="G1622">
        <v>2083</v>
      </c>
      <c r="H1622">
        <v>2021</v>
      </c>
      <c r="I1622">
        <v>85000</v>
      </c>
      <c r="J1622">
        <v>6715000</v>
      </c>
      <c r="K1622">
        <v>85000</v>
      </c>
      <c r="L1622">
        <v>6715000</v>
      </c>
    </row>
    <row r="1623" spans="1:12" x14ac:dyDescent="0.3">
      <c r="A1623" s="32">
        <v>44501</v>
      </c>
      <c r="B1623">
        <v>2022</v>
      </c>
      <c r="C1623" t="s">
        <v>70</v>
      </c>
      <c r="D1623" t="s">
        <v>11</v>
      </c>
      <c r="E1623" t="s">
        <v>6</v>
      </c>
      <c r="F1623">
        <v>509</v>
      </c>
      <c r="G1623">
        <v>63099</v>
      </c>
      <c r="H1623">
        <v>2021</v>
      </c>
      <c r="I1623">
        <v>85000</v>
      </c>
      <c r="J1623">
        <v>43265000</v>
      </c>
      <c r="K1623">
        <v>85000</v>
      </c>
      <c r="L1623">
        <v>43265000</v>
      </c>
    </row>
    <row r="1624" spans="1:12" x14ac:dyDescent="0.3">
      <c r="A1624" s="32">
        <v>44501</v>
      </c>
      <c r="B1624">
        <v>2022</v>
      </c>
      <c r="C1624" t="s">
        <v>70</v>
      </c>
      <c r="D1624" t="s">
        <v>23</v>
      </c>
      <c r="E1624" t="s">
        <v>6</v>
      </c>
      <c r="F1624">
        <v>1269</v>
      </c>
      <c r="G1624">
        <v>37710</v>
      </c>
      <c r="H1624">
        <v>2021</v>
      </c>
      <c r="I1624">
        <v>85000</v>
      </c>
      <c r="J1624">
        <v>107865000</v>
      </c>
      <c r="K1624">
        <v>85000</v>
      </c>
      <c r="L1624">
        <v>107865000</v>
      </c>
    </row>
    <row r="1625" spans="1:12" x14ac:dyDescent="0.3">
      <c r="A1625" s="32">
        <v>44501</v>
      </c>
      <c r="B1625">
        <v>2022</v>
      </c>
      <c r="C1625" t="s">
        <v>70</v>
      </c>
      <c r="D1625" t="s">
        <v>33</v>
      </c>
      <c r="E1625" t="s">
        <v>6</v>
      </c>
      <c r="F1625">
        <v>178</v>
      </c>
      <c r="G1625">
        <v>4104</v>
      </c>
      <c r="H1625">
        <v>2021</v>
      </c>
      <c r="I1625">
        <v>85000</v>
      </c>
      <c r="J1625">
        <v>15130000</v>
      </c>
      <c r="K1625">
        <v>85000</v>
      </c>
      <c r="L1625">
        <v>15130000</v>
      </c>
    </row>
    <row r="1626" spans="1:12" x14ac:dyDescent="0.3">
      <c r="A1626" s="32">
        <v>44501</v>
      </c>
      <c r="B1626">
        <v>2022</v>
      </c>
      <c r="C1626" t="s">
        <v>70</v>
      </c>
      <c r="D1626" t="s">
        <v>34</v>
      </c>
      <c r="E1626" t="s">
        <v>6</v>
      </c>
      <c r="F1626">
        <v>1569</v>
      </c>
      <c r="G1626">
        <v>110759</v>
      </c>
      <c r="H1626">
        <v>2021</v>
      </c>
      <c r="I1626">
        <v>85000</v>
      </c>
      <c r="J1626">
        <v>133365000</v>
      </c>
      <c r="K1626">
        <v>85000</v>
      </c>
      <c r="L1626">
        <v>133365000</v>
      </c>
    </row>
    <row r="1627" spans="1:12" x14ac:dyDescent="0.3">
      <c r="A1627" s="32">
        <v>44501</v>
      </c>
      <c r="B1627">
        <v>2022</v>
      </c>
      <c r="C1627" t="s">
        <v>70</v>
      </c>
      <c r="D1627" t="s">
        <v>30</v>
      </c>
      <c r="E1627" t="s">
        <v>6</v>
      </c>
      <c r="F1627">
        <v>871</v>
      </c>
      <c r="G1627">
        <v>43957</v>
      </c>
      <c r="H1627">
        <v>2021</v>
      </c>
      <c r="I1627">
        <v>85000</v>
      </c>
      <c r="J1627">
        <v>74035000</v>
      </c>
      <c r="K1627">
        <v>85000</v>
      </c>
      <c r="L1627">
        <v>74035000</v>
      </c>
    </row>
    <row r="1628" spans="1:12" x14ac:dyDescent="0.3">
      <c r="A1628" s="32">
        <v>44501</v>
      </c>
      <c r="B1628">
        <v>2022</v>
      </c>
      <c r="C1628" t="s">
        <v>70</v>
      </c>
      <c r="D1628" t="s">
        <v>28</v>
      </c>
      <c r="E1628" t="s">
        <v>6</v>
      </c>
      <c r="F1628">
        <v>61</v>
      </c>
      <c r="G1628">
        <v>7398</v>
      </c>
      <c r="H1628">
        <v>2021</v>
      </c>
      <c r="I1628">
        <v>85000</v>
      </c>
      <c r="J1628">
        <v>5185000</v>
      </c>
      <c r="K1628">
        <v>85000</v>
      </c>
      <c r="L1628">
        <v>5185000</v>
      </c>
    </row>
    <row r="1629" spans="1:12" x14ac:dyDescent="0.3">
      <c r="A1629" s="32">
        <v>44501</v>
      </c>
      <c r="B1629">
        <v>2022</v>
      </c>
      <c r="C1629" t="s">
        <v>70</v>
      </c>
      <c r="D1629" t="s">
        <v>13</v>
      </c>
      <c r="E1629" t="s">
        <v>6</v>
      </c>
      <c r="F1629">
        <v>64</v>
      </c>
      <c r="G1629">
        <v>8083</v>
      </c>
      <c r="H1629">
        <v>2021</v>
      </c>
      <c r="I1629">
        <v>85000</v>
      </c>
      <c r="J1629">
        <v>5440000</v>
      </c>
      <c r="K1629">
        <v>85000</v>
      </c>
      <c r="L1629">
        <v>5440000</v>
      </c>
    </row>
    <row r="1630" spans="1:12" x14ac:dyDescent="0.3">
      <c r="A1630" s="32">
        <v>44501</v>
      </c>
      <c r="B1630">
        <v>2022</v>
      </c>
      <c r="C1630" t="s">
        <v>70</v>
      </c>
      <c r="D1630" t="s">
        <v>31</v>
      </c>
      <c r="E1630" t="s">
        <v>6</v>
      </c>
      <c r="F1630">
        <v>370</v>
      </c>
      <c r="G1630">
        <v>51355</v>
      </c>
      <c r="H1630">
        <v>2021</v>
      </c>
      <c r="I1630">
        <v>85000</v>
      </c>
      <c r="J1630">
        <v>31450000</v>
      </c>
      <c r="K1630">
        <v>85000</v>
      </c>
      <c r="L1630">
        <v>31450000</v>
      </c>
    </row>
    <row r="1631" spans="1:12" x14ac:dyDescent="0.3">
      <c r="A1631" s="32">
        <v>44501</v>
      </c>
      <c r="B1631">
        <v>2022</v>
      </c>
      <c r="C1631" t="s">
        <v>70</v>
      </c>
      <c r="D1631" t="s">
        <v>35</v>
      </c>
      <c r="E1631" t="s">
        <v>6</v>
      </c>
      <c r="F1631">
        <v>3430</v>
      </c>
      <c r="G1631">
        <v>74444</v>
      </c>
      <c r="H1631">
        <v>2021</v>
      </c>
      <c r="I1631">
        <v>85000</v>
      </c>
      <c r="J1631">
        <v>291550000</v>
      </c>
      <c r="K1631">
        <v>85000</v>
      </c>
      <c r="L1631">
        <v>291550000</v>
      </c>
    </row>
    <row r="1632" spans="1:12" x14ac:dyDescent="0.3">
      <c r="A1632" s="32">
        <v>44501</v>
      </c>
      <c r="B1632">
        <v>2022</v>
      </c>
      <c r="C1632" t="s">
        <v>70</v>
      </c>
      <c r="D1632" t="s">
        <v>36</v>
      </c>
      <c r="E1632" t="s">
        <v>6</v>
      </c>
      <c r="F1632">
        <v>948</v>
      </c>
      <c r="G1632">
        <v>43718</v>
      </c>
      <c r="H1632">
        <v>2021</v>
      </c>
      <c r="I1632">
        <v>85000</v>
      </c>
      <c r="J1632">
        <v>80580000</v>
      </c>
      <c r="K1632">
        <v>85000</v>
      </c>
      <c r="L1632">
        <v>80580000</v>
      </c>
    </row>
    <row r="1633" spans="1:12" x14ac:dyDescent="0.3">
      <c r="A1633" s="32">
        <v>44501</v>
      </c>
      <c r="B1633">
        <v>2022</v>
      </c>
      <c r="C1633" t="s">
        <v>70</v>
      </c>
      <c r="D1633" t="s">
        <v>24</v>
      </c>
      <c r="E1633" t="s">
        <v>6</v>
      </c>
      <c r="F1633">
        <v>940</v>
      </c>
      <c r="G1633">
        <v>99568</v>
      </c>
      <c r="H1633">
        <v>2021</v>
      </c>
      <c r="I1633">
        <v>85000</v>
      </c>
      <c r="J1633">
        <v>79900000</v>
      </c>
      <c r="K1633">
        <v>85000</v>
      </c>
      <c r="L1633">
        <v>79900000</v>
      </c>
    </row>
    <row r="1634" spans="1:12" x14ac:dyDescent="0.3">
      <c r="A1634" s="32">
        <v>44501</v>
      </c>
      <c r="B1634">
        <v>2022</v>
      </c>
      <c r="C1634" t="s">
        <v>70</v>
      </c>
      <c r="D1634" t="s">
        <v>37</v>
      </c>
      <c r="E1634" t="s">
        <v>6</v>
      </c>
      <c r="F1634">
        <v>3684</v>
      </c>
      <c r="G1634">
        <v>168326</v>
      </c>
      <c r="H1634">
        <v>2021</v>
      </c>
      <c r="I1634">
        <v>85000</v>
      </c>
      <c r="J1634">
        <v>313140000</v>
      </c>
      <c r="K1634">
        <v>85000</v>
      </c>
      <c r="L1634">
        <v>313140000</v>
      </c>
    </row>
    <row r="1635" spans="1:12" x14ac:dyDescent="0.3">
      <c r="A1635" s="32">
        <v>44501</v>
      </c>
      <c r="B1635">
        <v>2022</v>
      </c>
      <c r="C1635" t="s">
        <v>70</v>
      </c>
      <c r="D1635" t="s">
        <v>15</v>
      </c>
      <c r="E1635" t="s">
        <v>6</v>
      </c>
      <c r="F1635">
        <v>3</v>
      </c>
      <c r="G1635">
        <v>2490</v>
      </c>
      <c r="H1635">
        <v>2021</v>
      </c>
      <c r="I1635">
        <v>85000</v>
      </c>
      <c r="J1635">
        <v>255000</v>
      </c>
      <c r="K1635">
        <v>85000</v>
      </c>
      <c r="L1635">
        <v>255000</v>
      </c>
    </row>
    <row r="1636" spans="1:12" x14ac:dyDescent="0.3">
      <c r="A1636" s="32">
        <v>44501</v>
      </c>
      <c r="B1636">
        <v>2022</v>
      </c>
      <c r="C1636" t="s">
        <v>70</v>
      </c>
      <c r="D1636" t="s">
        <v>25</v>
      </c>
      <c r="E1636" t="s">
        <v>6</v>
      </c>
      <c r="F1636">
        <v>843</v>
      </c>
      <c r="G1636">
        <v>41128</v>
      </c>
      <c r="H1636">
        <v>2021</v>
      </c>
      <c r="I1636">
        <v>85000</v>
      </c>
      <c r="J1636">
        <v>71655000</v>
      </c>
      <c r="K1636">
        <v>85000</v>
      </c>
      <c r="L1636">
        <v>71655000</v>
      </c>
    </row>
    <row r="1637" spans="1:12" x14ac:dyDescent="0.3">
      <c r="A1637" s="32">
        <v>44501</v>
      </c>
      <c r="B1637">
        <v>2022</v>
      </c>
      <c r="C1637" t="s">
        <v>70</v>
      </c>
      <c r="D1637" t="s">
        <v>19</v>
      </c>
      <c r="E1637" t="s">
        <v>6</v>
      </c>
      <c r="F1637">
        <v>47</v>
      </c>
      <c r="G1637">
        <v>2889</v>
      </c>
      <c r="H1637">
        <v>2021</v>
      </c>
      <c r="I1637">
        <v>85000</v>
      </c>
      <c r="J1637">
        <v>3995000</v>
      </c>
      <c r="K1637">
        <v>85000</v>
      </c>
      <c r="L1637">
        <v>3995000</v>
      </c>
    </row>
    <row r="1638" spans="1:12" x14ac:dyDescent="0.3">
      <c r="A1638" s="32">
        <v>44501</v>
      </c>
      <c r="B1638">
        <v>2022</v>
      </c>
      <c r="C1638" t="s">
        <v>70</v>
      </c>
      <c r="D1638" t="s">
        <v>26</v>
      </c>
      <c r="E1638" t="s">
        <v>6</v>
      </c>
      <c r="F1638">
        <v>803</v>
      </c>
      <c r="G1638">
        <v>46549</v>
      </c>
      <c r="H1638">
        <v>2021</v>
      </c>
      <c r="I1638">
        <v>85000</v>
      </c>
      <c r="J1638">
        <v>68255000</v>
      </c>
      <c r="K1638">
        <v>85000</v>
      </c>
      <c r="L1638">
        <v>68255000</v>
      </c>
    </row>
    <row r="1639" spans="1:12" x14ac:dyDescent="0.3">
      <c r="A1639" s="32">
        <v>44501</v>
      </c>
      <c r="B1639">
        <v>2022</v>
      </c>
      <c r="C1639" t="s">
        <v>70</v>
      </c>
      <c r="D1639" t="s">
        <v>38</v>
      </c>
      <c r="E1639" t="s">
        <v>6</v>
      </c>
      <c r="F1639">
        <v>2265</v>
      </c>
      <c r="G1639">
        <v>141368</v>
      </c>
      <c r="H1639">
        <v>2021</v>
      </c>
      <c r="I1639">
        <v>85000</v>
      </c>
      <c r="J1639">
        <v>192525000</v>
      </c>
      <c r="K1639">
        <v>85000</v>
      </c>
      <c r="L1639">
        <v>192525000</v>
      </c>
    </row>
    <row r="1640" spans="1:12" x14ac:dyDescent="0.3">
      <c r="A1640" s="32">
        <v>44501</v>
      </c>
      <c r="B1640">
        <v>2022</v>
      </c>
      <c r="C1640" t="s">
        <v>70</v>
      </c>
      <c r="D1640" t="s">
        <v>39</v>
      </c>
      <c r="E1640" t="s">
        <v>6</v>
      </c>
      <c r="F1640">
        <v>2844</v>
      </c>
      <c r="G1640">
        <v>111203</v>
      </c>
      <c r="H1640">
        <v>2021</v>
      </c>
      <c r="I1640">
        <v>85000</v>
      </c>
      <c r="J1640">
        <v>241740000</v>
      </c>
      <c r="K1640">
        <v>85000</v>
      </c>
      <c r="L1640">
        <v>241740000</v>
      </c>
    </row>
    <row r="1641" spans="1:12" x14ac:dyDescent="0.3">
      <c r="A1641" s="32">
        <v>44501</v>
      </c>
      <c r="B1641">
        <v>2022</v>
      </c>
      <c r="C1641" t="s">
        <v>70</v>
      </c>
      <c r="D1641" t="s">
        <v>40</v>
      </c>
      <c r="E1641" t="s">
        <v>6</v>
      </c>
      <c r="F1641">
        <v>1347</v>
      </c>
      <c r="G1641">
        <v>225370</v>
      </c>
      <c r="H1641">
        <v>2021</v>
      </c>
      <c r="I1641">
        <v>85000</v>
      </c>
      <c r="J1641">
        <v>114495000</v>
      </c>
      <c r="K1641">
        <v>85000</v>
      </c>
      <c r="L1641">
        <v>114495000</v>
      </c>
    </row>
    <row r="1642" spans="1:12" x14ac:dyDescent="0.3">
      <c r="A1642" s="32">
        <v>44501</v>
      </c>
      <c r="B1642">
        <v>2022</v>
      </c>
      <c r="C1642" t="s">
        <v>70</v>
      </c>
      <c r="D1642" t="s">
        <v>27</v>
      </c>
      <c r="E1642" t="s">
        <v>6</v>
      </c>
      <c r="F1642">
        <v>262</v>
      </c>
      <c r="G1642">
        <v>20977</v>
      </c>
      <c r="H1642">
        <v>2021</v>
      </c>
      <c r="I1642">
        <v>85000</v>
      </c>
      <c r="J1642">
        <v>22270000</v>
      </c>
      <c r="K1642">
        <v>85000</v>
      </c>
      <c r="L1642">
        <v>22270000</v>
      </c>
    </row>
    <row r="1643" spans="1:12" x14ac:dyDescent="0.3">
      <c r="A1643" s="32">
        <v>44501</v>
      </c>
      <c r="B1643">
        <v>2022</v>
      </c>
      <c r="C1643" t="s">
        <v>70</v>
      </c>
      <c r="D1643" t="s">
        <v>41</v>
      </c>
      <c r="E1643" t="s">
        <v>6</v>
      </c>
      <c r="F1643">
        <v>309</v>
      </c>
      <c r="G1643">
        <v>79819</v>
      </c>
      <c r="H1643">
        <v>2021</v>
      </c>
      <c r="I1643">
        <v>85000</v>
      </c>
      <c r="J1643">
        <v>26265000</v>
      </c>
      <c r="K1643">
        <v>85000</v>
      </c>
      <c r="L1643">
        <v>26265000</v>
      </c>
    </row>
    <row r="1644" spans="1:12" x14ac:dyDescent="0.3">
      <c r="A1644" s="32">
        <v>44531</v>
      </c>
      <c r="B1644">
        <v>2022</v>
      </c>
      <c r="C1644" t="s">
        <v>70</v>
      </c>
      <c r="D1644" t="s">
        <v>32</v>
      </c>
      <c r="E1644" t="s">
        <v>6</v>
      </c>
      <c r="F1644">
        <v>985</v>
      </c>
      <c r="G1644">
        <v>42446</v>
      </c>
      <c r="H1644">
        <v>2021</v>
      </c>
      <c r="I1644">
        <v>85000</v>
      </c>
      <c r="J1644">
        <v>83725000</v>
      </c>
      <c r="K1644">
        <v>85000</v>
      </c>
      <c r="L1644">
        <v>83725000</v>
      </c>
    </row>
    <row r="1645" spans="1:12" x14ac:dyDescent="0.3">
      <c r="A1645" s="32">
        <v>44531</v>
      </c>
      <c r="B1645">
        <v>2022</v>
      </c>
      <c r="C1645" t="s">
        <v>70</v>
      </c>
      <c r="D1645" t="s">
        <v>10</v>
      </c>
      <c r="E1645" t="s">
        <v>6</v>
      </c>
      <c r="F1645">
        <v>93</v>
      </c>
      <c r="G1645">
        <v>28392</v>
      </c>
      <c r="H1645">
        <v>2021</v>
      </c>
      <c r="I1645">
        <v>85000</v>
      </c>
      <c r="J1645">
        <v>7905000</v>
      </c>
      <c r="K1645">
        <v>85000</v>
      </c>
      <c r="L1645">
        <v>7905000</v>
      </c>
    </row>
    <row r="1646" spans="1:12" x14ac:dyDescent="0.3">
      <c r="A1646" s="32">
        <v>44531</v>
      </c>
      <c r="B1646">
        <v>2022</v>
      </c>
      <c r="C1646" t="s">
        <v>70</v>
      </c>
      <c r="D1646" t="s">
        <v>21</v>
      </c>
      <c r="E1646" t="s">
        <v>6</v>
      </c>
      <c r="F1646">
        <v>467</v>
      </c>
      <c r="G1646">
        <v>63454</v>
      </c>
      <c r="H1646">
        <v>2021</v>
      </c>
      <c r="I1646">
        <v>85000</v>
      </c>
      <c r="J1646">
        <v>39695000</v>
      </c>
      <c r="K1646">
        <v>85000</v>
      </c>
      <c r="L1646">
        <v>39695000</v>
      </c>
    </row>
    <row r="1647" spans="1:12" x14ac:dyDescent="0.3">
      <c r="A1647" s="32">
        <v>44531</v>
      </c>
      <c r="B1647">
        <v>2022</v>
      </c>
      <c r="C1647" t="s">
        <v>70</v>
      </c>
      <c r="D1647" t="s">
        <v>22</v>
      </c>
      <c r="E1647" t="s">
        <v>6</v>
      </c>
      <c r="F1647">
        <v>30</v>
      </c>
      <c r="G1647">
        <v>1252</v>
      </c>
      <c r="H1647">
        <v>2021</v>
      </c>
      <c r="I1647">
        <v>85000</v>
      </c>
      <c r="J1647">
        <v>2550000</v>
      </c>
      <c r="K1647">
        <v>85000</v>
      </c>
      <c r="L1647">
        <v>2550000</v>
      </c>
    </row>
    <row r="1648" spans="1:12" x14ac:dyDescent="0.3">
      <c r="A1648" s="32">
        <v>44531</v>
      </c>
      <c r="B1648">
        <v>2022</v>
      </c>
      <c r="C1648" t="s">
        <v>70</v>
      </c>
      <c r="D1648" t="s">
        <v>11</v>
      </c>
      <c r="E1648" t="s">
        <v>6</v>
      </c>
      <c r="F1648">
        <v>500</v>
      </c>
      <c r="G1648">
        <v>24772</v>
      </c>
      <c r="H1648">
        <v>2021</v>
      </c>
      <c r="I1648">
        <v>85000</v>
      </c>
      <c r="J1648">
        <v>42500000</v>
      </c>
      <c r="K1648">
        <v>85000</v>
      </c>
      <c r="L1648">
        <v>42500000</v>
      </c>
    </row>
    <row r="1649" spans="1:12" x14ac:dyDescent="0.3">
      <c r="A1649" s="32">
        <v>44531</v>
      </c>
      <c r="B1649">
        <v>2022</v>
      </c>
      <c r="C1649" t="s">
        <v>70</v>
      </c>
      <c r="D1649" t="s">
        <v>12</v>
      </c>
      <c r="E1649" t="s">
        <v>6</v>
      </c>
      <c r="F1649">
        <v>4</v>
      </c>
      <c r="G1649">
        <v>1100</v>
      </c>
      <c r="H1649">
        <v>2021</v>
      </c>
      <c r="I1649">
        <v>85000</v>
      </c>
      <c r="J1649">
        <v>340000</v>
      </c>
      <c r="K1649">
        <v>85000</v>
      </c>
      <c r="L1649">
        <v>340000</v>
      </c>
    </row>
    <row r="1650" spans="1:12" x14ac:dyDescent="0.3">
      <c r="A1650" s="32">
        <v>44531</v>
      </c>
      <c r="B1650">
        <v>2022</v>
      </c>
      <c r="C1650" t="s">
        <v>70</v>
      </c>
      <c r="D1650" t="s">
        <v>23</v>
      </c>
      <c r="E1650" t="s">
        <v>6</v>
      </c>
      <c r="F1650">
        <v>1258</v>
      </c>
      <c r="G1650">
        <v>18687</v>
      </c>
      <c r="H1650">
        <v>2021</v>
      </c>
      <c r="I1650">
        <v>85000</v>
      </c>
      <c r="J1650">
        <v>106930000</v>
      </c>
      <c r="K1650">
        <v>85000</v>
      </c>
      <c r="L1650">
        <v>106930000</v>
      </c>
    </row>
    <row r="1651" spans="1:12" x14ac:dyDescent="0.3">
      <c r="A1651" s="32">
        <v>44531</v>
      </c>
      <c r="B1651">
        <v>2022</v>
      </c>
      <c r="C1651" t="s">
        <v>70</v>
      </c>
      <c r="D1651" t="s">
        <v>33</v>
      </c>
      <c r="E1651" t="s">
        <v>6</v>
      </c>
      <c r="F1651">
        <v>153</v>
      </c>
      <c r="G1651">
        <v>3468</v>
      </c>
      <c r="H1651">
        <v>2021</v>
      </c>
      <c r="I1651">
        <v>85000</v>
      </c>
      <c r="J1651">
        <v>13005000</v>
      </c>
      <c r="K1651">
        <v>85000</v>
      </c>
      <c r="L1651">
        <v>13005000</v>
      </c>
    </row>
    <row r="1652" spans="1:12" x14ac:dyDescent="0.3">
      <c r="A1652" s="32">
        <v>44531</v>
      </c>
      <c r="B1652">
        <v>2022</v>
      </c>
      <c r="C1652" t="s">
        <v>70</v>
      </c>
      <c r="D1652" t="s">
        <v>34</v>
      </c>
      <c r="E1652" t="s">
        <v>6</v>
      </c>
      <c r="F1652">
        <v>2111</v>
      </c>
      <c r="G1652">
        <v>92992</v>
      </c>
      <c r="H1652">
        <v>2021</v>
      </c>
      <c r="I1652">
        <v>85000</v>
      </c>
      <c r="J1652">
        <v>179435000</v>
      </c>
      <c r="K1652">
        <v>85000</v>
      </c>
      <c r="L1652">
        <v>179435000</v>
      </c>
    </row>
    <row r="1653" spans="1:12" x14ac:dyDescent="0.3">
      <c r="A1653" s="32">
        <v>44531</v>
      </c>
      <c r="B1653">
        <v>2022</v>
      </c>
      <c r="C1653" t="s">
        <v>70</v>
      </c>
      <c r="D1653" t="s">
        <v>30</v>
      </c>
      <c r="E1653" t="s">
        <v>6</v>
      </c>
      <c r="F1653">
        <v>670</v>
      </c>
      <c r="G1653">
        <v>40694</v>
      </c>
      <c r="H1653">
        <v>2021</v>
      </c>
      <c r="I1653">
        <v>85000</v>
      </c>
      <c r="J1653">
        <v>56950000</v>
      </c>
      <c r="K1653">
        <v>85000</v>
      </c>
      <c r="L1653">
        <v>56950000</v>
      </c>
    </row>
    <row r="1654" spans="1:12" x14ac:dyDescent="0.3">
      <c r="A1654" s="32">
        <v>44531</v>
      </c>
      <c r="B1654">
        <v>2022</v>
      </c>
      <c r="C1654" t="s">
        <v>70</v>
      </c>
      <c r="D1654" t="s">
        <v>28</v>
      </c>
      <c r="E1654" t="s">
        <v>6</v>
      </c>
      <c r="F1654">
        <v>73</v>
      </c>
      <c r="G1654">
        <v>6044</v>
      </c>
      <c r="H1654">
        <v>2021</v>
      </c>
      <c r="I1654">
        <v>85000</v>
      </c>
      <c r="J1654">
        <v>6205000</v>
      </c>
      <c r="K1654">
        <v>85000</v>
      </c>
      <c r="L1654">
        <v>6205000</v>
      </c>
    </row>
    <row r="1655" spans="1:12" x14ac:dyDescent="0.3">
      <c r="A1655" s="32">
        <v>44531</v>
      </c>
      <c r="B1655">
        <v>2022</v>
      </c>
      <c r="C1655" t="s">
        <v>70</v>
      </c>
      <c r="D1655" t="s">
        <v>13</v>
      </c>
      <c r="E1655" t="s">
        <v>6</v>
      </c>
      <c r="F1655">
        <v>110</v>
      </c>
      <c r="G1655">
        <v>4076</v>
      </c>
      <c r="H1655">
        <v>2021</v>
      </c>
      <c r="I1655">
        <v>85000</v>
      </c>
      <c r="J1655">
        <v>9350000</v>
      </c>
      <c r="K1655">
        <v>85000</v>
      </c>
      <c r="L1655">
        <v>9350000</v>
      </c>
    </row>
    <row r="1656" spans="1:12" x14ac:dyDescent="0.3">
      <c r="A1656" s="32">
        <v>44531</v>
      </c>
      <c r="B1656">
        <v>2022</v>
      </c>
      <c r="C1656" t="s">
        <v>70</v>
      </c>
      <c r="D1656" t="s">
        <v>31</v>
      </c>
      <c r="E1656" t="s">
        <v>6</v>
      </c>
      <c r="F1656">
        <v>293</v>
      </c>
      <c r="G1656">
        <v>26077</v>
      </c>
      <c r="H1656">
        <v>2021</v>
      </c>
      <c r="I1656">
        <v>85000</v>
      </c>
      <c r="J1656">
        <v>24905000</v>
      </c>
      <c r="K1656">
        <v>85000</v>
      </c>
      <c r="L1656">
        <v>24905000</v>
      </c>
    </row>
    <row r="1657" spans="1:12" x14ac:dyDescent="0.3">
      <c r="A1657" s="32">
        <v>44531</v>
      </c>
      <c r="B1657">
        <v>2022</v>
      </c>
      <c r="C1657" t="s">
        <v>70</v>
      </c>
      <c r="D1657" t="s">
        <v>35</v>
      </c>
      <c r="E1657" t="s">
        <v>6</v>
      </c>
      <c r="F1657">
        <v>4381</v>
      </c>
      <c r="G1657">
        <v>83147</v>
      </c>
      <c r="H1657">
        <v>2021</v>
      </c>
      <c r="I1657">
        <v>85000</v>
      </c>
      <c r="J1657">
        <v>372385000</v>
      </c>
      <c r="K1657">
        <v>85000</v>
      </c>
      <c r="L1657">
        <v>372385000</v>
      </c>
    </row>
    <row r="1658" spans="1:12" x14ac:dyDescent="0.3">
      <c r="A1658" s="32">
        <v>44531</v>
      </c>
      <c r="B1658">
        <v>2022</v>
      </c>
      <c r="C1658" t="s">
        <v>70</v>
      </c>
      <c r="D1658" t="s">
        <v>36</v>
      </c>
      <c r="E1658" t="s">
        <v>6</v>
      </c>
      <c r="F1658">
        <v>1107</v>
      </c>
      <c r="G1658">
        <v>43996</v>
      </c>
      <c r="H1658">
        <v>2021</v>
      </c>
      <c r="I1658">
        <v>85000</v>
      </c>
      <c r="J1658">
        <v>94095000</v>
      </c>
      <c r="K1658">
        <v>85000</v>
      </c>
      <c r="L1658">
        <v>94095000</v>
      </c>
    </row>
    <row r="1659" spans="1:12" x14ac:dyDescent="0.3">
      <c r="A1659" s="32">
        <v>44531</v>
      </c>
      <c r="B1659">
        <v>2022</v>
      </c>
      <c r="C1659" t="s">
        <v>70</v>
      </c>
      <c r="D1659" t="s">
        <v>24</v>
      </c>
      <c r="E1659" t="s">
        <v>6</v>
      </c>
      <c r="F1659">
        <v>901</v>
      </c>
      <c r="G1659">
        <v>110877</v>
      </c>
      <c r="H1659">
        <v>2021</v>
      </c>
      <c r="I1659">
        <v>85000</v>
      </c>
      <c r="J1659">
        <v>76585000</v>
      </c>
      <c r="K1659">
        <v>85000</v>
      </c>
      <c r="L1659">
        <v>76585000</v>
      </c>
    </row>
    <row r="1660" spans="1:12" x14ac:dyDescent="0.3">
      <c r="A1660" s="32">
        <v>44531</v>
      </c>
      <c r="B1660">
        <v>2022</v>
      </c>
      <c r="C1660" t="s">
        <v>70</v>
      </c>
      <c r="D1660" t="s">
        <v>37</v>
      </c>
      <c r="E1660" t="s">
        <v>6</v>
      </c>
      <c r="F1660">
        <v>4775</v>
      </c>
      <c r="G1660">
        <v>134502</v>
      </c>
      <c r="H1660">
        <v>2021</v>
      </c>
      <c r="I1660">
        <v>85000</v>
      </c>
      <c r="J1660">
        <v>405875000</v>
      </c>
      <c r="K1660">
        <v>85000</v>
      </c>
      <c r="L1660">
        <v>405875000</v>
      </c>
    </row>
    <row r="1661" spans="1:12" x14ac:dyDescent="0.3">
      <c r="A1661" s="32">
        <v>44531</v>
      </c>
      <c r="B1661">
        <v>2022</v>
      </c>
      <c r="C1661" t="s">
        <v>70</v>
      </c>
      <c r="D1661" t="s">
        <v>15</v>
      </c>
      <c r="E1661" t="s">
        <v>6</v>
      </c>
      <c r="F1661">
        <v>4</v>
      </c>
      <c r="G1661">
        <v>3649</v>
      </c>
      <c r="H1661">
        <v>2021</v>
      </c>
      <c r="I1661">
        <v>85000</v>
      </c>
      <c r="J1661">
        <v>340000</v>
      </c>
      <c r="K1661">
        <v>85000</v>
      </c>
      <c r="L1661">
        <v>340000</v>
      </c>
    </row>
    <row r="1662" spans="1:12" x14ac:dyDescent="0.3">
      <c r="A1662" s="32">
        <v>44531</v>
      </c>
      <c r="B1662">
        <v>2022</v>
      </c>
      <c r="C1662" t="s">
        <v>70</v>
      </c>
      <c r="D1662" t="s">
        <v>25</v>
      </c>
      <c r="E1662" t="s">
        <v>6</v>
      </c>
      <c r="F1662">
        <v>939</v>
      </c>
      <c r="G1662">
        <v>26693</v>
      </c>
      <c r="H1662">
        <v>2021</v>
      </c>
      <c r="I1662">
        <v>85000</v>
      </c>
      <c r="J1662">
        <v>79815000</v>
      </c>
      <c r="K1662">
        <v>85000</v>
      </c>
      <c r="L1662">
        <v>79815000</v>
      </c>
    </row>
    <row r="1663" spans="1:12" x14ac:dyDescent="0.3">
      <c r="A1663" s="32">
        <v>44531</v>
      </c>
      <c r="B1663">
        <v>2022</v>
      </c>
      <c r="C1663" t="s">
        <v>70</v>
      </c>
      <c r="D1663" t="s">
        <v>19</v>
      </c>
      <c r="E1663" t="s">
        <v>6</v>
      </c>
      <c r="F1663">
        <v>81</v>
      </c>
      <c r="G1663">
        <v>2589</v>
      </c>
      <c r="H1663">
        <v>2021</v>
      </c>
      <c r="I1663">
        <v>85000</v>
      </c>
      <c r="J1663">
        <v>6885000</v>
      </c>
      <c r="K1663">
        <v>85000</v>
      </c>
      <c r="L1663">
        <v>6885000</v>
      </c>
    </row>
    <row r="1664" spans="1:12" x14ac:dyDescent="0.3">
      <c r="A1664" s="32">
        <v>44531</v>
      </c>
      <c r="B1664">
        <v>2022</v>
      </c>
      <c r="C1664" t="s">
        <v>70</v>
      </c>
      <c r="D1664" t="s">
        <v>26</v>
      </c>
      <c r="E1664" t="s">
        <v>6</v>
      </c>
      <c r="F1664">
        <v>450</v>
      </c>
      <c r="G1664">
        <v>35287</v>
      </c>
      <c r="H1664">
        <v>2021</v>
      </c>
      <c r="I1664">
        <v>85000</v>
      </c>
      <c r="J1664">
        <v>38250000</v>
      </c>
      <c r="K1664">
        <v>85000</v>
      </c>
      <c r="L1664">
        <v>38250000</v>
      </c>
    </row>
    <row r="1665" spans="1:12" x14ac:dyDescent="0.3">
      <c r="A1665" s="32">
        <v>44531</v>
      </c>
      <c r="B1665">
        <v>2022</v>
      </c>
      <c r="C1665" t="s">
        <v>70</v>
      </c>
      <c r="D1665" t="s">
        <v>38</v>
      </c>
      <c r="E1665" t="s">
        <v>6</v>
      </c>
      <c r="F1665">
        <v>2119</v>
      </c>
      <c r="G1665">
        <v>61061</v>
      </c>
      <c r="H1665">
        <v>2021</v>
      </c>
      <c r="I1665">
        <v>85000</v>
      </c>
      <c r="J1665">
        <v>180115000</v>
      </c>
      <c r="K1665">
        <v>85000</v>
      </c>
      <c r="L1665">
        <v>180115000</v>
      </c>
    </row>
    <row r="1666" spans="1:12" x14ac:dyDescent="0.3">
      <c r="A1666" s="32">
        <v>44531</v>
      </c>
      <c r="B1666">
        <v>2022</v>
      </c>
      <c r="C1666" t="s">
        <v>70</v>
      </c>
      <c r="D1666" t="s">
        <v>39</v>
      </c>
      <c r="E1666" t="s">
        <v>6</v>
      </c>
      <c r="F1666">
        <v>3236</v>
      </c>
      <c r="G1666">
        <v>83485</v>
      </c>
      <c r="H1666">
        <v>2021</v>
      </c>
      <c r="I1666">
        <v>85000</v>
      </c>
      <c r="J1666">
        <v>275060000</v>
      </c>
      <c r="K1666">
        <v>85000</v>
      </c>
      <c r="L1666">
        <v>275060000</v>
      </c>
    </row>
    <row r="1667" spans="1:12" x14ac:dyDescent="0.3">
      <c r="A1667" s="32">
        <v>44531</v>
      </c>
      <c r="B1667">
        <v>2022</v>
      </c>
      <c r="C1667" t="s">
        <v>70</v>
      </c>
      <c r="D1667" t="s">
        <v>40</v>
      </c>
      <c r="E1667" t="s">
        <v>6</v>
      </c>
      <c r="F1667">
        <v>1371</v>
      </c>
      <c r="G1667">
        <v>268713</v>
      </c>
      <c r="H1667">
        <v>2021</v>
      </c>
      <c r="I1667">
        <v>85000</v>
      </c>
      <c r="J1667">
        <v>116535000</v>
      </c>
      <c r="K1667">
        <v>85000</v>
      </c>
      <c r="L1667">
        <v>116535000</v>
      </c>
    </row>
    <row r="1668" spans="1:12" x14ac:dyDescent="0.3">
      <c r="A1668" s="32">
        <v>44531</v>
      </c>
      <c r="B1668">
        <v>2022</v>
      </c>
      <c r="C1668" t="s">
        <v>70</v>
      </c>
      <c r="D1668" t="s">
        <v>27</v>
      </c>
      <c r="E1668" t="s">
        <v>6</v>
      </c>
      <c r="F1668">
        <v>229</v>
      </c>
      <c r="G1668">
        <v>12632</v>
      </c>
      <c r="H1668">
        <v>2021</v>
      </c>
      <c r="I1668">
        <v>85000</v>
      </c>
      <c r="J1668">
        <v>19465000</v>
      </c>
      <c r="K1668">
        <v>85000</v>
      </c>
      <c r="L1668">
        <v>19465000</v>
      </c>
    </row>
    <row r="1669" spans="1:12" x14ac:dyDescent="0.3">
      <c r="A1669" s="32">
        <v>44531</v>
      </c>
      <c r="B1669">
        <v>2022</v>
      </c>
      <c r="C1669" t="s">
        <v>70</v>
      </c>
      <c r="D1669" t="s">
        <v>41</v>
      </c>
      <c r="E1669" t="s">
        <v>6</v>
      </c>
      <c r="F1669">
        <v>285</v>
      </c>
      <c r="G1669">
        <v>73989</v>
      </c>
      <c r="H1669">
        <v>2021</v>
      </c>
      <c r="I1669">
        <v>85000</v>
      </c>
      <c r="J1669">
        <v>24225000</v>
      </c>
      <c r="K1669">
        <v>85000</v>
      </c>
      <c r="L1669">
        <v>24225000</v>
      </c>
    </row>
    <row r="1670" spans="1:12" x14ac:dyDescent="0.3">
      <c r="A1670" s="32">
        <v>44562</v>
      </c>
      <c r="B1670">
        <v>2022</v>
      </c>
      <c r="C1670" t="s">
        <v>69</v>
      </c>
      <c r="D1670" t="s">
        <v>32</v>
      </c>
      <c r="E1670" t="s">
        <v>6</v>
      </c>
      <c r="F1670">
        <v>1671</v>
      </c>
      <c r="G1670">
        <v>59712</v>
      </c>
      <c r="H1670">
        <v>2022</v>
      </c>
      <c r="I1670">
        <v>85000</v>
      </c>
      <c r="J1670">
        <v>142035000</v>
      </c>
      <c r="K1670">
        <v>85000</v>
      </c>
      <c r="L1670">
        <v>142035000</v>
      </c>
    </row>
    <row r="1671" spans="1:12" x14ac:dyDescent="0.3">
      <c r="A1671" s="32">
        <v>44562</v>
      </c>
      <c r="B1671">
        <v>2022</v>
      </c>
      <c r="C1671" t="s">
        <v>69</v>
      </c>
      <c r="D1671" t="s">
        <v>10</v>
      </c>
      <c r="E1671" t="s">
        <v>6</v>
      </c>
      <c r="F1671">
        <v>92</v>
      </c>
      <c r="G1671">
        <v>26097</v>
      </c>
      <c r="H1671">
        <v>2022</v>
      </c>
      <c r="I1671">
        <v>85000</v>
      </c>
      <c r="J1671">
        <v>7820000</v>
      </c>
      <c r="K1671">
        <v>85000</v>
      </c>
      <c r="L1671">
        <v>7820000</v>
      </c>
    </row>
    <row r="1672" spans="1:12" x14ac:dyDescent="0.3">
      <c r="A1672" s="32">
        <v>44562</v>
      </c>
      <c r="B1672">
        <v>2022</v>
      </c>
      <c r="C1672" t="s">
        <v>69</v>
      </c>
      <c r="D1672" t="s">
        <v>21</v>
      </c>
      <c r="E1672" t="s">
        <v>6</v>
      </c>
      <c r="F1672">
        <v>409</v>
      </c>
      <c r="G1672">
        <v>51380</v>
      </c>
      <c r="H1672">
        <v>2022</v>
      </c>
      <c r="I1672">
        <v>85000</v>
      </c>
      <c r="J1672">
        <v>34765000</v>
      </c>
      <c r="K1672">
        <v>85000</v>
      </c>
      <c r="L1672">
        <v>34765000</v>
      </c>
    </row>
    <row r="1673" spans="1:12" x14ac:dyDescent="0.3">
      <c r="A1673" s="32">
        <v>44562</v>
      </c>
      <c r="B1673">
        <v>2022</v>
      </c>
      <c r="C1673" t="s">
        <v>69</v>
      </c>
      <c r="D1673" t="s">
        <v>22</v>
      </c>
      <c r="E1673" t="s">
        <v>6</v>
      </c>
      <c r="F1673">
        <v>19</v>
      </c>
      <c r="G1673">
        <v>1291</v>
      </c>
      <c r="H1673">
        <v>2022</v>
      </c>
      <c r="I1673">
        <v>85000</v>
      </c>
      <c r="J1673">
        <v>1615000</v>
      </c>
      <c r="K1673">
        <v>85000</v>
      </c>
      <c r="L1673">
        <v>1615000</v>
      </c>
    </row>
    <row r="1674" spans="1:12" x14ac:dyDescent="0.3">
      <c r="A1674" s="32">
        <v>44562</v>
      </c>
      <c r="B1674">
        <v>2022</v>
      </c>
      <c r="C1674" t="s">
        <v>69</v>
      </c>
      <c r="D1674" t="s">
        <v>11</v>
      </c>
      <c r="E1674" t="s">
        <v>6</v>
      </c>
      <c r="F1674">
        <v>595</v>
      </c>
      <c r="G1674">
        <v>31989</v>
      </c>
      <c r="H1674">
        <v>2022</v>
      </c>
      <c r="I1674">
        <v>85000</v>
      </c>
      <c r="J1674">
        <v>50575000</v>
      </c>
      <c r="K1674">
        <v>85000</v>
      </c>
      <c r="L1674">
        <v>50575000</v>
      </c>
    </row>
    <row r="1675" spans="1:12" x14ac:dyDescent="0.3">
      <c r="A1675" s="32">
        <v>44562</v>
      </c>
      <c r="B1675">
        <v>2022</v>
      </c>
      <c r="C1675" t="s">
        <v>69</v>
      </c>
      <c r="D1675" t="s">
        <v>12</v>
      </c>
      <c r="E1675" t="s">
        <v>6</v>
      </c>
      <c r="F1675">
        <v>6</v>
      </c>
      <c r="G1675">
        <v>758</v>
      </c>
      <c r="H1675">
        <v>2022</v>
      </c>
      <c r="I1675">
        <v>85000</v>
      </c>
      <c r="J1675">
        <v>510000</v>
      </c>
      <c r="K1675">
        <v>85000</v>
      </c>
      <c r="L1675">
        <v>510000</v>
      </c>
    </row>
    <row r="1676" spans="1:12" x14ac:dyDescent="0.3">
      <c r="A1676" s="32">
        <v>44562</v>
      </c>
      <c r="B1676">
        <v>2022</v>
      </c>
      <c r="C1676" t="s">
        <v>69</v>
      </c>
      <c r="D1676" t="s">
        <v>23</v>
      </c>
      <c r="E1676" t="s">
        <v>6</v>
      </c>
      <c r="F1676">
        <v>1762</v>
      </c>
      <c r="G1676">
        <v>24615</v>
      </c>
      <c r="H1676">
        <v>2022</v>
      </c>
      <c r="I1676">
        <v>85000</v>
      </c>
      <c r="J1676">
        <v>149770000</v>
      </c>
      <c r="K1676">
        <v>85000</v>
      </c>
      <c r="L1676">
        <v>149770000</v>
      </c>
    </row>
    <row r="1677" spans="1:12" x14ac:dyDescent="0.3">
      <c r="A1677" s="32">
        <v>44562</v>
      </c>
      <c r="B1677">
        <v>2022</v>
      </c>
      <c r="C1677" t="s">
        <v>69</v>
      </c>
      <c r="D1677" t="s">
        <v>33</v>
      </c>
      <c r="E1677" t="s">
        <v>6</v>
      </c>
      <c r="F1677">
        <v>194</v>
      </c>
      <c r="G1677">
        <v>3015</v>
      </c>
      <c r="H1677">
        <v>2022</v>
      </c>
      <c r="I1677">
        <v>85000</v>
      </c>
      <c r="J1677">
        <v>16490000</v>
      </c>
      <c r="K1677">
        <v>85000</v>
      </c>
      <c r="L1677">
        <v>16490000</v>
      </c>
    </row>
    <row r="1678" spans="1:12" x14ac:dyDescent="0.3">
      <c r="A1678" s="32">
        <v>44562</v>
      </c>
      <c r="B1678">
        <v>2022</v>
      </c>
      <c r="C1678" t="s">
        <v>69</v>
      </c>
      <c r="D1678" t="s">
        <v>34</v>
      </c>
      <c r="E1678" t="s">
        <v>6</v>
      </c>
      <c r="F1678">
        <v>2191</v>
      </c>
      <c r="G1678">
        <v>58107</v>
      </c>
      <c r="H1678">
        <v>2022</v>
      </c>
      <c r="I1678">
        <v>85000</v>
      </c>
      <c r="J1678">
        <v>186235000</v>
      </c>
      <c r="K1678">
        <v>85000</v>
      </c>
      <c r="L1678">
        <v>186235000</v>
      </c>
    </row>
    <row r="1679" spans="1:12" x14ac:dyDescent="0.3">
      <c r="A1679" s="32">
        <v>44562</v>
      </c>
      <c r="B1679">
        <v>2022</v>
      </c>
      <c r="C1679" t="s">
        <v>69</v>
      </c>
      <c r="D1679" t="s">
        <v>30</v>
      </c>
      <c r="E1679" t="s">
        <v>6</v>
      </c>
      <c r="F1679">
        <v>597</v>
      </c>
      <c r="G1679">
        <v>28339</v>
      </c>
      <c r="H1679">
        <v>2022</v>
      </c>
      <c r="I1679">
        <v>85000</v>
      </c>
      <c r="J1679">
        <v>50745000</v>
      </c>
      <c r="K1679">
        <v>85000</v>
      </c>
      <c r="L1679">
        <v>50745000</v>
      </c>
    </row>
    <row r="1680" spans="1:12" x14ac:dyDescent="0.3">
      <c r="A1680" s="32">
        <v>44562</v>
      </c>
      <c r="B1680">
        <v>2022</v>
      </c>
      <c r="C1680" t="s">
        <v>69</v>
      </c>
      <c r="D1680" t="s">
        <v>28</v>
      </c>
      <c r="E1680" t="s">
        <v>6</v>
      </c>
      <c r="F1680">
        <v>22</v>
      </c>
      <c r="G1680">
        <v>3490</v>
      </c>
      <c r="H1680">
        <v>2022</v>
      </c>
      <c r="I1680">
        <v>85000</v>
      </c>
      <c r="J1680">
        <v>1870000</v>
      </c>
      <c r="K1680">
        <v>85000</v>
      </c>
      <c r="L1680">
        <v>1870000</v>
      </c>
    </row>
    <row r="1681" spans="1:12" x14ac:dyDescent="0.3">
      <c r="A1681" s="32">
        <v>44562</v>
      </c>
      <c r="B1681">
        <v>2022</v>
      </c>
      <c r="C1681" t="s">
        <v>69</v>
      </c>
      <c r="D1681" t="s">
        <v>13</v>
      </c>
      <c r="E1681" t="s">
        <v>6</v>
      </c>
      <c r="F1681">
        <v>76</v>
      </c>
      <c r="G1681">
        <v>3561</v>
      </c>
      <c r="H1681">
        <v>2022</v>
      </c>
      <c r="I1681">
        <v>85000</v>
      </c>
      <c r="J1681">
        <v>6460000</v>
      </c>
      <c r="K1681">
        <v>85000</v>
      </c>
      <c r="L1681">
        <v>6460000</v>
      </c>
    </row>
    <row r="1682" spans="1:12" x14ac:dyDescent="0.3">
      <c r="A1682" s="32">
        <v>44562</v>
      </c>
      <c r="B1682">
        <v>2022</v>
      </c>
      <c r="C1682" t="s">
        <v>69</v>
      </c>
      <c r="D1682" t="s">
        <v>31</v>
      </c>
      <c r="E1682" t="s">
        <v>6</v>
      </c>
      <c r="F1682">
        <v>240</v>
      </c>
      <c r="G1682">
        <v>24613</v>
      </c>
      <c r="H1682">
        <v>2022</v>
      </c>
      <c r="I1682">
        <v>85000</v>
      </c>
      <c r="J1682">
        <v>20400000</v>
      </c>
      <c r="K1682">
        <v>85000</v>
      </c>
      <c r="L1682">
        <v>20400000</v>
      </c>
    </row>
    <row r="1683" spans="1:12" x14ac:dyDescent="0.3">
      <c r="A1683" s="32">
        <v>44562</v>
      </c>
      <c r="B1683">
        <v>2022</v>
      </c>
      <c r="C1683" t="s">
        <v>69</v>
      </c>
      <c r="D1683" t="s">
        <v>35</v>
      </c>
      <c r="E1683" t="s">
        <v>6</v>
      </c>
      <c r="F1683">
        <v>4386</v>
      </c>
      <c r="G1683">
        <v>74134</v>
      </c>
      <c r="H1683">
        <v>2022</v>
      </c>
      <c r="I1683">
        <v>85000</v>
      </c>
      <c r="J1683">
        <v>372810000</v>
      </c>
      <c r="K1683">
        <v>85000</v>
      </c>
      <c r="L1683">
        <v>372810000</v>
      </c>
    </row>
    <row r="1684" spans="1:12" x14ac:dyDescent="0.3">
      <c r="A1684" s="32">
        <v>44562</v>
      </c>
      <c r="B1684">
        <v>2022</v>
      </c>
      <c r="C1684" t="s">
        <v>69</v>
      </c>
      <c r="D1684" t="s">
        <v>36</v>
      </c>
      <c r="E1684" t="s">
        <v>6</v>
      </c>
      <c r="F1684">
        <v>1399</v>
      </c>
      <c r="G1684">
        <v>45699</v>
      </c>
      <c r="H1684">
        <v>2022</v>
      </c>
      <c r="I1684">
        <v>85000</v>
      </c>
      <c r="J1684">
        <v>118915000</v>
      </c>
      <c r="K1684">
        <v>85000</v>
      </c>
      <c r="L1684">
        <v>118915000</v>
      </c>
    </row>
    <row r="1685" spans="1:12" x14ac:dyDescent="0.3">
      <c r="A1685" s="32">
        <v>44562</v>
      </c>
      <c r="B1685">
        <v>2022</v>
      </c>
      <c r="C1685" t="s">
        <v>69</v>
      </c>
      <c r="D1685" t="s">
        <v>14</v>
      </c>
      <c r="E1685" t="s">
        <v>6</v>
      </c>
      <c r="F1685">
        <v>6</v>
      </c>
      <c r="G1685">
        <v>20</v>
      </c>
      <c r="H1685">
        <v>2022</v>
      </c>
      <c r="I1685">
        <v>85000</v>
      </c>
      <c r="J1685">
        <v>510000</v>
      </c>
      <c r="K1685">
        <v>85000</v>
      </c>
      <c r="L1685">
        <v>510000</v>
      </c>
    </row>
    <row r="1686" spans="1:12" x14ac:dyDescent="0.3">
      <c r="A1686" s="32">
        <v>44562</v>
      </c>
      <c r="B1686">
        <v>2022</v>
      </c>
      <c r="C1686" t="s">
        <v>69</v>
      </c>
      <c r="D1686" t="s">
        <v>24</v>
      </c>
      <c r="E1686" t="s">
        <v>6</v>
      </c>
      <c r="F1686">
        <v>862</v>
      </c>
      <c r="G1686">
        <v>75043</v>
      </c>
      <c r="H1686">
        <v>2022</v>
      </c>
      <c r="I1686">
        <v>85000</v>
      </c>
      <c r="J1686">
        <v>73270000</v>
      </c>
      <c r="K1686">
        <v>85000</v>
      </c>
      <c r="L1686">
        <v>73270000</v>
      </c>
    </row>
    <row r="1687" spans="1:12" x14ac:dyDescent="0.3">
      <c r="A1687" s="32">
        <v>44562</v>
      </c>
      <c r="B1687">
        <v>2022</v>
      </c>
      <c r="C1687" t="s">
        <v>69</v>
      </c>
      <c r="D1687" t="s">
        <v>37</v>
      </c>
      <c r="E1687" t="s">
        <v>6</v>
      </c>
      <c r="F1687">
        <v>5138</v>
      </c>
      <c r="G1687">
        <v>136937</v>
      </c>
      <c r="H1687">
        <v>2022</v>
      </c>
      <c r="I1687">
        <v>85000</v>
      </c>
      <c r="J1687">
        <v>436730000</v>
      </c>
      <c r="K1687">
        <v>85000</v>
      </c>
      <c r="L1687">
        <v>436730000</v>
      </c>
    </row>
    <row r="1688" spans="1:12" x14ac:dyDescent="0.3">
      <c r="A1688" s="32">
        <v>44562</v>
      </c>
      <c r="B1688">
        <v>2022</v>
      </c>
      <c r="C1688" t="s">
        <v>69</v>
      </c>
      <c r="D1688" t="s">
        <v>15</v>
      </c>
      <c r="E1688" t="s">
        <v>6</v>
      </c>
      <c r="F1688">
        <v>5</v>
      </c>
      <c r="G1688">
        <v>3660</v>
      </c>
      <c r="H1688">
        <v>2022</v>
      </c>
      <c r="I1688">
        <v>85000</v>
      </c>
      <c r="J1688">
        <v>425000</v>
      </c>
      <c r="K1688">
        <v>85000</v>
      </c>
      <c r="L1688">
        <v>425000</v>
      </c>
    </row>
    <row r="1689" spans="1:12" x14ac:dyDescent="0.3">
      <c r="A1689" s="32">
        <v>44562</v>
      </c>
      <c r="B1689">
        <v>2022</v>
      </c>
      <c r="C1689" t="s">
        <v>69</v>
      </c>
      <c r="D1689" t="s">
        <v>25</v>
      </c>
      <c r="E1689" t="s">
        <v>6</v>
      </c>
      <c r="F1689">
        <v>1333</v>
      </c>
      <c r="G1689">
        <v>45749</v>
      </c>
      <c r="H1689">
        <v>2022</v>
      </c>
      <c r="I1689">
        <v>85000</v>
      </c>
      <c r="J1689">
        <v>113305000</v>
      </c>
      <c r="K1689">
        <v>85000</v>
      </c>
      <c r="L1689">
        <v>113305000</v>
      </c>
    </row>
    <row r="1690" spans="1:12" x14ac:dyDescent="0.3">
      <c r="A1690" s="32">
        <v>44562</v>
      </c>
      <c r="B1690">
        <v>2022</v>
      </c>
      <c r="C1690" t="s">
        <v>69</v>
      </c>
      <c r="D1690" t="s">
        <v>19</v>
      </c>
      <c r="E1690" t="s">
        <v>6</v>
      </c>
      <c r="F1690">
        <v>94</v>
      </c>
      <c r="G1690">
        <v>4044</v>
      </c>
      <c r="H1690">
        <v>2022</v>
      </c>
      <c r="I1690">
        <v>85000</v>
      </c>
      <c r="J1690">
        <v>7990000</v>
      </c>
      <c r="K1690">
        <v>85000</v>
      </c>
      <c r="L1690">
        <v>7990000</v>
      </c>
    </row>
    <row r="1691" spans="1:12" x14ac:dyDescent="0.3">
      <c r="A1691" s="32">
        <v>44562</v>
      </c>
      <c r="B1691">
        <v>2022</v>
      </c>
      <c r="C1691" t="s">
        <v>69</v>
      </c>
      <c r="D1691" t="s">
        <v>26</v>
      </c>
      <c r="E1691" t="s">
        <v>6</v>
      </c>
      <c r="F1691">
        <v>552</v>
      </c>
      <c r="G1691">
        <v>28295</v>
      </c>
      <c r="H1691">
        <v>2022</v>
      </c>
      <c r="I1691">
        <v>85000</v>
      </c>
      <c r="J1691">
        <v>46920000</v>
      </c>
      <c r="K1691">
        <v>85000</v>
      </c>
      <c r="L1691">
        <v>46920000</v>
      </c>
    </row>
    <row r="1692" spans="1:12" x14ac:dyDescent="0.3">
      <c r="A1692" s="32">
        <v>44562</v>
      </c>
      <c r="B1692">
        <v>2022</v>
      </c>
      <c r="C1692" t="s">
        <v>69</v>
      </c>
      <c r="D1692" t="s">
        <v>38</v>
      </c>
      <c r="E1692" t="s">
        <v>6</v>
      </c>
      <c r="F1692">
        <v>2359</v>
      </c>
      <c r="G1692">
        <v>50153</v>
      </c>
      <c r="H1692">
        <v>2022</v>
      </c>
      <c r="I1692">
        <v>85000</v>
      </c>
      <c r="J1692">
        <v>200515000</v>
      </c>
      <c r="K1692">
        <v>85000</v>
      </c>
      <c r="L1692">
        <v>200515000</v>
      </c>
    </row>
    <row r="1693" spans="1:12" x14ac:dyDescent="0.3">
      <c r="A1693" s="32">
        <v>44562</v>
      </c>
      <c r="B1693">
        <v>2022</v>
      </c>
      <c r="C1693" t="s">
        <v>69</v>
      </c>
      <c r="D1693" t="s">
        <v>39</v>
      </c>
      <c r="E1693" t="s">
        <v>6</v>
      </c>
      <c r="F1693">
        <v>4233</v>
      </c>
      <c r="G1693">
        <v>124399</v>
      </c>
      <c r="H1693">
        <v>2022</v>
      </c>
      <c r="I1693">
        <v>85000</v>
      </c>
      <c r="J1693">
        <v>359805000</v>
      </c>
      <c r="K1693">
        <v>85000</v>
      </c>
      <c r="L1693">
        <v>359805000</v>
      </c>
    </row>
    <row r="1694" spans="1:12" x14ac:dyDescent="0.3">
      <c r="A1694" s="32">
        <v>44562</v>
      </c>
      <c r="B1694">
        <v>2022</v>
      </c>
      <c r="C1694" t="s">
        <v>69</v>
      </c>
      <c r="D1694" t="s">
        <v>20</v>
      </c>
      <c r="E1694" t="s">
        <v>6</v>
      </c>
      <c r="F1694">
        <v>5</v>
      </c>
      <c r="G1694">
        <v>3043</v>
      </c>
      <c r="H1694">
        <v>2022</v>
      </c>
      <c r="I1694">
        <v>85000</v>
      </c>
      <c r="J1694">
        <v>425000</v>
      </c>
      <c r="K1694">
        <v>85000</v>
      </c>
      <c r="L1694">
        <v>425000</v>
      </c>
    </row>
    <row r="1695" spans="1:12" x14ac:dyDescent="0.3">
      <c r="A1695" s="32">
        <v>44562</v>
      </c>
      <c r="B1695">
        <v>2022</v>
      </c>
      <c r="C1695" t="s">
        <v>69</v>
      </c>
      <c r="D1695" t="s">
        <v>40</v>
      </c>
      <c r="E1695" t="s">
        <v>6</v>
      </c>
      <c r="F1695">
        <v>1322</v>
      </c>
      <c r="G1695">
        <v>168934</v>
      </c>
      <c r="H1695">
        <v>2022</v>
      </c>
      <c r="I1695">
        <v>85000</v>
      </c>
      <c r="J1695">
        <v>112370000</v>
      </c>
      <c r="K1695">
        <v>85000</v>
      </c>
      <c r="L1695">
        <v>112370000</v>
      </c>
    </row>
    <row r="1696" spans="1:12" x14ac:dyDescent="0.3">
      <c r="A1696" s="32">
        <v>44562</v>
      </c>
      <c r="B1696">
        <v>2022</v>
      </c>
      <c r="C1696" t="s">
        <v>69</v>
      </c>
      <c r="D1696" t="s">
        <v>27</v>
      </c>
      <c r="E1696" t="s">
        <v>6</v>
      </c>
      <c r="F1696">
        <v>184</v>
      </c>
      <c r="G1696">
        <v>10413</v>
      </c>
      <c r="H1696">
        <v>2022</v>
      </c>
      <c r="I1696">
        <v>85000</v>
      </c>
      <c r="J1696">
        <v>15640000</v>
      </c>
      <c r="K1696">
        <v>85000</v>
      </c>
      <c r="L1696">
        <v>15640000</v>
      </c>
    </row>
    <row r="1697" spans="1:12" x14ac:dyDescent="0.3">
      <c r="A1697" s="32">
        <v>44562</v>
      </c>
      <c r="B1697">
        <v>2022</v>
      </c>
      <c r="C1697" t="s">
        <v>69</v>
      </c>
      <c r="D1697" t="s">
        <v>41</v>
      </c>
      <c r="E1697" t="s">
        <v>6</v>
      </c>
      <c r="F1697">
        <v>370</v>
      </c>
      <c r="G1697">
        <v>61071</v>
      </c>
      <c r="H1697">
        <v>2022</v>
      </c>
      <c r="I1697">
        <v>85000</v>
      </c>
      <c r="J1697">
        <v>31450000</v>
      </c>
      <c r="K1697">
        <v>85000</v>
      </c>
      <c r="L1697">
        <v>31450000</v>
      </c>
    </row>
    <row r="1698" spans="1:12" x14ac:dyDescent="0.3">
      <c r="A1698" s="32">
        <v>44593</v>
      </c>
      <c r="B1698">
        <v>2022</v>
      </c>
      <c r="C1698" t="s">
        <v>69</v>
      </c>
      <c r="D1698" t="s">
        <v>32</v>
      </c>
      <c r="E1698" t="s">
        <v>6</v>
      </c>
      <c r="F1698">
        <v>2284</v>
      </c>
      <c r="G1698">
        <v>52013</v>
      </c>
      <c r="H1698">
        <v>2022</v>
      </c>
      <c r="I1698">
        <v>85000</v>
      </c>
      <c r="J1698">
        <v>194140000</v>
      </c>
      <c r="K1698">
        <v>85000</v>
      </c>
      <c r="L1698">
        <v>194140000</v>
      </c>
    </row>
    <row r="1699" spans="1:12" x14ac:dyDescent="0.3">
      <c r="A1699" s="32">
        <v>44593</v>
      </c>
      <c r="B1699">
        <v>2022</v>
      </c>
      <c r="C1699" t="s">
        <v>69</v>
      </c>
      <c r="D1699" t="s">
        <v>10</v>
      </c>
      <c r="E1699" t="s">
        <v>6</v>
      </c>
      <c r="F1699">
        <v>108</v>
      </c>
      <c r="G1699">
        <v>25414</v>
      </c>
      <c r="H1699">
        <v>2022</v>
      </c>
      <c r="I1699">
        <v>85000</v>
      </c>
      <c r="J1699">
        <v>9180000</v>
      </c>
      <c r="K1699">
        <v>85000</v>
      </c>
      <c r="L1699">
        <v>9180000</v>
      </c>
    </row>
    <row r="1700" spans="1:12" x14ac:dyDescent="0.3">
      <c r="A1700" s="32">
        <v>44593</v>
      </c>
      <c r="B1700">
        <v>2022</v>
      </c>
      <c r="C1700" t="s">
        <v>69</v>
      </c>
      <c r="D1700" t="s">
        <v>21</v>
      </c>
      <c r="E1700" t="s">
        <v>6</v>
      </c>
      <c r="F1700">
        <v>495</v>
      </c>
      <c r="G1700">
        <v>59758</v>
      </c>
      <c r="H1700">
        <v>2022</v>
      </c>
      <c r="I1700">
        <v>85000</v>
      </c>
      <c r="J1700">
        <v>42075000</v>
      </c>
      <c r="K1700">
        <v>85000</v>
      </c>
      <c r="L1700">
        <v>42075000</v>
      </c>
    </row>
    <row r="1701" spans="1:12" x14ac:dyDescent="0.3">
      <c r="A1701" s="32">
        <v>44593</v>
      </c>
      <c r="B1701">
        <v>2022</v>
      </c>
      <c r="C1701" t="s">
        <v>69</v>
      </c>
      <c r="D1701" t="s">
        <v>22</v>
      </c>
      <c r="E1701" t="s">
        <v>6</v>
      </c>
      <c r="F1701">
        <v>22</v>
      </c>
      <c r="G1701">
        <v>1184</v>
      </c>
      <c r="H1701">
        <v>2022</v>
      </c>
      <c r="I1701">
        <v>85000</v>
      </c>
      <c r="J1701">
        <v>1870000</v>
      </c>
      <c r="K1701">
        <v>85000</v>
      </c>
      <c r="L1701">
        <v>1870000</v>
      </c>
    </row>
    <row r="1702" spans="1:12" x14ac:dyDescent="0.3">
      <c r="A1702" s="32">
        <v>44593</v>
      </c>
      <c r="B1702">
        <v>2022</v>
      </c>
      <c r="C1702" t="s">
        <v>69</v>
      </c>
      <c r="D1702" t="s">
        <v>11</v>
      </c>
      <c r="E1702" t="s">
        <v>6</v>
      </c>
      <c r="F1702">
        <v>635</v>
      </c>
      <c r="G1702">
        <v>28508</v>
      </c>
      <c r="H1702">
        <v>2022</v>
      </c>
      <c r="I1702">
        <v>85000</v>
      </c>
      <c r="J1702">
        <v>53975000</v>
      </c>
      <c r="K1702">
        <v>85000</v>
      </c>
      <c r="L1702">
        <v>53975000</v>
      </c>
    </row>
    <row r="1703" spans="1:12" x14ac:dyDescent="0.3">
      <c r="A1703" s="32">
        <v>44593</v>
      </c>
      <c r="B1703">
        <v>2022</v>
      </c>
      <c r="C1703" t="s">
        <v>69</v>
      </c>
      <c r="D1703" t="s">
        <v>12</v>
      </c>
      <c r="E1703" t="s">
        <v>6</v>
      </c>
      <c r="F1703">
        <v>4</v>
      </c>
      <c r="G1703">
        <v>817</v>
      </c>
      <c r="H1703">
        <v>2022</v>
      </c>
      <c r="I1703">
        <v>85000</v>
      </c>
      <c r="J1703">
        <v>340000</v>
      </c>
      <c r="K1703">
        <v>85000</v>
      </c>
      <c r="L1703">
        <v>340000</v>
      </c>
    </row>
    <row r="1704" spans="1:12" x14ac:dyDescent="0.3">
      <c r="A1704" s="32">
        <v>44593</v>
      </c>
      <c r="B1704">
        <v>2022</v>
      </c>
      <c r="C1704" t="s">
        <v>69</v>
      </c>
      <c r="D1704" t="s">
        <v>23</v>
      </c>
      <c r="E1704" t="s">
        <v>6</v>
      </c>
      <c r="F1704">
        <v>2384</v>
      </c>
      <c r="G1704">
        <v>25413</v>
      </c>
      <c r="H1704">
        <v>2022</v>
      </c>
      <c r="I1704">
        <v>85000</v>
      </c>
      <c r="J1704">
        <v>202640000</v>
      </c>
      <c r="K1704">
        <v>85000</v>
      </c>
      <c r="L1704">
        <v>202640000</v>
      </c>
    </row>
    <row r="1705" spans="1:12" x14ac:dyDescent="0.3">
      <c r="A1705" s="32">
        <v>44593</v>
      </c>
      <c r="B1705">
        <v>2022</v>
      </c>
      <c r="C1705" t="s">
        <v>69</v>
      </c>
      <c r="D1705" t="s">
        <v>33</v>
      </c>
      <c r="E1705" t="s">
        <v>6</v>
      </c>
      <c r="F1705">
        <v>267</v>
      </c>
      <c r="G1705">
        <v>3248</v>
      </c>
      <c r="H1705">
        <v>2022</v>
      </c>
      <c r="I1705">
        <v>85000</v>
      </c>
      <c r="J1705">
        <v>22695000</v>
      </c>
      <c r="K1705">
        <v>85000</v>
      </c>
      <c r="L1705">
        <v>22695000</v>
      </c>
    </row>
    <row r="1706" spans="1:12" x14ac:dyDescent="0.3">
      <c r="A1706" s="32">
        <v>44593</v>
      </c>
      <c r="B1706">
        <v>2022</v>
      </c>
      <c r="C1706" t="s">
        <v>69</v>
      </c>
      <c r="D1706" t="s">
        <v>34</v>
      </c>
      <c r="E1706" t="s">
        <v>6</v>
      </c>
      <c r="F1706">
        <v>2613</v>
      </c>
      <c r="G1706">
        <v>68658</v>
      </c>
      <c r="H1706">
        <v>2022</v>
      </c>
      <c r="I1706">
        <v>85000</v>
      </c>
      <c r="J1706">
        <v>222105000</v>
      </c>
      <c r="K1706">
        <v>85000</v>
      </c>
      <c r="L1706">
        <v>222105000</v>
      </c>
    </row>
    <row r="1707" spans="1:12" x14ac:dyDescent="0.3">
      <c r="A1707" s="32">
        <v>44593</v>
      </c>
      <c r="B1707">
        <v>2022</v>
      </c>
      <c r="C1707" t="s">
        <v>69</v>
      </c>
      <c r="D1707" t="s">
        <v>30</v>
      </c>
      <c r="E1707" t="s">
        <v>6</v>
      </c>
      <c r="F1707">
        <v>677</v>
      </c>
      <c r="G1707">
        <v>25667</v>
      </c>
      <c r="H1707">
        <v>2022</v>
      </c>
      <c r="I1707">
        <v>85000</v>
      </c>
      <c r="J1707">
        <v>57545000</v>
      </c>
      <c r="K1707">
        <v>85000</v>
      </c>
      <c r="L1707">
        <v>57545000</v>
      </c>
    </row>
    <row r="1708" spans="1:12" x14ac:dyDescent="0.3">
      <c r="A1708" s="32">
        <v>44593</v>
      </c>
      <c r="B1708">
        <v>2022</v>
      </c>
      <c r="C1708" t="s">
        <v>69</v>
      </c>
      <c r="D1708" t="s">
        <v>28</v>
      </c>
      <c r="E1708" t="s">
        <v>6</v>
      </c>
      <c r="F1708">
        <v>57</v>
      </c>
      <c r="G1708">
        <v>4041</v>
      </c>
      <c r="H1708">
        <v>2022</v>
      </c>
      <c r="I1708">
        <v>85000</v>
      </c>
      <c r="J1708">
        <v>4845000</v>
      </c>
      <c r="K1708">
        <v>85000</v>
      </c>
      <c r="L1708">
        <v>4845000</v>
      </c>
    </row>
    <row r="1709" spans="1:12" x14ac:dyDescent="0.3">
      <c r="A1709" s="32">
        <v>44593</v>
      </c>
      <c r="B1709">
        <v>2022</v>
      </c>
      <c r="C1709" t="s">
        <v>69</v>
      </c>
      <c r="D1709" t="s">
        <v>13</v>
      </c>
      <c r="E1709" t="s">
        <v>6</v>
      </c>
      <c r="F1709">
        <v>101</v>
      </c>
      <c r="G1709">
        <v>4836</v>
      </c>
      <c r="H1709">
        <v>2022</v>
      </c>
      <c r="I1709">
        <v>85000</v>
      </c>
      <c r="J1709">
        <v>8585000</v>
      </c>
      <c r="K1709">
        <v>85000</v>
      </c>
      <c r="L1709">
        <v>8585000</v>
      </c>
    </row>
    <row r="1710" spans="1:12" x14ac:dyDescent="0.3">
      <c r="A1710" s="32">
        <v>44593</v>
      </c>
      <c r="B1710">
        <v>2022</v>
      </c>
      <c r="C1710" t="s">
        <v>69</v>
      </c>
      <c r="D1710" t="s">
        <v>31</v>
      </c>
      <c r="E1710" t="s">
        <v>6</v>
      </c>
      <c r="F1710">
        <v>338</v>
      </c>
      <c r="G1710">
        <v>27174</v>
      </c>
      <c r="H1710">
        <v>2022</v>
      </c>
      <c r="I1710">
        <v>85000</v>
      </c>
      <c r="J1710">
        <v>28730000</v>
      </c>
      <c r="K1710">
        <v>85000</v>
      </c>
      <c r="L1710">
        <v>28730000</v>
      </c>
    </row>
    <row r="1711" spans="1:12" x14ac:dyDescent="0.3">
      <c r="A1711" s="32">
        <v>44593</v>
      </c>
      <c r="B1711">
        <v>2022</v>
      </c>
      <c r="C1711" t="s">
        <v>69</v>
      </c>
      <c r="D1711" t="s">
        <v>35</v>
      </c>
      <c r="E1711" t="s">
        <v>6</v>
      </c>
      <c r="F1711">
        <v>5593</v>
      </c>
      <c r="G1711">
        <v>75612</v>
      </c>
      <c r="H1711">
        <v>2022</v>
      </c>
      <c r="I1711">
        <v>85000</v>
      </c>
      <c r="J1711">
        <v>475405000</v>
      </c>
      <c r="K1711">
        <v>85000</v>
      </c>
      <c r="L1711">
        <v>475405000</v>
      </c>
    </row>
    <row r="1712" spans="1:12" x14ac:dyDescent="0.3">
      <c r="A1712" s="32">
        <v>44593</v>
      </c>
      <c r="B1712">
        <v>2022</v>
      </c>
      <c r="C1712" t="s">
        <v>69</v>
      </c>
      <c r="D1712" t="s">
        <v>36</v>
      </c>
      <c r="E1712" t="s">
        <v>6</v>
      </c>
      <c r="F1712">
        <v>1737</v>
      </c>
      <c r="G1712">
        <v>41273</v>
      </c>
      <c r="H1712">
        <v>2022</v>
      </c>
      <c r="I1712">
        <v>85000</v>
      </c>
      <c r="J1712">
        <v>147645000</v>
      </c>
      <c r="K1712">
        <v>85000</v>
      </c>
      <c r="L1712">
        <v>147645000</v>
      </c>
    </row>
    <row r="1713" spans="1:12" x14ac:dyDescent="0.3">
      <c r="A1713" s="32">
        <v>44593</v>
      </c>
      <c r="B1713">
        <v>2022</v>
      </c>
      <c r="C1713" t="s">
        <v>69</v>
      </c>
      <c r="D1713" t="s">
        <v>24</v>
      </c>
      <c r="E1713" t="s">
        <v>6</v>
      </c>
      <c r="F1713">
        <v>974</v>
      </c>
      <c r="G1713">
        <v>69322</v>
      </c>
      <c r="H1713">
        <v>2022</v>
      </c>
      <c r="I1713">
        <v>85000</v>
      </c>
      <c r="J1713">
        <v>82790000</v>
      </c>
      <c r="K1713">
        <v>85000</v>
      </c>
      <c r="L1713">
        <v>82790000</v>
      </c>
    </row>
    <row r="1714" spans="1:12" x14ac:dyDescent="0.3">
      <c r="A1714" s="32">
        <v>44593</v>
      </c>
      <c r="B1714">
        <v>2022</v>
      </c>
      <c r="C1714" t="s">
        <v>69</v>
      </c>
      <c r="D1714" t="s">
        <v>37</v>
      </c>
      <c r="E1714" t="s">
        <v>6</v>
      </c>
      <c r="F1714">
        <v>6871</v>
      </c>
      <c r="G1714">
        <v>116043</v>
      </c>
      <c r="H1714">
        <v>2022</v>
      </c>
      <c r="I1714">
        <v>85000</v>
      </c>
      <c r="J1714">
        <v>584035000</v>
      </c>
      <c r="K1714">
        <v>85000</v>
      </c>
      <c r="L1714">
        <v>584035000</v>
      </c>
    </row>
    <row r="1715" spans="1:12" x14ac:dyDescent="0.3">
      <c r="A1715" s="32">
        <v>44593</v>
      </c>
      <c r="B1715">
        <v>2022</v>
      </c>
      <c r="C1715" t="s">
        <v>69</v>
      </c>
      <c r="D1715" t="s">
        <v>15</v>
      </c>
      <c r="E1715" t="s">
        <v>6</v>
      </c>
      <c r="F1715">
        <v>3</v>
      </c>
      <c r="G1715">
        <v>4773</v>
      </c>
      <c r="H1715">
        <v>2022</v>
      </c>
      <c r="I1715">
        <v>85000</v>
      </c>
      <c r="J1715">
        <v>255000</v>
      </c>
      <c r="K1715">
        <v>85000</v>
      </c>
      <c r="L1715">
        <v>255000</v>
      </c>
    </row>
    <row r="1716" spans="1:12" x14ac:dyDescent="0.3">
      <c r="A1716" s="32">
        <v>44593</v>
      </c>
      <c r="B1716">
        <v>2022</v>
      </c>
      <c r="C1716" t="s">
        <v>69</v>
      </c>
      <c r="D1716" t="s">
        <v>25</v>
      </c>
      <c r="E1716" t="s">
        <v>6</v>
      </c>
      <c r="F1716">
        <v>1266</v>
      </c>
      <c r="G1716">
        <v>41856</v>
      </c>
      <c r="H1716">
        <v>2022</v>
      </c>
      <c r="I1716">
        <v>85000</v>
      </c>
      <c r="J1716">
        <v>107610000</v>
      </c>
      <c r="K1716">
        <v>85000</v>
      </c>
      <c r="L1716">
        <v>107610000</v>
      </c>
    </row>
    <row r="1717" spans="1:12" x14ac:dyDescent="0.3">
      <c r="A1717" s="32">
        <v>44593</v>
      </c>
      <c r="B1717">
        <v>2022</v>
      </c>
      <c r="C1717" t="s">
        <v>69</v>
      </c>
      <c r="D1717" t="s">
        <v>19</v>
      </c>
      <c r="E1717" t="s">
        <v>6</v>
      </c>
      <c r="F1717">
        <v>117</v>
      </c>
      <c r="G1717">
        <v>3410</v>
      </c>
      <c r="H1717">
        <v>2022</v>
      </c>
      <c r="I1717">
        <v>85000</v>
      </c>
      <c r="J1717">
        <v>9945000</v>
      </c>
      <c r="K1717">
        <v>85000</v>
      </c>
      <c r="L1717">
        <v>9945000</v>
      </c>
    </row>
    <row r="1718" spans="1:12" x14ac:dyDescent="0.3">
      <c r="A1718" s="32">
        <v>44593</v>
      </c>
      <c r="B1718">
        <v>2022</v>
      </c>
      <c r="C1718" t="s">
        <v>69</v>
      </c>
      <c r="D1718" t="s">
        <v>26</v>
      </c>
      <c r="E1718" t="s">
        <v>6</v>
      </c>
      <c r="F1718">
        <v>296</v>
      </c>
      <c r="G1718">
        <v>24506</v>
      </c>
      <c r="H1718">
        <v>2022</v>
      </c>
      <c r="I1718">
        <v>85000</v>
      </c>
      <c r="J1718">
        <v>25160000</v>
      </c>
      <c r="K1718">
        <v>85000</v>
      </c>
      <c r="L1718">
        <v>25160000</v>
      </c>
    </row>
    <row r="1719" spans="1:12" x14ac:dyDescent="0.3">
      <c r="A1719" s="32">
        <v>44593</v>
      </c>
      <c r="B1719">
        <v>2022</v>
      </c>
      <c r="C1719" t="s">
        <v>69</v>
      </c>
      <c r="D1719" t="s">
        <v>38</v>
      </c>
      <c r="E1719" t="s">
        <v>6</v>
      </c>
      <c r="F1719">
        <v>2563</v>
      </c>
      <c r="G1719">
        <v>56168</v>
      </c>
      <c r="H1719">
        <v>2022</v>
      </c>
      <c r="I1719">
        <v>85000</v>
      </c>
      <c r="J1719">
        <v>217855000</v>
      </c>
      <c r="K1719">
        <v>85000</v>
      </c>
      <c r="L1719">
        <v>217855000</v>
      </c>
    </row>
    <row r="1720" spans="1:12" x14ac:dyDescent="0.3">
      <c r="A1720" s="32">
        <v>44593</v>
      </c>
      <c r="B1720">
        <v>2022</v>
      </c>
      <c r="C1720" t="s">
        <v>69</v>
      </c>
      <c r="D1720" t="s">
        <v>39</v>
      </c>
      <c r="E1720" t="s">
        <v>6</v>
      </c>
      <c r="F1720">
        <v>4506</v>
      </c>
      <c r="G1720">
        <v>108851</v>
      </c>
      <c r="H1720">
        <v>2022</v>
      </c>
      <c r="I1720">
        <v>85000</v>
      </c>
      <c r="J1720">
        <v>383010000</v>
      </c>
      <c r="K1720">
        <v>85000</v>
      </c>
      <c r="L1720">
        <v>383010000</v>
      </c>
    </row>
    <row r="1721" spans="1:12" x14ac:dyDescent="0.3">
      <c r="A1721" s="32">
        <v>44593</v>
      </c>
      <c r="B1721">
        <v>2022</v>
      </c>
      <c r="C1721" t="s">
        <v>69</v>
      </c>
      <c r="D1721" t="s">
        <v>20</v>
      </c>
      <c r="E1721" t="s">
        <v>6</v>
      </c>
      <c r="F1721">
        <v>3</v>
      </c>
      <c r="G1721">
        <v>2705</v>
      </c>
      <c r="H1721">
        <v>2022</v>
      </c>
      <c r="I1721">
        <v>85000</v>
      </c>
      <c r="J1721">
        <v>255000</v>
      </c>
      <c r="K1721">
        <v>85000</v>
      </c>
      <c r="L1721">
        <v>255000</v>
      </c>
    </row>
    <row r="1722" spans="1:12" x14ac:dyDescent="0.3">
      <c r="A1722" s="32">
        <v>44593</v>
      </c>
      <c r="B1722">
        <v>2022</v>
      </c>
      <c r="C1722" t="s">
        <v>69</v>
      </c>
      <c r="D1722" t="s">
        <v>40</v>
      </c>
      <c r="E1722" t="s">
        <v>6</v>
      </c>
      <c r="F1722">
        <v>1202</v>
      </c>
      <c r="G1722">
        <v>163699</v>
      </c>
      <c r="H1722">
        <v>2022</v>
      </c>
      <c r="I1722">
        <v>85000</v>
      </c>
      <c r="J1722">
        <v>102170000</v>
      </c>
      <c r="K1722">
        <v>85000</v>
      </c>
      <c r="L1722">
        <v>102170000</v>
      </c>
    </row>
    <row r="1723" spans="1:12" x14ac:dyDescent="0.3">
      <c r="A1723" s="32">
        <v>44593</v>
      </c>
      <c r="B1723">
        <v>2022</v>
      </c>
      <c r="C1723" t="s">
        <v>69</v>
      </c>
      <c r="D1723" t="s">
        <v>27</v>
      </c>
      <c r="E1723" t="s">
        <v>6</v>
      </c>
      <c r="F1723">
        <v>223</v>
      </c>
      <c r="G1723">
        <v>9283</v>
      </c>
      <c r="H1723">
        <v>2022</v>
      </c>
      <c r="I1723">
        <v>85000</v>
      </c>
      <c r="J1723">
        <v>18955000</v>
      </c>
      <c r="K1723">
        <v>85000</v>
      </c>
      <c r="L1723">
        <v>18955000</v>
      </c>
    </row>
    <row r="1724" spans="1:12" x14ac:dyDescent="0.3">
      <c r="A1724" s="32">
        <v>44593</v>
      </c>
      <c r="B1724">
        <v>2022</v>
      </c>
      <c r="C1724" t="s">
        <v>69</v>
      </c>
      <c r="D1724" t="s">
        <v>41</v>
      </c>
      <c r="E1724" t="s">
        <v>6</v>
      </c>
      <c r="F1724">
        <v>383</v>
      </c>
      <c r="G1724">
        <v>56937</v>
      </c>
      <c r="H1724">
        <v>2022</v>
      </c>
      <c r="I1724">
        <v>85000</v>
      </c>
      <c r="J1724">
        <v>32555000</v>
      </c>
      <c r="K1724">
        <v>85000</v>
      </c>
      <c r="L1724">
        <v>32555000</v>
      </c>
    </row>
    <row r="1725" spans="1:12" x14ac:dyDescent="0.3">
      <c r="A1725" s="32">
        <v>44621</v>
      </c>
      <c r="B1725">
        <v>2022</v>
      </c>
      <c r="C1725" t="s">
        <v>69</v>
      </c>
      <c r="D1725" t="s">
        <v>32</v>
      </c>
      <c r="E1725" t="s">
        <v>6</v>
      </c>
      <c r="F1725">
        <v>3169</v>
      </c>
      <c r="G1725">
        <v>51588</v>
      </c>
      <c r="H1725">
        <v>2022</v>
      </c>
      <c r="I1725">
        <v>85000</v>
      </c>
      <c r="J1725">
        <v>269365000</v>
      </c>
      <c r="K1725">
        <v>85000</v>
      </c>
      <c r="L1725">
        <v>269365000</v>
      </c>
    </row>
    <row r="1726" spans="1:12" x14ac:dyDescent="0.3">
      <c r="A1726" s="32">
        <v>44621</v>
      </c>
      <c r="B1726">
        <v>2022</v>
      </c>
      <c r="C1726" t="s">
        <v>69</v>
      </c>
      <c r="D1726" t="s">
        <v>10</v>
      </c>
      <c r="E1726" t="s">
        <v>6</v>
      </c>
      <c r="F1726">
        <v>179</v>
      </c>
      <c r="G1726">
        <v>29698</v>
      </c>
      <c r="H1726">
        <v>2022</v>
      </c>
      <c r="I1726">
        <v>85000</v>
      </c>
      <c r="J1726">
        <v>15215000</v>
      </c>
      <c r="K1726">
        <v>85000</v>
      </c>
      <c r="L1726">
        <v>15215000</v>
      </c>
    </row>
    <row r="1727" spans="1:12" x14ac:dyDescent="0.3">
      <c r="A1727" s="32">
        <v>44621</v>
      </c>
      <c r="B1727">
        <v>2022</v>
      </c>
      <c r="C1727" t="s">
        <v>69</v>
      </c>
      <c r="D1727" t="s">
        <v>21</v>
      </c>
      <c r="E1727" t="s">
        <v>6</v>
      </c>
      <c r="F1727">
        <v>1328</v>
      </c>
      <c r="G1727">
        <v>85165</v>
      </c>
      <c r="H1727">
        <v>2022</v>
      </c>
      <c r="I1727">
        <v>85000</v>
      </c>
      <c r="J1727">
        <v>112880000</v>
      </c>
      <c r="K1727">
        <v>85000</v>
      </c>
      <c r="L1727">
        <v>112880000</v>
      </c>
    </row>
    <row r="1728" spans="1:12" x14ac:dyDescent="0.3">
      <c r="A1728" s="32">
        <v>44621</v>
      </c>
      <c r="B1728">
        <v>2022</v>
      </c>
      <c r="C1728" t="s">
        <v>69</v>
      </c>
      <c r="D1728" t="s">
        <v>22</v>
      </c>
      <c r="E1728" t="s">
        <v>6</v>
      </c>
      <c r="F1728">
        <v>55</v>
      </c>
      <c r="G1728">
        <v>1883</v>
      </c>
      <c r="H1728">
        <v>2022</v>
      </c>
      <c r="I1728">
        <v>85000</v>
      </c>
      <c r="J1728">
        <v>4675000</v>
      </c>
      <c r="K1728">
        <v>85000</v>
      </c>
      <c r="L1728">
        <v>4675000</v>
      </c>
    </row>
    <row r="1729" spans="1:12" x14ac:dyDescent="0.3">
      <c r="A1729" s="32">
        <v>44621</v>
      </c>
      <c r="B1729">
        <v>2022</v>
      </c>
      <c r="C1729" t="s">
        <v>69</v>
      </c>
      <c r="D1729" t="s">
        <v>11</v>
      </c>
      <c r="E1729" t="s">
        <v>6</v>
      </c>
      <c r="F1729">
        <v>959</v>
      </c>
      <c r="G1729">
        <v>31244</v>
      </c>
      <c r="H1729">
        <v>2022</v>
      </c>
      <c r="I1729">
        <v>85000</v>
      </c>
      <c r="J1729">
        <v>81515000</v>
      </c>
      <c r="K1729">
        <v>85000</v>
      </c>
      <c r="L1729">
        <v>81515000</v>
      </c>
    </row>
    <row r="1730" spans="1:12" x14ac:dyDescent="0.3">
      <c r="A1730" s="32">
        <v>44621</v>
      </c>
      <c r="B1730">
        <v>2022</v>
      </c>
      <c r="C1730" t="s">
        <v>69</v>
      </c>
      <c r="D1730" t="s">
        <v>12</v>
      </c>
      <c r="E1730" t="s">
        <v>6</v>
      </c>
      <c r="F1730">
        <v>5</v>
      </c>
      <c r="G1730">
        <v>757</v>
      </c>
      <c r="H1730">
        <v>2022</v>
      </c>
      <c r="I1730">
        <v>85000</v>
      </c>
      <c r="J1730">
        <v>425000</v>
      </c>
      <c r="K1730">
        <v>85000</v>
      </c>
      <c r="L1730">
        <v>425000</v>
      </c>
    </row>
    <row r="1731" spans="1:12" x14ac:dyDescent="0.3">
      <c r="A1731" s="32">
        <v>44621</v>
      </c>
      <c r="B1731">
        <v>2022</v>
      </c>
      <c r="C1731" t="s">
        <v>69</v>
      </c>
      <c r="D1731" t="s">
        <v>23</v>
      </c>
      <c r="E1731" t="s">
        <v>6</v>
      </c>
      <c r="F1731">
        <v>3491</v>
      </c>
      <c r="G1731">
        <v>28871</v>
      </c>
      <c r="H1731">
        <v>2022</v>
      </c>
      <c r="I1731">
        <v>85000</v>
      </c>
      <c r="J1731">
        <v>296735000</v>
      </c>
      <c r="K1731">
        <v>85000</v>
      </c>
      <c r="L1731">
        <v>296735000</v>
      </c>
    </row>
    <row r="1732" spans="1:12" x14ac:dyDescent="0.3">
      <c r="A1732" s="32">
        <v>44621</v>
      </c>
      <c r="B1732">
        <v>2022</v>
      </c>
      <c r="C1732" t="s">
        <v>69</v>
      </c>
      <c r="D1732" t="s">
        <v>33</v>
      </c>
      <c r="E1732" t="s">
        <v>6</v>
      </c>
      <c r="F1732">
        <v>235</v>
      </c>
      <c r="G1732">
        <v>4381</v>
      </c>
      <c r="H1732">
        <v>2022</v>
      </c>
      <c r="I1732">
        <v>85000</v>
      </c>
      <c r="J1732">
        <v>19975000</v>
      </c>
      <c r="K1732">
        <v>85000</v>
      </c>
      <c r="L1732">
        <v>19975000</v>
      </c>
    </row>
    <row r="1733" spans="1:12" x14ac:dyDescent="0.3">
      <c r="A1733" s="32">
        <v>44621</v>
      </c>
      <c r="B1733">
        <v>2022</v>
      </c>
      <c r="C1733" t="s">
        <v>69</v>
      </c>
      <c r="D1733" t="s">
        <v>34</v>
      </c>
      <c r="E1733" t="s">
        <v>6</v>
      </c>
      <c r="F1733">
        <v>4507</v>
      </c>
      <c r="G1733">
        <v>79333</v>
      </c>
      <c r="H1733">
        <v>2022</v>
      </c>
      <c r="I1733">
        <v>85000</v>
      </c>
      <c r="J1733">
        <v>383095000</v>
      </c>
      <c r="K1733">
        <v>85000</v>
      </c>
      <c r="L1733">
        <v>383095000</v>
      </c>
    </row>
    <row r="1734" spans="1:12" x14ac:dyDescent="0.3">
      <c r="A1734" s="32">
        <v>44621</v>
      </c>
      <c r="B1734">
        <v>2022</v>
      </c>
      <c r="C1734" t="s">
        <v>69</v>
      </c>
      <c r="D1734" t="s">
        <v>30</v>
      </c>
      <c r="E1734" t="s">
        <v>6</v>
      </c>
      <c r="F1734">
        <v>1025</v>
      </c>
      <c r="G1734">
        <v>30295</v>
      </c>
      <c r="H1734">
        <v>2022</v>
      </c>
      <c r="I1734">
        <v>85000</v>
      </c>
      <c r="J1734">
        <v>87125000</v>
      </c>
      <c r="K1734">
        <v>85000</v>
      </c>
      <c r="L1734">
        <v>87125000</v>
      </c>
    </row>
    <row r="1735" spans="1:12" x14ac:dyDescent="0.3">
      <c r="A1735" s="32">
        <v>44621</v>
      </c>
      <c r="B1735">
        <v>2022</v>
      </c>
      <c r="C1735" t="s">
        <v>69</v>
      </c>
      <c r="D1735" t="s">
        <v>28</v>
      </c>
      <c r="E1735" t="s">
        <v>6</v>
      </c>
      <c r="F1735">
        <v>61</v>
      </c>
      <c r="G1735">
        <v>3565</v>
      </c>
      <c r="H1735">
        <v>2022</v>
      </c>
      <c r="I1735">
        <v>85000</v>
      </c>
      <c r="J1735">
        <v>5185000</v>
      </c>
      <c r="K1735">
        <v>85000</v>
      </c>
      <c r="L1735">
        <v>5185000</v>
      </c>
    </row>
    <row r="1736" spans="1:12" x14ac:dyDescent="0.3">
      <c r="A1736" s="32">
        <v>44621</v>
      </c>
      <c r="B1736">
        <v>2022</v>
      </c>
      <c r="C1736" t="s">
        <v>69</v>
      </c>
      <c r="D1736" t="s">
        <v>13</v>
      </c>
      <c r="E1736" t="s">
        <v>6</v>
      </c>
      <c r="F1736">
        <v>227</v>
      </c>
      <c r="G1736">
        <v>5680</v>
      </c>
      <c r="H1736">
        <v>2022</v>
      </c>
      <c r="I1736">
        <v>85000</v>
      </c>
      <c r="J1736">
        <v>19295000</v>
      </c>
      <c r="K1736">
        <v>85000</v>
      </c>
      <c r="L1736">
        <v>19295000</v>
      </c>
    </row>
    <row r="1737" spans="1:12" x14ac:dyDescent="0.3">
      <c r="A1737" s="32">
        <v>44621</v>
      </c>
      <c r="B1737">
        <v>2022</v>
      </c>
      <c r="C1737" t="s">
        <v>69</v>
      </c>
      <c r="D1737" t="s">
        <v>31</v>
      </c>
      <c r="E1737" t="s">
        <v>6</v>
      </c>
      <c r="F1737">
        <v>607</v>
      </c>
      <c r="G1737">
        <v>38435</v>
      </c>
      <c r="H1737">
        <v>2022</v>
      </c>
      <c r="I1737">
        <v>85000</v>
      </c>
      <c r="J1737">
        <v>51595000</v>
      </c>
      <c r="K1737">
        <v>85000</v>
      </c>
      <c r="L1737">
        <v>51595000</v>
      </c>
    </row>
    <row r="1738" spans="1:12" x14ac:dyDescent="0.3">
      <c r="A1738" s="32">
        <v>44621</v>
      </c>
      <c r="B1738">
        <v>2022</v>
      </c>
      <c r="C1738" t="s">
        <v>69</v>
      </c>
      <c r="D1738" t="s">
        <v>35</v>
      </c>
      <c r="E1738" t="s">
        <v>6</v>
      </c>
      <c r="F1738">
        <v>7288</v>
      </c>
      <c r="G1738">
        <v>91537</v>
      </c>
      <c r="H1738">
        <v>2022</v>
      </c>
      <c r="I1738">
        <v>85000</v>
      </c>
      <c r="J1738">
        <v>619480000</v>
      </c>
      <c r="K1738">
        <v>85000</v>
      </c>
      <c r="L1738">
        <v>619480000</v>
      </c>
    </row>
    <row r="1739" spans="1:12" x14ac:dyDescent="0.3">
      <c r="A1739" s="32">
        <v>44621</v>
      </c>
      <c r="B1739">
        <v>2022</v>
      </c>
      <c r="C1739" t="s">
        <v>69</v>
      </c>
      <c r="D1739" t="s">
        <v>36</v>
      </c>
      <c r="E1739" t="s">
        <v>6</v>
      </c>
      <c r="F1739">
        <v>2880</v>
      </c>
      <c r="G1739">
        <v>50610</v>
      </c>
      <c r="H1739">
        <v>2022</v>
      </c>
      <c r="I1739">
        <v>85000</v>
      </c>
      <c r="J1739">
        <v>244800000</v>
      </c>
      <c r="K1739">
        <v>85000</v>
      </c>
      <c r="L1739">
        <v>244800000</v>
      </c>
    </row>
    <row r="1740" spans="1:12" x14ac:dyDescent="0.3">
      <c r="A1740" s="32">
        <v>44621</v>
      </c>
      <c r="B1740">
        <v>2022</v>
      </c>
      <c r="C1740" t="s">
        <v>69</v>
      </c>
      <c r="D1740" t="s">
        <v>24</v>
      </c>
      <c r="E1740" t="s">
        <v>6</v>
      </c>
      <c r="F1740">
        <v>1580</v>
      </c>
      <c r="G1740">
        <v>76256</v>
      </c>
      <c r="H1740">
        <v>2022</v>
      </c>
      <c r="I1740">
        <v>85000</v>
      </c>
      <c r="J1740">
        <v>134300000</v>
      </c>
      <c r="K1740">
        <v>85000</v>
      </c>
      <c r="L1740">
        <v>134300000</v>
      </c>
    </row>
    <row r="1741" spans="1:12" x14ac:dyDescent="0.3">
      <c r="A1741" s="32">
        <v>44621</v>
      </c>
      <c r="B1741">
        <v>2022</v>
      </c>
      <c r="C1741" t="s">
        <v>69</v>
      </c>
      <c r="D1741" t="s">
        <v>37</v>
      </c>
      <c r="E1741" t="s">
        <v>6</v>
      </c>
      <c r="F1741">
        <v>9687</v>
      </c>
      <c r="G1741">
        <v>130070</v>
      </c>
      <c r="H1741">
        <v>2022</v>
      </c>
      <c r="I1741">
        <v>85000</v>
      </c>
      <c r="J1741">
        <v>823395000</v>
      </c>
      <c r="K1741">
        <v>85000</v>
      </c>
      <c r="L1741">
        <v>823395000</v>
      </c>
    </row>
    <row r="1742" spans="1:12" x14ac:dyDescent="0.3">
      <c r="A1742" s="32">
        <v>44621</v>
      </c>
      <c r="B1742">
        <v>2022</v>
      </c>
      <c r="C1742" t="s">
        <v>69</v>
      </c>
      <c r="D1742" t="s">
        <v>15</v>
      </c>
      <c r="E1742" t="s">
        <v>6</v>
      </c>
      <c r="F1742">
        <v>2</v>
      </c>
      <c r="G1742">
        <v>3508</v>
      </c>
      <c r="H1742">
        <v>2022</v>
      </c>
      <c r="I1742">
        <v>85000</v>
      </c>
      <c r="J1742">
        <v>170000</v>
      </c>
      <c r="K1742">
        <v>85000</v>
      </c>
      <c r="L1742">
        <v>170000</v>
      </c>
    </row>
    <row r="1743" spans="1:12" x14ac:dyDescent="0.3">
      <c r="A1743" s="32">
        <v>44621</v>
      </c>
      <c r="B1743">
        <v>2022</v>
      </c>
      <c r="C1743" t="s">
        <v>69</v>
      </c>
      <c r="D1743" t="s">
        <v>25</v>
      </c>
      <c r="E1743" t="s">
        <v>6</v>
      </c>
      <c r="F1743">
        <v>2363</v>
      </c>
      <c r="G1743">
        <v>47801</v>
      </c>
      <c r="H1743">
        <v>2022</v>
      </c>
      <c r="I1743">
        <v>85000</v>
      </c>
      <c r="J1743">
        <v>200855000</v>
      </c>
      <c r="K1743">
        <v>85000</v>
      </c>
      <c r="L1743">
        <v>200855000</v>
      </c>
    </row>
    <row r="1744" spans="1:12" x14ac:dyDescent="0.3">
      <c r="A1744" s="32">
        <v>44621</v>
      </c>
      <c r="B1744">
        <v>2022</v>
      </c>
      <c r="C1744" t="s">
        <v>69</v>
      </c>
      <c r="D1744" t="s">
        <v>19</v>
      </c>
      <c r="E1744" t="s">
        <v>6</v>
      </c>
      <c r="F1744">
        <v>181</v>
      </c>
      <c r="G1744">
        <v>3913</v>
      </c>
      <c r="H1744">
        <v>2022</v>
      </c>
      <c r="I1744">
        <v>85000</v>
      </c>
      <c r="J1744">
        <v>15385000</v>
      </c>
      <c r="K1744">
        <v>85000</v>
      </c>
      <c r="L1744">
        <v>15385000</v>
      </c>
    </row>
    <row r="1745" spans="1:12" x14ac:dyDescent="0.3">
      <c r="A1745" s="32">
        <v>44621</v>
      </c>
      <c r="B1745">
        <v>2022</v>
      </c>
      <c r="C1745" t="s">
        <v>69</v>
      </c>
      <c r="D1745" t="s">
        <v>26</v>
      </c>
      <c r="E1745" t="s">
        <v>6</v>
      </c>
      <c r="F1745">
        <v>716</v>
      </c>
      <c r="G1745">
        <v>31497</v>
      </c>
      <c r="H1745">
        <v>2022</v>
      </c>
      <c r="I1745">
        <v>85000</v>
      </c>
      <c r="J1745">
        <v>60860000</v>
      </c>
      <c r="K1745">
        <v>85000</v>
      </c>
      <c r="L1745">
        <v>60860000</v>
      </c>
    </row>
    <row r="1746" spans="1:12" x14ac:dyDescent="0.3">
      <c r="A1746" s="32">
        <v>44621</v>
      </c>
      <c r="B1746">
        <v>2022</v>
      </c>
      <c r="C1746" t="s">
        <v>69</v>
      </c>
      <c r="D1746" t="s">
        <v>38</v>
      </c>
      <c r="E1746" t="s">
        <v>6</v>
      </c>
      <c r="F1746">
        <v>3080</v>
      </c>
      <c r="G1746">
        <v>60106</v>
      </c>
      <c r="H1746">
        <v>2022</v>
      </c>
      <c r="I1746">
        <v>85000</v>
      </c>
      <c r="J1746">
        <v>261800000</v>
      </c>
      <c r="K1746">
        <v>85000</v>
      </c>
      <c r="L1746">
        <v>261800000</v>
      </c>
    </row>
    <row r="1747" spans="1:12" x14ac:dyDescent="0.3">
      <c r="A1747" s="32">
        <v>44621</v>
      </c>
      <c r="B1747">
        <v>2022</v>
      </c>
      <c r="C1747" t="s">
        <v>69</v>
      </c>
      <c r="D1747" t="s">
        <v>39</v>
      </c>
      <c r="E1747" t="s">
        <v>6</v>
      </c>
      <c r="F1747">
        <v>7708</v>
      </c>
      <c r="G1747">
        <v>124272</v>
      </c>
      <c r="H1747">
        <v>2022</v>
      </c>
      <c r="I1747">
        <v>85000</v>
      </c>
      <c r="J1747">
        <v>655180000</v>
      </c>
      <c r="K1747">
        <v>85000</v>
      </c>
      <c r="L1747">
        <v>655180000</v>
      </c>
    </row>
    <row r="1748" spans="1:12" x14ac:dyDescent="0.3">
      <c r="A1748" s="32">
        <v>44621</v>
      </c>
      <c r="B1748">
        <v>2022</v>
      </c>
      <c r="C1748" t="s">
        <v>69</v>
      </c>
      <c r="D1748" t="s">
        <v>20</v>
      </c>
      <c r="E1748" t="s">
        <v>6</v>
      </c>
      <c r="F1748">
        <v>18</v>
      </c>
      <c r="G1748">
        <v>3504</v>
      </c>
      <c r="H1748">
        <v>2022</v>
      </c>
      <c r="I1748">
        <v>85000</v>
      </c>
      <c r="J1748">
        <v>1530000</v>
      </c>
      <c r="K1748">
        <v>85000</v>
      </c>
      <c r="L1748">
        <v>1530000</v>
      </c>
    </row>
    <row r="1749" spans="1:12" x14ac:dyDescent="0.3">
      <c r="A1749" s="32">
        <v>44621</v>
      </c>
      <c r="B1749">
        <v>2022</v>
      </c>
      <c r="C1749" t="s">
        <v>69</v>
      </c>
      <c r="D1749" t="s">
        <v>40</v>
      </c>
      <c r="E1749" t="s">
        <v>6</v>
      </c>
      <c r="F1749">
        <v>1986</v>
      </c>
      <c r="G1749">
        <v>180927</v>
      </c>
      <c r="H1749">
        <v>2022</v>
      </c>
      <c r="I1749">
        <v>85000</v>
      </c>
      <c r="J1749">
        <v>168810000</v>
      </c>
      <c r="K1749">
        <v>85000</v>
      </c>
      <c r="L1749">
        <v>168810000</v>
      </c>
    </row>
    <row r="1750" spans="1:12" x14ac:dyDescent="0.3">
      <c r="A1750" s="32">
        <v>44621</v>
      </c>
      <c r="B1750">
        <v>2022</v>
      </c>
      <c r="C1750" t="s">
        <v>69</v>
      </c>
      <c r="D1750" t="s">
        <v>27</v>
      </c>
      <c r="E1750" t="s">
        <v>6</v>
      </c>
      <c r="F1750">
        <v>435</v>
      </c>
      <c r="G1750">
        <v>11692</v>
      </c>
      <c r="H1750">
        <v>2022</v>
      </c>
      <c r="I1750">
        <v>85000</v>
      </c>
      <c r="J1750">
        <v>36975000</v>
      </c>
      <c r="K1750">
        <v>85000</v>
      </c>
      <c r="L1750">
        <v>36975000</v>
      </c>
    </row>
    <row r="1751" spans="1:12" x14ac:dyDescent="0.3">
      <c r="A1751" s="32">
        <v>44621</v>
      </c>
      <c r="B1751">
        <v>2022</v>
      </c>
      <c r="C1751" t="s">
        <v>69</v>
      </c>
      <c r="D1751" t="s">
        <v>41</v>
      </c>
      <c r="E1751" t="s">
        <v>6</v>
      </c>
      <c r="F1751">
        <v>626</v>
      </c>
      <c r="G1751">
        <v>73783</v>
      </c>
      <c r="H1751">
        <v>2022</v>
      </c>
      <c r="I1751">
        <v>85000</v>
      </c>
      <c r="J1751">
        <v>53210000</v>
      </c>
      <c r="K1751">
        <v>85000</v>
      </c>
      <c r="L1751">
        <v>53210000</v>
      </c>
    </row>
    <row r="1752" spans="1:12" x14ac:dyDescent="0.3">
      <c r="A1752" s="32">
        <v>44652</v>
      </c>
      <c r="B1752">
        <v>2023</v>
      </c>
      <c r="C1752" t="s">
        <v>72</v>
      </c>
      <c r="D1752" t="s">
        <v>32</v>
      </c>
      <c r="E1752" t="s">
        <v>6</v>
      </c>
      <c r="F1752">
        <v>2745</v>
      </c>
      <c r="G1752">
        <v>56529</v>
      </c>
      <c r="H1752">
        <v>2022</v>
      </c>
      <c r="I1752">
        <v>85000</v>
      </c>
      <c r="J1752">
        <v>233325000</v>
      </c>
      <c r="K1752">
        <v>85000</v>
      </c>
      <c r="L1752">
        <v>233325000</v>
      </c>
    </row>
    <row r="1753" spans="1:12" x14ac:dyDescent="0.3">
      <c r="A1753" s="32">
        <v>44652</v>
      </c>
      <c r="B1753">
        <v>2023</v>
      </c>
      <c r="C1753" t="s">
        <v>72</v>
      </c>
      <c r="D1753" t="s">
        <v>10</v>
      </c>
      <c r="E1753" t="s">
        <v>6</v>
      </c>
      <c r="F1753">
        <v>168</v>
      </c>
      <c r="G1753">
        <v>26813</v>
      </c>
      <c r="H1753">
        <v>2022</v>
      </c>
      <c r="I1753">
        <v>85000</v>
      </c>
      <c r="J1753">
        <v>14280000</v>
      </c>
      <c r="K1753">
        <v>85000</v>
      </c>
      <c r="L1753">
        <v>14280000</v>
      </c>
    </row>
    <row r="1754" spans="1:12" x14ac:dyDescent="0.3">
      <c r="A1754" s="32">
        <v>44652</v>
      </c>
      <c r="B1754">
        <v>2023</v>
      </c>
      <c r="C1754" t="s">
        <v>72</v>
      </c>
      <c r="D1754" t="s">
        <v>21</v>
      </c>
      <c r="E1754" t="s">
        <v>6</v>
      </c>
      <c r="F1754">
        <v>475</v>
      </c>
      <c r="G1754">
        <v>82418</v>
      </c>
      <c r="H1754">
        <v>2022</v>
      </c>
      <c r="I1754">
        <v>85000</v>
      </c>
      <c r="J1754">
        <v>40375000</v>
      </c>
      <c r="K1754">
        <v>85000</v>
      </c>
      <c r="L1754">
        <v>40375000</v>
      </c>
    </row>
    <row r="1755" spans="1:12" x14ac:dyDescent="0.3">
      <c r="A1755" s="32">
        <v>44652</v>
      </c>
      <c r="B1755">
        <v>2023</v>
      </c>
      <c r="C1755" t="s">
        <v>72</v>
      </c>
      <c r="D1755" t="s">
        <v>22</v>
      </c>
      <c r="E1755" t="s">
        <v>6</v>
      </c>
      <c r="F1755">
        <v>63</v>
      </c>
      <c r="G1755">
        <v>1881</v>
      </c>
      <c r="H1755">
        <v>2022</v>
      </c>
      <c r="I1755">
        <v>85000</v>
      </c>
      <c r="J1755">
        <v>5355000</v>
      </c>
      <c r="K1755">
        <v>85000</v>
      </c>
      <c r="L1755">
        <v>5355000</v>
      </c>
    </row>
    <row r="1756" spans="1:12" x14ac:dyDescent="0.3">
      <c r="A1756" s="32">
        <v>44652</v>
      </c>
      <c r="B1756">
        <v>2023</v>
      </c>
      <c r="C1756" t="s">
        <v>72</v>
      </c>
      <c r="D1756" t="s">
        <v>11</v>
      </c>
      <c r="E1756" t="s">
        <v>6</v>
      </c>
      <c r="F1756">
        <v>1397</v>
      </c>
      <c r="G1756">
        <v>30843</v>
      </c>
      <c r="H1756">
        <v>2022</v>
      </c>
      <c r="I1756">
        <v>85000</v>
      </c>
      <c r="J1756">
        <v>118745000</v>
      </c>
      <c r="K1756">
        <v>85000</v>
      </c>
      <c r="L1756">
        <v>118745000</v>
      </c>
    </row>
    <row r="1757" spans="1:12" x14ac:dyDescent="0.3">
      <c r="A1757" s="32">
        <v>44652</v>
      </c>
      <c r="B1757">
        <v>2023</v>
      </c>
      <c r="C1757" t="s">
        <v>72</v>
      </c>
      <c r="D1757" t="s">
        <v>12</v>
      </c>
      <c r="E1757" t="s">
        <v>6</v>
      </c>
      <c r="F1757">
        <v>4</v>
      </c>
      <c r="G1757">
        <v>804</v>
      </c>
      <c r="H1757">
        <v>2022</v>
      </c>
      <c r="I1757">
        <v>85000</v>
      </c>
      <c r="J1757">
        <v>340000</v>
      </c>
      <c r="K1757">
        <v>85000</v>
      </c>
      <c r="L1757">
        <v>340000</v>
      </c>
    </row>
    <row r="1758" spans="1:12" x14ac:dyDescent="0.3">
      <c r="A1758" s="32">
        <v>44652</v>
      </c>
      <c r="B1758">
        <v>2023</v>
      </c>
      <c r="C1758" t="s">
        <v>72</v>
      </c>
      <c r="D1758" t="s">
        <v>23</v>
      </c>
      <c r="E1758" t="s">
        <v>6</v>
      </c>
      <c r="F1758">
        <v>2832</v>
      </c>
      <c r="G1758">
        <v>32226</v>
      </c>
      <c r="H1758">
        <v>2022</v>
      </c>
      <c r="I1758">
        <v>85000</v>
      </c>
      <c r="J1758">
        <v>240720000</v>
      </c>
      <c r="K1758">
        <v>85000</v>
      </c>
      <c r="L1758">
        <v>240720000</v>
      </c>
    </row>
    <row r="1759" spans="1:12" x14ac:dyDescent="0.3">
      <c r="A1759" s="32">
        <v>44652</v>
      </c>
      <c r="B1759">
        <v>2023</v>
      </c>
      <c r="C1759" t="s">
        <v>72</v>
      </c>
      <c r="D1759" t="s">
        <v>33</v>
      </c>
      <c r="E1759" t="s">
        <v>6</v>
      </c>
      <c r="F1759">
        <v>377</v>
      </c>
      <c r="G1759">
        <v>3817</v>
      </c>
      <c r="H1759">
        <v>2022</v>
      </c>
      <c r="I1759">
        <v>85000</v>
      </c>
      <c r="J1759">
        <v>32045000</v>
      </c>
      <c r="K1759">
        <v>85000</v>
      </c>
      <c r="L1759">
        <v>32045000</v>
      </c>
    </row>
    <row r="1760" spans="1:12" x14ac:dyDescent="0.3">
      <c r="A1760" s="32">
        <v>44652</v>
      </c>
      <c r="B1760">
        <v>2023</v>
      </c>
      <c r="C1760" t="s">
        <v>72</v>
      </c>
      <c r="D1760" t="s">
        <v>34</v>
      </c>
      <c r="E1760" t="s">
        <v>6</v>
      </c>
      <c r="F1760">
        <v>6695</v>
      </c>
      <c r="G1760">
        <v>88648</v>
      </c>
      <c r="H1760">
        <v>2022</v>
      </c>
      <c r="I1760">
        <v>85000</v>
      </c>
      <c r="J1760">
        <v>569075000</v>
      </c>
      <c r="K1760">
        <v>85000</v>
      </c>
      <c r="L1760">
        <v>569075000</v>
      </c>
    </row>
    <row r="1761" spans="1:12" x14ac:dyDescent="0.3">
      <c r="A1761" s="32">
        <v>44652</v>
      </c>
      <c r="B1761">
        <v>2023</v>
      </c>
      <c r="C1761" t="s">
        <v>72</v>
      </c>
      <c r="D1761" t="s">
        <v>30</v>
      </c>
      <c r="E1761" t="s">
        <v>6</v>
      </c>
      <c r="F1761">
        <v>1215</v>
      </c>
      <c r="G1761">
        <v>30558</v>
      </c>
      <c r="H1761">
        <v>2022</v>
      </c>
      <c r="I1761">
        <v>85000</v>
      </c>
      <c r="J1761">
        <v>103275000</v>
      </c>
      <c r="K1761">
        <v>85000</v>
      </c>
      <c r="L1761">
        <v>103275000</v>
      </c>
    </row>
    <row r="1762" spans="1:12" x14ac:dyDescent="0.3">
      <c r="A1762" s="32">
        <v>44652</v>
      </c>
      <c r="B1762">
        <v>2023</v>
      </c>
      <c r="C1762" t="s">
        <v>72</v>
      </c>
      <c r="D1762" t="s">
        <v>28</v>
      </c>
      <c r="E1762" t="s">
        <v>6</v>
      </c>
      <c r="F1762">
        <v>97</v>
      </c>
      <c r="G1762">
        <v>4637</v>
      </c>
      <c r="H1762">
        <v>2022</v>
      </c>
      <c r="I1762">
        <v>85000</v>
      </c>
      <c r="J1762">
        <v>8245000</v>
      </c>
      <c r="K1762">
        <v>85000</v>
      </c>
      <c r="L1762">
        <v>8245000</v>
      </c>
    </row>
    <row r="1763" spans="1:12" x14ac:dyDescent="0.3">
      <c r="A1763" s="32">
        <v>44652</v>
      </c>
      <c r="B1763">
        <v>2023</v>
      </c>
      <c r="C1763" t="s">
        <v>72</v>
      </c>
      <c r="D1763" t="s">
        <v>13</v>
      </c>
      <c r="E1763" t="s">
        <v>6</v>
      </c>
      <c r="F1763">
        <v>125</v>
      </c>
      <c r="G1763">
        <v>8306</v>
      </c>
      <c r="H1763">
        <v>2022</v>
      </c>
      <c r="I1763">
        <v>85000</v>
      </c>
      <c r="J1763">
        <v>10625000</v>
      </c>
      <c r="K1763">
        <v>85000</v>
      </c>
      <c r="L1763">
        <v>10625000</v>
      </c>
    </row>
    <row r="1764" spans="1:12" x14ac:dyDescent="0.3">
      <c r="A1764" s="32">
        <v>44652</v>
      </c>
      <c r="B1764">
        <v>2023</v>
      </c>
      <c r="C1764" t="s">
        <v>72</v>
      </c>
      <c r="D1764" t="s">
        <v>31</v>
      </c>
      <c r="E1764" t="s">
        <v>6</v>
      </c>
      <c r="F1764">
        <v>450</v>
      </c>
      <c r="G1764">
        <v>35590</v>
      </c>
      <c r="H1764">
        <v>2022</v>
      </c>
      <c r="I1764">
        <v>85000</v>
      </c>
      <c r="J1764">
        <v>38250000</v>
      </c>
      <c r="K1764">
        <v>85000</v>
      </c>
      <c r="L1764">
        <v>38250000</v>
      </c>
    </row>
    <row r="1765" spans="1:12" x14ac:dyDescent="0.3">
      <c r="A1765" s="32">
        <v>44652</v>
      </c>
      <c r="B1765">
        <v>2023</v>
      </c>
      <c r="C1765" t="s">
        <v>72</v>
      </c>
      <c r="D1765" t="s">
        <v>35</v>
      </c>
      <c r="E1765" t="s">
        <v>6</v>
      </c>
      <c r="F1765">
        <v>8814</v>
      </c>
      <c r="G1765">
        <v>100400</v>
      </c>
      <c r="H1765">
        <v>2022</v>
      </c>
      <c r="I1765">
        <v>85000</v>
      </c>
      <c r="J1765">
        <v>749190000</v>
      </c>
      <c r="K1765">
        <v>85000</v>
      </c>
      <c r="L1765">
        <v>749190000</v>
      </c>
    </row>
    <row r="1766" spans="1:12" x14ac:dyDescent="0.3">
      <c r="A1766" s="32">
        <v>44652</v>
      </c>
      <c r="B1766">
        <v>2023</v>
      </c>
      <c r="C1766" t="s">
        <v>72</v>
      </c>
      <c r="D1766" t="s">
        <v>36</v>
      </c>
      <c r="E1766" t="s">
        <v>6</v>
      </c>
      <c r="F1766">
        <v>2908</v>
      </c>
      <c r="G1766">
        <v>41859</v>
      </c>
      <c r="H1766">
        <v>2022</v>
      </c>
      <c r="I1766">
        <v>85000</v>
      </c>
      <c r="J1766">
        <v>247180000</v>
      </c>
      <c r="K1766">
        <v>85000</v>
      </c>
      <c r="L1766">
        <v>247180000</v>
      </c>
    </row>
    <row r="1767" spans="1:12" x14ac:dyDescent="0.3">
      <c r="A1767" s="32">
        <v>44652</v>
      </c>
      <c r="B1767">
        <v>2023</v>
      </c>
      <c r="C1767" t="s">
        <v>72</v>
      </c>
      <c r="D1767" t="s">
        <v>24</v>
      </c>
      <c r="E1767" t="s">
        <v>6</v>
      </c>
      <c r="F1767">
        <v>1337</v>
      </c>
      <c r="G1767">
        <v>75144</v>
      </c>
      <c r="H1767">
        <v>2022</v>
      </c>
      <c r="I1767">
        <v>85000</v>
      </c>
      <c r="J1767">
        <v>113645000</v>
      </c>
      <c r="K1767">
        <v>85000</v>
      </c>
      <c r="L1767">
        <v>113645000</v>
      </c>
    </row>
    <row r="1768" spans="1:12" x14ac:dyDescent="0.3">
      <c r="A1768" s="32">
        <v>44652</v>
      </c>
      <c r="B1768">
        <v>2023</v>
      </c>
      <c r="C1768" t="s">
        <v>72</v>
      </c>
      <c r="D1768" t="s">
        <v>37</v>
      </c>
      <c r="E1768" t="s">
        <v>6</v>
      </c>
      <c r="F1768">
        <v>7375</v>
      </c>
      <c r="G1768">
        <v>135969</v>
      </c>
      <c r="H1768">
        <v>2022</v>
      </c>
      <c r="I1768">
        <v>85000</v>
      </c>
      <c r="J1768">
        <v>626875000</v>
      </c>
      <c r="K1768">
        <v>85000</v>
      </c>
      <c r="L1768">
        <v>626875000</v>
      </c>
    </row>
    <row r="1769" spans="1:12" x14ac:dyDescent="0.3">
      <c r="A1769" s="32">
        <v>44652</v>
      </c>
      <c r="B1769">
        <v>2023</v>
      </c>
      <c r="C1769" t="s">
        <v>72</v>
      </c>
      <c r="D1769" t="s">
        <v>16</v>
      </c>
      <c r="E1769" t="s">
        <v>6</v>
      </c>
      <c r="F1769">
        <v>5</v>
      </c>
      <c r="G1769">
        <v>1472</v>
      </c>
      <c r="H1769">
        <v>2022</v>
      </c>
      <c r="I1769">
        <v>85000</v>
      </c>
      <c r="J1769">
        <v>425000</v>
      </c>
      <c r="K1769">
        <v>85000</v>
      </c>
      <c r="L1769">
        <v>425000</v>
      </c>
    </row>
    <row r="1770" spans="1:12" x14ac:dyDescent="0.3">
      <c r="A1770" s="32">
        <v>44652</v>
      </c>
      <c r="B1770">
        <v>2023</v>
      </c>
      <c r="C1770" t="s">
        <v>72</v>
      </c>
      <c r="D1770" t="s">
        <v>18</v>
      </c>
      <c r="E1770" t="s">
        <v>6</v>
      </c>
      <c r="F1770">
        <v>2</v>
      </c>
      <c r="G1770">
        <v>444</v>
      </c>
      <c r="H1770">
        <v>2022</v>
      </c>
      <c r="I1770">
        <v>85000</v>
      </c>
      <c r="J1770">
        <v>170000</v>
      </c>
      <c r="K1770">
        <v>85000</v>
      </c>
      <c r="L1770">
        <v>170000</v>
      </c>
    </row>
    <row r="1771" spans="1:12" x14ac:dyDescent="0.3">
      <c r="A1771" s="32">
        <v>44652</v>
      </c>
      <c r="B1771">
        <v>2023</v>
      </c>
      <c r="C1771" t="s">
        <v>72</v>
      </c>
      <c r="D1771" t="s">
        <v>25</v>
      </c>
      <c r="E1771" t="s">
        <v>6</v>
      </c>
      <c r="F1771">
        <v>2261</v>
      </c>
      <c r="G1771">
        <v>44330</v>
      </c>
      <c r="H1771">
        <v>2022</v>
      </c>
      <c r="I1771">
        <v>85000</v>
      </c>
      <c r="J1771">
        <v>192185000</v>
      </c>
      <c r="K1771">
        <v>85000</v>
      </c>
      <c r="L1771">
        <v>192185000</v>
      </c>
    </row>
    <row r="1772" spans="1:12" x14ac:dyDescent="0.3">
      <c r="A1772" s="32">
        <v>44652</v>
      </c>
      <c r="B1772">
        <v>2023</v>
      </c>
      <c r="C1772" t="s">
        <v>72</v>
      </c>
      <c r="D1772" t="s">
        <v>19</v>
      </c>
      <c r="E1772" t="s">
        <v>6</v>
      </c>
      <c r="F1772">
        <v>82</v>
      </c>
      <c r="G1772">
        <v>3044</v>
      </c>
      <c r="H1772">
        <v>2022</v>
      </c>
      <c r="I1772">
        <v>85000</v>
      </c>
      <c r="J1772">
        <v>6970000</v>
      </c>
      <c r="K1772">
        <v>85000</v>
      </c>
      <c r="L1772">
        <v>6970000</v>
      </c>
    </row>
    <row r="1773" spans="1:12" x14ac:dyDescent="0.3">
      <c r="A1773" s="32">
        <v>44652</v>
      </c>
      <c r="B1773">
        <v>2023</v>
      </c>
      <c r="C1773" t="s">
        <v>72</v>
      </c>
      <c r="D1773" t="s">
        <v>26</v>
      </c>
      <c r="E1773" t="s">
        <v>6</v>
      </c>
      <c r="F1773">
        <v>817</v>
      </c>
      <c r="G1773">
        <v>29934</v>
      </c>
      <c r="H1773">
        <v>2022</v>
      </c>
      <c r="I1773">
        <v>85000</v>
      </c>
      <c r="J1773">
        <v>69445000</v>
      </c>
      <c r="K1773">
        <v>85000</v>
      </c>
      <c r="L1773">
        <v>69445000</v>
      </c>
    </row>
    <row r="1774" spans="1:12" x14ac:dyDescent="0.3">
      <c r="A1774" s="32">
        <v>44652</v>
      </c>
      <c r="B1774">
        <v>2023</v>
      </c>
      <c r="C1774" t="s">
        <v>72</v>
      </c>
      <c r="D1774" t="s">
        <v>38</v>
      </c>
      <c r="E1774" t="s">
        <v>6</v>
      </c>
      <c r="F1774">
        <v>3771</v>
      </c>
      <c r="G1774">
        <v>70039</v>
      </c>
      <c r="H1774">
        <v>2022</v>
      </c>
      <c r="I1774">
        <v>85000</v>
      </c>
      <c r="J1774">
        <v>320535000</v>
      </c>
      <c r="K1774">
        <v>85000</v>
      </c>
      <c r="L1774">
        <v>320535000</v>
      </c>
    </row>
    <row r="1775" spans="1:12" x14ac:dyDescent="0.3">
      <c r="A1775" s="32">
        <v>44652</v>
      </c>
      <c r="B1775">
        <v>2023</v>
      </c>
      <c r="C1775" t="s">
        <v>72</v>
      </c>
      <c r="D1775" t="s">
        <v>39</v>
      </c>
      <c r="E1775" t="s">
        <v>6</v>
      </c>
      <c r="F1775">
        <v>5425</v>
      </c>
      <c r="G1775">
        <v>106643</v>
      </c>
      <c r="H1775">
        <v>2022</v>
      </c>
      <c r="I1775">
        <v>85000</v>
      </c>
      <c r="J1775">
        <v>461125000</v>
      </c>
      <c r="K1775">
        <v>85000</v>
      </c>
      <c r="L1775">
        <v>461125000</v>
      </c>
    </row>
    <row r="1776" spans="1:12" x14ac:dyDescent="0.3">
      <c r="A1776" s="32">
        <v>44652</v>
      </c>
      <c r="B1776">
        <v>2023</v>
      </c>
      <c r="C1776" t="s">
        <v>72</v>
      </c>
      <c r="D1776" t="s">
        <v>20</v>
      </c>
      <c r="E1776" t="s">
        <v>6</v>
      </c>
      <c r="F1776">
        <v>20</v>
      </c>
      <c r="G1776">
        <v>2797</v>
      </c>
      <c r="H1776">
        <v>2022</v>
      </c>
      <c r="I1776">
        <v>85000</v>
      </c>
      <c r="J1776">
        <v>1700000</v>
      </c>
      <c r="K1776">
        <v>85000</v>
      </c>
      <c r="L1776">
        <v>1700000</v>
      </c>
    </row>
    <row r="1777" spans="1:12" x14ac:dyDescent="0.3">
      <c r="A1777" s="32">
        <v>44652</v>
      </c>
      <c r="B1777">
        <v>2023</v>
      </c>
      <c r="C1777" t="s">
        <v>72</v>
      </c>
      <c r="D1777" t="s">
        <v>40</v>
      </c>
      <c r="E1777" t="s">
        <v>6</v>
      </c>
      <c r="F1777">
        <v>2397</v>
      </c>
      <c r="G1777">
        <v>225079</v>
      </c>
      <c r="H1777">
        <v>2022</v>
      </c>
      <c r="I1777">
        <v>85000</v>
      </c>
      <c r="J1777">
        <v>203745000</v>
      </c>
      <c r="K1777">
        <v>85000</v>
      </c>
      <c r="L1777">
        <v>203745000</v>
      </c>
    </row>
    <row r="1778" spans="1:12" x14ac:dyDescent="0.3">
      <c r="A1778" s="32">
        <v>44652</v>
      </c>
      <c r="B1778">
        <v>2023</v>
      </c>
      <c r="C1778" t="s">
        <v>72</v>
      </c>
      <c r="D1778" t="s">
        <v>27</v>
      </c>
      <c r="E1778" t="s">
        <v>6</v>
      </c>
      <c r="F1778">
        <v>602</v>
      </c>
      <c r="G1778">
        <v>12989</v>
      </c>
      <c r="H1778">
        <v>2022</v>
      </c>
      <c r="I1778">
        <v>85000</v>
      </c>
      <c r="J1778">
        <v>51170000</v>
      </c>
      <c r="K1778">
        <v>85000</v>
      </c>
      <c r="L1778">
        <v>51170000</v>
      </c>
    </row>
    <row r="1779" spans="1:12" x14ac:dyDescent="0.3">
      <c r="A1779" s="32">
        <v>44652</v>
      </c>
      <c r="B1779">
        <v>2023</v>
      </c>
      <c r="C1779" t="s">
        <v>72</v>
      </c>
      <c r="D1779" t="s">
        <v>41</v>
      </c>
      <c r="E1779" t="s">
        <v>6</v>
      </c>
      <c r="F1779">
        <v>815</v>
      </c>
      <c r="G1779">
        <v>68909</v>
      </c>
      <c r="H1779">
        <v>2022</v>
      </c>
      <c r="I1779">
        <v>85000</v>
      </c>
      <c r="J1779">
        <v>69275000</v>
      </c>
      <c r="K1779">
        <v>85000</v>
      </c>
      <c r="L1779">
        <v>69275000</v>
      </c>
    </row>
    <row r="1780" spans="1:12" x14ac:dyDescent="0.3">
      <c r="A1780" s="32">
        <v>44682</v>
      </c>
      <c r="B1780">
        <v>2023</v>
      </c>
      <c r="C1780" t="s">
        <v>72</v>
      </c>
      <c r="D1780" t="s">
        <v>32</v>
      </c>
      <c r="E1780" t="s">
        <v>6</v>
      </c>
      <c r="F1780">
        <v>1615</v>
      </c>
      <c r="G1780">
        <v>48041</v>
      </c>
      <c r="H1780">
        <v>2022</v>
      </c>
      <c r="I1780">
        <v>85000</v>
      </c>
      <c r="J1780">
        <v>137275000</v>
      </c>
      <c r="K1780">
        <v>85000</v>
      </c>
      <c r="L1780">
        <v>137275000</v>
      </c>
    </row>
    <row r="1781" spans="1:12" x14ac:dyDescent="0.3">
      <c r="A1781" s="32">
        <v>44682</v>
      </c>
      <c r="B1781">
        <v>2023</v>
      </c>
      <c r="C1781" t="s">
        <v>72</v>
      </c>
      <c r="D1781" t="s">
        <v>10</v>
      </c>
      <c r="E1781" t="s">
        <v>6</v>
      </c>
      <c r="F1781">
        <v>112</v>
      </c>
      <c r="G1781">
        <v>28739</v>
      </c>
      <c r="H1781">
        <v>2022</v>
      </c>
      <c r="I1781">
        <v>85000</v>
      </c>
      <c r="J1781">
        <v>9520000</v>
      </c>
      <c r="K1781">
        <v>85000</v>
      </c>
      <c r="L1781">
        <v>9520000</v>
      </c>
    </row>
    <row r="1782" spans="1:12" x14ac:dyDescent="0.3">
      <c r="A1782" s="32">
        <v>44682</v>
      </c>
      <c r="B1782">
        <v>2023</v>
      </c>
      <c r="C1782" t="s">
        <v>72</v>
      </c>
      <c r="D1782" t="s">
        <v>21</v>
      </c>
      <c r="E1782" t="s">
        <v>6</v>
      </c>
      <c r="F1782">
        <v>458</v>
      </c>
      <c r="G1782">
        <v>113034</v>
      </c>
      <c r="H1782">
        <v>2022</v>
      </c>
      <c r="I1782">
        <v>85000</v>
      </c>
      <c r="J1782">
        <v>38930000</v>
      </c>
      <c r="K1782">
        <v>85000</v>
      </c>
      <c r="L1782">
        <v>38930000</v>
      </c>
    </row>
    <row r="1783" spans="1:12" x14ac:dyDescent="0.3">
      <c r="A1783" s="32">
        <v>44682</v>
      </c>
      <c r="B1783">
        <v>2023</v>
      </c>
      <c r="C1783" t="s">
        <v>72</v>
      </c>
      <c r="D1783" t="s">
        <v>22</v>
      </c>
      <c r="E1783" t="s">
        <v>6</v>
      </c>
      <c r="F1783">
        <v>44</v>
      </c>
      <c r="G1783">
        <v>1797</v>
      </c>
      <c r="H1783">
        <v>2022</v>
      </c>
      <c r="I1783">
        <v>85000</v>
      </c>
      <c r="J1783">
        <v>3740000</v>
      </c>
      <c r="K1783">
        <v>85000</v>
      </c>
      <c r="L1783">
        <v>3740000</v>
      </c>
    </row>
    <row r="1784" spans="1:12" x14ac:dyDescent="0.3">
      <c r="A1784" s="32">
        <v>44682</v>
      </c>
      <c r="B1784">
        <v>2023</v>
      </c>
      <c r="C1784" t="s">
        <v>72</v>
      </c>
      <c r="D1784" t="s">
        <v>11</v>
      </c>
      <c r="E1784" t="s">
        <v>6</v>
      </c>
      <c r="F1784">
        <v>834</v>
      </c>
      <c r="G1784">
        <v>28821</v>
      </c>
      <c r="H1784">
        <v>2022</v>
      </c>
      <c r="I1784">
        <v>85000</v>
      </c>
      <c r="J1784">
        <v>70890000</v>
      </c>
      <c r="K1784">
        <v>85000</v>
      </c>
      <c r="L1784">
        <v>70890000</v>
      </c>
    </row>
    <row r="1785" spans="1:12" x14ac:dyDescent="0.3">
      <c r="A1785" s="32">
        <v>44682</v>
      </c>
      <c r="B1785">
        <v>2023</v>
      </c>
      <c r="C1785" t="s">
        <v>72</v>
      </c>
      <c r="D1785" t="s">
        <v>12</v>
      </c>
      <c r="E1785" t="s">
        <v>6</v>
      </c>
      <c r="F1785">
        <v>6</v>
      </c>
      <c r="G1785">
        <v>790</v>
      </c>
      <c r="H1785">
        <v>2022</v>
      </c>
      <c r="I1785">
        <v>85000</v>
      </c>
      <c r="J1785">
        <v>510000</v>
      </c>
      <c r="K1785">
        <v>85000</v>
      </c>
      <c r="L1785">
        <v>510000</v>
      </c>
    </row>
    <row r="1786" spans="1:12" x14ac:dyDescent="0.3">
      <c r="A1786" s="32">
        <v>44682</v>
      </c>
      <c r="B1786">
        <v>2023</v>
      </c>
      <c r="C1786" t="s">
        <v>72</v>
      </c>
      <c r="D1786" t="s">
        <v>23</v>
      </c>
      <c r="E1786" t="s">
        <v>6</v>
      </c>
      <c r="F1786">
        <v>1760</v>
      </c>
      <c r="G1786">
        <v>28897</v>
      </c>
      <c r="H1786">
        <v>2022</v>
      </c>
      <c r="I1786">
        <v>85000</v>
      </c>
      <c r="J1786">
        <v>149600000</v>
      </c>
      <c r="K1786">
        <v>85000</v>
      </c>
      <c r="L1786">
        <v>149600000</v>
      </c>
    </row>
    <row r="1787" spans="1:12" x14ac:dyDescent="0.3">
      <c r="A1787" s="32">
        <v>44682</v>
      </c>
      <c r="B1787">
        <v>2023</v>
      </c>
      <c r="C1787" t="s">
        <v>72</v>
      </c>
      <c r="D1787" t="s">
        <v>33</v>
      </c>
      <c r="E1787" t="s">
        <v>6</v>
      </c>
      <c r="F1787">
        <v>453</v>
      </c>
      <c r="G1787">
        <v>3338</v>
      </c>
      <c r="H1787">
        <v>2022</v>
      </c>
      <c r="I1787">
        <v>85000</v>
      </c>
      <c r="J1787">
        <v>38505000</v>
      </c>
      <c r="K1787">
        <v>85000</v>
      </c>
      <c r="L1787">
        <v>38505000</v>
      </c>
    </row>
    <row r="1788" spans="1:12" x14ac:dyDescent="0.3">
      <c r="A1788" s="32">
        <v>44682</v>
      </c>
      <c r="B1788">
        <v>2023</v>
      </c>
      <c r="C1788" t="s">
        <v>72</v>
      </c>
      <c r="D1788" t="s">
        <v>34</v>
      </c>
      <c r="E1788" t="s">
        <v>6</v>
      </c>
      <c r="F1788">
        <v>4408</v>
      </c>
      <c r="G1788">
        <v>68621</v>
      </c>
      <c r="H1788">
        <v>2022</v>
      </c>
      <c r="I1788">
        <v>85000</v>
      </c>
      <c r="J1788">
        <v>374680000</v>
      </c>
      <c r="K1788">
        <v>85000</v>
      </c>
      <c r="L1788">
        <v>374680000</v>
      </c>
    </row>
    <row r="1789" spans="1:12" x14ac:dyDescent="0.3">
      <c r="A1789" s="32">
        <v>44682</v>
      </c>
      <c r="B1789">
        <v>2023</v>
      </c>
      <c r="C1789" t="s">
        <v>72</v>
      </c>
      <c r="D1789" t="s">
        <v>30</v>
      </c>
      <c r="E1789" t="s">
        <v>6</v>
      </c>
      <c r="F1789">
        <v>1178</v>
      </c>
      <c r="G1789">
        <v>32009</v>
      </c>
      <c r="H1789">
        <v>2022</v>
      </c>
      <c r="I1789">
        <v>85000</v>
      </c>
      <c r="J1789">
        <v>100130000</v>
      </c>
      <c r="K1789">
        <v>85000</v>
      </c>
      <c r="L1789">
        <v>100130000</v>
      </c>
    </row>
    <row r="1790" spans="1:12" x14ac:dyDescent="0.3">
      <c r="A1790" s="32">
        <v>44682</v>
      </c>
      <c r="B1790">
        <v>2023</v>
      </c>
      <c r="C1790" t="s">
        <v>72</v>
      </c>
      <c r="D1790" t="s">
        <v>28</v>
      </c>
      <c r="E1790" t="s">
        <v>6</v>
      </c>
      <c r="F1790">
        <v>73</v>
      </c>
      <c r="G1790">
        <v>5131</v>
      </c>
      <c r="H1790">
        <v>2022</v>
      </c>
      <c r="I1790">
        <v>85000</v>
      </c>
      <c r="J1790">
        <v>6205000</v>
      </c>
      <c r="K1790">
        <v>85000</v>
      </c>
      <c r="L1790">
        <v>6205000</v>
      </c>
    </row>
    <row r="1791" spans="1:12" x14ac:dyDescent="0.3">
      <c r="A1791" s="32">
        <v>44682</v>
      </c>
      <c r="B1791">
        <v>2023</v>
      </c>
      <c r="C1791" t="s">
        <v>72</v>
      </c>
      <c r="D1791" t="s">
        <v>13</v>
      </c>
      <c r="E1791" t="s">
        <v>6</v>
      </c>
      <c r="F1791">
        <v>124</v>
      </c>
      <c r="G1791">
        <v>9505</v>
      </c>
      <c r="H1791">
        <v>2022</v>
      </c>
      <c r="I1791">
        <v>85000</v>
      </c>
      <c r="J1791">
        <v>10540000</v>
      </c>
      <c r="K1791">
        <v>85000</v>
      </c>
      <c r="L1791">
        <v>10540000</v>
      </c>
    </row>
    <row r="1792" spans="1:12" x14ac:dyDescent="0.3">
      <c r="A1792" s="32">
        <v>44682</v>
      </c>
      <c r="B1792">
        <v>2023</v>
      </c>
      <c r="C1792" t="s">
        <v>72</v>
      </c>
      <c r="D1792" t="s">
        <v>31</v>
      </c>
      <c r="E1792" t="s">
        <v>6</v>
      </c>
      <c r="F1792">
        <v>431</v>
      </c>
      <c r="G1792">
        <v>39317</v>
      </c>
      <c r="H1792">
        <v>2022</v>
      </c>
      <c r="I1792">
        <v>85000</v>
      </c>
      <c r="J1792">
        <v>36635000</v>
      </c>
      <c r="K1792">
        <v>85000</v>
      </c>
      <c r="L1792">
        <v>36635000</v>
      </c>
    </row>
    <row r="1793" spans="1:12" x14ac:dyDescent="0.3">
      <c r="A1793" s="32">
        <v>44682</v>
      </c>
      <c r="B1793">
        <v>2023</v>
      </c>
      <c r="C1793" t="s">
        <v>72</v>
      </c>
      <c r="D1793" t="s">
        <v>35</v>
      </c>
      <c r="E1793" t="s">
        <v>6</v>
      </c>
      <c r="F1793">
        <v>5947</v>
      </c>
      <c r="G1793">
        <v>84301</v>
      </c>
      <c r="H1793">
        <v>2022</v>
      </c>
      <c r="I1793">
        <v>85000</v>
      </c>
      <c r="J1793">
        <v>505495000</v>
      </c>
      <c r="K1793">
        <v>85000</v>
      </c>
      <c r="L1793">
        <v>505495000</v>
      </c>
    </row>
    <row r="1794" spans="1:12" x14ac:dyDescent="0.3">
      <c r="A1794" s="32">
        <v>44682</v>
      </c>
      <c r="B1794">
        <v>2023</v>
      </c>
      <c r="C1794" t="s">
        <v>72</v>
      </c>
      <c r="D1794" t="s">
        <v>36</v>
      </c>
      <c r="E1794" t="s">
        <v>6</v>
      </c>
      <c r="F1794">
        <v>2373</v>
      </c>
      <c r="G1794">
        <v>40514</v>
      </c>
      <c r="H1794">
        <v>2022</v>
      </c>
      <c r="I1794">
        <v>85000</v>
      </c>
      <c r="J1794">
        <v>201705000</v>
      </c>
      <c r="K1794">
        <v>85000</v>
      </c>
      <c r="L1794">
        <v>201705000</v>
      </c>
    </row>
    <row r="1795" spans="1:12" x14ac:dyDescent="0.3">
      <c r="A1795" s="32">
        <v>44682</v>
      </c>
      <c r="B1795">
        <v>2023</v>
      </c>
      <c r="C1795" t="s">
        <v>72</v>
      </c>
      <c r="D1795" t="s">
        <v>24</v>
      </c>
      <c r="E1795" t="s">
        <v>6</v>
      </c>
      <c r="F1795">
        <v>1310</v>
      </c>
      <c r="G1795">
        <v>94602</v>
      </c>
      <c r="H1795">
        <v>2022</v>
      </c>
      <c r="I1795">
        <v>85000</v>
      </c>
      <c r="J1795">
        <v>111350000</v>
      </c>
      <c r="K1795">
        <v>85000</v>
      </c>
      <c r="L1795">
        <v>111350000</v>
      </c>
    </row>
    <row r="1796" spans="1:12" x14ac:dyDescent="0.3">
      <c r="A1796" s="32">
        <v>44682</v>
      </c>
      <c r="B1796">
        <v>2023</v>
      </c>
      <c r="C1796" t="s">
        <v>72</v>
      </c>
      <c r="D1796" t="s">
        <v>37</v>
      </c>
      <c r="E1796" t="s">
        <v>6</v>
      </c>
      <c r="F1796">
        <v>8914</v>
      </c>
      <c r="G1796">
        <v>123203</v>
      </c>
      <c r="H1796">
        <v>2022</v>
      </c>
      <c r="I1796">
        <v>85000</v>
      </c>
      <c r="J1796">
        <v>757690000</v>
      </c>
      <c r="K1796">
        <v>85000</v>
      </c>
      <c r="L1796">
        <v>757690000</v>
      </c>
    </row>
    <row r="1797" spans="1:12" x14ac:dyDescent="0.3">
      <c r="A1797" s="32">
        <v>44682</v>
      </c>
      <c r="B1797">
        <v>2023</v>
      </c>
      <c r="C1797" t="s">
        <v>72</v>
      </c>
      <c r="D1797" t="s">
        <v>15</v>
      </c>
      <c r="E1797" t="s">
        <v>6</v>
      </c>
      <c r="F1797">
        <v>2</v>
      </c>
      <c r="G1797">
        <v>2443</v>
      </c>
      <c r="H1797">
        <v>2022</v>
      </c>
      <c r="I1797">
        <v>85000</v>
      </c>
      <c r="J1797">
        <v>170000</v>
      </c>
      <c r="K1797">
        <v>85000</v>
      </c>
      <c r="L1797">
        <v>170000</v>
      </c>
    </row>
    <row r="1798" spans="1:12" x14ac:dyDescent="0.3">
      <c r="A1798" s="32">
        <v>44682</v>
      </c>
      <c r="B1798">
        <v>2023</v>
      </c>
      <c r="C1798" t="s">
        <v>72</v>
      </c>
      <c r="D1798" t="s">
        <v>25</v>
      </c>
      <c r="E1798" t="s">
        <v>6</v>
      </c>
      <c r="F1798">
        <v>1714</v>
      </c>
      <c r="G1798">
        <v>38324</v>
      </c>
      <c r="H1798">
        <v>2022</v>
      </c>
      <c r="I1798">
        <v>85000</v>
      </c>
      <c r="J1798">
        <v>145690000</v>
      </c>
      <c r="K1798">
        <v>85000</v>
      </c>
      <c r="L1798">
        <v>145690000</v>
      </c>
    </row>
    <row r="1799" spans="1:12" x14ac:dyDescent="0.3">
      <c r="A1799" s="32">
        <v>44682</v>
      </c>
      <c r="B1799">
        <v>2023</v>
      </c>
      <c r="C1799" t="s">
        <v>72</v>
      </c>
      <c r="D1799" t="s">
        <v>19</v>
      </c>
      <c r="E1799" t="s">
        <v>6</v>
      </c>
      <c r="F1799">
        <v>65</v>
      </c>
      <c r="G1799">
        <v>3122</v>
      </c>
      <c r="H1799">
        <v>2022</v>
      </c>
      <c r="I1799">
        <v>85000</v>
      </c>
      <c r="J1799">
        <v>5525000</v>
      </c>
      <c r="K1799">
        <v>85000</v>
      </c>
      <c r="L1799">
        <v>5525000</v>
      </c>
    </row>
    <row r="1800" spans="1:12" x14ac:dyDescent="0.3">
      <c r="A1800" s="32">
        <v>44682</v>
      </c>
      <c r="B1800">
        <v>2023</v>
      </c>
      <c r="C1800" t="s">
        <v>72</v>
      </c>
      <c r="D1800" t="s">
        <v>26</v>
      </c>
      <c r="E1800" t="s">
        <v>6</v>
      </c>
      <c r="F1800">
        <v>493</v>
      </c>
      <c r="G1800">
        <v>30377</v>
      </c>
      <c r="H1800">
        <v>2022</v>
      </c>
      <c r="I1800">
        <v>85000</v>
      </c>
      <c r="J1800">
        <v>41905000</v>
      </c>
      <c r="K1800">
        <v>85000</v>
      </c>
      <c r="L1800">
        <v>41905000</v>
      </c>
    </row>
    <row r="1801" spans="1:12" x14ac:dyDescent="0.3">
      <c r="A1801" s="32">
        <v>44682</v>
      </c>
      <c r="B1801">
        <v>2023</v>
      </c>
      <c r="C1801" t="s">
        <v>72</v>
      </c>
      <c r="D1801" t="s">
        <v>38</v>
      </c>
      <c r="E1801" t="s">
        <v>6</v>
      </c>
      <c r="F1801">
        <v>3701</v>
      </c>
      <c r="G1801">
        <v>73803</v>
      </c>
      <c r="H1801">
        <v>2022</v>
      </c>
      <c r="I1801">
        <v>85000</v>
      </c>
      <c r="J1801">
        <v>314585000</v>
      </c>
      <c r="K1801">
        <v>85000</v>
      </c>
      <c r="L1801">
        <v>314585000</v>
      </c>
    </row>
    <row r="1802" spans="1:12" x14ac:dyDescent="0.3">
      <c r="A1802" s="32">
        <v>44682</v>
      </c>
      <c r="B1802">
        <v>2023</v>
      </c>
      <c r="C1802" t="s">
        <v>72</v>
      </c>
      <c r="D1802" t="s">
        <v>39</v>
      </c>
      <c r="E1802" t="s">
        <v>6</v>
      </c>
      <c r="F1802">
        <v>3628</v>
      </c>
      <c r="G1802">
        <v>102565</v>
      </c>
      <c r="H1802">
        <v>2022</v>
      </c>
      <c r="I1802">
        <v>85000</v>
      </c>
      <c r="J1802">
        <v>308380000</v>
      </c>
      <c r="K1802">
        <v>85000</v>
      </c>
      <c r="L1802">
        <v>308380000</v>
      </c>
    </row>
    <row r="1803" spans="1:12" x14ac:dyDescent="0.3">
      <c r="A1803" s="32">
        <v>44682</v>
      </c>
      <c r="B1803">
        <v>2023</v>
      </c>
      <c r="C1803" t="s">
        <v>72</v>
      </c>
      <c r="D1803" t="s">
        <v>20</v>
      </c>
      <c r="E1803" t="s">
        <v>6</v>
      </c>
      <c r="F1803">
        <v>14</v>
      </c>
      <c r="G1803">
        <v>2768</v>
      </c>
      <c r="H1803">
        <v>2022</v>
      </c>
      <c r="I1803">
        <v>85000</v>
      </c>
      <c r="J1803">
        <v>1190000</v>
      </c>
      <c r="K1803">
        <v>85000</v>
      </c>
      <c r="L1803">
        <v>1190000</v>
      </c>
    </row>
    <row r="1804" spans="1:12" x14ac:dyDescent="0.3">
      <c r="A1804" s="32">
        <v>44682</v>
      </c>
      <c r="B1804">
        <v>2023</v>
      </c>
      <c r="C1804" t="s">
        <v>72</v>
      </c>
      <c r="D1804" t="s">
        <v>40</v>
      </c>
      <c r="E1804" t="s">
        <v>6</v>
      </c>
      <c r="F1804">
        <v>1695</v>
      </c>
      <c r="G1804">
        <v>273962</v>
      </c>
      <c r="H1804">
        <v>2022</v>
      </c>
      <c r="I1804">
        <v>85000</v>
      </c>
      <c r="J1804">
        <v>144075000</v>
      </c>
      <c r="K1804">
        <v>85000</v>
      </c>
      <c r="L1804">
        <v>144075000</v>
      </c>
    </row>
    <row r="1805" spans="1:12" x14ac:dyDescent="0.3">
      <c r="A1805" s="32">
        <v>44682</v>
      </c>
      <c r="B1805">
        <v>2023</v>
      </c>
      <c r="C1805" t="s">
        <v>72</v>
      </c>
      <c r="D1805" t="s">
        <v>27</v>
      </c>
      <c r="E1805" t="s">
        <v>6</v>
      </c>
      <c r="F1805">
        <v>377</v>
      </c>
      <c r="G1805">
        <v>12930</v>
      </c>
      <c r="H1805">
        <v>2022</v>
      </c>
      <c r="I1805">
        <v>85000</v>
      </c>
      <c r="J1805">
        <v>32045000</v>
      </c>
      <c r="K1805">
        <v>85000</v>
      </c>
      <c r="L1805">
        <v>32045000</v>
      </c>
    </row>
    <row r="1806" spans="1:12" x14ac:dyDescent="0.3">
      <c r="A1806" s="32">
        <v>44682</v>
      </c>
      <c r="B1806">
        <v>2023</v>
      </c>
      <c r="C1806" t="s">
        <v>72</v>
      </c>
      <c r="D1806" t="s">
        <v>41</v>
      </c>
      <c r="E1806" t="s">
        <v>6</v>
      </c>
      <c r="F1806">
        <v>683</v>
      </c>
      <c r="G1806">
        <v>68721</v>
      </c>
      <c r="H1806">
        <v>2022</v>
      </c>
      <c r="I1806">
        <v>85000</v>
      </c>
      <c r="J1806">
        <v>58055000</v>
      </c>
      <c r="K1806">
        <v>85000</v>
      </c>
      <c r="L1806">
        <v>58055000</v>
      </c>
    </row>
    <row r="1807" spans="1:12" x14ac:dyDescent="0.3">
      <c r="A1807" s="32">
        <v>44713</v>
      </c>
      <c r="B1807">
        <v>2023</v>
      </c>
      <c r="C1807" t="s">
        <v>72</v>
      </c>
      <c r="D1807" t="s">
        <v>32</v>
      </c>
      <c r="E1807" t="s">
        <v>6</v>
      </c>
      <c r="F1807">
        <v>1733</v>
      </c>
      <c r="G1807">
        <v>37538</v>
      </c>
      <c r="H1807">
        <v>2022</v>
      </c>
      <c r="I1807">
        <v>85000</v>
      </c>
      <c r="J1807">
        <v>147305000</v>
      </c>
      <c r="K1807">
        <v>85000</v>
      </c>
      <c r="L1807">
        <v>147305000</v>
      </c>
    </row>
    <row r="1808" spans="1:12" x14ac:dyDescent="0.3">
      <c r="A1808" s="32">
        <v>44713</v>
      </c>
      <c r="B1808">
        <v>2023</v>
      </c>
      <c r="C1808" t="s">
        <v>72</v>
      </c>
      <c r="D1808" t="s">
        <v>10</v>
      </c>
      <c r="E1808" t="s">
        <v>6</v>
      </c>
      <c r="F1808">
        <v>101</v>
      </c>
      <c r="G1808">
        <v>21695</v>
      </c>
      <c r="H1808">
        <v>2022</v>
      </c>
      <c r="I1808">
        <v>85000</v>
      </c>
      <c r="J1808">
        <v>8585000</v>
      </c>
      <c r="K1808">
        <v>85000</v>
      </c>
      <c r="L1808">
        <v>8585000</v>
      </c>
    </row>
    <row r="1809" spans="1:12" x14ac:dyDescent="0.3">
      <c r="A1809" s="32">
        <v>44713</v>
      </c>
      <c r="B1809">
        <v>2023</v>
      </c>
      <c r="C1809" t="s">
        <v>72</v>
      </c>
      <c r="D1809" t="s">
        <v>21</v>
      </c>
      <c r="E1809" t="s">
        <v>6</v>
      </c>
      <c r="F1809">
        <v>716</v>
      </c>
      <c r="G1809">
        <v>79768</v>
      </c>
      <c r="H1809">
        <v>2022</v>
      </c>
      <c r="I1809">
        <v>85000</v>
      </c>
      <c r="J1809">
        <v>60860000</v>
      </c>
      <c r="K1809">
        <v>85000</v>
      </c>
      <c r="L1809">
        <v>60860000</v>
      </c>
    </row>
    <row r="1810" spans="1:12" x14ac:dyDescent="0.3">
      <c r="A1810" s="32">
        <v>44713</v>
      </c>
      <c r="B1810">
        <v>2023</v>
      </c>
      <c r="C1810" t="s">
        <v>72</v>
      </c>
      <c r="D1810" t="s">
        <v>22</v>
      </c>
      <c r="E1810" t="s">
        <v>6</v>
      </c>
      <c r="F1810">
        <v>63</v>
      </c>
      <c r="G1810">
        <v>1808</v>
      </c>
      <c r="H1810">
        <v>2022</v>
      </c>
      <c r="I1810">
        <v>85000</v>
      </c>
      <c r="J1810">
        <v>5355000</v>
      </c>
      <c r="K1810">
        <v>85000</v>
      </c>
      <c r="L1810">
        <v>5355000</v>
      </c>
    </row>
    <row r="1811" spans="1:12" x14ac:dyDescent="0.3">
      <c r="A1811" s="32">
        <v>44713</v>
      </c>
      <c r="B1811">
        <v>2023</v>
      </c>
      <c r="C1811" t="s">
        <v>72</v>
      </c>
      <c r="D1811" t="s">
        <v>11</v>
      </c>
      <c r="E1811" t="s">
        <v>6</v>
      </c>
      <c r="F1811">
        <v>1038</v>
      </c>
      <c r="G1811">
        <v>28027</v>
      </c>
      <c r="H1811">
        <v>2022</v>
      </c>
      <c r="I1811">
        <v>85000</v>
      </c>
      <c r="J1811">
        <v>88230000</v>
      </c>
      <c r="K1811">
        <v>85000</v>
      </c>
      <c r="L1811">
        <v>88230000</v>
      </c>
    </row>
    <row r="1812" spans="1:12" x14ac:dyDescent="0.3">
      <c r="A1812" s="32">
        <v>44713</v>
      </c>
      <c r="B1812">
        <v>2023</v>
      </c>
      <c r="C1812" t="s">
        <v>72</v>
      </c>
      <c r="D1812" t="s">
        <v>23</v>
      </c>
      <c r="E1812" t="s">
        <v>6</v>
      </c>
      <c r="F1812">
        <v>2755</v>
      </c>
      <c r="G1812">
        <v>27696</v>
      </c>
      <c r="H1812">
        <v>2022</v>
      </c>
      <c r="I1812">
        <v>85000</v>
      </c>
      <c r="J1812">
        <v>234175000</v>
      </c>
      <c r="K1812">
        <v>85000</v>
      </c>
      <c r="L1812">
        <v>234175000</v>
      </c>
    </row>
    <row r="1813" spans="1:12" x14ac:dyDescent="0.3">
      <c r="A1813" s="32">
        <v>44713</v>
      </c>
      <c r="B1813">
        <v>2023</v>
      </c>
      <c r="C1813" t="s">
        <v>72</v>
      </c>
      <c r="D1813" t="s">
        <v>33</v>
      </c>
      <c r="E1813" t="s">
        <v>6</v>
      </c>
      <c r="F1813">
        <v>365</v>
      </c>
      <c r="G1813">
        <v>3042</v>
      </c>
      <c r="H1813">
        <v>2022</v>
      </c>
      <c r="I1813">
        <v>85000</v>
      </c>
      <c r="J1813">
        <v>31025000</v>
      </c>
      <c r="K1813">
        <v>85000</v>
      </c>
      <c r="L1813">
        <v>31025000</v>
      </c>
    </row>
    <row r="1814" spans="1:12" x14ac:dyDescent="0.3">
      <c r="A1814" s="32">
        <v>44713</v>
      </c>
      <c r="B1814">
        <v>2023</v>
      </c>
      <c r="C1814" t="s">
        <v>72</v>
      </c>
      <c r="D1814" t="s">
        <v>34</v>
      </c>
      <c r="E1814" t="s">
        <v>6</v>
      </c>
      <c r="F1814">
        <v>5322</v>
      </c>
      <c r="G1814">
        <v>83549</v>
      </c>
      <c r="H1814">
        <v>2022</v>
      </c>
      <c r="I1814">
        <v>85000</v>
      </c>
      <c r="J1814">
        <v>452370000</v>
      </c>
      <c r="K1814">
        <v>85000</v>
      </c>
      <c r="L1814">
        <v>452370000</v>
      </c>
    </row>
    <row r="1815" spans="1:12" x14ac:dyDescent="0.3">
      <c r="A1815" s="32">
        <v>44713</v>
      </c>
      <c r="B1815">
        <v>2023</v>
      </c>
      <c r="C1815" t="s">
        <v>72</v>
      </c>
      <c r="D1815" t="s">
        <v>30</v>
      </c>
      <c r="E1815" t="s">
        <v>6</v>
      </c>
      <c r="F1815">
        <v>966</v>
      </c>
      <c r="G1815">
        <v>30435</v>
      </c>
      <c r="H1815">
        <v>2022</v>
      </c>
      <c r="I1815">
        <v>85000</v>
      </c>
      <c r="J1815">
        <v>82110000</v>
      </c>
      <c r="K1815">
        <v>85000</v>
      </c>
      <c r="L1815">
        <v>82110000</v>
      </c>
    </row>
    <row r="1816" spans="1:12" x14ac:dyDescent="0.3">
      <c r="A1816" s="32">
        <v>44713</v>
      </c>
      <c r="B1816">
        <v>2023</v>
      </c>
      <c r="C1816" t="s">
        <v>72</v>
      </c>
      <c r="D1816" t="s">
        <v>28</v>
      </c>
      <c r="E1816" t="s">
        <v>6</v>
      </c>
      <c r="F1816">
        <v>104</v>
      </c>
      <c r="G1816">
        <v>5610</v>
      </c>
      <c r="H1816">
        <v>2022</v>
      </c>
      <c r="I1816">
        <v>85000</v>
      </c>
      <c r="J1816">
        <v>8840000</v>
      </c>
      <c r="K1816">
        <v>85000</v>
      </c>
      <c r="L1816">
        <v>8840000</v>
      </c>
    </row>
    <row r="1817" spans="1:12" x14ac:dyDescent="0.3">
      <c r="A1817" s="32">
        <v>44713</v>
      </c>
      <c r="B1817">
        <v>2023</v>
      </c>
      <c r="C1817" t="s">
        <v>72</v>
      </c>
      <c r="D1817" t="s">
        <v>13</v>
      </c>
      <c r="E1817" t="s">
        <v>6</v>
      </c>
      <c r="F1817">
        <v>159</v>
      </c>
      <c r="G1817">
        <v>8064</v>
      </c>
      <c r="H1817">
        <v>2022</v>
      </c>
      <c r="I1817">
        <v>85000</v>
      </c>
      <c r="J1817">
        <v>13515000</v>
      </c>
      <c r="K1817">
        <v>85000</v>
      </c>
      <c r="L1817">
        <v>13515000</v>
      </c>
    </row>
    <row r="1818" spans="1:12" x14ac:dyDescent="0.3">
      <c r="A1818" s="32">
        <v>44713</v>
      </c>
      <c r="B1818">
        <v>2023</v>
      </c>
      <c r="C1818" t="s">
        <v>72</v>
      </c>
      <c r="D1818" t="s">
        <v>31</v>
      </c>
      <c r="E1818" t="s">
        <v>6</v>
      </c>
      <c r="F1818">
        <v>461</v>
      </c>
      <c r="G1818">
        <v>32650</v>
      </c>
      <c r="H1818">
        <v>2022</v>
      </c>
      <c r="I1818">
        <v>85000</v>
      </c>
      <c r="J1818">
        <v>39185000</v>
      </c>
      <c r="K1818">
        <v>85000</v>
      </c>
      <c r="L1818">
        <v>39185000</v>
      </c>
    </row>
    <row r="1819" spans="1:12" x14ac:dyDescent="0.3">
      <c r="A1819" s="32">
        <v>44713</v>
      </c>
      <c r="B1819">
        <v>2023</v>
      </c>
      <c r="C1819" t="s">
        <v>72</v>
      </c>
      <c r="D1819" t="s">
        <v>35</v>
      </c>
      <c r="E1819" t="s">
        <v>6</v>
      </c>
      <c r="F1819">
        <v>6800</v>
      </c>
      <c r="G1819">
        <v>91707</v>
      </c>
      <c r="H1819">
        <v>2022</v>
      </c>
      <c r="I1819">
        <v>85000</v>
      </c>
      <c r="J1819">
        <v>578000000</v>
      </c>
      <c r="K1819">
        <v>85000</v>
      </c>
      <c r="L1819">
        <v>578000000</v>
      </c>
    </row>
    <row r="1820" spans="1:12" x14ac:dyDescent="0.3">
      <c r="A1820" s="32">
        <v>44713</v>
      </c>
      <c r="B1820">
        <v>2023</v>
      </c>
      <c r="C1820" t="s">
        <v>72</v>
      </c>
      <c r="D1820" t="s">
        <v>36</v>
      </c>
      <c r="E1820" t="s">
        <v>6</v>
      </c>
      <c r="F1820">
        <v>2568</v>
      </c>
      <c r="G1820">
        <v>44015</v>
      </c>
      <c r="H1820">
        <v>2022</v>
      </c>
      <c r="I1820">
        <v>85000</v>
      </c>
      <c r="J1820">
        <v>218280000</v>
      </c>
      <c r="K1820">
        <v>85000</v>
      </c>
      <c r="L1820">
        <v>218280000</v>
      </c>
    </row>
    <row r="1821" spans="1:12" x14ac:dyDescent="0.3">
      <c r="A1821" s="32">
        <v>44713</v>
      </c>
      <c r="B1821">
        <v>2023</v>
      </c>
      <c r="C1821" t="s">
        <v>72</v>
      </c>
      <c r="D1821" t="s">
        <v>14</v>
      </c>
      <c r="E1821" t="s">
        <v>6</v>
      </c>
      <c r="F1821">
        <v>14</v>
      </c>
      <c r="G1821">
        <v>590</v>
      </c>
      <c r="H1821">
        <v>2022</v>
      </c>
      <c r="I1821">
        <v>85000</v>
      </c>
      <c r="J1821">
        <v>1190000</v>
      </c>
      <c r="K1821">
        <v>85000</v>
      </c>
      <c r="L1821">
        <v>1190000</v>
      </c>
    </row>
    <row r="1822" spans="1:12" x14ac:dyDescent="0.3">
      <c r="A1822" s="32">
        <v>44713</v>
      </c>
      <c r="B1822">
        <v>2023</v>
      </c>
      <c r="C1822" t="s">
        <v>72</v>
      </c>
      <c r="D1822" t="s">
        <v>24</v>
      </c>
      <c r="E1822" t="s">
        <v>6</v>
      </c>
      <c r="F1822">
        <v>1434</v>
      </c>
      <c r="G1822">
        <v>83413</v>
      </c>
      <c r="H1822">
        <v>2022</v>
      </c>
      <c r="I1822">
        <v>85000</v>
      </c>
      <c r="J1822">
        <v>121890000</v>
      </c>
      <c r="K1822">
        <v>85000</v>
      </c>
      <c r="L1822">
        <v>121890000</v>
      </c>
    </row>
    <row r="1823" spans="1:12" x14ac:dyDescent="0.3">
      <c r="A1823" s="32">
        <v>44713</v>
      </c>
      <c r="B1823">
        <v>2023</v>
      </c>
      <c r="C1823" t="s">
        <v>72</v>
      </c>
      <c r="D1823" t="s">
        <v>37</v>
      </c>
      <c r="E1823" t="s">
        <v>6</v>
      </c>
      <c r="F1823">
        <v>7880</v>
      </c>
      <c r="G1823">
        <v>115725</v>
      </c>
      <c r="H1823">
        <v>2022</v>
      </c>
      <c r="I1823">
        <v>85000</v>
      </c>
      <c r="J1823">
        <v>669800000</v>
      </c>
      <c r="K1823">
        <v>85000</v>
      </c>
      <c r="L1823">
        <v>669800000</v>
      </c>
    </row>
    <row r="1824" spans="1:12" x14ac:dyDescent="0.3">
      <c r="A1824" s="32">
        <v>44713</v>
      </c>
      <c r="B1824">
        <v>2023</v>
      </c>
      <c r="C1824" t="s">
        <v>72</v>
      </c>
      <c r="D1824" t="s">
        <v>15</v>
      </c>
      <c r="E1824" t="s">
        <v>6</v>
      </c>
      <c r="F1824">
        <v>13</v>
      </c>
      <c r="G1824">
        <v>3391</v>
      </c>
      <c r="H1824">
        <v>2022</v>
      </c>
      <c r="I1824">
        <v>85000</v>
      </c>
      <c r="J1824">
        <v>1105000</v>
      </c>
      <c r="K1824">
        <v>85000</v>
      </c>
      <c r="L1824">
        <v>1105000</v>
      </c>
    </row>
    <row r="1825" spans="1:12" x14ac:dyDescent="0.3">
      <c r="A1825" s="32">
        <v>44713</v>
      </c>
      <c r="B1825">
        <v>2023</v>
      </c>
      <c r="C1825" t="s">
        <v>72</v>
      </c>
      <c r="D1825" t="s">
        <v>16</v>
      </c>
      <c r="E1825" t="s">
        <v>6</v>
      </c>
      <c r="F1825">
        <v>2</v>
      </c>
      <c r="G1825">
        <v>1291</v>
      </c>
      <c r="H1825">
        <v>2022</v>
      </c>
      <c r="I1825">
        <v>85000</v>
      </c>
      <c r="J1825">
        <v>170000</v>
      </c>
      <c r="K1825">
        <v>85000</v>
      </c>
      <c r="L1825">
        <v>170000</v>
      </c>
    </row>
    <row r="1826" spans="1:12" x14ac:dyDescent="0.3">
      <c r="A1826" s="32">
        <v>44713</v>
      </c>
      <c r="B1826">
        <v>2023</v>
      </c>
      <c r="C1826" t="s">
        <v>72</v>
      </c>
      <c r="D1826" t="s">
        <v>17</v>
      </c>
      <c r="E1826" t="s">
        <v>6</v>
      </c>
      <c r="F1826">
        <v>2</v>
      </c>
      <c r="G1826">
        <v>1750</v>
      </c>
      <c r="H1826">
        <v>2022</v>
      </c>
      <c r="I1826">
        <v>85000</v>
      </c>
      <c r="J1826">
        <v>170000</v>
      </c>
      <c r="K1826">
        <v>85000</v>
      </c>
      <c r="L1826">
        <v>170000</v>
      </c>
    </row>
    <row r="1827" spans="1:12" x14ac:dyDescent="0.3">
      <c r="A1827" s="32">
        <v>44713</v>
      </c>
      <c r="B1827">
        <v>2023</v>
      </c>
      <c r="C1827" t="s">
        <v>72</v>
      </c>
      <c r="D1827" t="s">
        <v>25</v>
      </c>
      <c r="E1827" t="s">
        <v>6</v>
      </c>
      <c r="F1827">
        <v>1693</v>
      </c>
      <c r="G1827">
        <v>39143</v>
      </c>
      <c r="H1827">
        <v>2022</v>
      </c>
      <c r="I1827">
        <v>85000</v>
      </c>
      <c r="J1827">
        <v>143905000</v>
      </c>
      <c r="K1827">
        <v>85000</v>
      </c>
      <c r="L1827">
        <v>143905000</v>
      </c>
    </row>
    <row r="1828" spans="1:12" x14ac:dyDescent="0.3">
      <c r="A1828" s="32">
        <v>44713</v>
      </c>
      <c r="B1828">
        <v>2023</v>
      </c>
      <c r="C1828" t="s">
        <v>72</v>
      </c>
      <c r="D1828" t="s">
        <v>19</v>
      </c>
      <c r="E1828" t="s">
        <v>6</v>
      </c>
      <c r="F1828">
        <v>85</v>
      </c>
      <c r="G1828">
        <v>3331</v>
      </c>
      <c r="H1828">
        <v>2022</v>
      </c>
      <c r="I1828">
        <v>85000</v>
      </c>
      <c r="J1828">
        <v>7225000</v>
      </c>
      <c r="K1828">
        <v>85000</v>
      </c>
      <c r="L1828">
        <v>7225000</v>
      </c>
    </row>
    <row r="1829" spans="1:12" x14ac:dyDescent="0.3">
      <c r="A1829" s="32">
        <v>44713</v>
      </c>
      <c r="B1829">
        <v>2023</v>
      </c>
      <c r="C1829" t="s">
        <v>72</v>
      </c>
      <c r="D1829" t="s">
        <v>26</v>
      </c>
      <c r="E1829" t="s">
        <v>6</v>
      </c>
      <c r="F1829">
        <v>514</v>
      </c>
      <c r="G1829">
        <v>28256</v>
      </c>
      <c r="H1829">
        <v>2022</v>
      </c>
      <c r="I1829">
        <v>85000</v>
      </c>
      <c r="J1829">
        <v>43690000</v>
      </c>
      <c r="K1829">
        <v>85000</v>
      </c>
      <c r="L1829">
        <v>43690000</v>
      </c>
    </row>
    <row r="1830" spans="1:12" x14ac:dyDescent="0.3">
      <c r="A1830" s="32">
        <v>44713</v>
      </c>
      <c r="B1830">
        <v>2023</v>
      </c>
      <c r="C1830" t="s">
        <v>72</v>
      </c>
      <c r="D1830" t="s">
        <v>38</v>
      </c>
      <c r="E1830" t="s">
        <v>6</v>
      </c>
      <c r="F1830">
        <v>3427</v>
      </c>
      <c r="G1830">
        <v>58281</v>
      </c>
      <c r="H1830">
        <v>2022</v>
      </c>
      <c r="I1830">
        <v>85000</v>
      </c>
      <c r="J1830">
        <v>291295000</v>
      </c>
      <c r="K1830">
        <v>85000</v>
      </c>
      <c r="L1830">
        <v>291295000</v>
      </c>
    </row>
    <row r="1831" spans="1:12" x14ac:dyDescent="0.3">
      <c r="A1831" s="32">
        <v>44713</v>
      </c>
      <c r="B1831">
        <v>2023</v>
      </c>
      <c r="C1831" t="s">
        <v>72</v>
      </c>
      <c r="D1831" t="s">
        <v>39</v>
      </c>
      <c r="E1831" t="s">
        <v>6</v>
      </c>
      <c r="F1831">
        <v>3749</v>
      </c>
      <c r="G1831">
        <v>110740</v>
      </c>
      <c r="H1831">
        <v>2022</v>
      </c>
      <c r="I1831">
        <v>85000</v>
      </c>
      <c r="J1831">
        <v>318665000</v>
      </c>
      <c r="K1831">
        <v>85000</v>
      </c>
      <c r="L1831">
        <v>318665000</v>
      </c>
    </row>
    <row r="1832" spans="1:12" x14ac:dyDescent="0.3">
      <c r="A1832" s="32">
        <v>44713</v>
      </c>
      <c r="B1832">
        <v>2023</v>
      </c>
      <c r="C1832" t="s">
        <v>72</v>
      </c>
      <c r="D1832" t="s">
        <v>20</v>
      </c>
      <c r="E1832" t="s">
        <v>6</v>
      </c>
      <c r="F1832">
        <v>21</v>
      </c>
      <c r="G1832">
        <v>2761</v>
      </c>
      <c r="H1832">
        <v>2022</v>
      </c>
      <c r="I1832">
        <v>85000</v>
      </c>
      <c r="J1832">
        <v>1785000</v>
      </c>
      <c r="K1832">
        <v>85000</v>
      </c>
      <c r="L1832">
        <v>1785000</v>
      </c>
    </row>
    <row r="1833" spans="1:12" x14ac:dyDescent="0.3">
      <c r="A1833" s="32">
        <v>44713</v>
      </c>
      <c r="B1833">
        <v>2023</v>
      </c>
      <c r="C1833" t="s">
        <v>72</v>
      </c>
      <c r="D1833" t="s">
        <v>40</v>
      </c>
      <c r="E1833" t="s">
        <v>6</v>
      </c>
      <c r="F1833">
        <v>1361</v>
      </c>
      <c r="G1833">
        <v>198411</v>
      </c>
      <c r="H1833">
        <v>2022</v>
      </c>
      <c r="I1833">
        <v>85000</v>
      </c>
      <c r="J1833">
        <v>115685000</v>
      </c>
      <c r="K1833">
        <v>85000</v>
      </c>
      <c r="L1833">
        <v>115685000</v>
      </c>
    </row>
    <row r="1834" spans="1:12" x14ac:dyDescent="0.3">
      <c r="A1834" s="32">
        <v>44713</v>
      </c>
      <c r="B1834">
        <v>2023</v>
      </c>
      <c r="C1834" t="s">
        <v>72</v>
      </c>
      <c r="D1834" t="s">
        <v>27</v>
      </c>
      <c r="E1834" t="s">
        <v>6</v>
      </c>
      <c r="F1834">
        <v>374</v>
      </c>
      <c r="G1834">
        <v>13121</v>
      </c>
      <c r="H1834">
        <v>2022</v>
      </c>
      <c r="I1834">
        <v>85000</v>
      </c>
      <c r="J1834">
        <v>31790000</v>
      </c>
      <c r="K1834">
        <v>85000</v>
      </c>
      <c r="L1834">
        <v>31790000</v>
      </c>
    </row>
    <row r="1835" spans="1:12" x14ac:dyDescent="0.3">
      <c r="A1835" s="32">
        <v>44713</v>
      </c>
      <c r="B1835">
        <v>2023</v>
      </c>
      <c r="C1835" t="s">
        <v>72</v>
      </c>
      <c r="D1835" t="s">
        <v>41</v>
      </c>
      <c r="E1835" t="s">
        <v>6</v>
      </c>
      <c r="F1835">
        <v>660</v>
      </c>
      <c r="G1835">
        <v>67878</v>
      </c>
      <c r="H1835">
        <v>2022</v>
      </c>
      <c r="I1835">
        <v>85000</v>
      </c>
      <c r="J1835">
        <v>56100000</v>
      </c>
      <c r="K1835">
        <v>85000</v>
      </c>
      <c r="L1835">
        <v>56100000</v>
      </c>
    </row>
    <row r="1836" spans="1:12" x14ac:dyDescent="0.3">
      <c r="A1836" s="32">
        <v>44743</v>
      </c>
      <c r="B1836">
        <v>2023</v>
      </c>
      <c r="C1836" t="s">
        <v>71</v>
      </c>
      <c r="D1836" t="s">
        <v>32</v>
      </c>
      <c r="E1836" t="s">
        <v>6</v>
      </c>
      <c r="F1836">
        <v>1921</v>
      </c>
      <c r="G1836">
        <v>42632</v>
      </c>
      <c r="H1836">
        <v>2022</v>
      </c>
      <c r="I1836">
        <v>85000</v>
      </c>
      <c r="J1836">
        <v>163285000</v>
      </c>
      <c r="K1836">
        <v>85000</v>
      </c>
      <c r="L1836">
        <v>163285000</v>
      </c>
    </row>
    <row r="1837" spans="1:12" x14ac:dyDescent="0.3">
      <c r="A1837" s="32">
        <v>44743</v>
      </c>
      <c r="B1837">
        <v>2023</v>
      </c>
      <c r="C1837" t="s">
        <v>71</v>
      </c>
      <c r="D1837" t="s">
        <v>10</v>
      </c>
      <c r="E1837" t="s">
        <v>6</v>
      </c>
      <c r="F1837">
        <v>120</v>
      </c>
      <c r="G1837">
        <v>26803</v>
      </c>
      <c r="H1837">
        <v>2022</v>
      </c>
      <c r="I1837">
        <v>85000</v>
      </c>
      <c r="J1837">
        <v>10200000</v>
      </c>
      <c r="K1837">
        <v>85000</v>
      </c>
      <c r="L1837">
        <v>10200000</v>
      </c>
    </row>
    <row r="1838" spans="1:12" x14ac:dyDescent="0.3">
      <c r="A1838" s="32">
        <v>44743</v>
      </c>
      <c r="B1838">
        <v>2023</v>
      </c>
      <c r="C1838" t="s">
        <v>71</v>
      </c>
      <c r="D1838" t="s">
        <v>21</v>
      </c>
      <c r="E1838" t="s">
        <v>6</v>
      </c>
      <c r="F1838">
        <v>638</v>
      </c>
      <c r="G1838">
        <v>62773</v>
      </c>
      <c r="H1838">
        <v>2022</v>
      </c>
      <c r="I1838">
        <v>85000</v>
      </c>
      <c r="J1838">
        <v>54230000</v>
      </c>
      <c r="K1838">
        <v>85000</v>
      </c>
      <c r="L1838">
        <v>54230000</v>
      </c>
    </row>
    <row r="1839" spans="1:12" x14ac:dyDescent="0.3">
      <c r="A1839" s="32">
        <v>44743</v>
      </c>
      <c r="B1839">
        <v>2023</v>
      </c>
      <c r="C1839" t="s">
        <v>71</v>
      </c>
      <c r="D1839" t="s">
        <v>22</v>
      </c>
      <c r="E1839" t="s">
        <v>6</v>
      </c>
      <c r="F1839">
        <v>58</v>
      </c>
      <c r="G1839">
        <v>2086</v>
      </c>
      <c r="H1839">
        <v>2022</v>
      </c>
      <c r="I1839">
        <v>85000</v>
      </c>
      <c r="J1839">
        <v>4930000</v>
      </c>
      <c r="K1839">
        <v>85000</v>
      </c>
      <c r="L1839">
        <v>4930000</v>
      </c>
    </row>
    <row r="1840" spans="1:12" x14ac:dyDescent="0.3">
      <c r="A1840" s="32">
        <v>44743</v>
      </c>
      <c r="B1840">
        <v>2023</v>
      </c>
      <c r="C1840" t="s">
        <v>71</v>
      </c>
      <c r="D1840" t="s">
        <v>11</v>
      </c>
      <c r="E1840" t="s">
        <v>6</v>
      </c>
      <c r="F1840">
        <v>1309</v>
      </c>
      <c r="G1840">
        <v>26466</v>
      </c>
      <c r="H1840">
        <v>2022</v>
      </c>
      <c r="I1840">
        <v>85000</v>
      </c>
      <c r="J1840">
        <v>111265000</v>
      </c>
      <c r="K1840">
        <v>85000</v>
      </c>
      <c r="L1840">
        <v>111265000</v>
      </c>
    </row>
    <row r="1841" spans="1:12" x14ac:dyDescent="0.3">
      <c r="A1841" s="32">
        <v>44743</v>
      </c>
      <c r="B1841">
        <v>2023</v>
      </c>
      <c r="C1841" t="s">
        <v>71</v>
      </c>
      <c r="D1841" t="s">
        <v>12</v>
      </c>
      <c r="E1841" t="s">
        <v>6</v>
      </c>
      <c r="F1841">
        <v>9</v>
      </c>
      <c r="G1841">
        <v>735</v>
      </c>
      <c r="H1841">
        <v>2022</v>
      </c>
      <c r="I1841">
        <v>85000</v>
      </c>
      <c r="J1841">
        <v>765000</v>
      </c>
      <c r="K1841">
        <v>85000</v>
      </c>
      <c r="L1841">
        <v>765000</v>
      </c>
    </row>
    <row r="1842" spans="1:12" x14ac:dyDescent="0.3">
      <c r="A1842" s="32">
        <v>44743</v>
      </c>
      <c r="B1842">
        <v>2023</v>
      </c>
      <c r="C1842" t="s">
        <v>71</v>
      </c>
      <c r="D1842" t="s">
        <v>23</v>
      </c>
      <c r="E1842" t="s">
        <v>6</v>
      </c>
      <c r="F1842">
        <v>2658</v>
      </c>
      <c r="G1842">
        <v>30654</v>
      </c>
      <c r="H1842">
        <v>2022</v>
      </c>
      <c r="I1842">
        <v>85000</v>
      </c>
      <c r="J1842">
        <v>225930000</v>
      </c>
      <c r="K1842">
        <v>85000</v>
      </c>
      <c r="L1842">
        <v>225930000</v>
      </c>
    </row>
    <row r="1843" spans="1:12" x14ac:dyDescent="0.3">
      <c r="A1843" s="32">
        <v>44743</v>
      </c>
      <c r="B1843">
        <v>2023</v>
      </c>
      <c r="C1843" t="s">
        <v>71</v>
      </c>
      <c r="D1843" t="s">
        <v>33</v>
      </c>
      <c r="E1843" t="s">
        <v>6</v>
      </c>
      <c r="F1843">
        <v>579</v>
      </c>
      <c r="G1843">
        <v>2801</v>
      </c>
      <c r="H1843">
        <v>2022</v>
      </c>
      <c r="I1843">
        <v>85000</v>
      </c>
      <c r="J1843">
        <v>49215000</v>
      </c>
      <c r="K1843">
        <v>85000</v>
      </c>
      <c r="L1843">
        <v>49215000</v>
      </c>
    </row>
    <row r="1844" spans="1:12" x14ac:dyDescent="0.3">
      <c r="A1844" s="32">
        <v>44743</v>
      </c>
      <c r="B1844">
        <v>2023</v>
      </c>
      <c r="C1844" t="s">
        <v>71</v>
      </c>
      <c r="D1844" t="s">
        <v>34</v>
      </c>
      <c r="E1844" t="s">
        <v>6</v>
      </c>
      <c r="F1844">
        <v>5592</v>
      </c>
      <c r="G1844">
        <v>83341</v>
      </c>
      <c r="H1844">
        <v>2022</v>
      </c>
      <c r="I1844">
        <v>85000</v>
      </c>
      <c r="J1844">
        <v>475320000</v>
      </c>
      <c r="K1844">
        <v>85000</v>
      </c>
      <c r="L1844">
        <v>475320000</v>
      </c>
    </row>
    <row r="1845" spans="1:12" x14ac:dyDescent="0.3">
      <c r="A1845" s="32">
        <v>44743</v>
      </c>
      <c r="B1845">
        <v>2023</v>
      </c>
      <c r="C1845" t="s">
        <v>71</v>
      </c>
      <c r="D1845" t="s">
        <v>30</v>
      </c>
      <c r="E1845" t="s">
        <v>6</v>
      </c>
      <c r="F1845">
        <v>710</v>
      </c>
      <c r="G1845">
        <v>30657</v>
      </c>
      <c r="H1845">
        <v>2022</v>
      </c>
      <c r="I1845">
        <v>85000</v>
      </c>
      <c r="J1845">
        <v>60350000</v>
      </c>
      <c r="K1845">
        <v>85000</v>
      </c>
      <c r="L1845">
        <v>60350000</v>
      </c>
    </row>
    <row r="1846" spans="1:12" x14ac:dyDescent="0.3">
      <c r="A1846" s="32">
        <v>44743</v>
      </c>
      <c r="B1846">
        <v>2023</v>
      </c>
      <c r="C1846" t="s">
        <v>71</v>
      </c>
      <c r="D1846" t="s">
        <v>28</v>
      </c>
      <c r="E1846" t="s">
        <v>6</v>
      </c>
      <c r="F1846">
        <v>92</v>
      </c>
      <c r="G1846">
        <v>5377</v>
      </c>
      <c r="H1846">
        <v>2022</v>
      </c>
      <c r="I1846">
        <v>85000</v>
      </c>
      <c r="J1846">
        <v>7820000</v>
      </c>
      <c r="K1846">
        <v>85000</v>
      </c>
      <c r="L1846">
        <v>7820000</v>
      </c>
    </row>
    <row r="1847" spans="1:12" x14ac:dyDescent="0.3">
      <c r="A1847" s="32">
        <v>44743</v>
      </c>
      <c r="B1847">
        <v>2023</v>
      </c>
      <c r="C1847" t="s">
        <v>71</v>
      </c>
      <c r="D1847" t="s">
        <v>13</v>
      </c>
      <c r="E1847" t="s">
        <v>6</v>
      </c>
      <c r="F1847">
        <v>316</v>
      </c>
      <c r="G1847">
        <v>8717</v>
      </c>
      <c r="H1847">
        <v>2022</v>
      </c>
      <c r="I1847">
        <v>85000</v>
      </c>
      <c r="J1847">
        <v>26860000</v>
      </c>
      <c r="K1847">
        <v>85000</v>
      </c>
      <c r="L1847">
        <v>26860000</v>
      </c>
    </row>
    <row r="1848" spans="1:12" x14ac:dyDescent="0.3">
      <c r="A1848" s="32">
        <v>44743</v>
      </c>
      <c r="B1848">
        <v>2023</v>
      </c>
      <c r="C1848" t="s">
        <v>71</v>
      </c>
      <c r="D1848" t="s">
        <v>31</v>
      </c>
      <c r="E1848" t="s">
        <v>6</v>
      </c>
      <c r="F1848">
        <v>589</v>
      </c>
      <c r="G1848">
        <v>32122</v>
      </c>
      <c r="H1848">
        <v>2022</v>
      </c>
      <c r="I1848">
        <v>85000</v>
      </c>
      <c r="J1848">
        <v>50065000</v>
      </c>
      <c r="K1848">
        <v>85000</v>
      </c>
      <c r="L1848">
        <v>50065000</v>
      </c>
    </row>
    <row r="1849" spans="1:12" x14ac:dyDescent="0.3">
      <c r="A1849" s="32">
        <v>44743</v>
      </c>
      <c r="B1849">
        <v>2023</v>
      </c>
      <c r="C1849" t="s">
        <v>71</v>
      </c>
      <c r="D1849" t="s">
        <v>35</v>
      </c>
      <c r="E1849" t="s">
        <v>6</v>
      </c>
      <c r="F1849">
        <v>5689</v>
      </c>
      <c r="G1849">
        <v>77333</v>
      </c>
      <c r="H1849">
        <v>2022</v>
      </c>
      <c r="I1849">
        <v>85000</v>
      </c>
      <c r="J1849">
        <v>483565000</v>
      </c>
      <c r="K1849">
        <v>85000</v>
      </c>
      <c r="L1849">
        <v>483565000</v>
      </c>
    </row>
    <row r="1850" spans="1:12" x14ac:dyDescent="0.3">
      <c r="A1850" s="32">
        <v>44743</v>
      </c>
      <c r="B1850">
        <v>2023</v>
      </c>
      <c r="C1850" t="s">
        <v>71</v>
      </c>
      <c r="D1850" t="s">
        <v>36</v>
      </c>
      <c r="E1850" t="s">
        <v>6</v>
      </c>
      <c r="F1850">
        <v>1964</v>
      </c>
      <c r="G1850">
        <v>37691</v>
      </c>
      <c r="H1850">
        <v>2022</v>
      </c>
      <c r="I1850">
        <v>85000</v>
      </c>
      <c r="J1850">
        <v>166940000</v>
      </c>
      <c r="K1850">
        <v>85000</v>
      </c>
      <c r="L1850">
        <v>166940000</v>
      </c>
    </row>
    <row r="1851" spans="1:12" x14ac:dyDescent="0.3">
      <c r="A1851" s="32">
        <v>44743</v>
      </c>
      <c r="B1851">
        <v>2023</v>
      </c>
      <c r="C1851" t="s">
        <v>71</v>
      </c>
      <c r="D1851" t="s">
        <v>24</v>
      </c>
      <c r="E1851" t="s">
        <v>6</v>
      </c>
      <c r="F1851">
        <v>1722</v>
      </c>
      <c r="G1851">
        <v>81579</v>
      </c>
      <c r="H1851">
        <v>2022</v>
      </c>
      <c r="I1851">
        <v>85000</v>
      </c>
      <c r="J1851">
        <v>146370000</v>
      </c>
      <c r="K1851">
        <v>85000</v>
      </c>
      <c r="L1851">
        <v>146370000</v>
      </c>
    </row>
    <row r="1852" spans="1:12" x14ac:dyDescent="0.3">
      <c r="A1852" s="32">
        <v>44743</v>
      </c>
      <c r="B1852">
        <v>2023</v>
      </c>
      <c r="C1852" t="s">
        <v>71</v>
      </c>
      <c r="D1852" t="s">
        <v>37</v>
      </c>
      <c r="E1852" t="s">
        <v>6</v>
      </c>
      <c r="F1852">
        <v>8446</v>
      </c>
      <c r="G1852">
        <v>111895</v>
      </c>
      <c r="H1852">
        <v>2022</v>
      </c>
      <c r="I1852">
        <v>85000</v>
      </c>
      <c r="J1852">
        <v>717910000</v>
      </c>
      <c r="K1852">
        <v>85000</v>
      </c>
      <c r="L1852">
        <v>717910000</v>
      </c>
    </row>
    <row r="1853" spans="1:12" x14ac:dyDescent="0.3">
      <c r="A1853" s="32">
        <v>44743</v>
      </c>
      <c r="B1853">
        <v>2023</v>
      </c>
      <c r="C1853" t="s">
        <v>71</v>
      </c>
      <c r="D1853" t="s">
        <v>15</v>
      </c>
      <c r="E1853" t="s">
        <v>6</v>
      </c>
      <c r="F1853">
        <v>21</v>
      </c>
      <c r="G1853">
        <v>4103</v>
      </c>
      <c r="H1853">
        <v>2022</v>
      </c>
      <c r="I1853">
        <v>85000</v>
      </c>
      <c r="J1853">
        <v>1785000</v>
      </c>
      <c r="K1853">
        <v>85000</v>
      </c>
      <c r="L1853">
        <v>1785000</v>
      </c>
    </row>
    <row r="1854" spans="1:12" x14ac:dyDescent="0.3">
      <c r="A1854" s="32">
        <v>44743</v>
      </c>
      <c r="B1854">
        <v>2023</v>
      </c>
      <c r="C1854" t="s">
        <v>71</v>
      </c>
      <c r="D1854" t="s">
        <v>16</v>
      </c>
      <c r="E1854" t="s">
        <v>6</v>
      </c>
      <c r="F1854">
        <v>3</v>
      </c>
      <c r="G1854">
        <v>1363</v>
      </c>
      <c r="H1854">
        <v>2022</v>
      </c>
      <c r="I1854">
        <v>85000</v>
      </c>
      <c r="J1854">
        <v>255000</v>
      </c>
      <c r="K1854">
        <v>85000</v>
      </c>
      <c r="L1854">
        <v>255000</v>
      </c>
    </row>
    <row r="1855" spans="1:12" x14ac:dyDescent="0.3">
      <c r="A1855" s="32">
        <v>44743</v>
      </c>
      <c r="B1855">
        <v>2023</v>
      </c>
      <c r="C1855" t="s">
        <v>71</v>
      </c>
      <c r="D1855" t="s">
        <v>25</v>
      </c>
      <c r="E1855" t="s">
        <v>6</v>
      </c>
      <c r="F1855">
        <v>1816</v>
      </c>
      <c r="G1855">
        <v>32549</v>
      </c>
      <c r="H1855">
        <v>2022</v>
      </c>
      <c r="I1855">
        <v>85000</v>
      </c>
      <c r="J1855">
        <v>154360000</v>
      </c>
      <c r="K1855">
        <v>85000</v>
      </c>
      <c r="L1855">
        <v>154360000</v>
      </c>
    </row>
    <row r="1856" spans="1:12" x14ac:dyDescent="0.3">
      <c r="A1856" s="32">
        <v>44743</v>
      </c>
      <c r="B1856">
        <v>2023</v>
      </c>
      <c r="C1856" t="s">
        <v>71</v>
      </c>
      <c r="D1856" t="s">
        <v>19</v>
      </c>
      <c r="E1856" t="s">
        <v>6</v>
      </c>
      <c r="F1856">
        <v>71</v>
      </c>
      <c r="G1856">
        <v>3298</v>
      </c>
      <c r="H1856">
        <v>2022</v>
      </c>
      <c r="I1856">
        <v>85000</v>
      </c>
      <c r="J1856">
        <v>6035000</v>
      </c>
      <c r="K1856">
        <v>85000</v>
      </c>
      <c r="L1856">
        <v>6035000</v>
      </c>
    </row>
    <row r="1857" spans="1:12" x14ac:dyDescent="0.3">
      <c r="A1857" s="32">
        <v>44743</v>
      </c>
      <c r="B1857">
        <v>2023</v>
      </c>
      <c r="C1857" t="s">
        <v>71</v>
      </c>
      <c r="D1857" t="s">
        <v>26</v>
      </c>
      <c r="E1857" t="s">
        <v>6</v>
      </c>
      <c r="F1857">
        <v>603</v>
      </c>
      <c r="G1857">
        <v>27082</v>
      </c>
      <c r="H1857">
        <v>2022</v>
      </c>
      <c r="I1857">
        <v>85000</v>
      </c>
      <c r="J1857">
        <v>51255000</v>
      </c>
      <c r="K1857">
        <v>85000</v>
      </c>
      <c r="L1857">
        <v>51255000</v>
      </c>
    </row>
    <row r="1858" spans="1:12" x14ac:dyDescent="0.3">
      <c r="A1858" s="32">
        <v>44743</v>
      </c>
      <c r="B1858">
        <v>2023</v>
      </c>
      <c r="C1858" t="s">
        <v>71</v>
      </c>
      <c r="D1858" t="s">
        <v>38</v>
      </c>
      <c r="E1858" t="s">
        <v>6</v>
      </c>
      <c r="F1858">
        <v>4574</v>
      </c>
      <c r="G1858">
        <v>63752</v>
      </c>
      <c r="H1858">
        <v>2022</v>
      </c>
      <c r="I1858">
        <v>85000</v>
      </c>
      <c r="J1858">
        <v>388790000</v>
      </c>
      <c r="K1858">
        <v>85000</v>
      </c>
      <c r="L1858">
        <v>388790000</v>
      </c>
    </row>
    <row r="1859" spans="1:12" x14ac:dyDescent="0.3">
      <c r="A1859" s="32">
        <v>44743</v>
      </c>
      <c r="B1859">
        <v>2023</v>
      </c>
      <c r="C1859" t="s">
        <v>71</v>
      </c>
      <c r="D1859" t="s">
        <v>39</v>
      </c>
      <c r="E1859" t="s">
        <v>6</v>
      </c>
      <c r="F1859">
        <v>4180</v>
      </c>
      <c r="G1859">
        <v>103800</v>
      </c>
      <c r="H1859">
        <v>2022</v>
      </c>
      <c r="I1859">
        <v>85000</v>
      </c>
      <c r="J1859">
        <v>355300000</v>
      </c>
      <c r="K1859">
        <v>85000</v>
      </c>
      <c r="L1859">
        <v>355300000</v>
      </c>
    </row>
    <row r="1860" spans="1:12" x14ac:dyDescent="0.3">
      <c r="A1860" s="32">
        <v>44743</v>
      </c>
      <c r="B1860">
        <v>2023</v>
      </c>
      <c r="C1860" t="s">
        <v>71</v>
      </c>
      <c r="D1860" t="s">
        <v>20</v>
      </c>
      <c r="E1860" t="s">
        <v>6</v>
      </c>
      <c r="F1860">
        <v>2</v>
      </c>
      <c r="G1860">
        <v>2632</v>
      </c>
      <c r="H1860">
        <v>2022</v>
      </c>
      <c r="I1860">
        <v>85000</v>
      </c>
      <c r="J1860">
        <v>170000</v>
      </c>
      <c r="K1860">
        <v>85000</v>
      </c>
      <c r="L1860">
        <v>170000</v>
      </c>
    </row>
    <row r="1861" spans="1:12" x14ac:dyDescent="0.3">
      <c r="A1861" s="32">
        <v>44743</v>
      </c>
      <c r="B1861">
        <v>2023</v>
      </c>
      <c r="C1861" t="s">
        <v>71</v>
      </c>
      <c r="D1861" t="s">
        <v>40</v>
      </c>
      <c r="E1861" t="s">
        <v>6</v>
      </c>
      <c r="F1861">
        <v>1828</v>
      </c>
      <c r="G1861">
        <v>153826</v>
      </c>
      <c r="H1861">
        <v>2022</v>
      </c>
      <c r="I1861">
        <v>85000</v>
      </c>
      <c r="J1861">
        <v>155380000</v>
      </c>
      <c r="K1861">
        <v>85000</v>
      </c>
      <c r="L1861">
        <v>155380000</v>
      </c>
    </row>
    <row r="1862" spans="1:12" x14ac:dyDescent="0.3">
      <c r="A1862" s="32">
        <v>44743</v>
      </c>
      <c r="B1862">
        <v>2023</v>
      </c>
      <c r="C1862" t="s">
        <v>71</v>
      </c>
      <c r="D1862" t="s">
        <v>27</v>
      </c>
      <c r="E1862" t="s">
        <v>6</v>
      </c>
      <c r="F1862">
        <v>404</v>
      </c>
      <c r="G1862">
        <v>12603</v>
      </c>
      <c r="H1862">
        <v>2022</v>
      </c>
      <c r="I1862">
        <v>85000</v>
      </c>
      <c r="J1862">
        <v>34340000</v>
      </c>
      <c r="K1862">
        <v>85000</v>
      </c>
      <c r="L1862">
        <v>34340000</v>
      </c>
    </row>
    <row r="1863" spans="1:12" x14ac:dyDescent="0.3">
      <c r="A1863" s="32">
        <v>44743</v>
      </c>
      <c r="B1863">
        <v>2023</v>
      </c>
      <c r="C1863" t="s">
        <v>71</v>
      </c>
      <c r="D1863" t="s">
        <v>41</v>
      </c>
      <c r="E1863" t="s">
        <v>6</v>
      </c>
      <c r="F1863">
        <v>689</v>
      </c>
      <c r="G1863">
        <v>62610</v>
      </c>
      <c r="H1863">
        <v>2022</v>
      </c>
      <c r="I1863">
        <v>85000</v>
      </c>
      <c r="J1863">
        <v>58565000</v>
      </c>
      <c r="K1863">
        <v>85000</v>
      </c>
      <c r="L1863">
        <v>58565000</v>
      </c>
    </row>
    <row r="1864" spans="1:12" x14ac:dyDescent="0.3">
      <c r="A1864" s="32">
        <v>44774</v>
      </c>
      <c r="B1864">
        <v>2023</v>
      </c>
      <c r="C1864" t="s">
        <v>71</v>
      </c>
      <c r="D1864" t="s">
        <v>32</v>
      </c>
      <c r="E1864" t="s">
        <v>6</v>
      </c>
      <c r="F1864">
        <v>1898</v>
      </c>
      <c r="G1864">
        <v>54365</v>
      </c>
      <c r="H1864">
        <v>2022</v>
      </c>
      <c r="I1864">
        <v>85000</v>
      </c>
      <c r="J1864">
        <v>161330000</v>
      </c>
      <c r="K1864">
        <v>85000</v>
      </c>
      <c r="L1864">
        <v>161330000</v>
      </c>
    </row>
    <row r="1865" spans="1:12" x14ac:dyDescent="0.3">
      <c r="A1865" s="32">
        <v>44774</v>
      </c>
      <c r="B1865">
        <v>2023</v>
      </c>
      <c r="C1865" t="s">
        <v>71</v>
      </c>
      <c r="D1865" t="s">
        <v>10</v>
      </c>
      <c r="E1865" t="s">
        <v>6</v>
      </c>
      <c r="F1865">
        <v>202</v>
      </c>
      <c r="G1865">
        <v>27466</v>
      </c>
      <c r="H1865">
        <v>2022</v>
      </c>
      <c r="I1865">
        <v>85000</v>
      </c>
      <c r="J1865">
        <v>17170000</v>
      </c>
      <c r="K1865">
        <v>85000</v>
      </c>
      <c r="L1865">
        <v>17170000</v>
      </c>
    </row>
    <row r="1866" spans="1:12" x14ac:dyDescent="0.3">
      <c r="A1866" s="32">
        <v>44774</v>
      </c>
      <c r="B1866">
        <v>2023</v>
      </c>
      <c r="C1866" t="s">
        <v>71</v>
      </c>
      <c r="D1866" t="s">
        <v>21</v>
      </c>
      <c r="E1866" t="s">
        <v>6</v>
      </c>
      <c r="F1866">
        <v>849</v>
      </c>
      <c r="G1866">
        <v>64565</v>
      </c>
      <c r="H1866">
        <v>2022</v>
      </c>
      <c r="I1866">
        <v>85000</v>
      </c>
      <c r="J1866">
        <v>72165000</v>
      </c>
      <c r="K1866">
        <v>85000</v>
      </c>
      <c r="L1866">
        <v>72165000</v>
      </c>
    </row>
    <row r="1867" spans="1:12" x14ac:dyDescent="0.3">
      <c r="A1867" s="32">
        <v>44774</v>
      </c>
      <c r="B1867">
        <v>2023</v>
      </c>
      <c r="C1867" t="s">
        <v>71</v>
      </c>
      <c r="D1867" t="s">
        <v>22</v>
      </c>
      <c r="E1867" t="s">
        <v>6</v>
      </c>
      <c r="F1867">
        <v>59</v>
      </c>
      <c r="G1867">
        <v>1896</v>
      </c>
      <c r="H1867">
        <v>2022</v>
      </c>
      <c r="I1867">
        <v>85000</v>
      </c>
      <c r="J1867">
        <v>5015000</v>
      </c>
      <c r="K1867">
        <v>85000</v>
      </c>
      <c r="L1867">
        <v>5015000</v>
      </c>
    </row>
    <row r="1868" spans="1:12" x14ac:dyDescent="0.3">
      <c r="A1868" s="32">
        <v>44774</v>
      </c>
      <c r="B1868">
        <v>2023</v>
      </c>
      <c r="C1868" t="s">
        <v>71</v>
      </c>
      <c r="D1868" t="s">
        <v>11</v>
      </c>
      <c r="E1868" t="s">
        <v>6</v>
      </c>
      <c r="F1868">
        <v>1360</v>
      </c>
      <c r="G1868">
        <v>23146</v>
      </c>
      <c r="H1868">
        <v>2022</v>
      </c>
      <c r="I1868">
        <v>85000</v>
      </c>
      <c r="J1868">
        <v>115600000</v>
      </c>
      <c r="K1868">
        <v>85000</v>
      </c>
      <c r="L1868">
        <v>115600000</v>
      </c>
    </row>
    <row r="1869" spans="1:12" x14ac:dyDescent="0.3">
      <c r="A1869" s="32">
        <v>44774</v>
      </c>
      <c r="B1869">
        <v>2023</v>
      </c>
      <c r="C1869" t="s">
        <v>71</v>
      </c>
      <c r="D1869" t="s">
        <v>12</v>
      </c>
      <c r="E1869" t="s">
        <v>6</v>
      </c>
      <c r="F1869">
        <v>6</v>
      </c>
      <c r="G1869">
        <v>742</v>
      </c>
      <c r="H1869">
        <v>2022</v>
      </c>
      <c r="I1869">
        <v>85000</v>
      </c>
      <c r="J1869">
        <v>510000</v>
      </c>
      <c r="K1869">
        <v>85000</v>
      </c>
      <c r="L1869">
        <v>510000</v>
      </c>
    </row>
    <row r="1870" spans="1:12" x14ac:dyDescent="0.3">
      <c r="A1870" s="32">
        <v>44774</v>
      </c>
      <c r="B1870">
        <v>2023</v>
      </c>
      <c r="C1870" t="s">
        <v>71</v>
      </c>
      <c r="D1870" t="s">
        <v>23</v>
      </c>
      <c r="E1870" t="s">
        <v>6</v>
      </c>
      <c r="F1870">
        <v>3259</v>
      </c>
      <c r="G1870">
        <v>31869</v>
      </c>
      <c r="H1870">
        <v>2022</v>
      </c>
      <c r="I1870">
        <v>85000</v>
      </c>
      <c r="J1870">
        <v>277015000</v>
      </c>
      <c r="K1870">
        <v>85000</v>
      </c>
      <c r="L1870">
        <v>277015000</v>
      </c>
    </row>
    <row r="1871" spans="1:12" x14ac:dyDescent="0.3">
      <c r="A1871" s="32">
        <v>44774</v>
      </c>
      <c r="B1871">
        <v>2023</v>
      </c>
      <c r="C1871" t="s">
        <v>71</v>
      </c>
      <c r="D1871" t="s">
        <v>33</v>
      </c>
      <c r="E1871" t="s">
        <v>6</v>
      </c>
      <c r="F1871">
        <v>303</v>
      </c>
      <c r="G1871">
        <v>4503</v>
      </c>
      <c r="H1871">
        <v>2022</v>
      </c>
      <c r="I1871">
        <v>85000</v>
      </c>
      <c r="J1871">
        <v>25755000</v>
      </c>
      <c r="K1871">
        <v>85000</v>
      </c>
      <c r="L1871">
        <v>25755000</v>
      </c>
    </row>
    <row r="1872" spans="1:12" x14ac:dyDescent="0.3">
      <c r="A1872" s="32">
        <v>44774</v>
      </c>
      <c r="B1872">
        <v>2023</v>
      </c>
      <c r="C1872" t="s">
        <v>71</v>
      </c>
      <c r="D1872" t="s">
        <v>34</v>
      </c>
      <c r="E1872" t="s">
        <v>6</v>
      </c>
      <c r="F1872">
        <v>5059</v>
      </c>
      <c r="G1872">
        <v>74982</v>
      </c>
      <c r="H1872">
        <v>2022</v>
      </c>
      <c r="I1872">
        <v>85000</v>
      </c>
      <c r="J1872">
        <v>430015000</v>
      </c>
      <c r="K1872">
        <v>85000</v>
      </c>
      <c r="L1872">
        <v>430015000</v>
      </c>
    </row>
    <row r="1873" spans="1:12" x14ac:dyDescent="0.3">
      <c r="A1873" s="32">
        <v>44774</v>
      </c>
      <c r="B1873">
        <v>2023</v>
      </c>
      <c r="C1873" t="s">
        <v>71</v>
      </c>
      <c r="D1873" t="s">
        <v>30</v>
      </c>
      <c r="E1873" t="s">
        <v>6</v>
      </c>
      <c r="F1873">
        <v>915</v>
      </c>
      <c r="G1873">
        <v>33336</v>
      </c>
      <c r="H1873">
        <v>2022</v>
      </c>
      <c r="I1873">
        <v>85000</v>
      </c>
      <c r="J1873">
        <v>77775000</v>
      </c>
      <c r="K1873">
        <v>85000</v>
      </c>
      <c r="L1873">
        <v>77775000</v>
      </c>
    </row>
    <row r="1874" spans="1:12" x14ac:dyDescent="0.3">
      <c r="A1874" s="32">
        <v>44774</v>
      </c>
      <c r="B1874">
        <v>2023</v>
      </c>
      <c r="C1874" t="s">
        <v>71</v>
      </c>
      <c r="D1874" t="s">
        <v>28</v>
      </c>
      <c r="E1874" t="s">
        <v>6</v>
      </c>
      <c r="F1874">
        <v>59</v>
      </c>
      <c r="G1874">
        <v>5281</v>
      </c>
      <c r="H1874">
        <v>2022</v>
      </c>
      <c r="I1874">
        <v>85000</v>
      </c>
      <c r="J1874">
        <v>5015000</v>
      </c>
      <c r="K1874">
        <v>85000</v>
      </c>
      <c r="L1874">
        <v>5015000</v>
      </c>
    </row>
    <row r="1875" spans="1:12" x14ac:dyDescent="0.3">
      <c r="A1875" s="32">
        <v>44774</v>
      </c>
      <c r="B1875">
        <v>2023</v>
      </c>
      <c r="C1875" t="s">
        <v>71</v>
      </c>
      <c r="D1875" t="s">
        <v>13</v>
      </c>
      <c r="E1875" t="s">
        <v>6</v>
      </c>
      <c r="F1875">
        <v>182</v>
      </c>
      <c r="G1875">
        <v>9131</v>
      </c>
      <c r="H1875">
        <v>2022</v>
      </c>
      <c r="I1875">
        <v>85000</v>
      </c>
      <c r="J1875">
        <v>15470000</v>
      </c>
      <c r="K1875">
        <v>85000</v>
      </c>
      <c r="L1875">
        <v>15470000</v>
      </c>
    </row>
    <row r="1876" spans="1:12" x14ac:dyDescent="0.3">
      <c r="A1876" s="32">
        <v>44774</v>
      </c>
      <c r="B1876">
        <v>2023</v>
      </c>
      <c r="C1876" t="s">
        <v>71</v>
      </c>
      <c r="D1876" t="s">
        <v>31</v>
      </c>
      <c r="E1876" t="s">
        <v>6</v>
      </c>
      <c r="F1876">
        <v>561</v>
      </c>
      <c r="G1876">
        <v>25332</v>
      </c>
      <c r="H1876">
        <v>2022</v>
      </c>
      <c r="I1876">
        <v>85000</v>
      </c>
      <c r="J1876">
        <v>47685000</v>
      </c>
      <c r="K1876">
        <v>85000</v>
      </c>
      <c r="L1876">
        <v>47685000</v>
      </c>
    </row>
    <row r="1877" spans="1:12" x14ac:dyDescent="0.3">
      <c r="A1877" s="32">
        <v>44774</v>
      </c>
      <c r="B1877">
        <v>2023</v>
      </c>
      <c r="C1877" t="s">
        <v>71</v>
      </c>
      <c r="D1877" t="s">
        <v>35</v>
      </c>
      <c r="E1877" t="s">
        <v>6</v>
      </c>
      <c r="F1877">
        <v>7476</v>
      </c>
      <c r="G1877">
        <v>88611</v>
      </c>
      <c r="H1877">
        <v>2022</v>
      </c>
      <c r="I1877">
        <v>85000</v>
      </c>
      <c r="J1877">
        <v>635460000</v>
      </c>
      <c r="K1877">
        <v>85000</v>
      </c>
      <c r="L1877">
        <v>635460000</v>
      </c>
    </row>
    <row r="1878" spans="1:12" x14ac:dyDescent="0.3">
      <c r="A1878" s="32">
        <v>44774</v>
      </c>
      <c r="B1878">
        <v>2023</v>
      </c>
      <c r="C1878" t="s">
        <v>71</v>
      </c>
      <c r="D1878" t="s">
        <v>36</v>
      </c>
      <c r="E1878" t="s">
        <v>6</v>
      </c>
      <c r="F1878">
        <v>3069</v>
      </c>
      <c r="G1878">
        <v>50954</v>
      </c>
      <c r="H1878">
        <v>2022</v>
      </c>
      <c r="I1878">
        <v>85000</v>
      </c>
      <c r="J1878">
        <v>260865000</v>
      </c>
      <c r="K1878">
        <v>85000</v>
      </c>
      <c r="L1878">
        <v>260865000</v>
      </c>
    </row>
    <row r="1879" spans="1:12" x14ac:dyDescent="0.3">
      <c r="A1879" s="32">
        <v>44774</v>
      </c>
      <c r="B1879">
        <v>2023</v>
      </c>
      <c r="C1879" t="s">
        <v>71</v>
      </c>
      <c r="D1879" t="s">
        <v>24</v>
      </c>
      <c r="E1879" t="s">
        <v>6</v>
      </c>
      <c r="F1879">
        <v>1931</v>
      </c>
      <c r="G1879">
        <v>98165</v>
      </c>
      <c r="H1879">
        <v>2022</v>
      </c>
      <c r="I1879">
        <v>85000</v>
      </c>
      <c r="J1879">
        <v>164135000</v>
      </c>
      <c r="K1879">
        <v>85000</v>
      </c>
      <c r="L1879">
        <v>164135000</v>
      </c>
    </row>
    <row r="1880" spans="1:12" x14ac:dyDescent="0.3">
      <c r="A1880" s="32">
        <v>44774</v>
      </c>
      <c r="B1880">
        <v>2023</v>
      </c>
      <c r="C1880" t="s">
        <v>71</v>
      </c>
      <c r="D1880" t="s">
        <v>37</v>
      </c>
      <c r="E1880" t="s">
        <v>6</v>
      </c>
      <c r="F1880">
        <v>9723</v>
      </c>
      <c r="G1880">
        <v>118886</v>
      </c>
      <c r="H1880">
        <v>2022</v>
      </c>
      <c r="I1880">
        <v>85000</v>
      </c>
      <c r="J1880">
        <v>826455000</v>
      </c>
      <c r="K1880">
        <v>85000</v>
      </c>
      <c r="L1880">
        <v>826455000</v>
      </c>
    </row>
    <row r="1881" spans="1:12" x14ac:dyDescent="0.3">
      <c r="A1881" s="32">
        <v>44774</v>
      </c>
      <c r="B1881">
        <v>2023</v>
      </c>
      <c r="C1881" t="s">
        <v>71</v>
      </c>
      <c r="D1881" t="s">
        <v>15</v>
      </c>
      <c r="E1881" t="s">
        <v>6</v>
      </c>
      <c r="F1881">
        <v>8</v>
      </c>
      <c r="G1881">
        <v>3647</v>
      </c>
      <c r="H1881">
        <v>2022</v>
      </c>
      <c r="I1881">
        <v>85000</v>
      </c>
      <c r="J1881">
        <v>680000</v>
      </c>
      <c r="K1881">
        <v>85000</v>
      </c>
      <c r="L1881">
        <v>680000</v>
      </c>
    </row>
    <row r="1882" spans="1:12" x14ac:dyDescent="0.3">
      <c r="A1882" s="32">
        <v>44774</v>
      </c>
      <c r="B1882">
        <v>2023</v>
      </c>
      <c r="C1882" t="s">
        <v>71</v>
      </c>
      <c r="D1882" t="s">
        <v>16</v>
      </c>
      <c r="E1882" t="s">
        <v>6</v>
      </c>
      <c r="F1882">
        <v>2</v>
      </c>
      <c r="G1882">
        <v>1734</v>
      </c>
      <c r="H1882">
        <v>2022</v>
      </c>
      <c r="I1882">
        <v>85000</v>
      </c>
      <c r="J1882">
        <v>170000</v>
      </c>
      <c r="K1882">
        <v>85000</v>
      </c>
      <c r="L1882">
        <v>170000</v>
      </c>
    </row>
    <row r="1883" spans="1:12" x14ac:dyDescent="0.3">
      <c r="A1883" s="32">
        <v>44774</v>
      </c>
      <c r="B1883">
        <v>2023</v>
      </c>
      <c r="C1883" t="s">
        <v>71</v>
      </c>
      <c r="D1883" t="s">
        <v>17</v>
      </c>
      <c r="E1883" t="s">
        <v>6</v>
      </c>
      <c r="F1883">
        <v>6</v>
      </c>
      <c r="G1883">
        <v>2062</v>
      </c>
      <c r="H1883">
        <v>2022</v>
      </c>
      <c r="I1883">
        <v>85000</v>
      </c>
      <c r="J1883">
        <v>510000</v>
      </c>
      <c r="K1883">
        <v>85000</v>
      </c>
      <c r="L1883">
        <v>510000</v>
      </c>
    </row>
    <row r="1884" spans="1:12" x14ac:dyDescent="0.3">
      <c r="A1884" s="32">
        <v>44774</v>
      </c>
      <c r="B1884">
        <v>2023</v>
      </c>
      <c r="C1884" t="s">
        <v>71</v>
      </c>
      <c r="D1884" t="s">
        <v>25</v>
      </c>
      <c r="E1884" t="s">
        <v>6</v>
      </c>
      <c r="F1884">
        <v>2007</v>
      </c>
      <c r="G1884">
        <v>30540</v>
      </c>
      <c r="H1884">
        <v>2022</v>
      </c>
      <c r="I1884">
        <v>85000</v>
      </c>
      <c r="J1884">
        <v>170595000</v>
      </c>
      <c r="K1884">
        <v>85000</v>
      </c>
      <c r="L1884">
        <v>170595000</v>
      </c>
    </row>
    <row r="1885" spans="1:12" x14ac:dyDescent="0.3">
      <c r="A1885" s="32">
        <v>44774</v>
      </c>
      <c r="B1885">
        <v>2023</v>
      </c>
      <c r="C1885" t="s">
        <v>71</v>
      </c>
      <c r="D1885" t="s">
        <v>19</v>
      </c>
      <c r="E1885" t="s">
        <v>6</v>
      </c>
      <c r="F1885">
        <v>91</v>
      </c>
      <c r="G1885">
        <v>3810</v>
      </c>
      <c r="H1885">
        <v>2022</v>
      </c>
      <c r="I1885">
        <v>85000</v>
      </c>
      <c r="J1885">
        <v>7735000</v>
      </c>
      <c r="K1885">
        <v>85000</v>
      </c>
      <c r="L1885">
        <v>7735000</v>
      </c>
    </row>
    <row r="1886" spans="1:12" x14ac:dyDescent="0.3">
      <c r="A1886" s="32">
        <v>44774</v>
      </c>
      <c r="B1886">
        <v>2023</v>
      </c>
      <c r="C1886" t="s">
        <v>71</v>
      </c>
      <c r="D1886" t="s">
        <v>26</v>
      </c>
      <c r="E1886" t="s">
        <v>6</v>
      </c>
      <c r="F1886">
        <v>645</v>
      </c>
      <c r="G1886">
        <v>32591</v>
      </c>
      <c r="H1886">
        <v>2022</v>
      </c>
      <c r="I1886">
        <v>85000</v>
      </c>
      <c r="J1886">
        <v>54825000</v>
      </c>
      <c r="K1886">
        <v>85000</v>
      </c>
      <c r="L1886">
        <v>54825000</v>
      </c>
    </row>
    <row r="1887" spans="1:12" x14ac:dyDescent="0.3">
      <c r="A1887" s="32">
        <v>44774</v>
      </c>
      <c r="B1887">
        <v>2023</v>
      </c>
      <c r="C1887" t="s">
        <v>71</v>
      </c>
      <c r="D1887" t="s">
        <v>38</v>
      </c>
      <c r="E1887" t="s">
        <v>6</v>
      </c>
      <c r="F1887">
        <v>4159</v>
      </c>
      <c r="G1887">
        <v>60191</v>
      </c>
      <c r="H1887">
        <v>2022</v>
      </c>
      <c r="I1887">
        <v>85000</v>
      </c>
      <c r="J1887">
        <v>353515000</v>
      </c>
      <c r="K1887">
        <v>85000</v>
      </c>
      <c r="L1887">
        <v>353515000</v>
      </c>
    </row>
    <row r="1888" spans="1:12" x14ac:dyDescent="0.3">
      <c r="A1888" s="32">
        <v>44774</v>
      </c>
      <c r="B1888">
        <v>2023</v>
      </c>
      <c r="C1888" t="s">
        <v>71</v>
      </c>
      <c r="D1888" t="s">
        <v>39</v>
      </c>
      <c r="E1888" t="s">
        <v>6</v>
      </c>
      <c r="F1888">
        <v>5306</v>
      </c>
      <c r="G1888">
        <v>120312</v>
      </c>
      <c r="H1888">
        <v>2022</v>
      </c>
      <c r="I1888">
        <v>85000</v>
      </c>
      <c r="J1888">
        <v>451010000</v>
      </c>
      <c r="K1888">
        <v>85000</v>
      </c>
      <c r="L1888">
        <v>451010000</v>
      </c>
    </row>
    <row r="1889" spans="1:12" x14ac:dyDescent="0.3">
      <c r="A1889" s="32">
        <v>44774</v>
      </c>
      <c r="B1889">
        <v>2023</v>
      </c>
      <c r="C1889" t="s">
        <v>71</v>
      </c>
      <c r="D1889" t="s">
        <v>20</v>
      </c>
      <c r="E1889" t="s">
        <v>6</v>
      </c>
      <c r="F1889">
        <v>14</v>
      </c>
      <c r="G1889">
        <v>2643</v>
      </c>
      <c r="H1889">
        <v>2022</v>
      </c>
      <c r="I1889">
        <v>85000</v>
      </c>
      <c r="J1889">
        <v>1190000</v>
      </c>
      <c r="K1889">
        <v>85000</v>
      </c>
      <c r="L1889">
        <v>1190000</v>
      </c>
    </row>
    <row r="1890" spans="1:12" x14ac:dyDescent="0.3">
      <c r="A1890" s="32">
        <v>44774</v>
      </c>
      <c r="B1890">
        <v>2023</v>
      </c>
      <c r="C1890" t="s">
        <v>71</v>
      </c>
      <c r="D1890" t="s">
        <v>40</v>
      </c>
      <c r="E1890" t="s">
        <v>6</v>
      </c>
      <c r="F1890">
        <v>1920</v>
      </c>
      <c r="G1890">
        <v>131703</v>
      </c>
      <c r="H1890">
        <v>2022</v>
      </c>
      <c r="I1890">
        <v>85000</v>
      </c>
      <c r="J1890">
        <v>163200000</v>
      </c>
      <c r="K1890">
        <v>85000</v>
      </c>
      <c r="L1890">
        <v>163200000</v>
      </c>
    </row>
    <row r="1891" spans="1:12" x14ac:dyDescent="0.3">
      <c r="A1891" s="32">
        <v>44774</v>
      </c>
      <c r="B1891">
        <v>2023</v>
      </c>
      <c r="C1891" t="s">
        <v>71</v>
      </c>
      <c r="D1891" t="s">
        <v>27</v>
      </c>
      <c r="E1891" t="s">
        <v>6</v>
      </c>
      <c r="F1891">
        <v>494</v>
      </c>
      <c r="G1891">
        <v>12711</v>
      </c>
      <c r="H1891">
        <v>2022</v>
      </c>
      <c r="I1891">
        <v>85000</v>
      </c>
      <c r="J1891">
        <v>41990000</v>
      </c>
      <c r="K1891">
        <v>85000</v>
      </c>
      <c r="L1891">
        <v>41990000</v>
      </c>
    </row>
    <row r="1892" spans="1:12" x14ac:dyDescent="0.3">
      <c r="A1892" s="32">
        <v>44774</v>
      </c>
      <c r="B1892">
        <v>2023</v>
      </c>
      <c r="C1892" t="s">
        <v>71</v>
      </c>
      <c r="D1892" t="s">
        <v>41</v>
      </c>
      <c r="E1892" t="s">
        <v>6</v>
      </c>
      <c r="F1892">
        <v>663</v>
      </c>
      <c r="G1892">
        <v>62200</v>
      </c>
      <c r="H1892">
        <v>2022</v>
      </c>
      <c r="I1892">
        <v>85000</v>
      </c>
      <c r="J1892">
        <v>56355000</v>
      </c>
      <c r="K1892">
        <v>85000</v>
      </c>
      <c r="L1892">
        <v>56355000</v>
      </c>
    </row>
    <row r="1893" spans="1:12" x14ac:dyDescent="0.3">
      <c r="A1893" s="32">
        <v>44805</v>
      </c>
      <c r="B1893">
        <v>2023</v>
      </c>
      <c r="C1893" t="s">
        <v>71</v>
      </c>
      <c r="D1893" t="s">
        <v>32</v>
      </c>
      <c r="E1893" t="s">
        <v>6</v>
      </c>
      <c r="F1893">
        <v>2239</v>
      </c>
      <c r="G1893">
        <v>52804</v>
      </c>
      <c r="H1893">
        <v>2022</v>
      </c>
      <c r="I1893">
        <v>85000</v>
      </c>
      <c r="J1893">
        <v>190315000</v>
      </c>
      <c r="K1893">
        <v>85000</v>
      </c>
      <c r="L1893">
        <v>190315000</v>
      </c>
    </row>
    <row r="1894" spans="1:12" x14ac:dyDescent="0.3">
      <c r="A1894" s="32">
        <v>44805</v>
      </c>
      <c r="B1894">
        <v>2023</v>
      </c>
      <c r="C1894" t="s">
        <v>71</v>
      </c>
      <c r="D1894" t="s">
        <v>10</v>
      </c>
      <c r="E1894" t="s">
        <v>6</v>
      </c>
      <c r="F1894">
        <v>200</v>
      </c>
      <c r="G1894">
        <v>31729</v>
      </c>
      <c r="H1894">
        <v>2022</v>
      </c>
      <c r="I1894">
        <v>85000</v>
      </c>
      <c r="J1894">
        <v>17000000</v>
      </c>
      <c r="K1894">
        <v>85000</v>
      </c>
      <c r="L1894">
        <v>17000000</v>
      </c>
    </row>
    <row r="1895" spans="1:12" x14ac:dyDescent="0.3">
      <c r="A1895" s="32">
        <v>44805</v>
      </c>
      <c r="B1895">
        <v>2023</v>
      </c>
      <c r="C1895" t="s">
        <v>71</v>
      </c>
      <c r="D1895" t="s">
        <v>21</v>
      </c>
      <c r="E1895" t="s">
        <v>6</v>
      </c>
      <c r="F1895">
        <v>951</v>
      </c>
      <c r="G1895">
        <v>54364</v>
      </c>
      <c r="H1895">
        <v>2022</v>
      </c>
      <c r="I1895">
        <v>85000</v>
      </c>
      <c r="J1895">
        <v>80835000</v>
      </c>
      <c r="K1895">
        <v>85000</v>
      </c>
      <c r="L1895">
        <v>80835000</v>
      </c>
    </row>
    <row r="1896" spans="1:12" x14ac:dyDescent="0.3">
      <c r="A1896" s="32">
        <v>44805</v>
      </c>
      <c r="B1896">
        <v>2023</v>
      </c>
      <c r="C1896" t="s">
        <v>71</v>
      </c>
      <c r="D1896" t="s">
        <v>22</v>
      </c>
      <c r="E1896" t="s">
        <v>6</v>
      </c>
      <c r="F1896">
        <v>70</v>
      </c>
      <c r="G1896">
        <v>1929</v>
      </c>
      <c r="H1896">
        <v>2022</v>
      </c>
      <c r="I1896">
        <v>85000</v>
      </c>
      <c r="J1896">
        <v>5950000</v>
      </c>
      <c r="K1896">
        <v>85000</v>
      </c>
      <c r="L1896">
        <v>5950000</v>
      </c>
    </row>
    <row r="1897" spans="1:12" x14ac:dyDescent="0.3">
      <c r="A1897" s="32">
        <v>44805</v>
      </c>
      <c r="B1897">
        <v>2023</v>
      </c>
      <c r="C1897" t="s">
        <v>71</v>
      </c>
      <c r="D1897" t="s">
        <v>11</v>
      </c>
      <c r="E1897" t="s">
        <v>6</v>
      </c>
      <c r="F1897">
        <v>1190</v>
      </c>
      <c r="G1897">
        <v>23465</v>
      </c>
      <c r="H1897">
        <v>2022</v>
      </c>
      <c r="I1897">
        <v>85000</v>
      </c>
      <c r="J1897">
        <v>101150000</v>
      </c>
      <c r="K1897">
        <v>85000</v>
      </c>
      <c r="L1897">
        <v>101150000</v>
      </c>
    </row>
    <row r="1898" spans="1:12" x14ac:dyDescent="0.3">
      <c r="A1898" s="32">
        <v>44805</v>
      </c>
      <c r="B1898">
        <v>2023</v>
      </c>
      <c r="C1898" t="s">
        <v>71</v>
      </c>
      <c r="D1898" t="s">
        <v>12</v>
      </c>
      <c r="E1898" t="s">
        <v>6</v>
      </c>
      <c r="F1898">
        <v>8</v>
      </c>
      <c r="G1898">
        <v>629</v>
      </c>
      <c r="H1898">
        <v>2022</v>
      </c>
      <c r="I1898">
        <v>85000</v>
      </c>
      <c r="J1898">
        <v>680000</v>
      </c>
      <c r="K1898">
        <v>85000</v>
      </c>
      <c r="L1898">
        <v>680000</v>
      </c>
    </row>
    <row r="1899" spans="1:12" x14ac:dyDescent="0.3">
      <c r="A1899" s="32">
        <v>44805</v>
      </c>
      <c r="B1899">
        <v>2023</v>
      </c>
      <c r="C1899" t="s">
        <v>71</v>
      </c>
      <c r="D1899" t="s">
        <v>23</v>
      </c>
      <c r="E1899" t="s">
        <v>6</v>
      </c>
      <c r="F1899">
        <v>2301</v>
      </c>
      <c r="G1899">
        <v>25409</v>
      </c>
      <c r="H1899">
        <v>2022</v>
      </c>
      <c r="I1899">
        <v>85000</v>
      </c>
      <c r="J1899">
        <v>195585000</v>
      </c>
      <c r="K1899">
        <v>85000</v>
      </c>
      <c r="L1899">
        <v>195585000</v>
      </c>
    </row>
    <row r="1900" spans="1:12" x14ac:dyDescent="0.3">
      <c r="A1900" s="32">
        <v>44805</v>
      </c>
      <c r="B1900">
        <v>2023</v>
      </c>
      <c r="C1900" t="s">
        <v>71</v>
      </c>
      <c r="D1900" t="s">
        <v>33</v>
      </c>
      <c r="E1900" t="s">
        <v>6</v>
      </c>
      <c r="F1900">
        <v>400</v>
      </c>
      <c r="G1900">
        <v>4078</v>
      </c>
      <c r="H1900">
        <v>2022</v>
      </c>
      <c r="I1900">
        <v>85000</v>
      </c>
      <c r="J1900">
        <v>34000000</v>
      </c>
      <c r="K1900">
        <v>85000</v>
      </c>
      <c r="L1900">
        <v>34000000</v>
      </c>
    </row>
    <row r="1901" spans="1:12" x14ac:dyDescent="0.3">
      <c r="A1901" s="32">
        <v>44805</v>
      </c>
      <c r="B1901">
        <v>2023</v>
      </c>
      <c r="C1901" t="s">
        <v>71</v>
      </c>
      <c r="D1901" t="s">
        <v>34</v>
      </c>
      <c r="E1901" t="s">
        <v>6</v>
      </c>
      <c r="F1901">
        <v>5333</v>
      </c>
      <c r="G1901">
        <v>77920</v>
      </c>
      <c r="H1901">
        <v>2022</v>
      </c>
      <c r="I1901">
        <v>85000</v>
      </c>
      <c r="J1901">
        <v>453305000</v>
      </c>
      <c r="K1901">
        <v>85000</v>
      </c>
      <c r="L1901">
        <v>453305000</v>
      </c>
    </row>
    <row r="1902" spans="1:12" x14ac:dyDescent="0.3">
      <c r="A1902" s="32">
        <v>44805</v>
      </c>
      <c r="B1902">
        <v>2023</v>
      </c>
      <c r="C1902" t="s">
        <v>71</v>
      </c>
      <c r="D1902" t="s">
        <v>30</v>
      </c>
      <c r="E1902" t="s">
        <v>6</v>
      </c>
      <c r="F1902">
        <v>848</v>
      </c>
      <c r="G1902">
        <v>25832</v>
      </c>
      <c r="H1902">
        <v>2022</v>
      </c>
      <c r="I1902">
        <v>85000</v>
      </c>
      <c r="J1902">
        <v>72080000</v>
      </c>
      <c r="K1902">
        <v>85000</v>
      </c>
      <c r="L1902">
        <v>72080000</v>
      </c>
    </row>
    <row r="1903" spans="1:12" x14ac:dyDescent="0.3">
      <c r="A1903" s="32">
        <v>44805</v>
      </c>
      <c r="B1903">
        <v>2023</v>
      </c>
      <c r="C1903" t="s">
        <v>71</v>
      </c>
      <c r="D1903" t="s">
        <v>28</v>
      </c>
      <c r="E1903" t="s">
        <v>6</v>
      </c>
      <c r="F1903">
        <v>67</v>
      </c>
      <c r="G1903">
        <v>4101</v>
      </c>
      <c r="H1903">
        <v>2022</v>
      </c>
      <c r="I1903">
        <v>85000</v>
      </c>
      <c r="J1903">
        <v>5695000</v>
      </c>
      <c r="K1903">
        <v>85000</v>
      </c>
      <c r="L1903">
        <v>5695000</v>
      </c>
    </row>
    <row r="1904" spans="1:12" x14ac:dyDescent="0.3">
      <c r="A1904" s="32">
        <v>44805</v>
      </c>
      <c r="B1904">
        <v>2023</v>
      </c>
      <c r="C1904" t="s">
        <v>71</v>
      </c>
      <c r="D1904" t="s">
        <v>13</v>
      </c>
      <c r="E1904" t="s">
        <v>6</v>
      </c>
      <c r="F1904">
        <v>220</v>
      </c>
      <c r="G1904">
        <v>8320</v>
      </c>
      <c r="H1904">
        <v>2022</v>
      </c>
      <c r="I1904">
        <v>85000</v>
      </c>
      <c r="J1904">
        <v>18700000</v>
      </c>
      <c r="K1904">
        <v>85000</v>
      </c>
      <c r="L1904">
        <v>18700000</v>
      </c>
    </row>
    <row r="1905" spans="1:12" x14ac:dyDescent="0.3">
      <c r="A1905" s="32">
        <v>44805</v>
      </c>
      <c r="B1905">
        <v>2023</v>
      </c>
      <c r="C1905" t="s">
        <v>71</v>
      </c>
      <c r="D1905" t="s">
        <v>31</v>
      </c>
      <c r="E1905" t="s">
        <v>6</v>
      </c>
      <c r="F1905">
        <v>498</v>
      </c>
      <c r="G1905">
        <v>23758</v>
      </c>
      <c r="H1905">
        <v>2022</v>
      </c>
      <c r="I1905">
        <v>85000</v>
      </c>
      <c r="J1905">
        <v>42330000</v>
      </c>
      <c r="K1905">
        <v>85000</v>
      </c>
      <c r="L1905">
        <v>42330000</v>
      </c>
    </row>
    <row r="1906" spans="1:12" x14ac:dyDescent="0.3">
      <c r="A1906" s="32">
        <v>44805</v>
      </c>
      <c r="B1906">
        <v>2023</v>
      </c>
      <c r="C1906" t="s">
        <v>71</v>
      </c>
      <c r="D1906" t="s">
        <v>35</v>
      </c>
      <c r="E1906" t="s">
        <v>6</v>
      </c>
      <c r="F1906">
        <v>7616</v>
      </c>
      <c r="G1906">
        <v>87981</v>
      </c>
      <c r="H1906">
        <v>2022</v>
      </c>
      <c r="I1906">
        <v>85000</v>
      </c>
      <c r="J1906">
        <v>647360000</v>
      </c>
      <c r="K1906">
        <v>85000</v>
      </c>
      <c r="L1906">
        <v>647360000</v>
      </c>
    </row>
    <row r="1907" spans="1:12" x14ac:dyDescent="0.3">
      <c r="A1907" s="32">
        <v>44805</v>
      </c>
      <c r="B1907">
        <v>2023</v>
      </c>
      <c r="C1907" t="s">
        <v>71</v>
      </c>
      <c r="D1907" t="s">
        <v>36</v>
      </c>
      <c r="E1907" t="s">
        <v>6</v>
      </c>
      <c r="F1907">
        <v>3100</v>
      </c>
      <c r="G1907">
        <v>53877</v>
      </c>
      <c r="H1907">
        <v>2022</v>
      </c>
      <c r="I1907">
        <v>85000</v>
      </c>
      <c r="J1907">
        <v>263500000</v>
      </c>
      <c r="K1907">
        <v>85000</v>
      </c>
      <c r="L1907">
        <v>263500000</v>
      </c>
    </row>
    <row r="1908" spans="1:12" x14ac:dyDescent="0.3">
      <c r="A1908" s="32">
        <v>44805</v>
      </c>
      <c r="B1908">
        <v>2023</v>
      </c>
      <c r="C1908" t="s">
        <v>71</v>
      </c>
      <c r="D1908" t="s">
        <v>24</v>
      </c>
      <c r="E1908" t="s">
        <v>6</v>
      </c>
      <c r="F1908">
        <v>1898</v>
      </c>
      <c r="G1908">
        <v>53245</v>
      </c>
      <c r="H1908">
        <v>2022</v>
      </c>
      <c r="I1908">
        <v>85000</v>
      </c>
      <c r="J1908">
        <v>161330000</v>
      </c>
      <c r="K1908">
        <v>85000</v>
      </c>
      <c r="L1908">
        <v>161330000</v>
      </c>
    </row>
    <row r="1909" spans="1:12" x14ac:dyDescent="0.3">
      <c r="A1909" s="32">
        <v>44805</v>
      </c>
      <c r="B1909">
        <v>2023</v>
      </c>
      <c r="C1909" t="s">
        <v>71</v>
      </c>
      <c r="D1909" t="s">
        <v>37</v>
      </c>
      <c r="E1909" t="s">
        <v>6</v>
      </c>
      <c r="F1909">
        <v>10730</v>
      </c>
      <c r="G1909">
        <v>122642</v>
      </c>
      <c r="H1909">
        <v>2022</v>
      </c>
      <c r="I1909">
        <v>85000</v>
      </c>
      <c r="J1909">
        <v>912050000</v>
      </c>
      <c r="K1909">
        <v>85000</v>
      </c>
      <c r="L1909">
        <v>912050000</v>
      </c>
    </row>
    <row r="1910" spans="1:12" x14ac:dyDescent="0.3">
      <c r="A1910" s="32">
        <v>44805</v>
      </c>
      <c r="B1910">
        <v>2023</v>
      </c>
      <c r="C1910" t="s">
        <v>71</v>
      </c>
      <c r="D1910" t="s">
        <v>17</v>
      </c>
      <c r="E1910" t="s">
        <v>6</v>
      </c>
      <c r="F1910">
        <v>4</v>
      </c>
      <c r="G1910">
        <v>1568</v>
      </c>
      <c r="H1910">
        <v>2022</v>
      </c>
      <c r="I1910">
        <v>85000</v>
      </c>
      <c r="J1910">
        <v>340000</v>
      </c>
      <c r="K1910">
        <v>85000</v>
      </c>
      <c r="L1910">
        <v>340000</v>
      </c>
    </row>
    <row r="1911" spans="1:12" x14ac:dyDescent="0.3">
      <c r="A1911" s="32">
        <v>44805</v>
      </c>
      <c r="B1911">
        <v>2023</v>
      </c>
      <c r="C1911" t="s">
        <v>71</v>
      </c>
      <c r="D1911" t="s">
        <v>25</v>
      </c>
      <c r="E1911" t="s">
        <v>6</v>
      </c>
      <c r="F1911">
        <v>2197</v>
      </c>
      <c r="G1911">
        <v>36139</v>
      </c>
      <c r="H1911">
        <v>2022</v>
      </c>
      <c r="I1911">
        <v>85000</v>
      </c>
      <c r="J1911">
        <v>186745000</v>
      </c>
      <c r="K1911">
        <v>85000</v>
      </c>
      <c r="L1911">
        <v>186745000</v>
      </c>
    </row>
    <row r="1912" spans="1:12" x14ac:dyDescent="0.3">
      <c r="A1912" s="32">
        <v>44805</v>
      </c>
      <c r="B1912">
        <v>2023</v>
      </c>
      <c r="C1912" t="s">
        <v>71</v>
      </c>
      <c r="D1912" t="s">
        <v>19</v>
      </c>
      <c r="E1912" t="s">
        <v>6</v>
      </c>
      <c r="F1912">
        <v>114</v>
      </c>
      <c r="G1912">
        <v>3772</v>
      </c>
      <c r="H1912">
        <v>2022</v>
      </c>
      <c r="I1912">
        <v>85000</v>
      </c>
      <c r="J1912">
        <v>9690000</v>
      </c>
      <c r="K1912">
        <v>85000</v>
      </c>
      <c r="L1912">
        <v>9690000</v>
      </c>
    </row>
    <row r="1913" spans="1:12" x14ac:dyDescent="0.3">
      <c r="A1913" s="32">
        <v>44805</v>
      </c>
      <c r="B1913">
        <v>2023</v>
      </c>
      <c r="C1913" t="s">
        <v>71</v>
      </c>
      <c r="D1913" t="s">
        <v>26</v>
      </c>
      <c r="E1913" t="s">
        <v>6</v>
      </c>
      <c r="F1913">
        <v>590</v>
      </c>
      <c r="G1913">
        <v>27407</v>
      </c>
      <c r="H1913">
        <v>2022</v>
      </c>
      <c r="I1913">
        <v>85000</v>
      </c>
      <c r="J1913">
        <v>50150000</v>
      </c>
      <c r="K1913">
        <v>85000</v>
      </c>
      <c r="L1913">
        <v>50150000</v>
      </c>
    </row>
    <row r="1914" spans="1:12" x14ac:dyDescent="0.3">
      <c r="A1914" s="32">
        <v>44805</v>
      </c>
      <c r="B1914">
        <v>2023</v>
      </c>
      <c r="C1914" t="s">
        <v>71</v>
      </c>
      <c r="D1914" t="s">
        <v>38</v>
      </c>
      <c r="E1914" t="s">
        <v>6</v>
      </c>
      <c r="F1914">
        <v>4677</v>
      </c>
      <c r="G1914">
        <v>53951</v>
      </c>
      <c r="H1914">
        <v>2022</v>
      </c>
      <c r="I1914">
        <v>85000</v>
      </c>
      <c r="J1914">
        <v>397545000</v>
      </c>
      <c r="K1914">
        <v>85000</v>
      </c>
      <c r="L1914">
        <v>397545000</v>
      </c>
    </row>
    <row r="1915" spans="1:12" x14ac:dyDescent="0.3">
      <c r="A1915" s="32">
        <v>44805</v>
      </c>
      <c r="B1915">
        <v>2023</v>
      </c>
      <c r="C1915" t="s">
        <v>71</v>
      </c>
      <c r="D1915" t="s">
        <v>39</v>
      </c>
      <c r="E1915" t="s">
        <v>6</v>
      </c>
      <c r="F1915">
        <v>5112</v>
      </c>
      <c r="G1915">
        <v>121791</v>
      </c>
      <c r="H1915">
        <v>2022</v>
      </c>
      <c r="I1915">
        <v>85000</v>
      </c>
      <c r="J1915">
        <v>434520000</v>
      </c>
      <c r="K1915">
        <v>85000</v>
      </c>
      <c r="L1915">
        <v>434520000</v>
      </c>
    </row>
    <row r="1916" spans="1:12" x14ac:dyDescent="0.3">
      <c r="A1916" s="32">
        <v>44805</v>
      </c>
      <c r="B1916">
        <v>2023</v>
      </c>
      <c r="C1916" t="s">
        <v>71</v>
      </c>
      <c r="D1916" t="s">
        <v>20</v>
      </c>
      <c r="E1916" t="s">
        <v>6</v>
      </c>
      <c r="F1916">
        <v>17</v>
      </c>
      <c r="G1916">
        <v>3842</v>
      </c>
      <c r="H1916">
        <v>2022</v>
      </c>
      <c r="I1916">
        <v>85000</v>
      </c>
      <c r="J1916">
        <v>1445000</v>
      </c>
      <c r="K1916">
        <v>85000</v>
      </c>
      <c r="L1916">
        <v>1445000</v>
      </c>
    </row>
    <row r="1917" spans="1:12" x14ac:dyDescent="0.3">
      <c r="A1917" s="32">
        <v>44805</v>
      </c>
      <c r="B1917">
        <v>2023</v>
      </c>
      <c r="C1917" t="s">
        <v>71</v>
      </c>
      <c r="D1917" t="s">
        <v>40</v>
      </c>
      <c r="E1917" t="s">
        <v>6</v>
      </c>
      <c r="F1917">
        <v>1787</v>
      </c>
      <c r="G1917">
        <v>97293</v>
      </c>
      <c r="H1917">
        <v>2022</v>
      </c>
      <c r="I1917">
        <v>85000</v>
      </c>
      <c r="J1917">
        <v>151895000</v>
      </c>
      <c r="K1917">
        <v>85000</v>
      </c>
      <c r="L1917">
        <v>151895000</v>
      </c>
    </row>
    <row r="1918" spans="1:12" x14ac:dyDescent="0.3">
      <c r="A1918" s="32">
        <v>44805</v>
      </c>
      <c r="B1918">
        <v>2023</v>
      </c>
      <c r="C1918" t="s">
        <v>71</v>
      </c>
      <c r="D1918" t="s">
        <v>27</v>
      </c>
      <c r="E1918" t="s">
        <v>6</v>
      </c>
      <c r="F1918">
        <v>386</v>
      </c>
      <c r="G1918">
        <v>9325</v>
      </c>
      <c r="H1918">
        <v>2022</v>
      </c>
      <c r="I1918">
        <v>85000</v>
      </c>
      <c r="J1918">
        <v>32810000</v>
      </c>
      <c r="K1918">
        <v>85000</v>
      </c>
      <c r="L1918">
        <v>32810000</v>
      </c>
    </row>
    <row r="1919" spans="1:12" x14ac:dyDescent="0.3">
      <c r="A1919" s="32">
        <v>44805</v>
      </c>
      <c r="B1919">
        <v>2023</v>
      </c>
      <c r="C1919" t="s">
        <v>71</v>
      </c>
      <c r="D1919" t="s">
        <v>41</v>
      </c>
      <c r="E1919" t="s">
        <v>6</v>
      </c>
      <c r="F1919">
        <v>727</v>
      </c>
      <c r="G1919">
        <v>64255</v>
      </c>
      <c r="H1919">
        <v>2022</v>
      </c>
      <c r="I1919">
        <v>85000</v>
      </c>
      <c r="J1919">
        <v>61795000</v>
      </c>
      <c r="K1919">
        <v>85000</v>
      </c>
      <c r="L1919">
        <v>61795000</v>
      </c>
    </row>
    <row r="1920" spans="1:12" x14ac:dyDescent="0.3">
      <c r="A1920" s="32">
        <v>44835</v>
      </c>
      <c r="B1920">
        <v>2023</v>
      </c>
      <c r="C1920" t="s">
        <v>70</v>
      </c>
      <c r="D1920" t="s">
        <v>32</v>
      </c>
      <c r="E1920" t="s">
        <v>6</v>
      </c>
      <c r="F1920">
        <v>2568</v>
      </c>
      <c r="G1920">
        <v>74374</v>
      </c>
      <c r="H1920">
        <v>2022</v>
      </c>
      <c r="I1920">
        <v>85000</v>
      </c>
      <c r="J1920">
        <v>218280000</v>
      </c>
      <c r="K1920">
        <v>85000</v>
      </c>
      <c r="L1920">
        <v>218280000</v>
      </c>
    </row>
    <row r="1921" spans="1:12" x14ac:dyDescent="0.3">
      <c r="A1921" s="32">
        <v>44835</v>
      </c>
      <c r="B1921">
        <v>2023</v>
      </c>
      <c r="C1921" t="s">
        <v>70</v>
      </c>
      <c r="D1921" t="s">
        <v>10</v>
      </c>
      <c r="E1921" t="s">
        <v>6</v>
      </c>
      <c r="F1921">
        <v>194</v>
      </c>
      <c r="G1921">
        <v>38033</v>
      </c>
      <c r="H1921">
        <v>2022</v>
      </c>
      <c r="I1921">
        <v>85000</v>
      </c>
      <c r="J1921">
        <v>16490000</v>
      </c>
      <c r="K1921">
        <v>85000</v>
      </c>
      <c r="L1921">
        <v>16490000</v>
      </c>
    </row>
    <row r="1922" spans="1:12" x14ac:dyDescent="0.3">
      <c r="A1922" s="32">
        <v>44835</v>
      </c>
      <c r="B1922">
        <v>2023</v>
      </c>
      <c r="C1922" t="s">
        <v>70</v>
      </c>
      <c r="D1922" t="s">
        <v>21</v>
      </c>
      <c r="E1922" t="s">
        <v>6</v>
      </c>
      <c r="F1922">
        <v>1377</v>
      </c>
      <c r="G1922">
        <v>88895</v>
      </c>
      <c r="H1922">
        <v>2022</v>
      </c>
      <c r="I1922">
        <v>85000</v>
      </c>
      <c r="J1922">
        <v>117045000</v>
      </c>
      <c r="K1922">
        <v>85000</v>
      </c>
      <c r="L1922">
        <v>117045000</v>
      </c>
    </row>
    <row r="1923" spans="1:12" x14ac:dyDescent="0.3">
      <c r="A1923" s="32">
        <v>44835</v>
      </c>
      <c r="B1923">
        <v>2023</v>
      </c>
      <c r="C1923" t="s">
        <v>70</v>
      </c>
      <c r="D1923" t="s">
        <v>22</v>
      </c>
      <c r="E1923" t="s">
        <v>6</v>
      </c>
      <c r="F1923">
        <v>118</v>
      </c>
      <c r="G1923">
        <v>3103</v>
      </c>
      <c r="H1923">
        <v>2022</v>
      </c>
      <c r="I1923">
        <v>85000</v>
      </c>
      <c r="J1923">
        <v>10030000</v>
      </c>
      <c r="K1923">
        <v>85000</v>
      </c>
      <c r="L1923">
        <v>10030000</v>
      </c>
    </row>
    <row r="1924" spans="1:12" x14ac:dyDescent="0.3">
      <c r="A1924" s="32">
        <v>44835</v>
      </c>
      <c r="B1924">
        <v>2023</v>
      </c>
      <c r="C1924" t="s">
        <v>70</v>
      </c>
      <c r="D1924" t="s">
        <v>11</v>
      </c>
      <c r="E1924" t="s">
        <v>6</v>
      </c>
      <c r="F1924">
        <v>2471</v>
      </c>
      <c r="G1924">
        <v>57951</v>
      </c>
      <c r="H1924">
        <v>2022</v>
      </c>
      <c r="I1924">
        <v>85000</v>
      </c>
      <c r="J1924">
        <v>210035000</v>
      </c>
      <c r="K1924">
        <v>85000</v>
      </c>
      <c r="L1924">
        <v>210035000</v>
      </c>
    </row>
    <row r="1925" spans="1:12" x14ac:dyDescent="0.3">
      <c r="A1925" s="32">
        <v>44835</v>
      </c>
      <c r="B1925">
        <v>2023</v>
      </c>
      <c r="C1925" t="s">
        <v>70</v>
      </c>
      <c r="D1925" t="s">
        <v>12</v>
      </c>
      <c r="E1925" t="s">
        <v>6</v>
      </c>
      <c r="F1925">
        <v>5</v>
      </c>
      <c r="G1925">
        <v>619</v>
      </c>
      <c r="H1925">
        <v>2022</v>
      </c>
      <c r="I1925">
        <v>85000</v>
      </c>
      <c r="J1925">
        <v>425000</v>
      </c>
      <c r="K1925">
        <v>85000</v>
      </c>
      <c r="L1925">
        <v>425000</v>
      </c>
    </row>
    <row r="1926" spans="1:12" x14ac:dyDescent="0.3">
      <c r="A1926" s="32">
        <v>44835</v>
      </c>
      <c r="B1926">
        <v>2023</v>
      </c>
      <c r="C1926" t="s">
        <v>70</v>
      </c>
      <c r="D1926" t="s">
        <v>23</v>
      </c>
      <c r="E1926" t="s">
        <v>6</v>
      </c>
      <c r="F1926">
        <v>3699</v>
      </c>
      <c r="G1926">
        <v>50702</v>
      </c>
      <c r="H1926">
        <v>2022</v>
      </c>
      <c r="I1926">
        <v>85000</v>
      </c>
      <c r="J1926">
        <v>314415000</v>
      </c>
      <c r="K1926">
        <v>85000</v>
      </c>
      <c r="L1926">
        <v>314415000</v>
      </c>
    </row>
    <row r="1927" spans="1:12" x14ac:dyDescent="0.3">
      <c r="A1927" s="32">
        <v>44835</v>
      </c>
      <c r="B1927">
        <v>2023</v>
      </c>
      <c r="C1927" t="s">
        <v>70</v>
      </c>
      <c r="D1927" t="s">
        <v>33</v>
      </c>
      <c r="E1927" t="s">
        <v>6</v>
      </c>
      <c r="F1927">
        <v>704</v>
      </c>
      <c r="G1927">
        <v>6241</v>
      </c>
      <c r="H1927">
        <v>2022</v>
      </c>
      <c r="I1927">
        <v>85000</v>
      </c>
      <c r="J1927">
        <v>59840000</v>
      </c>
      <c r="K1927">
        <v>85000</v>
      </c>
      <c r="L1927">
        <v>59840000</v>
      </c>
    </row>
    <row r="1928" spans="1:12" x14ac:dyDescent="0.3">
      <c r="A1928" s="32">
        <v>44835</v>
      </c>
      <c r="B1928">
        <v>2023</v>
      </c>
      <c r="C1928" t="s">
        <v>70</v>
      </c>
      <c r="D1928" t="s">
        <v>34</v>
      </c>
      <c r="E1928" t="s">
        <v>6</v>
      </c>
      <c r="F1928">
        <v>6635</v>
      </c>
      <c r="G1928">
        <v>115540</v>
      </c>
      <c r="H1928">
        <v>2022</v>
      </c>
      <c r="I1928">
        <v>85000</v>
      </c>
      <c r="J1928">
        <v>563975000</v>
      </c>
      <c r="K1928">
        <v>85000</v>
      </c>
      <c r="L1928">
        <v>563975000</v>
      </c>
    </row>
    <row r="1929" spans="1:12" x14ac:dyDescent="0.3">
      <c r="A1929" s="32">
        <v>44835</v>
      </c>
      <c r="B1929">
        <v>2023</v>
      </c>
      <c r="C1929" t="s">
        <v>70</v>
      </c>
      <c r="D1929" t="s">
        <v>30</v>
      </c>
      <c r="E1929" t="s">
        <v>6</v>
      </c>
      <c r="F1929">
        <v>1313</v>
      </c>
      <c r="G1929">
        <v>38921</v>
      </c>
      <c r="H1929">
        <v>2022</v>
      </c>
      <c r="I1929">
        <v>85000</v>
      </c>
      <c r="J1929">
        <v>111605000</v>
      </c>
      <c r="K1929">
        <v>85000</v>
      </c>
      <c r="L1929">
        <v>111605000</v>
      </c>
    </row>
    <row r="1930" spans="1:12" x14ac:dyDescent="0.3">
      <c r="A1930" s="32">
        <v>44835</v>
      </c>
      <c r="B1930">
        <v>2023</v>
      </c>
      <c r="C1930" t="s">
        <v>70</v>
      </c>
      <c r="D1930" t="s">
        <v>28</v>
      </c>
      <c r="E1930" t="s">
        <v>6</v>
      </c>
      <c r="F1930">
        <v>79</v>
      </c>
      <c r="G1930">
        <v>5548</v>
      </c>
      <c r="H1930">
        <v>2022</v>
      </c>
      <c r="I1930">
        <v>85000</v>
      </c>
      <c r="J1930">
        <v>6715000</v>
      </c>
      <c r="K1930">
        <v>85000</v>
      </c>
      <c r="L1930">
        <v>6715000</v>
      </c>
    </row>
    <row r="1931" spans="1:12" x14ac:dyDescent="0.3">
      <c r="A1931" s="32">
        <v>44835</v>
      </c>
      <c r="B1931">
        <v>2023</v>
      </c>
      <c r="C1931" t="s">
        <v>70</v>
      </c>
      <c r="D1931" t="s">
        <v>13</v>
      </c>
      <c r="E1931" t="s">
        <v>6</v>
      </c>
      <c r="F1931">
        <v>258</v>
      </c>
      <c r="G1931">
        <v>9184</v>
      </c>
      <c r="H1931">
        <v>2022</v>
      </c>
      <c r="I1931">
        <v>85000</v>
      </c>
      <c r="J1931">
        <v>21930000</v>
      </c>
      <c r="K1931">
        <v>85000</v>
      </c>
      <c r="L1931">
        <v>21930000</v>
      </c>
    </row>
    <row r="1932" spans="1:12" x14ac:dyDescent="0.3">
      <c r="A1932" s="32">
        <v>44835</v>
      </c>
      <c r="B1932">
        <v>2023</v>
      </c>
      <c r="C1932" t="s">
        <v>70</v>
      </c>
      <c r="D1932" t="s">
        <v>31</v>
      </c>
      <c r="E1932" t="s">
        <v>6</v>
      </c>
      <c r="F1932">
        <v>949</v>
      </c>
      <c r="G1932">
        <v>50073</v>
      </c>
      <c r="H1932">
        <v>2022</v>
      </c>
      <c r="I1932">
        <v>85000</v>
      </c>
      <c r="J1932">
        <v>80665000</v>
      </c>
      <c r="K1932">
        <v>85000</v>
      </c>
      <c r="L1932">
        <v>80665000</v>
      </c>
    </row>
    <row r="1933" spans="1:12" x14ac:dyDescent="0.3">
      <c r="A1933" s="32">
        <v>44835</v>
      </c>
      <c r="B1933">
        <v>2023</v>
      </c>
      <c r="C1933" t="s">
        <v>70</v>
      </c>
      <c r="D1933" t="s">
        <v>35</v>
      </c>
      <c r="E1933" t="s">
        <v>6</v>
      </c>
      <c r="F1933">
        <v>9706</v>
      </c>
      <c r="G1933">
        <v>117015</v>
      </c>
      <c r="H1933">
        <v>2022</v>
      </c>
      <c r="I1933">
        <v>85000</v>
      </c>
      <c r="J1933">
        <v>825010000</v>
      </c>
      <c r="K1933">
        <v>85000</v>
      </c>
      <c r="L1933">
        <v>825010000</v>
      </c>
    </row>
    <row r="1934" spans="1:12" x14ac:dyDescent="0.3">
      <c r="A1934" s="32">
        <v>44835</v>
      </c>
      <c r="B1934">
        <v>2023</v>
      </c>
      <c r="C1934" t="s">
        <v>70</v>
      </c>
      <c r="D1934" t="s">
        <v>36</v>
      </c>
      <c r="E1934" t="s">
        <v>6</v>
      </c>
      <c r="F1934">
        <v>3629</v>
      </c>
      <c r="G1934">
        <v>44021</v>
      </c>
      <c r="H1934">
        <v>2022</v>
      </c>
      <c r="I1934">
        <v>85000</v>
      </c>
      <c r="J1934">
        <v>308465000</v>
      </c>
      <c r="K1934">
        <v>85000</v>
      </c>
      <c r="L1934">
        <v>308465000</v>
      </c>
    </row>
    <row r="1935" spans="1:12" x14ac:dyDescent="0.3">
      <c r="A1935" s="32">
        <v>44835</v>
      </c>
      <c r="B1935">
        <v>2023</v>
      </c>
      <c r="C1935" t="s">
        <v>70</v>
      </c>
      <c r="D1935" t="s">
        <v>24</v>
      </c>
      <c r="E1935" t="s">
        <v>6</v>
      </c>
      <c r="F1935">
        <v>3616</v>
      </c>
      <c r="G1935">
        <v>137210</v>
      </c>
      <c r="H1935">
        <v>2022</v>
      </c>
      <c r="I1935">
        <v>85000</v>
      </c>
      <c r="J1935">
        <v>307360000</v>
      </c>
      <c r="K1935">
        <v>85000</v>
      </c>
      <c r="L1935">
        <v>307360000</v>
      </c>
    </row>
    <row r="1936" spans="1:12" x14ac:dyDescent="0.3">
      <c r="A1936" s="32">
        <v>44835</v>
      </c>
      <c r="B1936">
        <v>2023</v>
      </c>
      <c r="C1936" t="s">
        <v>70</v>
      </c>
      <c r="D1936" t="s">
        <v>37</v>
      </c>
      <c r="E1936" t="s">
        <v>6</v>
      </c>
      <c r="F1936">
        <v>15999</v>
      </c>
      <c r="G1936">
        <v>189870</v>
      </c>
      <c r="H1936">
        <v>2022</v>
      </c>
      <c r="I1936">
        <v>85000</v>
      </c>
      <c r="J1936">
        <v>1359915000</v>
      </c>
      <c r="K1936">
        <v>85000</v>
      </c>
      <c r="L1936">
        <v>1359915000</v>
      </c>
    </row>
    <row r="1937" spans="1:12" x14ac:dyDescent="0.3">
      <c r="A1937" s="32">
        <v>44835</v>
      </c>
      <c r="B1937">
        <v>2023</v>
      </c>
      <c r="C1937" t="s">
        <v>70</v>
      </c>
      <c r="D1937" t="s">
        <v>15</v>
      </c>
      <c r="E1937" t="s">
        <v>6</v>
      </c>
      <c r="F1937">
        <v>4</v>
      </c>
      <c r="G1937">
        <v>2532</v>
      </c>
      <c r="H1937">
        <v>2022</v>
      </c>
      <c r="I1937">
        <v>85000</v>
      </c>
      <c r="J1937">
        <v>340000</v>
      </c>
      <c r="K1937">
        <v>85000</v>
      </c>
      <c r="L1937">
        <v>340000</v>
      </c>
    </row>
    <row r="1938" spans="1:12" x14ac:dyDescent="0.3">
      <c r="A1938" s="32">
        <v>44835</v>
      </c>
      <c r="B1938">
        <v>2023</v>
      </c>
      <c r="C1938" t="s">
        <v>70</v>
      </c>
      <c r="D1938" t="s">
        <v>16</v>
      </c>
      <c r="E1938" t="s">
        <v>6</v>
      </c>
      <c r="F1938">
        <v>5</v>
      </c>
      <c r="G1938">
        <v>1558</v>
      </c>
      <c r="H1938">
        <v>2022</v>
      </c>
      <c r="I1938">
        <v>85000</v>
      </c>
      <c r="J1938">
        <v>425000</v>
      </c>
      <c r="K1938">
        <v>85000</v>
      </c>
      <c r="L1938">
        <v>425000</v>
      </c>
    </row>
    <row r="1939" spans="1:12" x14ac:dyDescent="0.3">
      <c r="A1939" s="32">
        <v>44835</v>
      </c>
      <c r="B1939">
        <v>2023</v>
      </c>
      <c r="C1939" t="s">
        <v>70</v>
      </c>
      <c r="D1939" t="s">
        <v>17</v>
      </c>
      <c r="E1939" t="s">
        <v>6</v>
      </c>
      <c r="F1939">
        <v>3</v>
      </c>
      <c r="G1939">
        <v>1638</v>
      </c>
      <c r="H1939">
        <v>2022</v>
      </c>
      <c r="I1939">
        <v>85000</v>
      </c>
      <c r="J1939">
        <v>255000</v>
      </c>
      <c r="K1939">
        <v>85000</v>
      </c>
      <c r="L1939">
        <v>255000</v>
      </c>
    </row>
    <row r="1940" spans="1:12" x14ac:dyDescent="0.3">
      <c r="A1940" s="32">
        <v>44835</v>
      </c>
      <c r="B1940">
        <v>2023</v>
      </c>
      <c r="C1940" t="s">
        <v>70</v>
      </c>
      <c r="D1940" t="s">
        <v>25</v>
      </c>
      <c r="E1940" t="s">
        <v>6</v>
      </c>
      <c r="F1940">
        <v>3695</v>
      </c>
      <c r="G1940">
        <v>72161</v>
      </c>
      <c r="H1940">
        <v>2022</v>
      </c>
      <c r="I1940">
        <v>85000</v>
      </c>
      <c r="J1940">
        <v>314075000</v>
      </c>
      <c r="K1940">
        <v>85000</v>
      </c>
      <c r="L1940">
        <v>314075000</v>
      </c>
    </row>
    <row r="1941" spans="1:12" x14ac:dyDescent="0.3">
      <c r="A1941" s="32">
        <v>44835</v>
      </c>
      <c r="B1941">
        <v>2023</v>
      </c>
      <c r="C1941" t="s">
        <v>70</v>
      </c>
      <c r="D1941" t="s">
        <v>19</v>
      </c>
      <c r="E1941" t="s">
        <v>6</v>
      </c>
      <c r="F1941">
        <v>180</v>
      </c>
      <c r="G1941">
        <v>3564</v>
      </c>
      <c r="H1941">
        <v>2022</v>
      </c>
      <c r="I1941">
        <v>85000</v>
      </c>
      <c r="J1941">
        <v>15300000</v>
      </c>
      <c r="K1941">
        <v>85000</v>
      </c>
      <c r="L1941">
        <v>15300000</v>
      </c>
    </row>
    <row r="1942" spans="1:12" x14ac:dyDescent="0.3">
      <c r="A1942" s="32">
        <v>44835</v>
      </c>
      <c r="B1942">
        <v>2023</v>
      </c>
      <c r="C1942" t="s">
        <v>70</v>
      </c>
      <c r="D1942" t="s">
        <v>26</v>
      </c>
      <c r="E1942" t="s">
        <v>6</v>
      </c>
      <c r="F1942">
        <v>707</v>
      </c>
      <c r="G1942">
        <v>37265</v>
      </c>
      <c r="H1942">
        <v>2022</v>
      </c>
      <c r="I1942">
        <v>85000</v>
      </c>
      <c r="J1942">
        <v>60095000</v>
      </c>
      <c r="K1942">
        <v>85000</v>
      </c>
      <c r="L1942">
        <v>60095000</v>
      </c>
    </row>
    <row r="1943" spans="1:12" x14ac:dyDescent="0.3">
      <c r="A1943" s="32">
        <v>44835</v>
      </c>
      <c r="B1943">
        <v>2023</v>
      </c>
      <c r="C1943" t="s">
        <v>70</v>
      </c>
      <c r="D1943" t="s">
        <v>38</v>
      </c>
      <c r="E1943" t="s">
        <v>6</v>
      </c>
      <c r="F1943">
        <v>9455</v>
      </c>
      <c r="G1943">
        <v>133585</v>
      </c>
      <c r="H1943">
        <v>2022</v>
      </c>
      <c r="I1943">
        <v>85000</v>
      </c>
      <c r="J1943">
        <v>803675000</v>
      </c>
      <c r="K1943">
        <v>85000</v>
      </c>
      <c r="L1943">
        <v>803675000</v>
      </c>
    </row>
    <row r="1944" spans="1:12" x14ac:dyDescent="0.3">
      <c r="A1944" s="32">
        <v>44835</v>
      </c>
      <c r="B1944">
        <v>2023</v>
      </c>
      <c r="C1944" t="s">
        <v>70</v>
      </c>
      <c r="D1944" t="s">
        <v>39</v>
      </c>
      <c r="E1944" t="s">
        <v>6</v>
      </c>
      <c r="F1944">
        <v>5530</v>
      </c>
      <c r="G1944">
        <v>111507</v>
      </c>
      <c r="H1944">
        <v>2022</v>
      </c>
      <c r="I1944">
        <v>85000</v>
      </c>
      <c r="J1944">
        <v>470050000</v>
      </c>
      <c r="K1944">
        <v>85000</v>
      </c>
      <c r="L1944">
        <v>470050000</v>
      </c>
    </row>
    <row r="1945" spans="1:12" x14ac:dyDescent="0.3">
      <c r="A1945" s="32">
        <v>44835</v>
      </c>
      <c r="B1945">
        <v>2023</v>
      </c>
      <c r="C1945" t="s">
        <v>70</v>
      </c>
      <c r="D1945" t="s">
        <v>20</v>
      </c>
      <c r="E1945" t="s">
        <v>6</v>
      </c>
      <c r="F1945">
        <v>13</v>
      </c>
      <c r="G1945">
        <v>3431</v>
      </c>
      <c r="H1945">
        <v>2022</v>
      </c>
      <c r="I1945">
        <v>85000</v>
      </c>
      <c r="J1945">
        <v>1105000</v>
      </c>
      <c r="K1945">
        <v>85000</v>
      </c>
      <c r="L1945">
        <v>1105000</v>
      </c>
    </row>
    <row r="1946" spans="1:12" x14ac:dyDescent="0.3">
      <c r="A1946" s="32">
        <v>44835</v>
      </c>
      <c r="B1946">
        <v>2023</v>
      </c>
      <c r="C1946" t="s">
        <v>70</v>
      </c>
      <c r="D1946" t="s">
        <v>40</v>
      </c>
      <c r="E1946" t="s">
        <v>6</v>
      </c>
      <c r="F1946">
        <v>3003</v>
      </c>
      <c r="G1946">
        <v>258110</v>
      </c>
      <c r="H1946">
        <v>2022</v>
      </c>
      <c r="I1946">
        <v>85000</v>
      </c>
      <c r="J1946">
        <v>255255000</v>
      </c>
      <c r="K1946">
        <v>85000</v>
      </c>
      <c r="L1946">
        <v>255255000</v>
      </c>
    </row>
    <row r="1947" spans="1:12" x14ac:dyDescent="0.3">
      <c r="A1947" s="32">
        <v>44835</v>
      </c>
      <c r="B1947">
        <v>2023</v>
      </c>
      <c r="C1947" t="s">
        <v>70</v>
      </c>
      <c r="D1947" t="s">
        <v>27</v>
      </c>
      <c r="E1947" t="s">
        <v>6</v>
      </c>
      <c r="F1947">
        <v>797</v>
      </c>
      <c r="G1947">
        <v>19532</v>
      </c>
      <c r="H1947">
        <v>2022</v>
      </c>
      <c r="I1947">
        <v>85000</v>
      </c>
      <c r="J1947">
        <v>67745000</v>
      </c>
      <c r="K1947">
        <v>85000</v>
      </c>
      <c r="L1947">
        <v>67745000</v>
      </c>
    </row>
    <row r="1948" spans="1:12" x14ac:dyDescent="0.3">
      <c r="A1948" s="32">
        <v>44835</v>
      </c>
      <c r="B1948">
        <v>2023</v>
      </c>
      <c r="C1948" t="s">
        <v>70</v>
      </c>
      <c r="D1948" t="s">
        <v>41</v>
      </c>
      <c r="E1948" t="s">
        <v>6</v>
      </c>
      <c r="F1948">
        <v>538</v>
      </c>
      <c r="G1948">
        <v>50676</v>
      </c>
      <c r="H1948">
        <v>2022</v>
      </c>
      <c r="I1948">
        <v>85000</v>
      </c>
      <c r="J1948">
        <v>45730000</v>
      </c>
      <c r="K1948">
        <v>85000</v>
      </c>
      <c r="L1948">
        <v>45730000</v>
      </c>
    </row>
    <row r="1949" spans="1:12" x14ac:dyDescent="0.3">
      <c r="A1949" s="32">
        <v>44866</v>
      </c>
      <c r="B1949">
        <v>2023</v>
      </c>
      <c r="C1949" t="s">
        <v>70</v>
      </c>
      <c r="D1949" t="s">
        <v>8</v>
      </c>
      <c r="E1949" t="s">
        <v>6</v>
      </c>
      <c r="F1949">
        <v>6</v>
      </c>
      <c r="G1949">
        <v>405</v>
      </c>
      <c r="H1949">
        <v>2022</v>
      </c>
      <c r="I1949">
        <v>85000</v>
      </c>
      <c r="J1949">
        <v>510000</v>
      </c>
      <c r="K1949">
        <v>85000</v>
      </c>
      <c r="L1949">
        <v>510000</v>
      </c>
    </row>
    <row r="1950" spans="1:12" x14ac:dyDescent="0.3">
      <c r="A1950" s="32">
        <v>44866</v>
      </c>
      <c r="B1950">
        <v>2023</v>
      </c>
      <c r="C1950" t="s">
        <v>70</v>
      </c>
      <c r="D1950" t="s">
        <v>32</v>
      </c>
      <c r="E1950" t="s">
        <v>6</v>
      </c>
      <c r="F1950">
        <v>2742</v>
      </c>
      <c r="G1950">
        <v>69695</v>
      </c>
      <c r="H1950">
        <v>2022</v>
      </c>
      <c r="I1950">
        <v>85000</v>
      </c>
      <c r="J1950">
        <v>233070000</v>
      </c>
      <c r="K1950">
        <v>85000</v>
      </c>
      <c r="L1950">
        <v>233070000</v>
      </c>
    </row>
    <row r="1951" spans="1:12" x14ac:dyDescent="0.3">
      <c r="A1951" s="32">
        <v>44866</v>
      </c>
      <c r="B1951">
        <v>2023</v>
      </c>
      <c r="C1951" t="s">
        <v>70</v>
      </c>
      <c r="D1951" t="s">
        <v>10</v>
      </c>
      <c r="E1951" t="s">
        <v>6</v>
      </c>
      <c r="F1951">
        <v>176</v>
      </c>
      <c r="G1951">
        <v>32542</v>
      </c>
      <c r="H1951">
        <v>2022</v>
      </c>
      <c r="I1951">
        <v>85000</v>
      </c>
      <c r="J1951">
        <v>14960000</v>
      </c>
      <c r="K1951">
        <v>85000</v>
      </c>
      <c r="L1951">
        <v>14960000</v>
      </c>
    </row>
    <row r="1952" spans="1:12" x14ac:dyDescent="0.3">
      <c r="A1952" s="32">
        <v>44866</v>
      </c>
      <c r="B1952">
        <v>2023</v>
      </c>
      <c r="C1952" t="s">
        <v>70</v>
      </c>
      <c r="D1952" t="s">
        <v>21</v>
      </c>
      <c r="E1952" t="s">
        <v>6</v>
      </c>
      <c r="F1952">
        <v>1253</v>
      </c>
      <c r="G1952">
        <v>110759</v>
      </c>
      <c r="H1952">
        <v>2022</v>
      </c>
      <c r="I1952">
        <v>85000</v>
      </c>
      <c r="J1952">
        <v>106505000</v>
      </c>
      <c r="K1952">
        <v>85000</v>
      </c>
      <c r="L1952">
        <v>106505000</v>
      </c>
    </row>
    <row r="1953" spans="1:12" x14ac:dyDescent="0.3">
      <c r="A1953" s="32">
        <v>44866</v>
      </c>
      <c r="B1953">
        <v>2023</v>
      </c>
      <c r="C1953" t="s">
        <v>70</v>
      </c>
      <c r="D1953" t="s">
        <v>22</v>
      </c>
      <c r="E1953" t="s">
        <v>6</v>
      </c>
      <c r="F1953">
        <v>163</v>
      </c>
      <c r="G1953">
        <v>1727</v>
      </c>
      <c r="H1953">
        <v>2022</v>
      </c>
      <c r="I1953">
        <v>85000</v>
      </c>
      <c r="J1953">
        <v>13855000</v>
      </c>
      <c r="K1953">
        <v>85000</v>
      </c>
      <c r="L1953">
        <v>13855000</v>
      </c>
    </row>
    <row r="1954" spans="1:12" x14ac:dyDescent="0.3">
      <c r="A1954" s="32">
        <v>44866</v>
      </c>
      <c r="B1954">
        <v>2023</v>
      </c>
      <c r="C1954" t="s">
        <v>70</v>
      </c>
      <c r="D1954" t="s">
        <v>11</v>
      </c>
      <c r="E1954" t="s">
        <v>6</v>
      </c>
      <c r="F1954">
        <v>2725</v>
      </c>
      <c r="G1954">
        <v>42575</v>
      </c>
      <c r="H1954">
        <v>2022</v>
      </c>
      <c r="I1954">
        <v>85000</v>
      </c>
      <c r="J1954">
        <v>231625000</v>
      </c>
      <c r="K1954">
        <v>85000</v>
      </c>
      <c r="L1954">
        <v>231625000</v>
      </c>
    </row>
    <row r="1955" spans="1:12" x14ac:dyDescent="0.3">
      <c r="A1955" s="32">
        <v>44866</v>
      </c>
      <c r="B1955">
        <v>2023</v>
      </c>
      <c r="C1955" t="s">
        <v>70</v>
      </c>
      <c r="D1955" t="s">
        <v>12</v>
      </c>
      <c r="E1955" t="s">
        <v>6</v>
      </c>
      <c r="F1955">
        <v>14</v>
      </c>
      <c r="G1955">
        <v>1290</v>
      </c>
      <c r="H1955">
        <v>2022</v>
      </c>
      <c r="I1955">
        <v>85000</v>
      </c>
      <c r="J1955">
        <v>1190000</v>
      </c>
      <c r="K1955">
        <v>85000</v>
      </c>
      <c r="L1955">
        <v>1190000</v>
      </c>
    </row>
    <row r="1956" spans="1:12" x14ac:dyDescent="0.3">
      <c r="A1956" s="32">
        <v>44866</v>
      </c>
      <c r="B1956">
        <v>2023</v>
      </c>
      <c r="C1956" t="s">
        <v>70</v>
      </c>
      <c r="D1956" t="s">
        <v>23</v>
      </c>
      <c r="E1956" t="s">
        <v>6</v>
      </c>
      <c r="F1956">
        <v>3869</v>
      </c>
      <c r="G1956">
        <v>41689</v>
      </c>
      <c r="H1956">
        <v>2022</v>
      </c>
      <c r="I1956">
        <v>85000</v>
      </c>
      <c r="J1956">
        <v>328865000</v>
      </c>
      <c r="K1956">
        <v>85000</v>
      </c>
      <c r="L1956">
        <v>328865000</v>
      </c>
    </row>
    <row r="1957" spans="1:12" x14ac:dyDescent="0.3">
      <c r="A1957" s="32">
        <v>44866</v>
      </c>
      <c r="B1957">
        <v>2023</v>
      </c>
      <c r="C1957" t="s">
        <v>70</v>
      </c>
      <c r="D1957" t="s">
        <v>33</v>
      </c>
      <c r="E1957" t="s">
        <v>6</v>
      </c>
      <c r="F1957">
        <v>587</v>
      </c>
      <c r="G1957">
        <v>5285</v>
      </c>
      <c r="H1957">
        <v>2022</v>
      </c>
      <c r="I1957">
        <v>85000</v>
      </c>
      <c r="J1957">
        <v>49895000</v>
      </c>
      <c r="K1957">
        <v>85000</v>
      </c>
      <c r="L1957">
        <v>49895000</v>
      </c>
    </row>
    <row r="1958" spans="1:12" x14ac:dyDescent="0.3">
      <c r="A1958" s="32">
        <v>44866</v>
      </c>
      <c r="B1958">
        <v>2023</v>
      </c>
      <c r="C1958" t="s">
        <v>70</v>
      </c>
      <c r="D1958" t="s">
        <v>34</v>
      </c>
      <c r="E1958" t="s">
        <v>6</v>
      </c>
      <c r="F1958">
        <v>8322</v>
      </c>
      <c r="G1958">
        <v>165828</v>
      </c>
      <c r="H1958">
        <v>2022</v>
      </c>
      <c r="I1958">
        <v>85000</v>
      </c>
      <c r="J1958">
        <v>707370000</v>
      </c>
      <c r="K1958">
        <v>85000</v>
      </c>
      <c r="L1958">
        <v>707370000</v>
      </c>
    </row>
    <row r="1959" spans="1:12" x14ac:dyDescent="0.3">
      <c r="A1959" s="32">
        <v>44866</v>
      </c>
      <c r="B1959">
        <v>2023</v>
      </c>
      <c r="C1959" t="s">
        <v>70</v>
      </c>
      <c r="D1959" t="s">
        <v>30</v>
      </c>
      <c r="E1959" t="s">
        <v>6</v>
      </c>
      <c r="F1959">
        <v>1369</v>
      </c>
      <c r="G1959">
        <v>58469</v>
      </c>
      <c r="H1959">
        <v>2022</v>
      </c>
      <c r="I1959">
        <v>85000</v>
      </c>
      <c r="J1959">
        <v>116365000</v>
      </c>
      <c r="K1959">
        <v>85000</v>
      </c>
      <c r="L1959">
        <v>116365000</v>
      </c>
    </row>
    <row r="1960" spans="1:12" x14ac:dyDescent="0.3">
      <c r="A1960" s="32">
        <v>44866</v>
      </c>
      <c r="B1960">
        <v>2023</v>
      </c>
      <c r="C1960" t="s">
        <v>70</v>
      </c>
      <c r="D1960" t="s">
        <v>28</v>
      </c>
      <c r="E1960" t="s">
        <v>6</v>
      </c>
      <c r="F1960">
        <v>134</v>
      </c>
      <c r="G1960">
        <v>9181</v>
      </c>
      <c r="H1960">
        <v>2022</v>
      </c>
      <c r="I1960">
        <v>85000</v>
      </c>
      <c r="J1960">
        <v>11390000</v>
      </c>
      <c r="K1960">
        <v>85000</v>
      </c>
      <c r="L1960">
        <v>11390000</v>
      </c>
    </row>
    <row r="1961" spans="1:12" x14ac:dyDescent="0.3">
      <c r="A1961" s="32">
        <v>44866</v>
      </c>
      <c r="B1961">
        <v>2023</v>
      </c>
      <c r="C1961" t="s">
        <v>70</v>
      </c>
      <c r="D1961" t="s">
        <v>13</v>
      </c>
      <c r="E1961" t="s">
        <v>6</v>
      </c>
      <c r="F1961">
        <v>194</v>
      </c>
      <c r="G1961">
        <v>4656</v>
      </c>
      <c r="H1961">
        <v>2022</v>
      </c>
      <c r="I1961">
        <v>85000</v>
      </c>
      <c r="J1961">
        <v>16490000</v>
      </c>
      <c r="K1961">
        <v>85000</v>
      </c>
      <c r="L1961">
        <v>16490000</v>
      </c>
    </row>
    <row r="1962" spans="1:12" x14ac:dyDescent="0.3">
      <c r="A1962" s="32">
        <v>44866</v>
      </c>
      <c r="B1962">
        <v>2023</v>
      </c>
      <c r="C1962" t="s">
        <v>70</v>
      </c>
      <c r="D1962" t="s">
        <v>31</v>
      </c>
      <c r="E1962" t="s">
        <v>6</v>
      </c>
      <c r="F1962">
        <v>953</v>
      </c>
      <c r="G1962">
        <v>40248</v>
      </c>
      <c r="H1962">
        <v>2022</v>
      </c>
      <c r="I1962">
        <v>85000</v>
      </c>
      <c r="J1962">
        <v>81005000</v>
      </c>
      <c r="K1962">
        <v>85000</v>
      </c>
      <c r="L1962">
        <v>81005000</v>
      </c>
    </row>
    <row r="1963" spans="1:12" x14ac:dyDescent="0.3">
      <c r="A1963" s="32">
        <v>44866</v>
      </c>
      <c r="B1963">
        <v>2023</v>
      </c>
      <c r="C1963" t="s">
        <v>70</v>
      </c>
      <c r="D1963" t="s">
        <v>35</v>
      </c>
      <c r="E1963" t="s">
        <v>6</v>
      </c>
      <c r="F1963">
        <v>9851</v>
      </c>
      <c r="G1963">
        <v>109695</v>
      </c>
      <c r="H1963">
        <v>2022</v>
      </c>
      <c r="I1963">
        <v>85000</v>
      </c>
      <c r="J1963">
        <v>837335000</v>
      </c>
      <c r="K1963">
        <v>85000</v>
      </c>
      <c r="L1963">
        <v>837335000</v>
      </c>
    </row>
    <row r="1964" spans="1:12" x14ac:dyDescent="0.3">
      <c r="A1964" s="32">
        <v>44866</v>
      </c>
      <c r="B1964">
        <v>2023</v>
      </c>
      <c r="C1964" t="s">
        <v>70</v>
      </c>
      <c r="D1964" t="s">
        <v>36</v>
      </c>
      <c r="E1964" t="s">
        <v>6</v>
      </c>
      <c r="F1964">
        <v>3698</v>
      </c>
      <c r="G1964">
        <v>40561</v>
      </c>
      <c r="H1964">
        <v>2022</v>
      </c>
      <c r="I1964">
        <v>85000</v>
      </c>
      <c r="J1964">
        <v>314330000</v>
      </c>
      <c r="K1964">
        <v>85000</v>
      </c>
      <c r="L1964">
        <v>314330000</v>
      </c>
    </row>
    <row r="1965" spans="1:12" x14ac:dyDescent="0.3">
      <c r="A1965" s="32">
        <v>44866</v>
      </c>
      <c r="B1965">
        <v>2023</v>
      </c>
      <c r="C1965" t="s">
        <v>70</v>
      </c>
      <c r="D1965" t="s">
        <v>24</v>
      </c>
      <c r="E1965" t="s">
        <v>6</v>
      </c>
      <c r="F1965">
        <v>3426</v>
      </c>
      <c r="G1965">
        <v>130285</v>
      </c>
      <c r="H1965">
        <v>2022</v>
      </c>
      <c r="I1965">
        <v>85000</v>
      </c>
      <c r="J1965">
        <v>291210000</v>
      </c>
      <c r="K1965">
        <v>85000</v>
      </c>
      <c r="L1965">
        <v>291210000</v>
      </c>
    </row>
    <row r="1966" spans="1:12" x14ac:dyDescent="0.3">
      <c r="A1966" s="32">
        <v>44866</v>
      </c>
      <c r="B1966">
        <v>2023</v>
      </c>
      <c r="C1966" t="s">
        <v>70</v>
      </c>
      <c r="D1966" t="s">
        <v>37</v>
      </c>
      <c r="E1966" t="s">
        <v>6</v>
      </c>
      <c r="F1966">
        <v>13718</v>
      </c>
      <c r="G1966">
        <v>204988</v>
      </c>
      <c r="H1966">
        <v>2022</v>
      </c>
      <c r="I1966">
        <v>85000</v>
      </c>
      <c r="J1966">
        <v>1166030000</v>
      </c>
      <c r="K1966">
        <v>85000</v>
      </c>
      <c r="L1966">
        <v>1166030000</v>
      </c>
    </row>
    <row r="1967" spans="1:12" x14ac:dyDescent="0.3">
      <c r="A1967" s="32">
        <v>44866</v>
      </c>
      <c r="B1967">
        <v>2023</v>
      </c>
      <c r="C1967" t="s">
        <v>70</v>
      </c>
      <c r="D1967" t="s">
        <v>15</v>
      </c>
      <c r="E1967" t="s">
        <v>6</v>
      </c>
      <c r="F1967">
        <v>2</v>
      </c>
      <c r="G1967">
        <v>5529</v>
      </c>
      <c r="H1967">
        <v>2022</v>
      </c>
      <c r="I1967">
        <v>85000</v>
      </c>
      <c r="J1967">
        <v>170000</v>
      </c>
      <c r="K1967">
        <v>85000</v>
      </c>
      <c r="L1967">
        <v>170000</v>
      </c>
    </row>
    <row r="1968" spans="1:12" x14ac:dyDescent="0.3">
      <c r="A1968" s="32">
        <v>44866</v>
      </c>
      <c r="B1968">
        <v>2023</v>
      </c>
      <c r="C1968" t="s">
        <v>70</v>
      </c>
      <c r="D1968" t="s">
        <v>16</v>
      </c>
      <c r="E1968" t="s">
        <v>6</v>
      </c>
      <c r="F1968">
        <v>3</v>
      </c>
      <c r="G1968">
        <v>1438</v>
      </c>
      <c r="H1968">
        <v>2022</v>
      </c>
      <c r="I1968">
        <v>85000</v>
      </c>
      <c r="J1968">
        <v>255000</v>
      </c>
      <c r="K1968">
        <v>85000</v>
      </c>
      <c r="L1968">
        <v>255000</v>
      </c>
    </row>
    <row r="1969" spans="1:12" x14ac:dyDescent="0.3">
      <c r="A1969" s="32">
        <v>44866</v>
      </c>
      <c r="B1969">
        <v>2023</v>
      </c>
      <c r="C1969" t="s">
        <v>70</v>
      </c>
      <c r="D1969" t="s">
        <v>17</v>
      </c>
      <c r="E1969" t="s">
        <v>6</v>
      </c>
      <c r="F1969">
        <v>8</v>
      </c>
      <c r="G1969">
        <v>1542</v>
      </c>
      <c r="H1969">
        <v>2022</v>
      </c>
      <c r="I1969">
        <v>85000</v>
      </c>
      <c r="J1969">
        <v>680000</v>
      </c>
      <c r="K1969">
        <v>85000</v>
      </c>
      <c r="L1969">
        <v>680000</v>
      </c>
    </row>
    <row r="1970" spans="1:12" x14ac:dyDescent="0.3">
      <c r="A1970" s="32">
        <v>44866</v>
      </c>
      <c r="B1970">
        <v>2023</v>
      </c>
      <c r="C1970" t="s">
        <v>70</v>
      </c>
      <c r="D1970" t="s">
        <v>25</v>
      </c>
      <c r="E1970" t="s">
        <v>6</v>
      </c>
      <c r="F1970">
        <v>2997</v>
      </c>
      <c r="G1970">
        <v>38593</v>
      </c>
      <c r="H1970">
        <v>2022</v>
      </c>
      <c r="I1970">
        <v>85000</v>
      </c>
      <c r="J1970">
        <v>254745000</v>
      </c>
      <c r="K1970">
        <v>85000</v>
      </c>
      <c r="L1970">
        <v>254745000</v>
      </c>
    </row>
    <row r="1971" spans="1:12" x14ac:dyDescent="0.3">
      <c r="A1971" s="32">
        <v>44866</v>
      </c>
      <c r="B1971">
        <v>2023</v>
      </c>
      <c r="C1971" t="s">
        <v>70</v>
      </c>
      <c r="D1971" t="s">
        <v>19</v>
      </c>
      <c r="E1971" t="s">
        <v>6</v>
      </c>
      <c r="F1971">
        <v>153</v>
      </c>
      <c r="G1971">
        <v>3002</v>
      </c>
      <c r="H1971">
        <v>2022</v>
      </c>
      <c r="I1971">
        <v>85000</v>
      </c>
      <c r="J1971">
        <v>13005000</v>
      </c>
      <c r="K1971">
        <v>85000</v>
      </c>
      <c r="L1971">
        <v>13005000</v>
      </c>
    </row>
    <row r="1972" spans="1:12" x14ac:dyDescent="0.3">
      <c r="A1972" s="32">
        <v>44866</v>
      </c>
      <c r="B1972">
        <v>2023</v>
      </c>
      <c r="C1972" t="s">
        <v>70</v>
      </c>
      <c r="D1972" t="s">
        <v>26</v>
      </c>
      <c r="E1972" t="s">
        <v>6</v>
      </c>
      <c r="F1972">
        <v>1042</v>
      </c>
      <c r="G1972">
        <v>46873</v>
      </c>
      <c r="H1972">
        <v>2022</v>
      </c>
      <c r="I1972">
        <v>85000</v>
      </c>
      <c r="J1972">
        <v>88570000</v>
      </c>
      <c r="K1972">
        <v>85000</v>
      </c>
      <c r="L1972">
        <v>88570000</v>
      </c>
    </row>
    <row r="1973" spans="1:12" x14ac:dyDescent="0.3">
      <c r="A1973" s="32">
        <v>44866</v>
      </c>
      <c r="B1973">
        <v>2023</v>
      </c>
      <c r="C1973" t="s">
        <v>70</v>
      </c>
      <c r="D1973" t="s">
        <v>38</v>
      </c>
      <c r="E1973" t="s">
        <v>6</v>
      </c>
      <c r="F1973">
        <v>7306</v>
      </c>
      <c r="G1973">
        <v>158463</v>
      </c>
      <c r="H1973">
        <v>2022</v>
      </c>
      <c r="I1973">
        <v>85000</v>
      </c>
      <c r="J1973">
        <v>621010000</v>
      </c>
      <c r="K1973">
        <v>85000</v>
      </c>
      <c r="L1973">
        <v>621010000</v>
      </c>
    </row>
    <row r="1974" spans="1:12" x14ac:dyDescent="0.3">
      <c r="A1974" s="32">
        <v>44866</v>
      </c>
      <c r="B1974">
        <v>2023</v>
      </c>
      <c r="C1974" t="s">
        <v>70</v>
      </c>
      <c r="D1974" t="s">
        <v>39</v>
      </c>
      <c r="E1974" t="s">
        <v>6</v>
      </c>
      <c r="F1974">
        <v>7258</v>
      </c>
      <c r="G1974">
        <v>120109</v>
      </c>
      <c r="H1974">
        <v>2022</v>
      </c>
      <c r="I1974">
        <v>85000</v>
      </c>
      <c r="J1974">
        <v>616930000</v>
      </c>
      <c r="K1974">
        <v>85000</v>
      </c>
      <c r="L1974">
        <v>616930000</v>
      </c>
    </row>
    <row r="1975" spans="1:12" x14ac:dyDescent="0.3">
      <c r="A1975" s="32">
        <v>44866</v>
      </c>
      <c r="B1975">
        <v>2023</v>
      </c>
      <c r="C1975" t="s">
        <v>70</v>
      </c>
      <c r="D1975" t="s">
        <v>20</v>
      </c>
      <c r="E1975" t="s">
        <v>6</v>
      </c>
      <c r="F1975">
        <v>12</v>
      </c>
      <c r="G1975">
        <v>3427</v>
      </c>
      <c r="H1975">
        <v>2022</v>
      </c>
      <c r="I1975">
        <v>85000</v>
      </c>
      <c r="J1975">
        <v>1020000</v>
      </c>
      <c r="K1975">
        <v>85000</v>
      </c>
      <c r="L1975">
        <v>1020000</v>
      </c>
    </row>
    <row r="1976" spans="1:12" x14ac:dyDescent="0.3">
      <c r="A1976" s="32">
        <v>44866</v>
      </c>
      <c r="B1976">
        <v>2023</v>
      </c>
      <c r="C1976" t="s">
        <v>70</v>
      </c>
      <c r="D1976" t="s">
        <v>40</v>
      </c>
      <c r="E1976" t="s">
        <v>6</v>
      </c>
      <c r="F1976">
        <v>2746</v>
      </c>
      <c r="G1976">
        <v>279169</v>
      </c>
      <c r="H1976">
        <v>2022</v>
      </c>
      <c r="I1976">
        <v>85000</v>
      </c>
      <c r="J1976">
        <v>233410000</v>
      </c>
      <c r="K1976">
        <v>85000</v>
      </c>
      <c r="L1976">
        <v>233410000</v>
      </c>
    </row>
    <row r="1977" spans="1:12" x14ac:dyDescent="0.3">
      <c r="A1977" s="32">
        <v>44866</v>
      </c>
      <c r="B1977">
        <v>2023</v>
      </c>
      <c r="C1977" t="s">
        <v>70</v>
      </c>
      <c r="D1977" t="s">
        <v>27</v>
      </c>
      <c r="E1977" t="s">
        <v>6</v>
      </c>
      <c r="F1977">
        <v>839</v>
      </c>
      <c r="G1977">
        <v>25037</v>
      </c>
      <c r="H1977">
        <v>2022</v>
      </c>
      <c r="I1977">
        <v>85000</v>
      </c>
      <c r="J1977">
        <v>71315000</v>
      </c>
      <c r="K1977">
        <v>85000</v>
      </c>
      <c r="L1977">
        <v>71315000</v>
      </c>
    </row>
    <row r="1978" spans="1:12" x14ac:dyDescent="0.3">
      <c r="A1978" s="32">
        <v>44866</v>
      </c>
      <c r="B1978">
        <v>2023</v>
      </c>
      <c r="C1978" t="s">
        <v>70</v>
      </c>
      <c r="D1978" t="s">
        <v>41</v>
      </c>
      <c r="E1978" t="s">
        <v>6</v>
      </c>
      <c r="F1978">
        <v>1209</v>
      </c>
      <c r="G1978">
        <v>100516</v>
      </c>
      <c r="H1978">
        <v>2022</v>
      </c>
      <c r="I1978">
        <v>85000</v>
      </c>
      <c r="J1978">
        <v>102765000</v>
      </c>
      <c r="K1978">
        <v>85000</v>
      </c>
      <c r="L1978">
        <v>102765000</v>
      </c>
    </row>
    <row r="1979" spans="1:12" x14ac:dyDescent="0.3">
      <c r="A1979" s="32">
        <v>44896</v>
      </c>
      <c r="B1979">
        <v>2023</v>
      </c>
      <c r="C1979" t="s">
        <v>70</v>
      </c>
      <c r="D1979" t="s">
        <v>8</v>
      </c>
      <c r="E1979" t="s">
        <v>6</v>
      </c>
      <c r="F1979">
        <v>10</v>
      </c>
      <c r="G1979">
        <v>397</v>
      </c>
      <c r="H1979">
        <v>2022</v>
      </c>
      <c r="I1979">
        <v>85000</v>
      </c>
      <c r="J1979">
        <v>850000</v>
      </c>
      <c r="K1979">
        <v>85000</v>
      </c>
      <c r="L1979">
        <v>850000</v>
      </c>
    </row>
    <row r="1980" spans="1:12" x14ac:dyDescent="0.3">
      <c r="A1980" s="32">
        <v>44896</v>
      </c>
      <c r="B1980">
        <v>2023</v>
      </c>
      <c r="C1980" t="s">
        <v>70</v>
      </c>
      <c r="D1980" t="s">
        <v>32</v>
      </c>
      <c r="E1980" t="s">
        <v>6</v>
      </c>
      <c r="F1980">
        <v>2718</v>
      </c>
      <c r="G1980">
        <v>47327</v>
      </c>
      <c r="H1980">
        <v>2022</v>
      </c>
      <c r="I1980">
        <v>85000</v>
      </c>
      <c r="J1980">
        <v>231030000</v>
      </c>
      <c r="K1980">
        <v>85000</v>
      </c>
      <c r="L1980">
        <v>231030000</v>
      </c>
    </row>
    <row r="1981" spans="1:12" x14ac:dyDescent="0.3">
      <c r="A1981" s="32">
        <v>44896</v>
      </c>
      <c r="B1981">
        <v>2023</v>
      </c>
      <c r="C1981" t="s">
        <v>70</v>
      </c>
      <c r="D1981" t="s">
        <v>10</v>
      </c>
      <c r="E1981" t="s">
        <v>6</v>
      </c>
      <c r="F1981">
        <v>250</v>
      </c>
      <c r="G1981">
        <v>34737</v>
      </c>
      <c r="H1981">
        <v>2022</v>
      </c>
      <c r="I1981">
        <v>85000</v>
      </c>
      <c r="J1981">
        <v>21250000</v>
      </c>
      <c r="K1981">
        <v>85000</v>
      </c>
      <c r="L1981">
        <v>21250000</v>
      </c>
    </row>
    <row r="1982" spans="1:12" x14ac:dyDescent="0.3">
      <c r="A1982" s="32">
        <v>44896</v>
      </c>
      <c r="B1982">
        <v>2023</v>
      </c>
      <c r="C1982" t="s">
        <v>70</v>
      </c>
      <c r="D1982" t="s">
        <v>21</v>
      </c>
      <c r="E1982" t="s">
        <v>6</v>
      </c>
      <c r="F1982">
        <v>987</v>
      </c>
      <c r="G1982">
        <v>60432</v>
      </c>
      <c r="H1982">
        <v>2022</v>
      </c>
      <c r="I1982">
        <v>85000</v>
      </c>
      <c r="J1982">
        <v>83895000</v>
      </c>
      <c r="K1982">
        <v>85000</v>
      </c>
      <c r="L1982">
        <v>83895000</v>
      </c>
    </row>
    <row r="1983" spans="1:12" x14ac:dyDescent="0.3">
      <c r="A1983" s="32">
        <v>44896</v>
      </c>
      <c r="B1983">
        <v>2023</v>
      </c>
      <c r="C1983" t="s">
        <v>70</v>
      </c>
      <c r="D1983" t="s">
        <v>22</v>
      </c>
      <c r="E1983" t="s">
        <v>6</v>
      </c>
      <c r="F1983">
        <v>123</v>
      </c>
      <c r="G1983">
        <v>1454</v>
      </c>
      <c r="H1983">
        <v>2022</v>
      </c>
      <c r="I1983">
        <v>85000</v>
      </c>
      <c r="J1983">
        <v>10455000</v>
      </c>
      <c r="K1983">
        <v>85000</v>
      </c>
      <c r="L1983">
        <v>10455000</v>
      </c>
    </row>
    <row r="1984" spans="1:12" x14ac:dyDescent="0.3">
      <c r="A1984" s="32">
        <v>44896</v>
      </c>
      <c r="B1984">
        <v>2023</v>
      </c>
      <c r="C1984" t="s">
        <v>70</v>
      </c>
      <c r="D1984" t="s">
        <v>11</v>
      </c>
      <c r="E1984" t="s">
        <v>6</v>
      </c>
      <c r="F1984">
        <v>1883</v>
      </c>
      <c r="G1984">
        <v>26359</v>
      </c>
      <c r="H1984">
        <v>2022</v>
      </c>
      <c r="I1984">
        <v>85000</v>
      </c>
      <c r="J1984">
        <v>160055000</v>
      </c>
      <c r="K1984">
        <v>85000</v>
      </c>
      <c r="L1984">
        <v>160055000</v>
      </c>
    </row>
    <row r="1985" spans="1:12" x14ac:dyDescent="0.3">
      <c r="A1985" s="32">
        <v>44896</v>
      </c>
      <c r="B1985">
        <v>2023</v>
      </c>
      <c r="C1985" t="s">
        <v>70</v>
      </c>
      <c r="D1985" t="s">
        <v>12</v>
      </c>
      <c r="E1985" t="s">
        <v>6</v>
      </c>
      <c r="F1985">
        <v>19</v>
      </c>
      <c r="G1985">
        <v>1112</v>
      </c>
      <c r="H1985">
        <v>2022</v>
      </c>
      <c r="I1985">
        <v>85000</v>
      </c>
      <c r="J1985">
        <v>1615000</v>
      </c>
      <c r="K1985">
        <v>85000</v>
      </c>
      <c r="L1985">
        <v>1615000</v>
      </c>
    </row>
    <row r="1986" spans="1:12" x14ac:dyDescent="0.3">
      <c r="A1986" s="32">
        <v>44896</v>
      </c>
      <c r="B1986">
        <v>2023</v>
      </c>
      <c r="C1986" t="s">
        <v>70</v>
      </c>
      <c r="D1986" t="s">
        <v>23</v>
      </c>
      <c r="E1986" t="s">
        <v>6</v>
      </c>
      <c r="F1986">
        <v>3826</v>
      </c>
      <c r="G1986">
        <v>21773</v>
      </c>
      <c r="H1986">
        <v>2022</v>
      </c>
      <c r="I1986">
        <v>85000</v>
      </c>
      <c r="J1986">
        <v>325210000</v>
      </c>
      <c r="K1986">
        <v>85000</v>
      </c>
      <c r="L1986">
        <v>325210000</v>
      </c>
    </row>
    <row r="1987" spans="1:12" x14ac:dyDescent="0.3">
      <c r="A1987" s="32">
        <v>44896</v>
      </c>
      <c r="B1987">
        <v>2023</v>
      </c>
      <c r="C1987" t="s">
        <v>70</v>
      </c>
      <c r="D1987" t="s">
        <v>33</v>
      </c>
      <c r="E1987" t="s">
        <v>6</v>
      </c>
      <c r="F1987">
        <v>528</v>
      </c>
      <c r="G1987">
        <v>4983</v>
      </c>
      <c r="H1987">
        <v>2022</v>
      </c>
      <c r="I1987">
        <v>85000</v>
      </c>
      <c r="J1987">
        <v>44880000</v>
      </c>
      <c r="K1987">
        <v>85000</v>
      </c>
      <c r="L1987">
        <v>44880000</v>
      </c>
    </row>
    <row r="1988" spans="1:12" x14ac:dyDescent="0.3">
      <c r="A1988" s="32">
        <v>44896</v>
      </c>
      <c r="B1988">
        <v>2023</v>
      </c>
      <c r="C1988" t="s">
        <v>70</v>
      </c>
      <c r="D1988" t="s">
        <v>34</v>
      </c>
      <c r="E1988" t="s">
        <v>6</v>
      </c>
      <c r="F1988">
        <v>7906</v>
      </c>
      <c r="G1988">
        <v>107138</v>
      </c>
      <c r="H1988">
        <v>2022</v>
      </c>
      <c r="I1988">
        <v>85000</v>
      </c>
      <c r="J1988">
        <v>672010000</v>
      </c>
      <c r="K1988">
        <v>85000</v>
      </c>
      <c r="L1988">
        <v>672010000</v>
      </c>
    </row>
    <row r="1989" spans="1:12" x14ac:dyDescent="0.3">
      <c r="A1989" s="32">
        <v>44896</v>
      </c>
      <c r="B1989">
        <v>2023</v>
      </c>
      <c r="C1989" t="s">
        <v>70</v>
      </c>
      <c r="D1989" t="s">
        <v>30</v>
      </c>
      <c r="E1989" t="s">
        <v>6</v>
      </c>
      <c r="F1989">
        <v>885</v>
      </c>
      <c r="G1989">
        <v>37571</v>
      </c>
      <c r="H1989">
        <v>2022</v>
      </c>
      <c r="I1989">
        <v>85000</v>
      </c>
      <c r="J1989">
        <v>75225000</v>
      </c>
      <c r="K1989">
        <v>85000</v>
      </c>
      <c r="L1989">
        <v>75225000</v>
      </c>
    </row>
    <row r="1990" spans="1:12" x14ac:dyDescent="0.3">
      <c r="A1990" s="32">
        <v>44896</v>
      </c>
      <c r="B1990">
        <v>2023</v>
      </c>
      <c r="C1990" t="s">
        <v>70</v>
      </c>
      <c r="D1990" t="s">
        <v>28</v>
      </c>
      <c r="E1990" t="s">
        <v>6</v>
      </c>
      <c r="F1990">
        <v>100</v>
      </c>
      <c r="G1990">
        <v>6751</v>
      </c>
      <c r="H1990">
        <v>2022</v>
      </c>
      <c r="I1990">
        <v>85000</v>
      </c>
      <c r="J1990">
        <v>8500000</v>
      </c>
      <c r="K1990">
        <v>85000</v>
      </c>
      <c r="L1990">
        <v>8500000</v>
      </c>
    </row>
    <row r="1991" spans="1:12" x14ac:dyDescent="0.3">
      <c r="A1991" s="32">
        <v>44896</v>
      </c>
      <c r="B1991">
        <v>2023</v>
      </c>
      <c r="C1991" t="s">
        <v>70</v>
      </c>
      <c r="D1991" t="s">
        <v>13</v>
      </c>
      <c r="E1991" t="s">
        <v>6</v>
      </c>
      <c r="F1991">
        <v>150</v>
      </c>
      <c r="G1991">
        <v>3943</v>
      </c>
      <c r="H1991">
        <v>2022</v>
      </c>
      <c r="I1991">
        <v>85000</v>
      </c>
      <c r="J1991">
        <v>12750000</v>
      </c>
      <c r="K1991">
        <v>85000</v>
      </c>
      <c r="L1991">
        <v>12750000</v>
      </c>
    </row>
    <row r="1992" spans="1:12" x14ac:dyDescent="0.3">
      <c r="A1992" s="32">
        <v>44896</v>
      </c>
      <c r="B1992">
        <v>2023</v>
      </c>
      <c r="C1992" t="s">
        <v>70</v>
      </c>
      <c r="D1992" t="s">
        <v>31</v>
      </c>
      <c r="E1992" t="s">
        <v>6</v>
      </c>
      <c r="F1992">
        <v>653</v>
      </c>
      <c r="G1992">
        <v>27130</v>
      </c>
      <c r="H1992">
        <v>2022</v>
      </c>
      <c r="I1992">
        <v>85000</v>
      </c>
      <c r="J1992">
        <v>55505000</v>
      </c>
      <c r="K1992">
        <v>85000</v>
      </c>
      <c r="L1992">
        <v>55505000</v>
      </c>
    </row>
    <row r="1993" spans="1:12" x14ac:dyDescent="0.3">
      <c r="A1993" s="32">
        <v>44896</v>
      </c>
      <c r="B1993">
        <v>2023</v>
      </c>
      <c r="C1993" t="s">
        <v>70</v>
      </c>
      <c r="D1993" t="s">
        <v>35</v>
      </c>
      <c r="E1993" t="s">
        <v>6</v>
      </c>
      <c r="F1993">
        <v>7750</v>
      </c>
      <c r="G1993">
        <v>75110</v>
      </c>
      <c r="H1993">
        <v>2022</v>
      </c>
      <c r="I1993">
        <v>85000</v>
      </c>
      <c r="J1993">
        <v>658750000</v>
      </c>
      <c r="K1993">
        <v>85000</v>
      </c>
      <c r="L1993">
        <v>658750000</v>
      </c>
    </row>
    <row r="1994" spans="1:12" x14ac:dyDescent="0.3">
      <c r="A1994" s="32">
        <v>44896</v>
      </c>
      <c r="B1994">
        <v>2023</v>
      </c>
      <c r="C1994" t="s">
        <v>70</v>
      </c>
      <c r="D1994" t="s">
        <v>36</v>
      </c>
      <c r="E1994" t="s">
        <v>6</v>
      </c>
      <c r="F1994">
        <v>4112</v>
      </c>
      <c r="G1994">
        <v>40445</v>
      </c>
      <c r="H1994">
        <v>2022</v>
      </c>
      <c r="I1994">
        <v>85000</v>
      </c>
      <c r="J1994">
        <v>349520000</v>
      </c>
      <c r="K1994">
        <v>85000</v>
      </c>
      <c r="L1994">
        <v>349520000</v>
      </c>
    </row>
    <row r="1995" spans="1:12" x14ac:dyDescent="0.3">
      <c r="A1995" s="32">
        <v>44896</v>
      </c>
      <c r="B1995">
        <v>2023</v>
      </c>
      <c r="C1995" t="s">
        <v>70</v>
      </c>
      <c r="D1995" t="s">
        <v>24</v>
      </c>
      <c r="E1995" t="s">
        <v>6</v>
      </c>
      <c r="F1995">
        <v>2328</v>
      </c>
      <c r="G1995">
        <v>64980</v>
      </c>
      <c r="H1995">
        <v>2022</v>
      </c>
      <c r="I1995">
        <v>85000</v>
      </c>
      <c r="J1995">
        <v>197880000</v>
      </c>
      <c r="K1995">
        <v>85000</v>
      </c>
      <c r="L1995">
        <v>197880000</v>
      </c>
    </row>
    <row r="1996" spans="1:12" x14ac:dyDescent="0.3">
      <c r="A1996" s="32">
        <v>44896</v>
      </c>
      <c r="B1996">
        <v>2023</v>
      </c>
      <c r="C1996" t="s">
        <v>70</v>
      </c>
      <c r="D1996" t="s">
        <v>37</v>
      </c>
      <c r="E1996" t="s">
        <v>6</v>
      </c>
      <c r="F1996">
        <v>13076</v>
      </c>
      <c r="G1996">
        <v>136534</v>
      </c>
      <c r="H1996">
        <v>2022</v>
      </c>
      <c r="I1996">
        <v>85000</v>
      </c>
      <c r="J1996">
        <v>1111460000</v>
      </c>
      <c r="K1996">
        <v>85000</v>
      </c>
      <c r="L1996">
        <v>1111460000</v>
      </c>
    </row>
    <row r="1997" spans="1:12" x14ac:dyDescent="0.3">
      <c r="A1997" s="32">
        <v>44896</v>
      </c>
      <c r="B1997">
        <v>2023</v>
      </c>
      <c r="C1997" t="s">
        <v>70</v>
      </c>
      <c r="D1997" t="s">
        <v>15</v>
      </c>
      <c r="E1997" t="s">
        <v>6</v>
      </c>
      <c r="F1997">
        <v>63</v>
      </c>
      <c r="G1997">
        <v>4150</v>
      </c>
      <c r="H1997">
        <v>2022</v>
      </c>
      <c r="I1997">
        <v>85000</v>
      </c>
      <c r="J1997">
        <v>5355000</v>
      </c>
      <c r="K1997">
        <v>85000</v>
      </c>
      <c r="L1997">
        <v>5355000</v>
      </c>
    </row>
    <row r="1998" spans="1:12" x14ac:dyDescent="0.3">
      <c r="A1998" s="32">
        <v>44896</v>
      </c>
      <c r="B1998">
        <v>2023</v>
      </c>
      <c r="C1998" t="s">
        <v>70</v>
      </c>
      <c r="D1998" t="s">
        <v>17</v>
      </c>
      <c r="E1998" t="s">
        <v>6</v>
      </c>
      <c r="F1998">
        <v>11</v>
      </c>
      <c r="G1998">
        <v>1792</v>
      </c>
      <c r="H1998">
        <v>2022</v>
      </c>
      <c r="I1998">
        <v>85000</v>
      </c>
      <c r="J1998">
        <v>935000</v>
      </c>
      <c r="K1998">
        <v>85000</v>
      </c>
      <c r="L1998">
        <v>935000</v>
      </c>
    </row>
    <row r="1999" spans="1:12" x14ac:dyDescent="0.3">
      <c r="A1999" s="32">
        <v>44896</v>
      </c>
      <c r="B1999">
        <v>2023</v>
      </c>
      <c r="C1999" t="s">
        <v>70</v>
      </c>
      <c r="D1999" t="s">
        <v>25</v>
      </c>
      <c r="E1999" t="s">
        <v>6</v>
      </c>
      <c r="F1999">
        <v>2379</v>
      </c>
      <c r="G1999">
        <v>38217</v>
      </c>
      <c r="H1999">
        <v>2022</v>
      </c>
      <c r="I1999">
        <v>85000</v>
      </c>
      <c r="J1999">
        <v>202215000</v>
      </c>
      <c r="K1999">
        <v>85000</v>
      </c>
      <c r="L1999">
        <v>202215000</v>
      </c>
    </row>
    <row r="2000" spans="1:12" x14ac:dyDescent="0.3">
      <c r="A2000" s="32">
        <v>44896</v>
      </c>
      <c r="B2000">
        <v>2023</v>
      </c>
      <c r="C2000" t="s">
        <v>70</v>
      </c>
      <c r="D2000" t="s">
        <v>19</v>
      </c>
      <c r="E2000" t="s">
        <v>6</v>
      </c>
      <c r="F2000">
        <v>177</v>
      </c>
      <c r="G2000">
        <v>2396</v>
      </c>
      <c r="H2000">
        <v>2022</v>
      </c>
      <c r="I2000">
        <v>85000</v>
      </c>
      <c r="J2000">
        <v>15045000</v>
      </c>
      <c r="K2000">
        <v>85000</v>
      </c>
      <c r="L2000">
        <v>15045000</v>
      </c>
    </row>
    <row r="2001" spans="1:12" x14ac:dyDescent="0.3">
      <c r="A2001" s="32">
        <v>44896</v>
      </c>
      <c r="B2001">
        <v>2023</v>
      </c>
      <c r="C2001" t="s">
        <v>70</v>
      </c>
      <c r="D2001" t="s">
        <v>26</v>
      </c>
      <c r="E2001" t="s">
        <v>6</v>
      </c>
      <c r="F2001">
        <v>635</v>
      </c>
      <c r="G2001">
        <v>35992</v>
      </c>
      <c r="H2001">
        <v>2022</v>
      </c>
      <c r="I2001">
        <v>85000</v>
      </c>
      <c r="J2001">
        <v>53975000</v>
      </c>
      <c r="K2001">
        <v>85000</v>
      </c>
      <c r="L2001">
        <v>53975000</v>
      </c>
    </row>
    <row r="2002" spans="1:12" x14ac:dyDescent="0.3">
      <c r="A2002" s="32">
        <v>44896</v>
      </c>
      <c r="B2002">
        <v>2023</v>
      </c>
      <c r="C2002" t="s">
        <v>70</v>
      </c>
      <c r="D2002" t="s">
        <v>38</v>
      </c>
      <c r="E2002" t="s">
        <v>6</v>
      </c>
      <c r="F2002">
        <v>5060</v>
      </c>
      <c r="G2002">
        <v>57108</v>
      </c>
      <c r="H2002">
        <v>2022</v>
      </c>
      <c r="I2002">
        <v>85000</v>
      </c>
      <c r="J2002">
        <v>430100000</v>
      </c>
      <c r="K2002">
        <v>85000</v>
      </c>
      <c r="L2002">
        <v>430100000</v>
      </c>
    </row>
    <row r="2003" spans="1:12" x14ac:dyDescent="0.3">
      <c r="A2003" s="32">
        <v>44896</v>
      </c>
      <c r="B2003">
        <v>2023</v>
      </c>
      <c r="C2003" t="s">
        <v>70</v>
      </c>
      <c r="D2003" t="s">
        <v>39</v>
      </c>
      <c r="E2003" t="s">
        <v>6</v>
      </c>
      <c r="F2003">
        <v>4991</v>
      </c>
      <c r="G2003">
        <v>77848</v>
      </c>
      <c r="H2003">
        <v>2022</v>
      </c>
      <c r="I2003">
        <v>85000</v>
      </c>
      <c r="J2003">
        <v>424235000</v>
      </c>
      <c r="K2003">
        <v>85000</v>
      </c>
      <c r="L2003">
        <v>424235000</v>
      </c>
    </row>
    <row r="2004" spans="1:12" x14ac:dyDescent="0.3">
      <c r="A2004" s="32">
        <v>44896</v>
      </c>
      <c r="B2004">
        <v>2023</v>
      </c>
      <c r="C2004" t="s">
        <v>70</v>
      </c>
      <c r="D2004" t="s">
        <v>20</v>
      </c>
      <c r="E2004" t="s">
        <v>6</v>
      </c>
      <c r="F2004">
        <v>57</v>
      </c>
      <c r="G2004">
        <v>3393</v>
      </c>
      <c r="H2004">
        <v>2022</v>
      </c>
      <c r="I2004">
        <v>85000</v>
      </c>
      <c r="J2004">
        <v>4845000</v>
      </c>
      <c r="K2004">
        <v>85000</v>
      </c>
      <c r="L2004">
        <v>4845000</v>
      </c>
    </row>
    <row r="2005" spans="1:12" x14ac:dyDescent="0.3">
      <c r="A2005" s="32">
        <v>44896</v>
      </c>
      <c r="B2005">
        <v>2023</v>
      </c>
      <c r="C2005" t="s">
        <v>70</v>
      </c>
      <c r="D2005" t="s">
        <v>40</v>
      </c>
      <c r="E2005" t="s">
        <v>6</v>
      </c>
      <c r="F2005">
        <v>2334</v>
      </c>
      <c r="G2005">
        <v>134747</v>
      </c>
      <c r="H2005">
        <v>2022</v>
      </c>
      <c r="I2005">
        <v>85000</v>
      </c>
      <c r="J2005">
        <v>198390000</v>
      </c>
      <c r="K2005">
        <v>85000</v>
      </c>
      <c r="L2005">
        <v>198390000</v>
      </c>
    </row>
    <row r="2006" spans="1:12" x14ac:dyDescent="0.3">
      <c r="A2006" s="32">
        <v>44896</v>
      </c>
      <c r="B2006">
        <v>2023</v>
      </c>
      <c r="C2006" t="s">
        <v>70</v>
      </c>
      <c r="D2006" t="s">
        <v>27</v>
      </c>
      <c r="E2006" t="s">
        <v>6</v>
      </c>
      <c r="F2006">
        <v>581</v>
      </c>
      <c r="G2006">
        <v>10627</v>
      </c>
      <c r="H2006">
        <v>2022</v>
      </c>
      <c r="I2006">
        <v>85000</v>
      </c>
      <c r="J2006">
        <v>49385000</v>
      </c>
      <c r="K2006">
        <v>85000</v>
      </c>
      <c r="L2006">
        <v>49385000</v>
      </c>
    </row>
    <row r="2007" spans="1:12" x14ac:dyDescent="0.3">
      <c r="A2007" s="32">
        <v>44896</v>
      </c>
      <c r="B2007">
        <v>2023</v>
      </c>
      <c r="C2007" t="s">
        <v>70</v>
      </c>
      <c r="D2007" t="s">
        <v>41</v>
      </c>
      <c r="E2007" t="s">
        <v>6</v>
      </c>
      <c r="F2007">
        <v>1047</v>
      </c>
      <c r="G2007">
        <v>69018</v>
      </c>
      <c r="H2007">
        <v>2022</v>
      </c>
      <c r="I2007">
        <v>85000</v>
      </c>
      <c r="J2007">
        <v>88995000</v>
      </c>
      <c r="K2007">
        <v>85000</v>
      </c>
      <c r="L2007">
        <v>88995000</v>
      </c>
    </row>
    <row r="2008" spans="1:12" x14ac:dyDescent="0.3">
      <c r="A2008" s="32">
        <v>44927</v>
      </c>
      <c r="B2008">
        <v>2023</v>
      </c>
      <c r="C2008" t="s">
        <v>69</v>
      </c>
      <c r="D2008" t="s">
        <v>32</v>
      </c>
      <c r="E2008" t="s">
        <v>6</v>
      </c>
      <c r="F2008">
        <v>2680</v>
      </c>
      <c r="G2008">
        <v>49537</v>
      </c>
      <c r="H2008">
        <v>2023</v>
      </c>
      <c r="I2008">
        <v>85000</v>
      </c>
      <c r="J2008">
        <v>227800000</v>
      </c>
      <c r="K2008">
        <v>85000</v>
      </c>
      <c r="L2008">
        <v>227800000</v>
      </c>
    </row>
    <row r="2009" spans="1:12" x14ac:dyDescent="0.3">
      <c r="A2009" s="32">
        <v>44927</v>
      </c>
      <c r="B2009">
        <v>2023</v>
      </c>
      <c r="C2009" t="s">
        <v>69</v>
      </c>
      <c r="D2009" t="s">
        <v>10</v>
      </c>
      <c r="E2009" t="s">
        <v>6</v>
      </c>
      <c r="F2009">
        <v>142</v>
      </c>
      <c r="G2009">
        <v>41897</v>
      </c>
      <c r="H2009">
        <v>2023</v>
      </c>
      <c r="I2009">
        <v>85000</v>
      </c>
      <c r="J2009">
        <v>12070000</v>
      </c>
      <c r="K2009">
        <v>85000</v>
      </c>
      <c r="L2009">
        <v>12070000</v>
      </c>
    </row>
    <row r="2010" spans="1:12" x14ac:dyDescent="0.3">
      <c r="A2010" s="32">
        <v>44927</v>
      </c>
      <c r="B2010">
        <v>2023</v>
      </c>
      <c r="C2010" t="s">
        <v>69</v>
      </c>
      <c r="D2010" t="s">
        <v>21</v>
      </c>
      <c r="E2010" t="s">
        <v>6</v>
      </c>
      <c r="F2010">
        <v>987</v>
      </c>
      <c r="G2010">
        <v>63994</v>
      </c>
      <c r="H2010">
        <v>2023</v>
      </c>
      <c r="I2010">
        <v>85000</v>
      </c>
      <c r="J2010">
        <v>83895000</v>
      </c>
      <c r="K2010">
        <v>85000</v>
      </c>
      <c r="L2010">
        <v>83895000</v>
      </c>
    </row>
    <row r="2011" spans="1:12" x14ac:dyDescent="0.3">
      <c r="A2011" s="32">
        <v>44927</v>
      </c>
      <c r="B2011">
        <v>2023</v>
      </c>
      <c r="C2011" t="s">
        <v>69</v>
      </c>
      <c r="D2011" t="s">
        <v>22</v>
      </c>
      <c r="E2011" t="s">
        <v>6</v>
      </c>
      <c r="F2011">
        <v>172</v>
      </c>
      <c r="G2011">
        <v>1977</v>
      </c>
      <c r="H2011">
        <v>2023</v>
      </c>
      <c r="I2011">
        <v>85000</v>
      </c>
      <c r="J2011">
        <v>14620000</v>
      </c>
      <c r="K2011">
        <v>85000</v>
      </c>
      <c r="L2011">
        <v>14620000</v>
      </c>
    </row>
    <row r="2012" spans="1:12" x14ac:dyDescent="0.3">
      <c r="A2012" s="32">
        <v>44927</v>
      </c>
      <c r="B2012">
        <v>2023</v>
      </c>
      <c r="C2012" t="s">
        <v>69</v>
      </c>
      <c r="D2012" t="s">
        <v>11</v>
      </c>
      <c r="E2012" t="s">
        <v>6</v>
      </c>
      <c r="F2012">
        <v>1923</v>
      </c>
      <c r="G2012">
        <v>35000</v>
      </c>
      <c r="H2012">
        <v>2023</v>
      </c>
      <c r="I2012">
        <v>85000</v>
      </c>
      <c r="J2012">
        <v>163455000</v>
      </c>
      <c r="K2012">
        <v>85000</v>
      </c>
      <c r="L2012">
        <v>163455000</v>
      </c>
    </row>
    <row r="2013" spans="1:12" x14ac:dyDescent="0.3">
      <c r="A2013" s="32">
        <v>44927</v>
      </c>
      <c r="B2013">
        <v>2023</v>
      </c>
      <c r="C2013" t="s">
        <v>69</v>
      </c>
      <c r="D2013" t="s">
        <v>12</v>
      </c>
      <c r="E2013" t="s">
        <v>6</v>
      </c>
      <c r="F2013">
        <v>9</v>
      </c>
      <c r="G2013">
        <v>698</v>
      </c>
      <c r="H2013">
        <v>2023</v>
      </c>
      <c r="I2013">
        <v>85000</v>
      </c>
      <c r="J2013">
        <v>765000</v>
      </c>
      <c r="K2013">
        <v>85000</v>
      </c>
      <c r="L2013">
        <v>765000</v>
      </c>
    </row>
    <row r="2014" spans="1:12" x14ac:dyDescent="0.3">
      <c r="A2014" s="32">
        <v>44927</v>
      </c>
      <c r="B2014">
        <v>2023</v>
      </c>
      <c r="C2014" t="s">
        <v>69</v>
      </c>
      <c r="D2014" t="s">
        <v>23</v>
      </c>
      <c r="E2014" t="s">
        <v>6</v>
      </c>
      <c r="F2014">
        <v>3285</v>
      </c>
      <c r="G2014">
        <v>35973</v>
      </c>
      <c r="H2014">
        <v>2023</v>
      </c>
      <c r="I2014">
        <v>85000</v>
      </c>
      <c r="J2014">
        <v>279225000</v>
      </c>
      <c r="K2014">
        <v>85000</v>
      </c>
      <c r="L2014">
        <v>279225000</v>
      </c>
    </row>
    <row r="2015" spans="1:12" x14ac:dyDescent="0.3">
      <c r="A2015" s="32">
        <v>44927</v>
      </c>
      <c r="B2015">
        <v>2023</v>
      </c>
      <c r="C2015" t="s">
        <v>69</v>
      </c>
      <c r="D2015" t="s">
        <v>33</v>
      </c>
      <c r="E2015" t="s">
        <v>6</v>
      </c>
      <c r="F2015">
        <v>662</v>
      </c>
      <c r="G2015">
        <v>4457</v>
      </c>
      <c r="H2015">
        <v>2023</v>
      </c>
      <c r="I2015">
        <v>85000</v>
      </c>
      <c r="J2015">
        <v>56270000</v>
      </c>
      <c r="K2015">
        <v>85000</v>
      </c>
      <c r="L2015">
        <v>56270000</v>
      </c>
    </row>
    <row r="2016" spans="1:12" x14ac:dyDescent="0.3">
      <c r="A2016" s="32">
        <v>44927</v>
      </c>
      <c r="B2016">
        <v>2023</v>
      </c>
      <c r="C2016" t="s">
        <v>69</v>
      </c>
      <c r="D2016" t="s">
        <v>34</v>
      </c>
      <c r="E2016" t="s">
        <v>6</v>
      </c>
      <c r="F2016">
        <v>5873</v>
      </c>
      <c r="G2016">
        <v>70897</v>
      </c>
      <c r="H2016">
        <v>2023</v>
      </c>
      <c r="I2016">
        <v>85000</v>
      </c>
      <c r="J2016">
        <v>499205000</v>
      </c>
      <c r="K2016">
        <v>85000</v>
      </c>
      <c r="L2016">
        <v>499205000</v>
      </c>
    </row>
    <row r="2017" spans="1:12" x14ac:dyDescent="0.3">
      <c r="A2017" s="32">
        <v>44927</v>
      </c>
      <c r="B2017">
        <v>2023</v>
      </c>
      <c r="C2017" t="s">
        <v>69</v>
      </c>
      <c r="D2017" t="s">
        <v>30</v>
      </c>
      <c r="E2017" t="s">
        <v>6</v>
      </c>
      <c r="F2017">
        <v>706</v>
      </c>
      <c r="G2017">
        <v>29990</v>
      </c>
      <c r="H2017">
        <v>2023</v>
      </c>
      <c r="I2017">
        <v>85000</v>
      </c>
      <c r="J2017">
        <v>60010000</v>
      </c>
      <c r="K2017">
        <v>85000</v>
      </c>
      <c r="L2017">
        <v>60010000</v>
      </c>
    </row>
    <row r="2018" spans="1:12" x14ac:dyDescent="0.3">
      <c r="A2018" s="32">
        <v>44927</v>
      </c>
      <c r="B2018">
        <v>2023</v>
      </c>
      <c r="C2018" t="s">
        <v>69</v>
      </c>
      <c r="D2018" t="s">
        <v>28</v>
      </c>
      <c r="E2018" t="s">
        <v>6</v>
      </c>
      <c r="F2018">
        <v>78</v>
      </c>
      <c r="G2018">
        <v>4421</v>
      </c>
      <c r="H2018">
        <v>2023</v>
      </c>
      <c r="I2018">
        <v>85000</v>
      </c>
      <c r="J2018">
        <v>6630000</v>
      </c>
      <c r="K2018">
        <v>85000</v>
      </c>
      <c r="L2018">
        <v>6630000</v>
      </c>
    </row>
    <row r="2019" spans="1:12" x14ac:dyDescent="0.3">
      <c r="A2019" s="32">
        <v>44927</v>
      </c>
      <c r="B2019">
        <v>2023</v>
      </c>
      <c r="C2019" t="s">
        <v>69</v>
      </c>
      <c r="D2019" t="s">
        <v>13</v>
      </c>
      <c r="E2019" t="s">
        <v>6</v>
      </c>
      <c r="F2019">
        <v>115</v>
      </c>
      <c r="G2019">
        <v>3934</v>
      </c>
      <c r="H2019">
        <v>2023</v>
      </c>
      <c r="I2019">
        <v>85000</v>
      </c>
      <c r="J2019">
        <v>9775000</v>
      </c>
      <c r="K2019">
        <v>85000</v>
      </c>
      <c r="L2019">
        <v>9775000</v>
      </c>
    </row>
    <row r="2020" spans="1:12" x14ac:dyDescent="0.3">
      <c r="A2020" s="32">
        <v>44927</v>
      </c>
      <c r="B2020">
        <v>2023</v>
      </c>
      <c r="C2020" t="s">
        <v>69</v>
      </c>
      <c r="D2020" t="s">
        <v>31</v>
      </c>
      <c r="E2020" t="s">
        <v>6</v>
      </c>
      <c r="F2020">
        <v>655</v>
      </c>
      <c r="G2020">
        <v>27267</v>
      </c>
      <c r="H2020">
        <v>2023</v>
      </c>
      <c r="I2020">
        <v>85000</v>
      </c>
      <c r="J2020">
        <v>55675000</v>
      </c>
      <c r="K2020">
        <v>85000</v>
      </c>
      <c r="L2020">
        <v>55675000</v>
      </c>
    </row>
    <row r="2021" spans="1:12" x14ac:dyDescent="0.3">
      <c r="A2021" s="32">
        <v>44927</v>
      </c>
      <c r="B2021">
        <v>2023</v>
      </c>
      <c r="C2021" t="s">
        <v>69</v>
      </c>
      <c r="D2021" t="s">
        <v>35</v>
      </c>
      <c r="E2021" t="s">
        <v>6</v>
      </c>
      <c r="F2021">
        <v>9969</v>
      </c>
      <c r="G2021">
        <v>94898</v>
      </c>
      <c r="H2021">
        <v>2023</v>
      </c>
      <c r="I2021">
        <v>85000</v>
      </c>
      <c r="J2021">
        <v>847365000</v>
      </c>
      <c r="K2021">
        <v>85000</v>
      </c>
      <c r="L2021">
        <v>847365000</v>
      </c>
    </row>
    <row r="2022" spans="1:12" x14ac:dyDescent="0.3">
      <c r="A2022" s="32">
        <v>44927</v>
      </c>
      <c r="B2022">
        <v>2023</v>
      </c>
      <c r="C2022" t="s">
        <v>69</v>
      </c>
      <c r="D2022" t="s">
        <v>36</v>
      </c>
      <c r="E2022" t="s">
        <v>6</v>
      </c>
      <c r="F2022">
        <v>4667</v>
      </c>
      <c r="G2022">
        <v>43110</v>
      </c>
      <c r="H2022">
        <v>2023</v>
      </c>
      <c r="I2022">
        <v>85000</v>
      </c>
      <c r="J2022">
        <v>396695000</v>
      </c>
      <c r="K2022">
        <v>85000</v>
      </c>
      <c r="L2022">
        <v>396695000</v>
      </c>
    </row>
    <row r="2023" spans="1:12" x14ac:dyDescent="0.3">
      <c r="A2023" s="32">
        <v>44927</v>
      </c>
      <c r="B2023">
        <v>2023</v>
      </c>
      <c r="C2023" t="s">
        <v>69</v>
      </c>
      <c r="D2023" t="s">
        <v>24</v>
      </c>
      <c r="E2023" t="s">
        <v>6</v>
      </c>
      <c r="F2023">
        <v>2443</v>
      </c>
      <c r="G2023">
        <v>80312</v>
      </c>
      <c r="H2023">
        <v>2023</v>
      </c>
      <c r="I2023">
        <v>85000</v>
      </c>
      <c r="J2023">
        <v>207655000</v>
      </c>
      <c r="K2023">
        <v>85000</v>
      </c>
      <c r="L2023">
        <v>207655000</v>
      </c>
    </row>
    <row r="2024" spans="1:12" x14ac:dyDescent="0.3">
      <c r="A2024" s="32">
        <v>44927</v>
      </c>
      <c r="B2024">
        <v>2023</v>
      </c>
      <c r="C2024" t="s">
        <v>69</v>
      </c>
      <c r="D2024" t="s">
        <v>37</v>
      </c>
      <c r="E2024" t="s">
        <v>6</v>
      </c>
      <c r="F2024">
        <v>13802</v>
      </c>
      <c r="G2024">
        <v>148279</v>
      </c>
      <c r="H2024">
        <v>2023</v>
      </c>
      <c r="I2024">
        <v>85000</v>
      </c>
      <c r="J2024">
        <v>1173170000</v>
      </c>
      <c r="K2024">
        <v>85000</v>
      </c>
      <c r="L2024">
        <v>1173170000</v>
      </c>
    </row>
    <row r="2025" spans="1:12" x14ac:dyDescent="0.3">
      <c r="A2025" s="32">
        <v>44927</v>
      </c>
      <c r="B2025">
        <v>2023</v>
      </c>
      <c r="C2025" t="s">
        <v>69</v>
      </c>
      <c r="D2025" t="s">
        <v>15</v>
      </c>
      <c r="E2025" t="s">
        <v>6</v>
      </c>
      <c r="F2025">
        <v>7</v>
      </c>
      <c r="G2025">
        <v>3158</v>
      </c>
      <c r="H2025">
        <v>2023</v>
      </c>
      <c r="I2025">
        <v>85000</v>
      </c>
      <c r="J2025">
        <v>595000</v>
      </c>
      <c r="K2025">
        <v>85000</v>
      </c>
      <c r="L2025">
        <v>595000</v>
      </c>
    </row>
    <row r="2026" spans="1:12" x14ac:dyDescent="0.3">
      <c r="A2026" s="32">
        <v>44927</v>
      </c>
      <c r="B2026">
        <v>2023</v>
      </c>
      <c r="C2026" t="s">
        <v>69</v>
      </c>
      <c r="D2026" t="s">
        <v>16</v>
      </c>
      <c r="E2026" t="s">
        <v>6</v>
      </c>
      <c r="F2026">
        <v>4</v>
      </c>
      <c r="G2026">
        <v>1372</v>
      </c>
      <c r="H2026">
        <v>2023</v>
      </c>
      <c r="I2026">
        <v>85000</v>
      </c>
      <c r="J2026">
        <v>340000</v>
      </c>
      <c r="K2026">
        <v>85000</v>
      </c>
      <c r="L2026">
        <v>340000</v>
      </c>
    </row>
    <row r="2027" spans="1:12" x14ac:dyDescent="0.3">
      <c r="A2027" s="32">
        <v>44927</v>
      </c>
      <c r="B2027">
        <v>2023</v>
      </c>
      <c r="C2027" t="s">
        <v>69</v>
      </c>
      <c r="D2027" t="s">
        <v>17</v>
      </c>
      <c r="E2027" t="s">
        <v>6</v>
      </c>
      <c r="F2027">
        <v>10</v>
      </c>
      <c r="G2027">
        <v>1599</v>
      </c>
      <c r="H2027">
        <v>2023</v>
      </c>
      <c r="I2027">
        <v>85000</v>
      </c>
      <c r="J2027">
        <v>850000</v>
      </c>
      <c r="K2027">
        <v>85000</v>
      </c>
      <c r="L2027">
        <v>850000</v>
      </c>
    </row>
    <row r="2028" spans="1:12" x14ac:dyDescent="0.3">
      <c r="A2028" s="32">
        <v>44927</v>
      </c>
      <c r="B2028">
        <v>2023</v>
      </c>
      <c r="C2028" t="s">
        <v>69</v>
      </c>
      <c r="D2028" t="s">
        <v>25</v>
      </c>
      <c r="E2028" t="s">
        <v>6</v>
      </c>
      <c r="F2028">
        <v>2533</v>
      </c>
      <c r="G2028">
        <v>47973</v>
      </c>
      <c r="H2028">
        <v>2023</v>
      </c>
      <c r="I2028">
        <v>85000</v>
      </c>
      <c r="J2028">
        <v>215305000</v>
      </c>
      <c r="K2028">
        <v>85000</v>
      </c>
      <c r="L2028">
        <v>215305000</v>
      </c>
    </row>
    <row r="2029" spans="1:12" x14ac:dyDescent="0.3">
      <c r="A2029" s="32">
        <v>44927</v>
      </c>
      <c r="B2029">
        <v>2023</v>
      </c>
      <c r="C2029" t="s">
        <v>69</v>
      </c>
      <c r="D2029" t="s">
        <v>19</v>
      </c>
      <c r="E2029" t="s">
        <v>6</v>
      </c>
      <c r="F2029">
        <v>197</v>
      </c>
      <c r="G2029">
        <v>4395</v>
      </c>
      <c r="H2029">
        <v>2023</v>
      </c>
      <c r="I2029">
        <v>85000</v>
      </c>
      <c r="J2029">
        <v>16745000</v>
      </c>
      <c r="K2029">
        <v>85000</v>
      </c>
      <c r="L2029">
        <v>16745000</v>
      </c>
    </row>
    <row r="2030" spans="1:12" x14ac:dyDescent="0.3">
      <c r="A2030" s="32">
        <v>44927</v>
      </c>
      <c r="B2030">
        <v>2023</v>
      </c>
      <c r="C2030" t="s">
        <v>69</v>
      </c>
      <c r="D2030" t="s">
        <v>26</v>
      </c>
      <c r="E2030" t="s">
        <v>6</v>
      </c>
      <c r="F2030">
        <v>590</v>
      </c>
      <c r="G2030">
        <v>33117</v>
      </c>
      <c r="H2030">
        <v>2023</v>
      </c>
      <c r="I2030">
        <v>85000</v>
      </c>
      <c r="J2030">
        <v>50150000</v>
      </c>
      <c r="K2030">
        <v>85000</v>
      </c>
      <c r="L2030">
        <v>50150000</v>
      </c>
    </row>
    <row r="2031" spans="1:12" x14ac:dyDescent="0.3">
      <c r="A2031" s="32">
        <v>44927</v>
      </c>
      <c r="B2031">
        <v>2023</v>
      </c>
      <c r="C2031" t="s">
        <v>69</v>
      </c>
      <c r="D2031" t="s">
        <v>38</v>
      </c>
      <c r="E2031" t="s">
        <v>6</v>
      </c>
      <c r="F2031">
        <v>4624</v>
      </c>
      <c r="G2031">
        <v>62966</v>
      </c>
      <c r="H2031">
        <v>2023</v>
      </c>
      <c r="I2031">
        <v>85000</v>
      </c>
      <c r="J2031">
        <v>393040000</v>
      </c>
      <c r="K2031">
        <v>85000</v>
      </c>
      <c r="L2031">
        <v>393040000</v>
      </c>
    </row>
    <row r="2032" spans="1:12" x14ac:dyDescent="0.3">
      <c r="A2032" s="32">
        <v>44927</v>
      </c>
      <c r="B2032">
        <v>2023</v>
      </c>
      <c r="C2032" t="s">
        <v>69</v>
      </c>
      <c r="D2032" t="s">
        <v>39</v>
      </c>
      <c r="E2032" t="s">
        <v>6</v>
      </c>
      <c r="F2032">
        <v>5505</v>
      </c>
      <c r="G2032">
        <v>135769</v>
      </c>
      <c r="H2032">
        <v>2023</v>
      </c>
      <c r="I2032">
        <v>85000</v>
      </c>
      <c r="J2032">
        <v>467925000</v>
      </c>
      <c r="K2032">
        <v>85000</v>
      </c>
      <c r="L2032">
        <v>467925000</v>
      </c>
    </row>
    <row r="2033" spans="1:12" x14ac:dyDescent="0.3">
      <c r="A2033" s="32">
        <v>44927</v>
      </c>
      <c r="B2033">
        <v>2023</v>
      </c>
      <c r="C2033" t="s">
        <v>69</v>
      </c>
      <c r="D2033" t="s">
        <v>20</v>
      </c>
      <c r="E2033" t="s">
        <v>6</v>
      </c>
      <c r="F2033">
        <v>8</v>
      </c>
      <c r="G2033">
        <v>2766</v>
      </c>
      <c r="H2033">
        <v>2023</v>
      </c>
      <c r="I2033">
        <v>85000</v>
      </c>
      <c r="J2033">
        <v>680000</v>
      </c>
      <c r="K2033">
        <v>85000</v>
      </c>
      <c r="L2033">
        <v>680000</v>
      </c>
    </row>
    <row r="2034" spans="1:12" x14ac:dyDescent="0.3">
      <c r="A2034" s="32">
        <v>44927</v>
      </c>
      <c r="B2034">
        <v>2023</v>
      </c>
      <c r="C2034" t="s">
        <v>69</v>
      </c>
      <c r="D2034" t="s">
        <v>40</v>
      </c>
      <c r="E2034" t="s">
        <v>6</v>
      </c>
      <c r="F2034">
        <v>1952</v>
      </c>
      <c r="G2034">
        <v>171721</v>
      </c>
      <c r="H2034">
        <v>2023</v>
      </c>
      <c r="I2034">
        <v>85000</v>
      </c>
      <c r="J2034">
        <v>165920000</v>
      </c>
      <c r="K2034">
        <v>85000</v>
      </c>
      <c r="L2034">
        <v>165920000</v>
      </c>
    </row>
    <row r="2035" spans="1:12" x14ac:dyDescent="0.3">
      <c r="A2035" s="32">
        <v>44927</v>
      </c>
      <c r="B2035">
        <v>2023</v>
      </c>
      <c r="C2035" t="s">
        <v>69</v>
      </c>
      <c r="D2035" t="s">
        <v>27</v>
      </c>
      <c r="E2035" t="s">
        <v>6</v>
      </c>
      <c r="F2035">
        <v>447</v>
      </c>
      <c r="G2035">
        <v>12862</v>
      </c>
      <c r="H2035">
        <v>2023</v>
      </c>
      <c r="I2035">
        <v>85000</v>
      </c>
      <c r="J2035">
        <v>37995000</v>
      </c>
      <c r="K2035">
        <v>85000</v>
      </c>
      <c r="L2035">
        <v>37995000</v>
      </c>
    </row>
    <row r="2036" spans="1:12" x14ac:dyDescent="0.3">
      <c r="A2036" s="32">
        <v>44927</v>
      </c>
      <c r="B2036">
        <v>2023</v>
      </c>
      <c r="C2036" t="s">
        <v>69</v>
      </c>
      <c r="D2036" t="s">
        <v>41</v>
      </c>
      <c r="E2036" t="s">
        <v>6</v>
      </c>
      <c r="F2036">
        <v>632</v>
      </c>
      <c r="G2036">
        <v>52431</v>
      </c>
      <c r="H2036">
        <v>2023</v>
      </c>
      <c r="I2036">
        <v>85000</v>
      </c>
      <c r="J2036">
        <v>53720000</v>
      </c>
      <c r="K2036">
        <v>85000</v>
      </c>
      <c r="L2036">
        <v>53720000</v>
      </c>
    </row>
    <row r="2037" spans="1:12" x14ac:dyDescent="0.3">
      <c r="A2037" s="32">
        <v>44958</v>
      </c>
      <c r="B2037">
        <v>2023</v>
      </c>
      <c r="C2037" t="s">
        <v>69</v>
      </c>
      <c r="D2037" t="s">
        <v>32</v>
      </c>
      <c r="E2037" t="s">
        <v>6</v>
      </c>
      <c r="F2037">
        <v>2907</v>
      </c>
      <c r="G2037">
        <v>51810</v>
      </c>
      <c r="H2037">
        <v>2023</v>
      </c>
      <c r="I2037">
        <v>85000</v>
      </c>
      <c r="J2037">
        <v>247095000</v>
      </c>
      <c r="K2037">
        <v>85000</v>
      </c>
      <c r="L2037">
        <v>247095000</v>
      </c>
    </row>
    <row r="2038" spans="1:12" x14ac:dyDescent="0.3">
      <c r="A2038" s="32">
        <v>44958</v>
      </c>
      <c r="B2038">
        <v>2023</v>
      </c>
      <c r="C2038" t="s">
        <v>69</v>
      </c>
      <c r="D2038" t="s">
        <v>10</v>
      </c>
      <c r="E2038" t="s">
        <v>6</v>
      </c>
      <c r="F2038">
        <v>190</v>
      </c>
      <c r="G2038">
        <v>36795</v>
      </c>
      <c r="H2038">
        <v>2023</v>
      </c>
      <c r="I2038">
        <v>85000</v>
      </c>
      <c r="J2038">
        <v>16150000</v>
      </c>
      <c r="K2038">
        <v>85000</v>
      </c>
      <c r="L2038">
        <v>16150000</v>
      </c>
    </row>
    <row r="2039" spans="1:12" x14ac:dyDescent="0.3">
      <c r="A2039" s="32">
        <v>44958</v>
      </c>
      <c r="B2039">
        <v>2023</v>
      </c>
      <c r="C2039" t="s">
        <v>69</v>
      </c>
      <c r="D2039" t="s">
        <v>21</v>
      </c>
      <c r="E2039" t="s">
        <v>6</v>
      </c>
      <c r="F2039">
        <v>911</v>
      </c>
      <c r="G2039">
        <v>77926</v>
      </c>
      <c r="H2039">
        <v>2023</v>
      </c>
      <c r="I2039">
        <v>85000</v>
      </c>
      <c r="J2039">
        <v>77435000</v>
      </c>
      <c r="K2039">
        <v>85000</v>
      </c>
      <c r="L2039">
        <v>77435000</v>
      </c>
    </row>
    <row r="2040" spans="1:12" x14ac:dyDescent="0.3">
      <c r="A2040" s="32">
        <v>44958</v>
      </c>
      <c r="B2040">
        <v>2023</v>
      </c>
      <c r="C2040" t="s">
        <v>69</v>
      </c>
      <c r="D2040" t="s">
        <v>22</v>
      </c>
      <c r="E2040" t="s">
        <v>6</v>
      </c>
      <c r="F2040">
        <v>216</v>
      </c>
      <c r="G2040">
        <v>955</v>
      </c>
      <c r="H2040">
        <v>2023</v>
      </c>
      <c r="I2040">
        <v>85000</v>
      </c>
      <c r="J2040">
        <v>18360000</v>
      </c>
      <c r="K2040">
        <v>85000</v>
      </c>
      <c r="L2040">
        <v>18360000</v>
      </c>
    </row>
    <row r="2041" spans="1:12" x14ac:dyDescent="0.3">
      <c r="A2041" s="32">
        <v>44958</v>
      </c>
      <c r="B2041">
        <v>2023</v>
      </c>
      <c r="C2041" t="s">
        <v>69</v>
      </c>
      <c r="D2041" t="s">
        <v>11</v>
      </c>
      <c r="E2041" t="s">
        <v>6</v>
      </c>
      <c r="F2041">
        <v>1874</v>
      </c>
      <c r="G2041">
        <v>30804</v>
      </c>
      <c r="H2041">
        <v>2023</v>
      </c>
      <c r="I2041">
        <v>85000</v>
      </c>
      <c r="J2041">
        <v>159290000</v>
      </c>
      <c r="K2041">
        <v>85000</v>
      </c>
      <c r="L2041">
        <v>159290000</v>
      </c>
    </row>
    <row r="2042" spans="1:12" x14ac:dyDescent="0.3">
      <c r="A2042" s="32">
        <v>44958</v>
      </c>
      <c r="B2042">
        <v>2023</v>
      </c>
      <c r="C2042" t="s">
        <v>69</v>
      </c>
      <c r="D2042" t="s">
        <v>12</v>
      </c>
      <c r="E2042" t="s">
        <v>6</v>
      </c>
      <c r="F2042">
        <v>16</v>
      </c>
      <c r="G2042">
        <v>777</v>
      </c>
      <c r="H2042">
        <v>2023</v>
      </c>
      <c r="I2042">
        <v>85000</v>
      </c>
      <c r="J2042">
        <v>1360000</v>
      </c>
      <c r="K2042">
        <v>85000</v>
      </c>
      <c r="L2042">
        <v>1360000</v>
      </c>
    </row>
    <row r="2043" spans="1:12" x14ac:dyDescent="0.3">
      <c r="A2043" s="32">
        <v>44958</v>
      </c>
      <c r="B2043">
        <v>2023</v>
      </c>
      <c r="C2043" t="s">
        <v>69</v>
      </c>
      <c r="D2043" t="s">
        <v>23</v>
      </c>
      <c r="E2043" t="s">
        <v>6</v>
      </c>
      <c r="F2043">
        <v>2800</v>
      </c>
      <c r="G2043">
        <v>29396</v>
      </c>
      <c r="H2043">
        <v>2023</v>
      </c>
      <c r="I2043">
        <v>85000</v>
      </c>
      <c r="J2043">
        <v>238000000</v>
      </c>
      <c r="K2043">
        <v>85000</v>
      </c>
      <c r="L2043">
        <v>238000000</v>
      </c>
    </row>
    <row r="2044" spans="1:12" x14ac:dyDescent="0.3">
      <c r="A2044" s="32">
        <v>44958</v>
      </c>
      <c r="B2044">
        <v>2023</v>
      </c>
      <c r="C2044" t="s">
        <v>69</v>
      </c>
      <c r="D2044" t="s">
        <v>33</v>
      </c>
      <c r="E2044" t="s">
        <v>6</v>
      </c>
      <c r="F2044">
        <v>628</v>
      </c>
      <c r="G2044">
        <v>3919</v>
      </c>
      <c r="H2044">
        <v>2023</v>
      </c>
      <c r="I2044">
        <v>85000</v>
      </c>
      <c r="J2044">
        <v>53380000</v>
      </c>
      <c r="K2044">
        <v>85000</v>
      </c>
      <c r="L2044">
        <v>53380000</v>
      </c>
    </row>
    <row r="2045" spans="1:12" x14ac:dyDescent="0.3">
      <c r="A2045" s="32">
        <v>44958</v>
      </c>
      <c r="B2045">
        <v>2023</v>
      </c>
      <c r="C2045" t="s">
        <v>69</v>
      </c>
      <c r="D2045" t="s">
        <v>34</v>
      </c>
      <c r="E2045" t="s">
        <v>6</v>
      </c>
      <c r="F2045">
        <v>6757</v>
      </c>
      <c r="G2045">
        <v>85424</v>
      </c>
      <c r="H2045">
        <v>2023</v>
      </c>
      <c r="I2045">
        <v>85000</v>
      </c>
      <c r="J2045">
        <v>574345000</v>
      </c>
      <c r="K2045">
        <v>85000</v>
      </c>
      <c r="L2045">
        <v>574345000</v>
      </c>
    </row>
    <row r="2046" spans="1:12" x14ac:dyDescent="0.3">
      <c r="A2046" s="32">
        <v>44958</v>
      </c>
      <c r="B2046">
        <v>2023</v>
      </c>
      <c r="C2046" t="s">
        <v>69</v>
      </c>
      <c r="D2046" t="s">
        <v>30</v>
      </c>
      <c r="E2046" t="s">
        <v>6</v>
      </c>
      <c r="F2046">
        <v>702</v>
      </c>
      <c r="G2046">
        <v>31279</v>
      </c>
      <c r="H2046">
        <v>2023</v>
      </c>
      <c r="I2046">
        <v>85000</v>
      </c>
      <c r="J2046">
        <v>59670000</v>
      </c>
      <c r="K2046">
        <v>85000</v>
      </c>
      <c r="L2046">
        <v>59670000</v>
      </c>
    </row>
    <row r="2047" spans="1:12" x14ac:dyDescent="0.3">
      <c r="A2047" s="32">
        <v>44958</v>
      </c>
      <c r="B2047">
        <v>2023</v>
      </c>
      <c r="C2047" t="s">
        <v>69</v>
      </c>
      <c r="D2047" t="s">
        <v>28</v>
      </c>
      <c r="E2047" t="s">
        <v>6</v>
      </c>
      <c r="F2047">
        <v>65</v>
      </c>
      <c r="G2047">
        <v>4784</v>
      </c>
      <c r="H2047">
        <v>2023</v>
      </c>
      <c r="I2047">
        <v>85000</v>
      </c>
      <c r="J2047">
        <v>5525000</v>
      </c>
      <c r="K2047">
        <v>85000</v>
      </c>
      <c r="L2047">
        <v>5525000</v>
      </c>
    </row>
    <row r="2048" spans="1:12" x14ac:dyDescent="0.3">
      <c r="A2048" s="32">
        <v>44958</v>
      </c>
      <c r="B2048">
        <v>2023</v>
      </c>
      <c r="C2048" t="s">
        <v>69</v>
      </c>
      <c r="D2048" t="s">
        <v>13</v>
      </c>
      <c r="E2048" t="s">
        <v>6</v>
      </c>
      <c r="F2048">
        <v>147</v>
      </c>
      <c r="G2048">
        <v>4868</v>
      </c>
      <c r="H2048">
        <v>2023</v>
      </c>
      <c r="I2048">
        <v>85000</v>
      </c>
      <c r="J2048">
        <v>12495000</v>
      </c>
      <c r="K2048">
        <v>85000</v>
      </c>
      <c r="L2048">
        <v>12495000</v>
      </c>
    </row>
    <row r="2049" spans="1:12" x14ac:dyDescent="0.3">
      <c r="A2049" s="32">
        <v>44958</v>
      </c>
      <c r="B2049">
        <v>2023</v>
      </c>
      <c r="C2049" t="s">
        <v>69</v>
      </c>
      <c r="D2049" t="s">
        <v>31</v>
      </c>
      <c r="E2049" t="s">
        <v>6</v>
      </c>
      <c r="F2049">
        <v>652</v>
      </c>
      <c r="G2049">
        <v>31633</v>
      </c>
      <c r="H2049">
        <v>2023</v>
      </c>
      <c r="I2049">
        <v>85000</v>
      </c>
      <c r="J2049">
        <v>55420000</v>
      </c>
      <c r="K2049">
        <v>85000</v>
      </c>
      <c r="L2049">
        <v>55420000</v>
      </c>
    </row>
    <row r="2050" spans="1:12" x14ac:dyDescent="0.3">
      <c r="A2050" s="32">
        <v>44958</v>
      </c>
      <c r="B2050">
        <v>2023</v>
      </c>
      <c r="C2050" t="s">
        <v>69</v>
      </c>
      <c r="D2050" t="s">
        <v>35</v>
      </c>
      <c r="E2050" t="s">
        <v>6</v>
      </c>
      <c r="F2050">
        <v>10266</v>
      </c>
      <c r="G2050">
        <v>88323</v>
      </c>
      <c r="H2050">
        <v>2023</v>
      </c>
      <c r="I2050">
        <v>85000</v>
      </c>
      <c r="J2050">
        <v>872610000</v>
      </c>
      <c r="K2050">
        <v>85000</v>
      </c>
      <c r="L2050">
        <v>872610000</v>
      </c>
    </row>
    <row r="2051" spans="1:12" x14ac:dyDescent="0.3">
      <c r="A2051" s="32">
        <v>44958</v>
      </c>
      <c r="B2051">
        <v>2023</v>
      </c>
      <c r="C2051" t="s">
        <v>69</v>
      </c>
      <c r="D2051" t="s">
        <v>36</v>
      </c>
      <c r="E2051" t="s">
        <v>6</v>
      </c>
      <c r="F2051">
        <v>5558</v>
      </c>
      <c r="G2051">
        <v>39985</v>
      </c>
      <c r="H2051">
        <v>2023</v>
      </c>
      <c r="I2051">
        <v>85000</v>
      </c>
      <c r="J2051">
        <v>472430000</v>
      </c>
      <c r="K2051">
        <v>85000</v>
      </c>
      <c r="L2051">
        <v>472430000</v>
      </c>
    </row>
    <row r="2052" spans="1:12" x14ac:dyDescent="0.3">
      <c r="A2052" s="32">
        <v>44958</v>
      </c>
      <c r="B2052">
        <v>2023</v>
      </c>
      <c r="C2052" t="s">
        <v>69</v>
      </c>
      <c r="D2052" t="s">
        <v>24</v>
      </c>
      <c r="E2052" t="s">
        <v>6</v>
      </c>
      <c r="F2052">
        <v>2358</v>
      </c>
      <c r="G2052">
        <v>75150</v>
      </c>
      <c r="H2052">
        <v>2023</v>
      </c>
      <c r="I2052">
        <v>85000</v>
      </c>
      <c r="J2052">
        <v>200430000</v>
      </c>
      <c r="K2052">
        <v>85000</v>
      </c>
      <c r="L2052">
        <v>200430000</v>
      </c>
    </row>
    <row r="2053" spans="1:12" x14ac:dyDescent="0.3">
      <c r="A2053" s="32">
        <v>44958</v>
      </c>
      <c r="B2053">
        <v>2023</v>
      </c>
      <c r="C2053" t="s">
        <v>69</v>
      </c>
      <c r="D2053" t="s">
        <v>37</v>
      </c>
      <c r="E2053" t="s">
        <v>6</v>
      </c>
      <c r="F2053">
        <v>12070</v>
      </c>
      <c r="G2053">
        <v>129508</v>
      </c>
      <c r="H2053">
        <v>2023</v>
      </c>
      <c r="I2053">
        <v>85000</v>
      </c>
      <c r="J2053">
        <v>1025950000</v>
      </c>
      <c r="K2053">
        <v>85000</v>
      </c>
      <c r="L2053">
        <v>1025950000</v>
      </c>
    </row>
    <row r="2054" spans="1:12" x14ac:dyDescent="0.3">
      <c r="A2054" s="32">
        <v>44958</v>
      </c>
      <c r="B2054">
        <v>2023</v>
      </c>
      <c r="C2054" t="s">
        <v>69</v>
      </c>
      <c r="D2054" t="s">
        <v>15</v>
      </c>
      <c r="E2054" t="s">
        <v>6</v>
      </c>
      <c r="F2054">
        <v>14</v>
      </c>
      <c r="G2054">
        <v>2990</v>
      </c>
      <c r="H2054">
        <v>2023</v>
      </c>
      <c r="I2054">
        <v>85000</v>
      </c>
      <c r="J2054">
        <v>1190000</v>
      </c>
      <c r="K2054">
        <v>85000</v>
      </c>
      <c r="L2054">
        <v>1190000</v>
      </c>
    </row>
    <row r="2055" spans="1:12" x14ac:dyDescent="0.3">
      <c r="A2055" s="32">
        <v>44958</v>
      </c>
      <c r="B2055">
        <v>2023</v>
      </c>
      <c r="C2055" t="s">
        <v>69</v>
      </c>
      <c r="D2055" t="s">
        <v>16</v>
      </c>
      <c r="E2055" t="s">
        <v>6</v>
      </c>
      <c r="F2055">
        <v>2</v>
      </c>
      <c r="G2055">
        <v>1192</v>
      </c>
      <c r="H2055">
        <v>2023</v>
      </c>
      <c r="I2055">
        <v>85000</v>
      </c>
      <c r="J2055">
        <v>170000</v>
      </c>
      <c r="K2055">
        <v>85000</v>
      </c>
      <c r="L2055">
        <v>170000</v>
      </c>
    </row>
    <row r="2056" spans="1:12" x14ac:dyDescent="0.3">
      <c r="A2056" s="32">
        <v>44958</v>
      </c>
      <c r="B2056">
        <v>2023</v>
      </c>
      <c r="C2056" t="s">
        <v>69</v>
      </c>
      <c r="D2056" t="s">
        <v>17</v>
      </c>
      <c r="E2056" t="s">
        <v>6</v>
      </c>
      <c r="F2056">
        <v>9</v>
      </c>
      <c r="G2056">
        <v>1655</v>
      </c>
      <c r="H2056">
        <v>2023</v>
      </c>
      <c r="I2056">
        <v>85000</v>
      </c>
      <c r="J2056">
        <v>765000</v>
      </c>
      <c r="K2056">
        <v>85000</v>
      </c>
      <c r="L2056">
        <v>765000</v>
      </c>
    </row>
    <row r="2057" spans="1:12" x14ac:dyDescent="0.3">
      <c r="A2057" s="32">
        <v>44958</v>
      </c>
      <c r="B2057">
        <v>2023</v>
      </c>
      <c r="C2057" t="s">
        <v>69</v>
      </c>
      <c r="D2057" t="s">
        <v>25</v>
      </c>
      <c r="E2057" t="s">
        <v>6</v>
      </c>
      <c r="F2057">
        <v>2552</v>
      </c>
      <c r="G2057">
        <v>49375</v>
      </c>
      <c r="H2057">
        <v>2023</v>
      </c>
      <c r="I2057">
        <v>85000</v>
      </c>
      <c r="J2057">
        <v>216920000</v>
      </c>
      <c r="K2057">
        <v>85000</v>
      </c>
      <c r="L2057">
        <v>216920000</v>
      </c>
    </row>
    <row r="2058" spans="1:12" x14ac:dyDescent="0.3">
      <c r="A2058" s="32">
        <v>44958</v>
      </c>
      <c r="B2058">
        <v>2023</v>
      </c>
      <c r="C2058" t="s">
        <v>69</v>
      </c>
      <c r="D2058" t="s">
        <v>19</v>
      </c>
      <c r="E2058" t="s">
        <v>6</v>
      </c>
      <c r="F2058">
        <v>177</v>
      </c>
      <c r="G2058">
        <v>3354</v>
      </c>
      <c r="H2058">
        <v>2023</v>
      </c>
      <c r="I2058">
        <v>85000</v>
      </c>
      <c r="J2058">
        <v>15045000</v>
      </c>
      <c r="K2058">
        <v>85000</v>
      </c>
      <c r="L2058">
        <v>15045000</v>
      </c>
    </row>
    <row r="2059" spans="1:12" x14ac:dyDescent="0.3">
      <c r="A2059" s="32">
        <v>44958</v>
      </c>
      <c r="B2059">
        <v>2023</v>
      </c>
      <c r="C2059" t="s">
        <v>69</v>
      </c>
      <c r="D2059" t="s">
        <v>26</v>
      </c>
      <c r="E2059" t="s">
        <v>6</v>
      </c>
      <c r="F2059">
        <v>609</v>
      </c>
      <c r="G2059">
        <v>34555</v>
      </c>
      <c r="H2059">
        <v>2023</v>
      </c>
      <c r="I2059">
        <v>85000</v>
      </c>
      <c r="J2059">
        <v>51765000</v>
      </c>
      <c r="K2059">
        <v>85000</v>
      </c>
      <c r="L2059">
        <v>51765000</v>
      </c>
    </row>
    <row r="2060" spans="1:12" x14ac:dyDescent="0.3">
      <c r="A2060" s="32">
        <v>44958</v>
      </c>
      <c r="B2060">
        <v>2023</v>
      </c>
      <c r="C2060" t="s">
        <v>69</v>
      </c>
      <c r="D2060" t="s">
        <v>38</v>
      </c>
      <c r="E2060" t="s">
        <v>6</v>
      </c>
      <c r="F2060">
        <v>4662</v>
      </c>
      <c r="G2060">
        <v>62207</v>
      </c>
      <c r="H2060">
        <v>2023</v>
      </c>
      <c r="I2060">
        <v>85000</v>
      </c>
      <c r="J2060">
        <v>396270000</v>
      </c>
      <c r="K2060">
        <v>85000</v>
      </c>
      <c r="L2060">
        <v>396270000</v>
      </c>
    </row>
    <row r="2061" spans="1:12" x14ac:dyDescent="0.3">
      <c r="A2061" s="32">
        <v>44958</v>
      </c>
      <c r="B2061">
        <v>2023</v>
      </c>
      <c r="C2061" t="s">
        <v>69</v>
      </c>
      <c r="D2061" t="s">
        <v>39</v>
      </c>
      <c r="E2061" t="s">
        <v>6</v>
      </c>
      <c r="F2061">
        <v>6701</v>
      </c>
      <c r="G2061">
        <v>118355</v>
      </c>
      <c r="H2061">
        <v>2023</v>
      </c>
      <c r="I2061">
        <v>85000</v>
      </c>
      <c r="J2061">
        <v>569585000</v>
      </c>
      <c r="K2061">
        <v>85000</v>
      </c>
      <c r="L2061">
        <v>569585000</v>
      </c>
    </row>
    <row r="2062" spans="1:12" x14ac:dyDescent="0.3">
      <c r="A2062" s="32">
        <v>44958</v>
      </c>
      <c r="B2062">
        <v>2023</v>
      </c>
      <c r="C2062" t="s">
        <v>69</v>
      </c>
      <c r="D2062" t="s">
        <v>20</v>
      </c>
      <c r="E2062" t="s">
        <v>6</v>
      </c>
      <c r="F2062">
        <v>20</v>
      </c>
      <c r="G2062">
        <v>2860</v>
      </c>
      <c r="H2062">
        <v>2023</v>
      </c>
      <c r="I2062">
        <v>85000</v>
      </c>
      <c r="J2062">
        <v>1700000</v>
      </c>
      <c r="K2062">
        <v>85000</v>
      </c>
      <c r="L2062">
        <v>1700000</v>
      </c>
    </row>
    <row r="2063" spans="1:12" x14ac:dyDescent="0.3">
      <c r="A2063" s="32">
        <v>44958</v>
      </c>
      <c r="B2063">
        <v>2023</v>
      </c>
      <c r="C2063" t="s">
        <v>69</v>
      </c>
      <c r="D2063" t="s">
        <v>40</v>
      </c>
      <c r="E2063" t="s">
        <v>6</v>
      </c>
      <c r="F2063">
        <v>1968</v>
      </c>
      <c r="G2063">
        <v>190812</v>
      </c>
      <c r="H2063">
        <v>2023</v>
      </c>
      <c r="I2063">
        <v>85000</v>
      </c>
      <c r="J2063">
        <v>167280000</v>
      </c>
      <c r="K2063">
        <v>85000</v>
      </c>
      <c r="L2063">
        <v>167280000</v>
      </c>
    </row>
    <row r="2064" spans="1:12" x14ac:dyDescent="0.3">
      <c r="A2064" s="32">
        <v>44958</v>
      </c>
      <c r="B2064">
        <v>2023</v>
      </c>
      <c r="C2064" t="s">
        <v>69</v>
      </c>
      <c r="D2064" t="s">
        <v>27</v>
      </c>
      <c r="E2064" t="s">
        <v>6</v>
      </c>
      <c r="F2064">
        <v>426</v>
      </c>
      <c r="G2064">
        <v>11079</v>
      </c>
      <c r="H2064">
        <v>2023</v>
      </c>
      <c r="I2064">
        <v>85000</v>
      </c>
      <c r="J2064">
        <v>36210000</v>
      </c>
      <c r="K2064">
        <v>85000</v>
      </c>
      <c r="L2064">
        <v>36210000</v>
      </c>
    </row>
    <row r="2065" spans="1:12" x14ac:dyDescent="0.3">
      <c r="A2065" s="32">
        <v>44958</v>
      </c>
      <c r="B2065">
        <v>2023</v>
      </c>
      <c r="C2065" t="s">
        <v>69</v>
      </c>
      <c r="D2065" t="s">
        <v>41</v>
      </c>
      <c r="E2065" t="s">
        <v>6</v>
      </c>
      <c r="F2065">
        <v>814</v>
      </c>
      <c r="G2065">
        <v>67188</v>
      </c>
      <c r="H2065">
        <v>2023</v>
      </c>
      <c r="I2065">
        <v>85000</v>
      </c>
      <c r="J2065">
        <v>69190000</v>
      </c>
      <c r="K2065">
        <v>85000</v>
      </c>
      <c r="L2065">
        <v>69190000</v>
      </c>
    </row>
    <row r="2066" spans="1:12" x14ac:dyDescent="0.3">
      <c r="A2066" s="32">
        <v>44986</v>
      </c>
      <c r="B2066">
        <v>2023</v>
      </c>
      <c r="C2066" t="s">
        <v>69</v>
      </c>
      <c r="D2066" t="s">
        <v>32</v>
      </c>
      <c r="E2066" t="s">
        <v>6</v>
      </c>
      <c r="F2066">
        <v>3515</v>
      </c>
      <c r="G2066">
        <v>54298</v>
      </c>
      <c r="H2066">
        <v>2023</v>
      </c>
      <c r="I2066">
        <v>85000</v>
      </c>
      <c r="J2066">
        <v>298775000</v>
      </c>
      <c r="K2066">
        <v>85000</v>
      </c>
      <c r="L2066">
        <v>298775000</v>
      </c>
    </row>
    <row r="2067" spans="1:12" x14ac:dyDescent="0.3">
      <c r="A2067" s="32">
        <v>44986</v>
      </c>
      <c r="B2067">
        <v>2023</v>
      </c>
      <c r="C2067" t="s">
        <v>69</v>
      </c>
      <c r="D2067" t="s">
        <v>10</v>
      </c>
      <c r="E2067" t="s">
        <v>6</v>
      </c>
      <c r="F2067">
        <v>221</v>
      </c>
      <c r="G2067">
        <v>41575</v>
      </c>
      <c r="H2067">
        <v>2023</v>
      </c>
      <c r="I2067">
        <v>85000</v>
      </c>
      <c r="J2067">
        <v>18785000</v>
      </c>
      <c r="K2067">
        <v>85000</v>
      </c>
      <c r="L2067">
        <v>18785000</v>
      </c>
    </row>
    <row r="2068" spans="1:12" x14ac:dyDescent="0.3">
      <c r="A2068" s="32">
        <v>44986</v>
      </c>
      <c r="B2068">
        <v>2023</v>
      </c>
      <c r="C2068" t="s">
        <v>69</v>
      </c>
      <c r="D2068" t="s">
        <v>21</v>
      </c>
      <c r="E2068" t="s">
        <v>6</v>
      </c>
      <c r="F2068">
        <v>1302</v>
      </c>
      <c r="G2068">
        <v>92334</v>
      </c>
      <c r="H2068">
        <v>2023</v>
      </c>
      <c r="I2068">
        <v>85000</v>
      </c>
      <c r="J2068">
        <v>110670000</v>
      </c>
      <c r="K2068">
        <v>85000</v>
      </c>
      <c r="L2068">
        <v>110670000</v>
      </c>
    </row>
    <row r="2069" spans="1:12" x14ac:dyDescent="0.3">
      <c r="A2069" s="32">
        <v>44986</v>
      </c>
      <c r="B2069">
        <v>2023</v>
      </c>
      <c r="C2069" t="s">
        <v>69</v>
      </c>
      <c r="D2069" t="s">
        <v>22</v>
      </c>
      <c r="E2069" t="s">
        <v>6</v>
      </c>
      <c r="F2069">
        <v>362</v>
      </c>
      <c r="G2069">
        <v>663</v>
      </c>
      <c r="H2069">
        <v>2023</v>
      </c>
      <c r="I2069">
        <v>85000</v>
      </c>
      <c r="J2069">
        <v>30770000</v>
      </c>
      <c r="K2069">
        <v>85000</v>
      </c>
      <c r="L2069">
        <v>30770000</v>
      </c>
    </row>
    <row r="2070" spans="1:12" x14ac:dyDescent="0.3">
      <c r="A2070" s="32">
        <v>44986</v>
      </c>
      <c r="B2070">
        <v>2023</v>
      </c>
      <c r="C2070" t="s">
        <v>69</v>
      </c>
      <c r="D2070" t="s">
        <v>11</v>
      </c>
      <c r="E2070" t="s">
        <v>6</v>
      </c>
      <c r="F2070">
        <v>2188</v>
      </c>
      <c r="G2070">
        <v>33362</v>
      </c>
      <c r="H2070">
        <v>2023</v>
      </c>
      <c r="I2070">
        <v>85000</v>
      </c>
      <c r="J2070">
        <v>185980000</v>
      </c>
      <c r="K2070">
        <v>85000</v>
      </c>
      <c r="L2070">
        <v>185980000</v>
      </c>
    </row>
    <row r="2071" spans="1:12" x14ac:dyDescent="0.3">
      <c r="A2071" s="32">
        <v>44986</v>
      </c>
      <c r="B2071">
        <v>2023</v>
      </c>
      <c r="C2071" t="s">
        <v>69</v>
      </c>
      <c r="D2071" t="s">
        <v>12</v>
      </c>
      <c r="E2071" t="s">
        <v>6</v>
      </c>
      <c r="F2071">
        <v>5</v>
      </c>
      <c r="G2071">
        <v>902</v>
      </c>
      <c r="H2071">
        <v>2023</v>
      </c>
      <c r="I2071">
        <v>85000</v>
      </c>
      <c r="J2071">
        <v>425000</v>
      </c>
      <c r="K2071">
        <v>85000</v>
      </c>
      <c r="L2071">
        <v>425000</v>
      </c>
    </row>
    <row r="2072" spans="1:12" x14ac:dyDescent="0.3">
      <c r="A2072" s="32">
        <v>44986</v>
      </c>
      <c r="B2072">
        <v>2023</v>
      </c>
      <c r="C2072" t="s">
        <v>69</v>
      </c>
      <c r="D2072" t="s">
        <v>23</v>
      </c>
      <c r="E2072" t="s">
        <v>6</v>
      </c>
      <c r="F2072">
        <v>3782</v>
      </c>
      <c r="G2072">
        <v>30396</v>
      </c>
      <c r="H2072">
        <v>2023</v>
      </c>
      <c r="I2072">
        <v>85000</v>
      </c>
      <c r="J2072">
        <v>321470000</v>
      </c>
      <c r="K2072">
        <v>85000</v>
      </c>
      <c r="L2072">
        <v>321470000</v>
      </c>
    </row>
    <row r="2073" spans="1:12" x14ac:dyDescent="0.3">
      <c r="A2073" s="32">
        <v>44986</v>
      </c>
      <c r="B2073">
        <v>2023</v>
      </c>
      <c r="C2073" t="s">
        <v>69</v>
      </c>
      <c r="D2073" t="s">
        <v>33</v>
      </c>
      <c r="E2073" t="s">
        <v>6</v>
      </c>
      <c r="F2073">
        <v>837</v>
      </c>
      <c r="G2073">
        <v>5064</v>
      </c>
      <c r="H2073">
        <v>2023</v>
      </c>
      <c r="I2073">
        <v>85000</v>
      </c>
      <c r="J2073">
        <v>71145000</v>
      </c>
      <c r="K2073">
        <v>85000</v>
      </c>
      <c r="L2073">
        <v>71145000</v>
      </c>
    </row>
    <row r="2074" spans="1:12" x14ac:dyDescent="0.3">
      <c r="A2074" s="32">
        <v>44986</v>
      </c>
      <c r="B2074">
        <v>2023</v>
      </c>
      <c r="C2074" t="s">
        <v>69</v>
      </c>
      <c r="D2074" t="s">
        <v>34</v>
      </c>
      <c r="E2074" t="s">
        <v>6</v>
      </c>
      <c r="F2074">
        <v>7790</v>
      </c>
      <c r="G2074">
        <v>92417</v>
      </c>
      <c r="H2074">
        <v>2023</v>
      </c>
      <c r="I2074">
        <v>85000</v>
      </c>
      <c r="J2074">
        <v>662150000</v>
      </c>
      <c r="K2074">
        <v>85000</v>
      </c>
      <c r="L2074">
        <v>662150000</v>
      </c>
    </row>
    <row r="2075" spans="1:12" x14ac:dyDescent="0.3">
      <c r="A2075" s="32">
        <v>44986</v>
      </c>
      <c r="B2075">
        <v>2023</v>
      </c>
      <c r="C2075" t="s">
        <v>69</v>
      </c>
      <c r="D2075" t="s">
        <v>30</v>
      </c>
      <c r="E2075" t="s">
        <v>6</v>
      </c>
      <c r="F2075">
        <v>714</v>
      </c>
      <c r="G2075">
        <v>33171</v>
      </c>
      <c r="H2075">
        <v>2023</v>
      </c>
      <c r="I2075">
        <v>85000</v>
      </c>
      <c r="J2075">
        <v>60690000</v>
      </c>
      <c r="K2075">
        <v>85000</v>
      </c>
      <c r="L2075">
        <v>60690000</v>
      </c>
    </row>
    <row r="2076" spans="1:12" x14ac:dyDescent="0.3">
      <c r="A2076" s="32">
        <v>44986</v>
      </c>
      <c r="B2076">
        <v>2023</v>
      </c>
      <c r="C2076" t="s">
        <v>69</v>
      </c>
      <c r="D2076" t="s">
        <v>28</v>
      </c>
      <c r="E2076" t="s">
        <v>6</v>
      </c>
      <c r="F2076">
        <v>91</v>
      </c>
      <c r="G2076">
        <v>4543</v>
      </c>
      <c r="H2076">
        <v>2023</v>
      </c>
      <c r="I2076">
        <v>85000</v>
      </c>
      <c r="J2076">
        <v>7735000</v>
      </c>
      <c r="K2076">
        <v>85000</v>
      </c>
      <c r="L2076">
        <v>7735000</v>
      </c>
    </row>
    <row r="2077" spans="1:12" x14ac:dyDescent="0.3">
      <c r="A2077" s="32">
        <v>44986</v>
      </c>
      <c r="B2077">
        <v>2023</v>
      </c>
      <c r="C2077" t="s">
        <v>69</v>
      </c>
      <c r="D2077" t="s">
        <v>13</v>
      </c>
      <c r="E2077" t="s">
        <v>6</v>
      </c>
      <c r="F2077">
        <v>198</v>
      </c>
      <c r="G2077">
        <v>7789</v>
      </c>
      <c r="H2077">
        <v>2023</v>
      </c>
      <c r="I2077">
        <v>85000</v>
      </c>
      <c r="J2077">
        <v>16830000</v>
      </c>
      <c r="K2077">
        <v>85000</v>
      </c>
      <c r="L2077">
        <v>16830000</v>
      </c>
    </row>
    <row r="2078" spans="1:12" x14ac:dyDescent="0.3">
      <c r="A2078" s="32">
        <v>44986</v>
      </c>
      <c r="B2078">
        <v>2023</v>
      </c>
      <c r="C2078" t="s">
        <v>69</v>
      </c>
      <c r="D2078" t="s">
        <v>31</v>
      </c>
      <c r="E2078" t="s">
        <v>6</v>
      </c>
      <c r="F2078">
        <v>797</v>
      </c>
      <c r="G2078">
        <v>39001</v>
      </c>
      <c r="H2078">
        <v>2023</v>
      </c>
      <c r="I2078">
        <v>85000</v>
      </c>
      <c r="J2078">
        <v>67745000</v>
      </c>
      <c r="K2078">
        <v>85000</v>
      </c>
      <c r="L2078">
        <v>67745000</v>
      </c>
    </row>
    <row r="2079" spans="1:12" x14ac:dyDescent="0.3">
      <c r="A2079" s="32">
        <v>44986</v>
      </c>
      <c r="B2079">
        <v>2023</v>
      </c>
      <c r="C2079" t="s">
        <v>69</v>
      </c>
      <c r="D2079" t="s">
        <v>35</v>
      </c>
      <c r="E2079" t="s">
        <v>6</v>
      </c>
      <c r="F2079">
        <v>13056</v>
      </c>
      <c r="G2079">
        <v>104953</v>
      </c>
      <c r="H2079">
        <v>2023</v>
      </c>
      <c r="I2079">
        <v>85000</v>
      </c>
      <c r="J2079">
        <v>1109760000</v>
      </c>
      <c r="K2079">
        <v>85000</v>
      </c>
      <c r="L2079">
        <v>1109760000</v>
      </c>
    </row>
    <row r="2080" spans="1:12" x14ac:dyDescent="0.3">
      <c r="A2080" s="32">
        <v>44986</v>
      </c>
      <c r="B2080">
        <v>2023</v>
      </c>
      <c r="C2080" t="s">
        <v>69</v>
      </c>
      <c r="D2080" t="s">
        <v>36</v>
      </c>
      <c r="E2080" t="s">
        <v>6</v>
      </c>
      <c r="F2080">
        <v>6773</v>
      </c>
      <c r="G2080">
        <v>50705</v>
      </c>
      <c r="H2080">
        <v>2023</v>
      </c>
      <c r="I2080">
        <v>85000</v>
      </c>
      <c r="J2080">
        <v>575705000</v>
      </c>
      <c r="K2080">
        <v>85000</v>
      </c>
      <c r="L2080">
        <v>575705000</v>
      </c>
    </row>
    <row r="2081" spans="1:12" x14ac:dyDescent="0.3">
      <c r="A2081" s="32">
        <v>44986</v>
      </c>
      <c r="B2081">
        <v>2023</v>
      </c>
      <c r="C2081" t="s">
        <v>69</v>
      </c>
      <c r="D2081" t="s">
        <v>24</v>
      </c>
      <c r="E2081" t="s">
        <v>6</v>
      </c>
      <c r="F2081">
        <v>3213</v>
      </c>
      <c r="G2081">
        <v>100653</v>
      </c>
      <c r="H2081">
        <v>2023</v>
      </c>
      <c r="I2081">
        <v>85000</v>
      </c>
      <c r="J2081">
        <v>273105000</v>
      </c>
      <c r="K2081">
        <v>85000</v>
      </c>
      <c r="L2081">
        <v>273105000</v>
      </c>
    </row>
    <row r="2082" spans="1:12" x14ac:dyDescent="0.3">
      <c r="A2082" s="32">
        <v>44986</v>
      </c>
      <c r="B2082">
        <v>2023</v>
      </c>
      <c r="C2082" t="s">
        <v>69</v>
      </c>
      <c r="D2082" t="s">
        <v>37</v>
      </c>
      <c r="E2082" t="s">
        <v>6</v>
      </c>
      <c r="F2082">
        <v>17077</v>
      </c>
      <c r="G2082">
        <v>154632</v>
      </c>
      <c r="H2082">
        <v>2023</v>
      </c>
      <c r="I2082">
        <v>85000</v>
      </c>
      <c r="J2082">
        <v>1451545000</v>
      </c>
      <c r="K2082">
        <v>85000</v>
      </c>
      <c r="L2082">
        <v>1451545000</v>
      </c>
    </row>
    <row r="2083" spans="1:12" x14ac:dyDescent="0.3">
      <c r="A2083" s="32">
        <v>44986</v>
      </c>
      <c r="B2083">
        <v>2023</v>
      </c>
      <c r="C2083" t="s">
        <v>69</v>
      </c>
      <c r="D2083" t="s">
        <v>15</v>
      </c>
      <c r="E2083" t="s">
        <v>6</v>
      </c>
      <c r="F2083">
        <v>3</v>
      </c>
      <c r="G2083">
        <v>3985</v>
      </c>
      <c r="H2083">
        <v>2023</v>
      </c>
      <c r="I2083">
        <v>85000</v>
      </c>
      <c r="J2083">
        <v>255000</v>
      </c>
      <c r="K2083">
        <v>85000</v>
      </c>
      <c r="L2083">
        <v>255000</v>
      </c>
    </row>
    <row r="2084" spans="1:12" x14ac:dyDescent="0.3">
      <c r="A2084" s="32">
        <v>44986</v>
      </c>
      <c r="B2084">
        <v>2023</v>
      </c>
      <c r="C2084" t="s">
        <v>69</v>
      </c>
      <c r="D2084" t="s">
        <v>17</v>
      </c>
      <c r="E2084" t="s">
        <v>6</v>
      </c>
      <c r="F2084">
        <v>10</v>
      </c>
      <c r="G2084">
        <v>1615</v>
      </c>
      <c r="H2084">
        <v>2023</v>
      </c>
      <c r="I2084">
        <v>85000</v>
      </c>
      <c r="J2084">
        <v>850000</v>
      </c>
      <c r="K2084">
        <v>85000</v>
      </c>
      <c r="L2084">
        <v>850000</v>
      </c>
    </row>
    <row r="2085" spans="1:12" x14ac:dyDescent="0.3">
      <c r="A2085" s="32">
        <v>44986</v>
      </c>
      <c r="B2085">
        <v>2023</v>
      </c>
      <c r="C2085" t="s">
        <v>69</v>
      </c>
      <c r="D2085" t="s">
        <v>25</v>
      </c>
      <c r="E2085" t="s">
        <v>6</v>
      </c>
      <c r="F2085">
        <v>3269</v>
      </c>
      <c r="G2085">
        <v>52642</v>
      </c>
      <c r="H2085">
        <v>2023</v>
      </c>
      <c r="I2085">
        <v>85000</v>
      </c>
      <c r="J2085">
        <v>277865000</v>
      </c>
      <c r="K2085">
        <v>85000</v>
      </c>
      <c r="L2085">
        <v>277865000</v>
      </c>
    </row>
    <row r="2086" spans="1:12" x14ac:dyDescent="0.3">
      <c r="A2086" s="32">
        <v>44986</v>
      </c>
      <c r="B2086">
        <v>2023</v>
      </c>
      <c r="C2086" t="s">
        <v>69</v>
      </c>
      <c r="D2086" t="s">
        <v>19</v>
      </c>
      <c r="E2086" t="s">
        <v>6</v>
      </c>
      <c r="F2086">
        <v>261</v>
      </c>
      <c r="G2086">
        <v>3608</v>
      </c>
      <c r="H2086">
        <v>2023</v>
      </c>
      <c r="I2086">
        <v>85000</v>
      </c>
      <c r="J2086">
        <v>22185000</v>
      </c>
      <c r="K2086">
        <v>85000</v>
      </c>
      <c r="L2086">
        <v>22185000</v>
      </c>
    </row>
    <row r="2087" spans="1:12" x14ac:dyDescent="0.3">
      <c r="A2087" s="32">
        <v>44986</v>
      </c>
      <c r="B2087">
        <v>2023</v>
      </c>
      <c r="C2087" t="s">
        <v>69</v>
      </c>
      <c r="D2087" t="s">
        <v>26</v>
      </c>
      <c r="E2087" t="s">
        <v>6</v>
      </c>
      <c r="F2087">
        <v>805</v>
      </c>
      <c r="G2087">
        <v>36806</v>
      </c>
      <c r="H2087">
        <v>2023</v>
      </c>
      <c r="I2087">
        <v>85000</v>
      </c>
      <c r="J2087">
        <v>68425000</v>
      </c>
      <c r="K2087">
        <v>85000</v>
      </c>
      <c r="L2087">
        <v>68425000</v>
      </c>
    </row>
    <row r="2088" spans="1:12" x14ac:dyDescent="0.3">
      <c r="A2088" s="32">
        <v>44986</v>
      </c>
      <c r="B2088">
        <v>2023</v>
      </c>
      <c r="C2088" t="s">
        <v>69</v>
      </c>
      <c r="D2088" t="s">
        <v>38</v>
      </c>
      <c r="E2088" t="s">
        <v>6</v>
      </c>
      <c r="F2088">
        <v>6375</v>
      </c>
      <c r="G2088">
        <v>85324</v>
      </c>
      <c r="H2088">
        <v>2023</v>
      </c>
      <c r="I2088">
        <v>85000</v>
      </c>
      <c r="J2088">
        <v>541875000</v>
      </c>
      <c r="K2088">
        <v>85000</v>
      </c>
      <c r="L2088">
        <v>541875000</v>
      </c>
    </row>
    <row r="2089" spans="1:12" x14ac:dyDescent="0.3">
      <c r="A2089" s="32">
        <v>44986</v>
      </c>
      <c r="B2089">
        <v>2023</v>
      </c>
      <c r="C2089" t="s">
        <v>69</v>
      </c>
      <c r="D2089" t="s">
        <v>39</v>
      </c>
      <c r="E2089" t="s">
        <v>6</v>
      </c>
      <c r="F2089">
        <v>8388</v>
      </c>
      <c r="G2089">
        <v>119376</v>
      </c>
      <c r="H2089">
        <v>2023</v>
      </c>
      <c r="I2089">
        <v>85000</v>
      </c>
      <c r="J2089">
        <v>712980000</v>
      </c>
      <c r="K2089">
        <v>85000</v>
      </c>
      <c r="L2089">
        <v>712980000</v>
      </c>
    </row>
    <row r="2090" spans="1:12" x14ac:dyDescent="0.3">
      <c r="A2090" s="32">
        <v>44986</v>
      </c>
      <c r="B2090">
        <v>2023</v>
      </c>
      <c r="C2090" t="s">
        <v>69</v>
      </c>
      <c r="D2090" t="s">
        <v>20</v>
      </c>
      <c r="E2090" t="s">
        <v>6</v>
      </c>
      <c r="F2090">
        <v>23</v>
      </c>
      <c r="G2090">
        <v>3016</v>
      </c>
      <c r="H2090">
        <v>2023</v>
      </c>
      <c r="I2090">
        <v>85000</v>
      </c>
      <c r="J2090">
        <v>1955000</v>
      </c>
      <c r="K2090">
        <v>85000</v>
      </c>
      <c r="L2090">
        <v>1955000</v>
      </c>
    </row>
    <row r="2091" spans="1:12" x14ac:dyDescent="0.3">
      <c r="A2091" s="32">
        <v>44986</v>
      </c>
      <c r="B2091">
        <v>2023</v>
      </c>
      <c r="C2091" t="s">
        <v>69</v>
      </c>
      <c r="D2091" t="s">
        <v>40</v>
      </c>
      <c r="E2091" t="s">
        <v>6</v>
      </c>
      <c r="F2091">
        <v>3559</v>
      </c>
      <c r="G2091">
        <v>206315</v>
      </c>
      <c r="H2091">
        <v>2023</v>
      </c>
      <c r="I2091">
        <v>85000</v>
      </c>
      <c r="J2091">
        <v>302515000</v>
      </c>
      <c r="K2091">
        <v>85000</v>
      </c>
      <c r="L2091">
        <v>302515000</v>
      </c>
    </row>
    <row r="2092" spans="1:12" x14ac:dyDescent="0.3">
      <c r="A2092" s="32">
        <v>44986</v>
      </c>
      <c r="B2092">
        <v>2023</v>
      </c>
      <c r="C2092" t="s">
        <v>69</v>
      </c>
      <c r="D2092" t="s">
        <v>27</v>
      </c>
      <c r="E2092" t="s">
        <v>6</v>
      </c>
      <c r="F2092">
        <v>587</v>
      </c>
      <c r="G2092">
        <v>13077</v>
      </c>
      <c r="H2092">
        <v>2023</v>
      </c>
      <c r="I2092">
        <v>85000</v>
      </c>
      <c r="J2092">
        <v>49895000</v>
      </c>
      <c r="K2092">
        <v>85000</v>
      </c>
      <c r="L2092">
        <v>49895000</v>
      </c>
    </row>
    <row r="2093" spans="1:12" x14ac:dyDescent="0.3">
      <c r="A2093" s="32">
        <v>44986</v>
      </c>
      <c r="B2093">
        <v>2023</v>
      </c>
      <c r="C2093" t="s">
        <v>69</v>
      </c>
      <c r="D2093" t="s">
        <v>41</v>
      </c>
      <c r="E2093" t="s">
        <v>6</v>
      </c>
      <c r="F2093">
        <v>1103</v>
      </c>
      <c r="G2093">
        <v>73690</v>
      </c>
      <c r="H2093">
        <v>2023</v>
      </c>
      <c r="I2093">
        <v>85000</v>
      </c>
      <c r="J2093">
        <v>93755000</v>
      </c>
      <c r="K2093">
        <v>85000</v>
      </c>
      <c r="L2093">
        <v>93755000</v>
      </c>
    </row>
    <row r="2094" spans="1:12" x14ac:dyDescent="0.3">
      <c r="A2094" s="32">
        <v>45017</v>
      </c>
      <c r="B2094">
        <v>2024</v>
      </c>
      <c r="C2094" t="s">
        <v>72</v>
      </c>
      <c r="D2094" t="s">
        <v>32</v>
      </c>
      <c r="E2094" t="s">
        <v>6</v>
      </c>
      <c r="F2094">
        <v>3515</v>
      </c>
      <c r="G2094">
        <v>48046</v>
      </c>
      <c r="H2094">
        <v>2023</v>
      </c>
      <c r="I2094">
        <v>85000</v>
      </c>
      <c r="J2094">
        <v>298775000</v>
      </c>
      <c r="K2094">
        <v>85000</v>
      </c>
      <c r="L2094">
        <v>298775000</v>
      </c>
    </row>
    <row r="2095" spans="1:12" x14ac:dyDescent="0.3">
      <c r="A2095" s="32">
        <v>45017</v>
      </c>
      <c r="B2095">
        <v>2024</v>
      </c>
      <c r="C2095" t="s">
        <v>72</v>
      </c>
      <c r="D2095" t="s">
        <v>10</v>
      </c>
      <c r="E2095" t="s">
        <v>6</v>
      </c>
      <c r="F2095">
        <v>178</v>
      </c>
      <c r="G2095">
        <v>35047</v>
      </c>
      <c r="H2095">
        <v>2023</v>
      </c>
      <c r="I2095">
        <v>85000</v>
      </c>
      <c r="J2095">
        <v>15130000</v>
      </c>
      <c r="K2095">
        <v>85000</v>
      </c>
      <c r="L2095">
        <v>15130000</v>
      </c>
    </row>
    <row r="2096" spans="1:12" x14ac:dyDescent="0.3">
      <c r="A2096" s="32">
        <v>45017</v>
      </c>
      <c r="B2096">
        <v>2024</v>
      </c>
      <c r="C2096" t="s">
        <v>72</v>
      </c>
      <c r="D2096" t="s">
        <v>21</v>
      </c>
      <c r="E2096" t="s">
        <v>6</v>
      </c>
      <c r="F2096">
        <v>971</v>
      </c>
      <c r="G2096">
        <v>84319</v>
      </c>
      <c r="H2096">
        <v>2023</v>
      </c>
      <c r="I2096">
        <v>85000</v>
      </c>
      <c r="J2096">
        <v>82535000</v>
      </c>
      <c r="K2096">
        <v>85000</v>
      </c>
      <c r="L2096">
        <v>82535000</v>
      </c>
    </row>
    <row r="2097" spans="1:12" x14ac:dyDescent="0.3">
      <c r="A2097" s="32">
        <v>45017</v>
      </c>
      <c r="B2097">
        <v>2024</v>
      </c>
      <c r="C2097" t="s">
        <v>72</v>
      </c>
      <c r="D2097" t="s">
        <v>22</v>
      </c>
      <c r="E2097" t="s">
        <v>6</v>
      </c>
      <c r="F2097">
        <v>126</v>
      </c>
      <c r="G2097">
        <v>2085</v>
      </c>
      <c r="H2097">
        <v>2023</v>
      </c>
      <c r="I2097">
        <v>85000</v>
      </c>
      <c r="J2097">
        <v>10710000</v>
      </c>
      <c r="K2097">
        <v>85000</v>
      </c>
      <c r="L2097">
        <v>10710000</v>
      </c>
    </row>
    <row r="2098" spans="1:12" x14ac:dyDescent="0.3">
      <c r="A2098" s="32">
        <v>45017</v>
      </c>
      <c r="B2098">
        <v>2024</v>
      </c>
      <c r="C2098" t="s">
        <v>72</v>
      </c>
      <c r="D2098" t="s">
        <v>11</v>
      </c>
      <c r="E2098" t="s">
        <v>6</v>
      </c>
      <c r="F2098">
        <v>1559</v>
      </c>
      <c r="G2098">
        <v>27613</v>
      </c>
      <c r="H2098">
        <v>2023</v>
      </c>
      <c r="I2098">
        <v>85000</v>
      </c>
      <c r="J2098">
        <v>132515000</v>
      </c>
      <c r="K2098">
        <v>85000</v>
      </c>
      <c r="L2098">
        <v>132515000</v>
      </c>
    </row>
    <row r="2099" spans="1:12" x14ac:dyDescent="0.3">
      <c r="A2099" s="32">
        <v>45017</v>
      </c>
      <c r="B2099">
        <v>2024</v>
      </c>
      <c r="C2099" t="s">
        <v>72</v>
      </c>
      <c r="D2099" t="s">
        <v>12</v>
      </c>
      <c r="E2099" t="s">
        <v>6</v>
      </c>
      <c r="F2099">
        <v>5</v>
      </c>
      <c r="G2099">
        <v>666</v>
      </c>
      <c r="H2099">
        <v>2023</v>
      </c>
      <c r="I2099">
        <v>85000</v>
      </c>
      <c r="J2099">
        <v>425000</v>
      </c>
      <c r="K2099">
        <v>85000</v>
      </c>
      <c r="L2099">
        <v>425000</v>
      </c>
    </row>
    <row r="2100" spans="1:12" x14ac:dyDescent="0.3">
      <c r="A2100" s="32">
        <v>45017</v>
      </c>
      <c r="B2100">
        <v>2024</v>
      </c>
      <c r="C2100" t="s">
        <v>72</v>
      </c>
      <c r="D2100" t="s">
        <v>23</v>
      </c>
      <c r="E2100" t="s">
        <v>6</v>
      </c>
      <c r="F2100">
        <v>2738</v>
      </c>
      <c r="G2100">
        <v>28590</v>
      </c>
      <c r="H2100">
        <v>2023</v>
      </c>
      <c r="I2100">
        <v>85000</v>
      </c>
      <c r="J2100">
        <v>232730000</v>
      </c>
      <c r="K2100">
        <v>85000</v>
      </c>
      <c r="L2100">
        <v>232730000</v>
      </c>
    </row>
    <row r="2101" spans="1:12" x14ac:dyDescent="0.3">
      <c r="A2101" s="32">
        <v>45017</v>
      </c>
      <c r="B2101">
        <v>2024</v>
      </c>
      <c r="C2101" t="s">
        <v>72</v>
      </c>
      <c r="D2101" t="s">
        <v>33</v>
      </c>
      <c r="E2101" t="s">
        <v>6</v>
      </c>
      <c r="F2101">
        <v>698</v>
      </c>
      <c r="G2101">
        <v>3609</v>
      </c>
      <c r="H2101">
        <v>2023</v>
      </c>
      <c r="I2101">
        <v>85000</v>
      </c>
      <c r="J2101">
        <v>59330000</v>
      </c>
      <c r="K2101">
        <v>85000</v>
      </c>
      <c r="L2101">
        <v>59330000</v>
      </c>
    </row>
    <row r="2102" spans="1:12" x14ac:dyDescent="0.3">
      <c r="A2102" s="32">
        <v>45017</v>
      </c>
      <c r="B2102">
        <v>2024</v>
      </c>
      <c r="C2102" t="s">
        <v>72</v>
      </c>
      <c r="D2102" t="s">
        <v>34</v>
      </c>
      <c r="E2102" t="s">
        <v>6</v>
      </c>
      <c r="F2102">
        <v>8266</v>
      </c>
      <c r="G2102">
        <v>89782</v>
      </c>
      <c r="H2102">
        <v>2023</v>
      </c>
      <c r="I2102">
        <v>85000</v>
      </c>
      <c r="J2102">
        <v>702610000</v>
      </c>
      <c r="K2102">
        <v>85000</v>
      </c>
      <c r="L2102">
        <v>702610000</v>
      </c>
    </row>
    <row r="2103" spans="1:12" x14ac:dyDescent="0.3">
      <c r="A2103" s="32">
        <v>45017</v>
      </c>
      <c r="B2103">
        <v>2024</v>
      </c>
      <c r="C2103" t="s">
        <v>72</v>
      </c>
      <c r="D2103" t="s">
        <v>30</v>
      </c>
      <c r="E2103" t="s">
        <v>6</v>
      </c>
      <c r="F2103">
        <v>802</v>
      </c>
      <c r="G2103">
        <v>34168</v>
      </c>
      <c r="H2103">
        <v>2023</v>
      </c>
      <c r="I2103">
        <v>85000</v>
      </c>
      <c r="J2103">
        <v>68170000</v>
      </c>
      <c r="K2103">
        <v>85000</v>
      </c>
      <c r="L2103">
        <v>68170000</v>
      </c>
    </row>
    <row r="2104" spans="1:12" x14ac:dyDescent="0.3">
      <c r="A2104" s="32">
        <v>45017</v>
      </c>
      <c r="B2104">
        <v>2024</v>
      </c>
      <c r="C2104" t="s">
        <v>72</v>
      </c>
      <c r="D2104" t="s">
        <v>28</v>
      </c>
      <c r="E2104" t="s">
        <v>6</v>
      </c>
      <c r="F2104">
        <v>96</v>
      </c>
      <c r="G2104">
        <v>4847</v>
      </c>
      <c r="H2104">
        <v>2023</v>
      </c>
      <c r="I2104">
        <v>85000</v>
      </c>
      <c r="J2104">
        <v>8160000</v>
      </c>
      <c r="K2104">
        <v>85000</v>
      </c>
      <c r="L2104">
        <v>8160000</v>
      </c>
    </row>
    <row r="2105" spans="1:12" x14ac:dyDescent="0.3">
      <c r="A2105" s="32">
        <v>45017</v>
      </c>
      <c r="B2105">
        <v>2024</v>
      </c>
      <c r="C2105" t="s">
        <v>72</v>
      </c>
      <c r="D2105" t="s">
        <v>13</v>
      </c>
      <c r="E2105" t="s">
        <v>6</v>
      </c>
      <c r="F2105">
        <v>212</v>
      </c>
      <c r="G2105">
        <v>6299</v>
      </c>
      <c r="H2105">
        <v>2023</v>
      </c>
      <c r="I2105">
        <v>85000</v>
      </c>
      <c r="J2105">
        <v>18020000</v>
      </c>
      <c r="K2105">
        <v>85000</v>
      </c>
      <c r="L2105">
        <v>18020000</v>
      </c>
    </row>
    <row r="2106" spans="1:12" x14ac:dyDescent="0.3">
      <c r="A2106" s="32">
        <v>45017</v>
      </c>
      <c r="B2106">
        <v>2024</v>
      </c>
      <c r="C2106" t="s">
        <v>72</v>
      </c>
      <c r="D2106" t="s">
        <v>31</v>
      </c>
      <c r="E2106" t="s">
        <v>6</v>
      </c>
      <c r="F2106">
        <v>682</v>
      </c>
      <c r="G2106">
        <v>36353</v>
      </c>
      <c r="H2106">
        <v>2023</v>
      </c>
      <c r="I2106">
        <v>85000</v>
      </c>
      <c r="J2106">
        <v>57970000</v>
      </c>
      <c r="K2106">
        <v>85000</v>
      </c>
      <c r="L2106">
        <v>57970000</v>
      </c>
    </row>
    <row r="2107" spans="1:12" x14ac:dyDescent="0.3">
      <c r="A2107" s="32">
        <v>45017</v>
      </c>
      <c r="B2107">
        <v>2024</v>
      </c>
      <c r="C2107" t="s">
        <v>72</v>
      </c>
      <c r="D2107" t="s">
        <v>35</v>
      </c>
      <c r="E2107" t="s">
        <v>6</v>
      </c>
      <c r="F2107">
        <v>9711</v>
      </c>
      <c r="G2107">
        <v>91491</v>
      </c>
      <c r="H2107">
        <v>2023</v>
      </c>
      <c r="I2107">
        <v>85000</v>
      </c>
      <c r="J2107">
        <v>825435000</v>
      </c>
      <c r="K2107">
        <v>85000</v>
      </c>
      <c r="L2107">
        <v>825435000</v>
      </c>
    </row>
    <row r="2108" spans="1:12" x14ac:dyDescent="0.3">
      <c r="A2108" s="32">
        <v>45017</v>
      </c>
      <c r="B2108">
        <v>2024</v>
      </c>
      <c r="C2108" t="s">
        <v>72</v>
      </c>
      <c r="D2108" t="s">
        <v>36</v>
      </c>
      <c r="E2108" t="s">
        <v>6</v>
      </c>
      <c r="F2108">
        <v>4659</v>
      </c>
      <c r="G2108">
        <v>32903</v>
      </c>
      <c r="H2108">
        <v>2023</v>
      </c>
      <c r="I2108">
        <v>85000</v>
      </c>
      <c r="J2108">
        <v>396015000</v>
      </c>
      <c r="K2108">
        <v>85000</v>
      </c>
      <c r="L2108">
        <v>396015000</v>
      </c>
    </row>
    <row r="2109" spans="1:12" x14ac:dyDescent="0.3">
      <c r="A2109" s="32">
        <v>45017</v>
      </c>
      <c r="B2109">
        <v>2024</v>
      </c>
      <c r="C2109" t="s">
        <v>72</v>
      </c>
      <c r="D2109" t="s">
        <v>24</v>
      </c>
      <c r="E2109" t="s">
        <v>6</v>
      </c>
      <c r="F2109">
        <v>1958</v>
      </c>
      <c r="G2109">
        <v>64877</v>
      </c>
      <c r="H2109">
        <v>2023</v>
      </c>
      <c r="I2109">
        <v>85000</v>
      </c>
      <c r="J2109">
        <v>166430000</v>
      </c>
      <c r="K2109">
        <v>85000</v>
      </c>
      <c r="L2109">
        <v>166430000</v>
      </c>
    </row>
    <row r="2110" spans="1:12" x14ac:dyDescent="0.3">
      <c r="A2110" s="32">
        <v>45017</v>
      </c>
      <c r="B2110">
        <v>2024</v>
      </c>
      <c r="C2110" t="s">
        <v>72</v>
      </c>
      <c r="D2110" t="s">
        <v>37</v>
      </c>
      <c r="E2110" t="s">
        <v>6</v>
      </c>
      <c r="F2110">
        <v>12260</v>
      </c>
      <c r="G2110">
        <v>130977</v>
      </c>
      <c r="H2110">
        <v>2023</v>
      </c>
      <c r="I2110">
        <v>85000</v>
      </c>
      <c r="J2110">
        <v>1042100000</v>
      </c>
      <c r="K2110">
        <v>85000</v>
      </c>
      <c r="L2110">
        <v>1042100000</v>
      </c>
    </row>
    <row r="2111" spans="1:12" x14ac:dyDescent="0.3">
      <c r="A2111" s="32">
        <v>45017</v>
      </c>
      <c r="B2111">
        <v>2024</v>
      </c>
      <c r="C2111" t="s">
        <v>72</v>
      </c>
      <c r="D2111" t="s">
        <v>15</v>
      </c>
      <c r="E2111" t="s">
        <v>6</v>
      </c>
      <c r="F2111">
        <v>15</v>
      </c>
      <c r="G2111">
        <v>3425</v>
      </c>
      <c r="H2111">
        <v>2023</v>
      </c>
      <c r="I2111">
        <v>85000</v>
      </c>
      <c r="J2111">
        <v>1275000</v>
      </c>
      <c r="K2111">
        <v>85000</v>
      </c>
      <c r="L2111">
        <v>1275000</v>
      </c>
    </row>
    <row r="2112" spans="1:12" x14ac:dyDescent="0.3">
      <c r="A2112" s="32">
        <v>45017</v>
      </c>
      <c r="B2112">
        <v>2024</v>
      </c>
      <c r="C2112" t="s">
        <v>72</v>
      </c>
      <c r="D2112" t="s">
        <v>16</v>
      </c>
      <c r="E2112" t="s">
        <v>6</v>
      </c>
      <c r="F2112">
        <v>3</v>
      </c>
      <c r="G2112">
        <v>1501</v>
      </c>
      <c r="H2112">
        <v>2023</v>
      </c>
      <c r="I2112">
        <v>85000</v>
      </c>
      <c r="J2112">
        <v>255000</v>
      </c>
      <c r="K2112">
        <v>85000</v>
      </c>
      <c r="L2112">
        <v>255000</v>
      </c>
    </row>
    <row r="2113" spans="1:12" x14ac:dyDescent="0.3">
      <c r="A2113" s="32">
        <v>45017</v>
      </c>
      <c r="B2113">
        <v>2024</v>
      </c>
      <c r="C2113" t="s">
        <v>72</v>
      </c>
      <c r="D2113" t="s">
        <v>17</v>
      </c>
      <c r="E2113" t="s">
        <v>6</v>
      </c>
      <c r="F2113">
        <v>8</v>
      </c>
      <c r="G2113">
        <v>1565</v>
      </c>
      <c r="H2113">
        <v>2023</v>
      </c>
      <c r="I2113">
        <v>85000</v>
      </c>
      <c r="J2113">
        <v>680000</v>
      </c>
      <c r="K2113">
        <v>85000</v>
      </c>
      <c r="L2113">
        <v>680000</v>
      </c>
    </row>
    <row r="2114" spans="1:12" x14ac:dyDescent="0.3">
      <c r="A2114" s="32">
        <v>45017</v>
      </c>
      <c r="B2114">
        <v>2024</v>
      </c>
      <c r="C2114" t="s">
        <v>72</v>
      </c>
      <c r="D2114" t="s">
        <v>25</v>
      </c>
      <c r="E2114" t="s">
        <v>6</v>
      </c>
      <c r="F2114">
        <v>2848</v>
      </c>
      <c r="G2114">
        <v>43956</v>
      </c>
      <c r="H2114">
        <v>2023</v>
      </c>
      <c r="I2114">
        <v>85000</v>
      </c>
      <c r="J2114">
        <v>242080000</v>
      </c>
      <c r="K2114">
        <v>85000</v>
      </c>
      <c r="L2114">
        <v>242080000</v>
      </c>
    </row>
    <row r="2115" spans="1:12" x14ac:dyDescent="0.3">
      <c r="A2115" s="32">
        <v>45017</v>
      </c>
      <c r="B2115">
        <v>2024</v>
      </c>
      <c r="C2115" t="s">
        <v>72</v>
      </c>
      <c r="D2115" t="s">
        <v>19</v>
      </c>
      <c r="E2115" t="s">
        <v>6</v>
      </c>
      <c r="F2115">
        <v>157</v>
      </c>
      <c r="G2115">
        <v>3076</v>
      </c>
      <c r="H2115">
        <v>2023</v>
      </c>
      <c r="I2115">
        <v>85000</v>
      </c>
      <c r="J2115">
        <v>13345000</v>
      </c>
      <c r="K2115">
        <v>85000</v>
      </c>
      <c r="L2115">
        <v>13345000</v>
      </c>
    </row>
    <row r="2116" spans="1:12" x14ac:dyDescent="0.3">
      <c r="A2116" s="32">
        <v>45017</v>
      </c>
      <c r="B2116">
        <v>2024</v>
      </c>
      <c r="C2116" t="s">
        <v>72</v>
      </c>
      <c r="D2116" t="s">
        <v>26</v>
      </c>
      <c r="E2116" t="s">
        <v>6</v>
      </c>
      <c r="F2116">
        <v>376</v>
      </c>
      <c r="G2116">
        <v>28269</v>
      </c>
      <c r="H2116">
        <v>2023</v>
      </c>
      <c r="I2116">
        <v>85000</v>
      </c>
      <c r="J2116">
        <v>31960000</v>
      </c>
      <c r="K2116">
        <v>85000</v>
      </c>
      <c r="L2116">
        <v>31960000</v>
      </c>
    </row>
    <row r="2117" spans="1:12" x14ac:dyDescent="0.3">
      <c r="A2117" s="32">
        <v>45017</v>
      </c>
      <c r="B2117">
        <v>2024</v>
      </c>
      <c r="C2117" t="s">
        <v>72</v>
      </c>
      <c r="D2117" t="s">
        <v>38</v>
      </c>
      <c r="E2117" t="s">
        <v>6</v>
      </c>
      <c r="F2117">
        <v>3914</v>
      </c>
      <c r="G2117">
        <v>67999</v>
      </c>
      <c r="H2117">
        <v>2023</v>
      </c>
      <c r="I2117">
        <v>85000</v>
      </c>
      <c r="J2117">
        <v>332690000</v>
      </c>
      <c r="K2117">
        <v>85000</v>
      </c>
      <c r="L2117">
        <v>332690000</v>
      </c>
    </row>
    <row r="2118" spans="1:12" x14ac:dyDescent="0.3">
      <c r="A2118" s="32">
        <v>45017</v>
      </c>
      <c r="B2118">
        <v>2024</v>
      </c>
      <c r="C2118" t="s">
        <v>72</v>
      </c>
      <c r="D2118" t="s">
        <v>39</v>
      </c>
      <c r="E2118" t="s">
        <v>6</v>
      </c>
      <c r="F2118">
        <v>6509</v>
      </c>
      <c r="G2118">
        <v>94801</v>
      </c>
      <c r="H2118">
        <v>2023</v>
      </c>
      <c r="I2118">
        <v>85000</v>
      </c>
      <c r="J2118">
        <v>553265000</v>
      </c>
      <c r="K2118">
        <v>85000</v>
      </c>
      <c r="L2118">
        <v>553265000</v>
      </c>
    </row>
    <row r="2119" spans="1:12" x14ac:dyDescent="0.3">
      <c r="A2119" s="32">
        <v>45017</v>
      </c>
      <c r="B2119">
        <v>2024</v>
      </c>
      <c r="C2119" t="s">
        <v>72</v>
      </c>
      <c r="D2119" t="s">
        <v>20</v>
      </c>
      <c r="E2119" t="s">
        <v>6</v>
      </c>
      <c r="F2119">
        <v>19</v>
      </c>
      <c r="G2119">
        <v>2450</v>
      </c>
      <c r="H2119">
        <v>2023</v>
      </c>
      <c r="I2119">
        <v>85000</v>
      </c>
      <c r="J2119">
        <v>1615000</v>
      </c>
      <c r="K2119">
        <v>85000</v>
      </c>
      <c r="L2119">
        <v>1615000</v>
      </c>
    </row>
    <row r="2120" spans="1:12" x14ac:dyDescent="0.3">
      <c r="A2120" s="32">
        <v>45017</v>
      </c>
      <c r="B2120">
        <v>2024</v>
      </c>
      <c r="C2120" t="s">
        <v>72</v>
      </c>
      <c r="D2120" t="s">
        <v>40</v>
      </c>
      <c r="E2120" t="s">
        <v>6</v>
      </c>
      <c r="F2120">
        <v>3087</v>
      </c>
      <c r="G2120">
        <v>195568</v>
      </c>
      <c r="H2120">
        <v>2023</v>
      </c>
      <c r="I2120">
        <v>85000</v>
      </c>
      <c r="J2120">
        <v>262395000</v>
      </c>
      <c r="K2120">
        <v>85000</v>
      </c>
      <c r="L2120">
        <v>262395000</v>
      </c>
    </row>
    <row r="2121" spans="1:12" x14ac:dyDescent="0.3">
      <c r="A2121" s="32">
        <v>45017</v>
      </c>
      <c r="B2121">
        <v>2024</v>
      </c>
      <c r="C2121" t="s">
        <v>72</v>
      </c>
      <c r="D2121" t="s">
        <v>27</v>
      </c>
      <c r="E2121" t="s">
        <v>6</v>
      </c>
      <c r="F2121">
        <v>524</v>
      </c>
      <c r="G2121">
        <v>12580</v>
      </c>
      <c r="H2121">
        <v>2023</v>
      </c>
      <c r="I2121">
        <v>85000</v>
      </c>
      <c r="J2121">
        <v>44540000</v>
      </c>
      <c r="K2121">
        <v>85000</v>
      </c>
      <c r="L2121">
        <v>44540000</v>
      </c>
    </row>
    <row r="2122" spans="1:12" x14ac:dyDescent="0.3">
      <c r="A2122" s="32">
        <v>45017</v>
      </c>
      <c r="B2122">
        <v>2024</v>
      </c>
      <c r="C2122" t="s">
        <v>72</v>
      </c>
      <c r="D2122" t="s">
        <v>41</v>
      </c>
      <c r="E2122" t="s">
        <v>6</v>
      </c>
      <c r="F2122">
        <v>918</v>
      </c>
      <c r="G2122">
        <v>54194</v>
      </c>
      <c r="H2122">
        <v>2023</v>
      </c>
      <c r="I2122">
        <v>85000</v>
      </c>
      <c r="J2122">
        <v>78030000</v>
      </c>
      <c r="K2122">
        <v>85000</v>
      </c>
      <c r="L2122">
        <v>78030000</v>
      </c>
    </row>
    <row r="2123" spans="1:12" x14ac:dyDescent="0.3">
      <c r="A2123" s="32">
        <v>45047</v>
      </c>
      <c r="B2123">
        <v>2024</v>
      </c>
      <c r="C2123" t="s">
        <v>72</v>
      </c>
      <c r="D2123" t="s">
        <v>32</v>
      </c>
      <c r="E2123" t="s">
        <v>6</v>
      </c>
      <c r="F2123">
        <v>4370</v>
      </c>
      <c r="G2123">
        <v>54545</v>
      </c>
      <c r="H2123">
        <v>2023</v>
      </c>
      <c r="I2123">
        <v>85000</v>
      </c>
      <c r="J2123">
        <v>371450000</v>
      </c>
      <c r="K2123">
        <v>85000</v>
      </c>
      <c r="L2123">
        <v>371450000</v>
      </c>
    </row>
    <row r="2124" spans="1:12" x14ac:dyDescent="0.3">
      <c r="A2124" s="32">
        <v>45047</v>
      </c>
      <c r="B2124">
        <v>2024</v>
      </c>
      <c r="C2124" t="s">
        <v>72</v>
      </c>
      <c r="D2124" t="s">
        <v>10</v>
      </c>
      <c r="E2124" t="s">
        <v>6</v>
      </c>
      <c r="F2124">
        <v>282</v>
      </c>
      <c r="G2124">
        <v>35939</v>
      </c>
      <c r="H2124">
        <v>2023</v>
      </c>
      <c r="I2124">
        <v>85000</v>
      </c>
      <c r="J2124">
        <v>23970000</v>
      </c>
      <c r="K2124">
        <v>85000</v>
      </c>
      <c r="L2124">
        <v>23970000</v>
      </c>
    </row>
    <row r="2125" spans="1:12" x14ac:dyDescent="0.3">
      <c r="A2125" s="32">
        <v>45047</v>
      </c>
      <c r="B2125">
        <v>2024</v>
      </c>
      <c r="C2125" t="s">
        <v>72</v>
      </c>
      <c r="D2125" t="s">
        <v>21</v>
      </c>
      <c r="E2125" t="s">
        <v>6</v>
      </c>
      <c r="F2125">
        <v>1536</v>
      </c>
      <c r="G2125">
        <v>125465</v>
      </c>
      <c r="H2125">
        <v>2023</v>
      </c>
      <c r="I2125">
        <v>85000</v>
      </c>
      <c r="J2125">
        <v>130560000</v>
      </c>
      <c r="K2125">
        <v>85000</v>
      </c>
      <c r="L2125">
        <v>130560000</v>
      </c>
    </row>
    <row r="2126" spans="1:12" x14ac:dyDescent="0.3">
      <c r="A2126" s="32">
        <v>45047</v>
      </c>
      <c r="B2126">
        <v>2024</v>
      </c>
      <c r="C2126" t="s">
        <v>72</v>
      </c>
      <c r="D2126" t="s">
        <v>22</v>
      </c>
      <c r="E2126" t="s">
        <v>6</v>
      </c>
      <c r="F2126">
        <v>209</v>
      </c>
      <c r="G2126">
        <v>2356</v>
      </c>
      <c r="H2126">
        <v>2023</v>
      </c>
      <c r="I2126">
        <v>85000</v>
      </c>
      <c r="J2126">
        <v>17765000</v>
      </c>
      <c r="K2126">
        <v>85000</v>
      </c>
      <c r="L2126">
        <v>17765000</v>
      </c>
    </row>
    <row r="2127" spans="1:12" x14ac:dyDescent="0.3">
      <c r="A2127" s="32">
        <v>45047</v>
      </c>
      <c r="B2127">
        <v>2024</v>
      </c>
      <c r="C2127" t="s">
        <v>72</v>
      </c>
      <c r="D2127" t="s">
        <v>11</v>
      </c>
      <c r="E2127" t="s">
        <v>6</v>
      </c>
      <c r="F2127">
        <v>2514</v>
      </c>
      <c r="G2127">
        <v>29232</v>
      </c>
      <c r="H2127">
        <v>2023</v>
      </c>
      <c r="I2127">
        <v>85000</v>
      </c>
      <c r="J2127">
        <v>213690000</v>
      </c>
      <c r="K2127">
        <v>85000</v>
      </c>
      <c r="L2127">
        <v>213690000</v>
      </c>
    </row>
    <row r="2128" spans="1:12" x14ac:dyDescent="0.3">
      <c r="A2128" s="32">
        <v>45047</v>
      </c>
      <c r="B2128">
        <v>2024</v>
      </c>
      <c r="C2128" t="s">
        <v>72</v>
      </c>
      <c r="D2128" t="s">
        <v>12</v>
      </c>
      <c r="E2128" t="s">
        <v>6</v>
      </c>
      <c r="F2128">
        <v>4</v>
      </c>
      <c r="G2128">
        <v>829</v>
      </c>
      <c r="H2128">
        <v>2023</v>
      </c>
      <c r="I2128">
        <v>85000</v>
      </c>
      <c r="J2128">
        <v>340000</v>
      </c>
      <c r="K2128">
        <v>85000</v>
      </c>
      <c r="L2128">
        <v>340000</v>
      </c>
    </row>
    <row r="2129" spans="1:12" x14ac:dyDescent="0.3">
      <c r="A2129" s="32">
        <v>45047</v>
      </c>
      <c r="B2129">
        <v>2024</v>
      </c>
      <c r="C2129" t="s">
        <v>72</v>
      </c>
      <c r="D2129" t="s">
        <v>23</v>
      </c>
      <c r="E2129" t="s">
        <v>6</v>
      </c>
      <c r="F2129">
        <v>4977</v>
      </c>
      <c r="G2129">
        <v>32282</v>
      </c>
      <c r="H2129">
        <v>2023</v>
      </c>
      <c r="I2129">
        <v>85000</v>
      </c>
      <c r="J2129">
        <v>423045000</v>
      </c>
      <c r="K2129">
        <v>85000</v>
      </c>
      <c r="L2129">
        <v>423045000</v>
      </c>
    </row>
    <row r="2130" spans="1:12" x14ac:dyDescent="0.3">
      <c r="A2130" s="32">
        <v>45047</v>
      </c>
      <c r="B2130">
        <v>2024</v>
      </c>
      <c r="C2130" t="s">
        <v>72</v>
      </c>
      <c r="D2130" t="s">
        <v>33</v>
      </c>
      <c r="E2130" t="s">
        <v>6</v>
      </c>
      <c r="F2130">
        <v>863</v>
      </c>
      <c r="G2130">
        <v>3933</v>
      </c>
      <c r="H2130">
        <v>2023</v>
      </c>
      <c r="I2130">
        <v>85000</v>
      </c>
      <c r="J2130">
        <v>73355000</v>
      </c>
      <c r="K2130">
        <v>85000</v>
      </c>
      <c r="L2130">
        <v>73355000</v>
      </c>
    </row>
    <row r="2131" spans="1:12" x14ac:dyDescent="0.3">
      <c r="A2131" s="32">
        <v>45047</v>
      </c>
      <c r="B2131">
        <v>2024</v>
      </c>
      <c r="C2131" t="s">
        <v>72</v>
      </c>
      <c r="D2131" t="s">
        <v>34</v>
      </c>
      <c r="E2131" t="s">
        <v>6</v>
      </c>
      <c r="F2131">
        <v>9609</v>
      </c>
      <c r="G2131">
        <v>87169</v>
      </c>
      <c r="H2131">
        <v>2023</v>
      </c>
      <c r="I2131">
        <v>85000</v>
      </c>
      <c r="J2131">
        <v>816765000</v>
      </c>
      <c r="K2131">
        <v>85000</v>
      </c>
      <c r="L2131">
        <v>816765000</v>
      </c>
    </row>
    <row r="2132" spans="1:12" x14ac:dyDescent="0.3">
      <c r="A2132" s="32">
        <v>45047</v>
      </c>
      <c r="B2132">
        <v>2024</v>
      </c>
      <c r="C2132" t="s">
        <v>72</v>
      </c>
      <c r="D2132" t="s">
        <v>30</v>
      </c>
      <c r="E2132" t="s">
        <v>6</v>
      </c>
      <c r="F2132">
        <v>1053</v>
      </c>
      <c r="G2132">
        <v>34399</v>
      </c>
      <c r="H2132">
        <v>2023</v>
      </c>
      <c r="I2132">
        <v>85000</v>
      </c>
      <c r="J2132">
        <v>89505000</v>
      </c>
      <c r="K2132">
        <v>85000</v>
      </c>
      <c r="L2132">
        <v>89505000</v>
      </c>
    </row>
    <row r="2133" spans="1:12" x14ac:dyDescent="0.3">
      <c r="A2133" s="32">
        <v>45047</v>
      </c>
      <c r="B2133">
        <v>2024</v>
      </c>
      <c r="C2133" t="s">
        <v>72</v>
      </c>
      <c r="D2133" t="s">
        <v>28</v>
      </c>
      <c r="E2133" t="s">
        <v>6</v>
      </c>
      <c r="F2133">
        <v>118</v>
      </c>
      <c r="G2133">
        <v>5278</v>
      </c>
      <c r="H2133">
        <v>2023</v>
      </c>
      <c r="I2133">
        <v>85000</v>
      </c>
      <c r="J2133">
        <v>10030000</v>
      </c>
      <c r="K2133">
        <v>85000</v>
      </c>
      <c r="L2133">
        <v>10030000</v>
      </c>
    </row>
    <row r="2134" spans="1:12" x14ac:dyDescent="0.3">
      <c r="A2134" s="32">
        <v>45047</v>
      </c>
      <c r="B2134">
        <v>2024</v>
      </c>
      <c r="C2134" t="s">
        <v>72</v>
      </c>
      <c r="D2134" t="s">
        <v>13</v>
      </c>
      <c r="E2134" t="s">
        <v>6</v>
      </c>
      <c r="F2134">
        <v>258</v>
      </c>
      <c r="G2134">
        <v>9084</v>
      </c>
      <c r="H2134">
        <v>2023</v>
      </c>
      <c r="I2134">
        <v>85000</v>
      </c>
      <c r="J2134">
        <v>21930000</v>
      </c>
      <c r="K2134">
        <v>85000</v>
      </c>
      <c r="L2134">
        <v>21930000</v>
      </c>
    </row>
    <row r="2135" spans="1:12" x14ac:dyDescent="0.3">
      <c r="A2135" s="32">
        <v>45047</v>
      </c>
      <c r="B2135">
        <v>2024</v>
      </c>
      <c r="C2135" t="s">
        <v>72</v>
      </c>
      <c r="D2135" t="s">
        <v>31</v>
      </c>
      <c r="E2135" t="s">
        <v>6</v>
      </c>
      <c r="F2135">
        <v>839</v>
      </c>
      <c r="G2135">
        <v>41796</v>
      </c>
      <c r="H2135">
        <v>2023</v>
      </c>
      <c r="I2135">
        <v>85000</v>
      </c>
      <c r="J2135">
        <v>71315000</v>
      </c>
      <c r="K2135">
        <v>85000</v>
      </c>
      <c r="L2135">
        <v>71315000</v>
      </c>
    </row>
    <row r="2136" spans="1:12" x14ac:dyDescent="0.3">
      <c r="A2136" s="32">
        <v>45047</v>
      </c>
      <c r="B2136">
        <v>2024</v>
      </c>
      <c r="C2136" t="s">
        <v>72</v>
      </c>
      <c r="D2136" t="s">
        <v>35</v>
      </c>
      <c r="E2136" t="s">
        <v>6</v>
      </c>
      <c r="F2136">
        <v>17292</v>
      </c>
      <c r="G2136">
        <v>97074</v>
      </c>
      <c r="H2136">
        <v>2023</v>
      </c>
      <c r="I2136">
        <v>85000</v>
      </c>
      <c r="J2136">
        <v>1469820000</v>
      </c>
      <c r="K2136">
        <v>85000</v>
      </c>
      <c r="L2136">
        <v>1469820000</v>
      </c>
    </row>
    <row r="2137" spans="1:12" x14ac:dyDescent="0.3">
      <c r="A2137" s="32">
        <v>45047</v>
      </c>
      <c r="B2137">
        <v>2024</v>
      </c>
      <c r="C2137" t="s">
        <v>72</v>
      </c>
      <c r="D2137" t="s">
        <v>36</v>
      </c>
      <c r="E2137" t="s">
        <v>6</v>
      </c>
      <c r="F2137">
        <v>7386</v>
      </c>
      <c r="G2137">
        <v>41347</v>
      </c>
      <c r="H2137">
        <v>2023</v>
      </c>
      <c r="I2137">
        <v>85000</v>
      </c>
      <c r="J2137">
        <v>627810000</v>
      </c>
      <c r="K2137">
        <v>85000</v>
      </c>
      <c r="L2137">
        <v>627810000</v>
      </c>
    </row>
    <row r="2138" spans="1:12" x14ac:dyDescent="0.3">
      <c r="A2138" s="32">
        <v>45047</v>
      </c>
      <c r="B2138">
        <v>2024</v>
      </c>
      <c r="C2138" t="s">
        <v>72</v>
      </c>
      <c r="D2138" t="s">
        <v>14</v>
      </c>
      <c r="E2138" t="s">
        <v>6</v>
      </c>
      <c r="F2138">
        <v>14</v>
      </c>
      <c r="G2138">
        <v>161</v>
      </c>
      <c r="H2138">
        <v>2023</v>
      </c>
      <c r="I2138">
        <v>85000</v>
      </c>
      <c r="J2138">
        <v>1190000</v>
      </c>
      <c r="K2138">
        <v>85000</v>
      </c>
      <c r="L2138">
        <v>1190000</v>
      </c>
    </row>
    <row r="2139" spans="1:12" x14ac:dyDescent="0.3">
      <c r="A2139" s="32">
        <v>45047</v>
      </c>
      <c r="B2139">
        <v>2024</v>
      </c>
      <c r="C2139" t="s">
        <v>72</v>
      </c>
      <c r="D2139" t="s">
        <v>24</v>
      </c>
      <c r="E2139" t="s">
        <v>6</v>
      </c>
      <c r="F2139">
        <v>3940</v>
      </c>
      <c r="G2139">
        <v>97067</v>
      </c>
      <c r="H2139">
        <v>2023</v>
      </c>
      <c r="I2139">
        <v>85000</v>
      </c>
      <c r="J2139">
        <v>334900000</v>
      </c>
      <c r="K2139">
        <v>85000</v>
      </c>
      <c r="L2139">
        <v>334900000</v>
      </c>
    </row>
    <row r="2140" spans="1:12" x14ac:dyDescent="0.3">
      <c r="A2140" s="32">
        <v>45047</v>
      </c>
      <c r="B2140">
        <v>2024</v>
      </c>
      <c r="C2140" t="s">
        <v>72</v>
      </c>
      <c r="D2140" t="s">
        <v>37</v>
      </c>
      <c r="E2140" t="s">
        <v>6</v>
      </c>
      <c r="F2140">
        <v>20585</v>
      </c>
      <c r="G2140">
        <v>126680</v>
      </c>
      <c r="H2140">
        <v>2023</v>
      </c>
      <c r="I2140">
        <v>85000</v>
      </c>
      <c r="J2140">
        <v>1749725000</v>
      </c>
      <c r="K2140">
        <v>85000</v>
      </c>
      <c r="L2140">
        <v>1749725000</v>
      </c>
    </row>
    <row r="2141" spans="1:12" x14ac:dyDescent="0.3">
      <c r="A2141" s="32">
        <v>45047</v>
      </c>
      <c r="B2141">
        <v>2024</v>
      </c>
      <c r="C2141" t="s">
        <v>72</v>
      </c>
      <c r="D2141" t="s">
        <v>15</v>
      </c>
      <c r="E2141" t="s">
        <v>6</v>
      </c>
      <c r="F2141">
        <v>10</v>
      </c>
      <c r="G2141">
        <v>572</v>
      </c>
      <c r="H2141">
        <v>2023</v>
      </c>
      <c r="I2141">
        <v>85000</v>
      </c>
      <c r="J2141">
        <v>850000</v>
      </c>
      <c r="K2141">
        <v>85000</v>
      </c>
      <c r="L2141">
        <v>850000</v>
      </c>
    </row>
    <row r="2142" spans="1:12" x14ac:dyDescent="0.3">
      <c r="A2142" s="32">
        <v>45047</v>
      </c>
      <c r="B2142">
        <v>2024</v>
      </c>
      <c r="C2142" t="s">
        <v>72</v>
      </c>
      <c r="D2142" t="s">
        <v>16</v>
      </c>
      <c r="E2142" t="s">
        <v>6</v>
      </c>
      <c r="F2142">
        <v>7</v>
      </c>
      <c r="G2142">
        <v>2006</v>
      </c>
      <c r="H2142">
        <v>2023</v>
      </c>
      <c r="I2142">
        <v>85000</v>
      </c>
      <c r="J2142">
        <v>595000</v>
      </c>
      <c r="K2142">
        <v>85000</v>
      </c>
      <c r="L2142">
        <v>595000</v>
      </c>
    </row>
    <row r="2143" spans="1:12" x14ac:dyDescent="0.3">
      <c r="A2143" s="32">
        <v>45047</v>
      </c>
      <c r="B2143">
        <v>2024</v>
      </c>
      <c r="C2143" t="s">
        <v>72</v>
      </c>
      <c r="D2143" t="s">
        <v>17</v>
      </c>
      <c r="E2143" t="s">
        <v>6</v>
      </c>
      <c r="F2143">
        <v>14</v>
      </c>
      <c r="G2143">
        <v>1626</v>
      </c>
      <c r="H2143">
        <v>2023</v>
      </c>
      <c r="I2143">
        <v>85000</v>
      </c>
      <c r="J2143">
        <v>1190000</v>
      </c>
      <c r="K2143">
        <v>85000</v>
      </c>
      <c r="L2143">
        <v>1190000</v>
      </c>
    </row>
    <row r="2144" spans="1:12" x14ac:dyDescent="0.3">
      <c r="A2144" s="32">
        <v>45047</v>
      </c>
      <c r="B2144">
        <v>2024</v>
      </c>
      <c r="C2144" t="s">
        <v>72</v>
      </c>
      <c r="D2144" t="s">
        <v>25</v>
      </c>
      <c r="E2144" t="s">
        <v>6</v>
      </c>
      <c r="F2144">
        <v>3727</v>
      </c>
      <c r="G2144">
        <v>44563</v>
      </c>
      <c r="H2144">
        <v>2023</v>
      </c>
      <c r="I2144">
        <v>85000</v>
      </c>
      <c r="J2144">
        <v>316795000</v>
      </c>
      <c r="K2144">
        <v>85000</v>
      </c>
      <c r="L2144">
        <v>316795000</v>
      </c>
    </row>
    <row r="2145" spans="1:12" x14ac:dyDescent="0.3">
      <c r="A2145" s="32">
        <v>45047</v>
      </c>
      <c r="B2145">
        <v>2024</v>
      </c>
      <c r="C2145" t="s">
        <v>72</v>
      </c>
      <c r="D2145" t="s">
        <v>19</v>
      </c>
      <c r="E2145" t="s">
        <v>6</v>
      </c>
      <c r="F2145">
        <v>382</v>
      </c>
      <c r="G2145">
        <v>3736</v>
      </c>
      <c r="H2145">
        <v>2023</v>
      </c>
      <c r="I2145">
        <v>85000</v>
      </c>
      <c r="J2145">
        <v>32470000</v>
      </c>
      <c r="K2145">
        <v>85000</v>
      </c>
      <c r="L2145">
        <v>32470000</v>
      </c>
    </row>
    <row r="2146" spans="1:12" x14ac:dyDescent="0.3">
      <c r="A2146" s="32">
        <v>45047</v>
      </c>
      <c r="B2146">
        <v>2024</v>
      </c>
      <c r="C2146" t="s">
        <v>72</v>
      </c>
      <c r="D2146" t="s">
        <v>26</v>
      </c>
      <c r="E2146" t="s">
        <v>6</v>
      </c>
      <c r="F2146">
        <v>1181</v>
      </c>
      <c r="G2146">
        <v>32433</v>
      </c>
      <c r="H2146">
        <v>2023</v>
      </c>
      <c r="I2146">
        <v>85000</v>
      </c>
      <c r="J2146">
        <v>100385000</v>
      </c>
      <c r="K2146">
        <v>85000</v>
      </c>
      <c r="L2146">
        <v>100385000</v>
      </c>
    </row>
    <row r="2147" spans="1:12" x14ac:dyDescent="0.3">
      <c r="A2147" s="32">
        <v>45047</v>
      </c>
      <c r="B2147">
        <v>2024</v>
      </c>
      <c r="C2147" t="s">
        <v>72</v>
      </c>
      <c r="D2147" t="s">
        <v>38</v>
      </c>
      <c r="E2147" t="s">
        <v>6</v>
      </c>
      <c r="F2147">
        <v>6897</v>
      </c>
      <c r="G2147">
        <v>79573</v>
      </c>
      <c r="H2147">
        <v>2023</v>
      </c>
      <c r="I2147">
        <v>85000</v>
      </c>
      <c r="J2147">
        <v>586245000</v>
      </c>
      <c r="K2147">
        <v>85000</v>
      </c>
      <c r="L2147">
        <v>586245000</v>
      </c>
    </row>
    <row r="2148" spans="1:12" x14ac:dyDescent="0.3">
      <c r="A2148" s="32">
        <v>45047</v>
      </c>
      <c r="B2148">
        <v>2024</v>
      </c>
      <c r="C2148" t="s">
        <v>72</v>
      </c>
      <c r="D2148" t="s">
        <v>39</v>
      </c>
      <c r="E2148" t="s">
        <v>6</v>
      </c>
      <c r="F2148">
        <v>10330</v>
      </c>
      <c r="G2148">
        <v>109325</v>
      </c>
      <c r="H2148">
        <v>2023</v>
      </c>
      <c r="I2148">
        <v>85000</v>
      </c>
      <c r="J2148">
        <v>878050000</v>
      </c>
      <c r="K2148">
        <v>85000</v>
      </c>
      <c r="L2148">
        <v>878050000</v>
      </c>
    </row>
    <row r="2149" spans="1:12" x14ac:dyDescent="0.3">
      <c r="A2149" s="32">
        <v>45047</v>
      </c>
      <c r="B2149">
        <v>2024</v>
      </c>
      <c r="C2149" t="s">
        <v>72</v>
      </c>
      <c r="D2149" t="s">
        <v>20</v>
      </c>
      <c r="E2149" t="s">
        <v>6</v>
      </c>
      <c r="F2149">
        <v>65</v>
      </c>
      <c r="G2149">
        <v>3305</v>
      </c>
      <c r="H2149">
        <v>2023</v>
      </c>
      <c r="I2149">
        <v>85000</v>
      </c>
      <c r="J2149">
        <v>5525000</v>
      </c>
      <c r="K2149">
        <v>85000</v>
      </c>
      <c r="L2149">
        <v>5525000</v>
      </c>
    </row>
    <row r="2150" spans="1:12" x14ac:dyDescent="0.3">
      <c r="A2150" s="32">
        <v>45047</v>
      </c>
      <c r="B2150">
        <v>2024</v>
      </c>
      <c r="C2150" t="s">
        <v>72</v>
      </c>
      <c r="D2150" t="s">
        <v>40</v>
      </c>
      <c r="E2150" t="s">
        <v>6</v>
      </c>
      <c r="F2150">
        <v>4704</v>
      </c>
      <c r="G2150">
        <v>300079</v>
      </c>
      <c r="H2150">
        <v>2023</v>
      </c>
      <c r="I2150">
        <v>85000</v>
      </c>
      <c r="J2150">
        <v>399840000</v>
      </c>
      <c r="K2150">
        <v>85000</v>
      </c>
      <c r="L2150">
        <v>399840000</v>
      </c>
    </row>
    <row r="2151" spans="1:12" x14ac:dyDescent="0.3">
      <c r="A2151" s="32">
        <v>45047</v>
      </c>
      <c r="B2151">
        <v>2024</v>
      </c>
      <c r="C2151" t="s">
        <v>72</v>
      </c>
      <c r="D2151" t="s">
        <v>27</v>
      </c>
      <c r="E2151" t="s">
        <v>6</v>
      </c>
      <c r="F2151">
        <v>682</v>
      </c>
      <c r="G2151">
        <v>14779</v>
      </c>
      <c r="H2151">
        <v>2023</v>
      </c>
      <c r="I2151">
        <v>85000</v>
      </c>
      <c r="J2151">
        <v>57970000</v>
      </c>
      <c r="K2151">
        <v>85000</v>
      </c>
      <c r="L2151">
        <v>57970000</v>
      </c>
    </row>
    <row r="2152" spans="1:12" x14ac:dyDescent="0.3">
      <c r="A2152" s="32">
        <v>45047</v>
      </c>
      <c r="B2152">
        <v>2024</v>
      </c>
      <c r="C2152" t="s">
        <v>72</v>
      </c>
      <c r="D2152" t="s">
        <v>41</v>
      </c>
      <c r="E2152" t="s">
        <v>6</v>
      </c>
      <c r="F2152">
        <v>1508</v>
      </c>
      <c r="G2152">
        <v>77494</v>
      </c>
      <c r="H2152">
        <v>2023</v>
      </c>
      <c r="I2152">
        <v>85000</v>
      </c>
      <c r="J2152">
        <v>128180000</v>
      </c>
      <c r="K2152">
        <v>85000</v>
      </c>
      <c r="L2152">
        <v>128180000</v>
      </c>
    </row>
    <row r="2153" spans="1:12" x14ac:dyDescent="0.3">
      <c r="A2153" s="32">
        <v>45078</v>
      </c>
      <c r="B2153">
        <v>2024</v>
      </c>
      <c r="C2153" t="s">
        <v>72</v>
      </c>
      <c r="D2153" t="s">
        <v>32</v>
      </c>
      <c r="E2153" t="s">
        <v>6</v>
      </c>
      <c r="F2153">
        <v>1004</v>
      </c>
      <c r="G2153">
        <v>45618</v>
      </c>
      <c r="H2153">
        <v>2023</v>
      </c>
      <c r="I2153">
        <v>85000</v>
      </c>
      <c r="J2153">
        <v>85340000</v>
      </c>
      <c r="K2153">
        <v>85000</v>
      </c>
      <c r="L2153">
        <v>85340000</v>
      </c>
    </row>
    <row r="2154" spans="1:12" x14ac:dyDescent="0.3">
      <c r="A2154" s="32">
        <v>45078</v>
      </c>
      <c r="B2154">
        <v>2024</v>
      </c>
      <c r="C2154" t="s">
        <v>72</v>
      </c>
      <c r="D2154" t="s">
        <v>10</v>
      </c>
      <c r="E2154" t="s">
        <v>6</v>
      </c>
      <c r="F2154">
        <v>177</v>
      </c>
      <c r="G2154">
        <v>31855</v>
      </c>
      <c r="H2154">
        <v>2023</v>
      </c>
      <c r="I2154">
        <v>85000</v>
      </c>
      <c r="J2154">
        <v>15045000</v>
      </c>
      <c r="K2154">
        <v>85000</v>
      </c>
      <c r="L2154">
        <v>15045000</v>
      </c>
    </row>
    <row r="2155" spans="1:12" x14ac:dyDescent="0.3">
      <c r="A2155" s="32">
        <v>45078</v>
      </c>
      <c r="B2155">
        <v>2024</v>
      </c>
      <c r="C2155" t="s">
        <v>72</v>
      </c>
      <c r="D2155" t="s">
        <v>21</v>
      </c>
      <c r="E2155" t="s">
        <v>6</v>
      </c>
      <c r="F2155">
        <v>520</v>
      </c>
      <c r="G2155">
        <v>90944</v>
      </c>
      <c r="H2155">
        <v>2023</v>
      </c>
      <c r="I2155">
        <v>85000</v>
      </c>
      <c r="J2155">
        <v>44200000</v>
      </c>
      <c r="K2155">
        <v>85000</v>
      </c>
      <c r="L2155">
        <v>44200000</v>
      </c>
    </row>
    <row r="2156" spans="1:12" x14ac:dyDescent="0.3">
      <c r="A2156" s="32">
        <v>45078</v>
      </c>
      <c r="B2156">
        <v>2024</v>
      </c>
      <c r="C2156" t="s">
        <v>72</v>
      </c>
      <c r="D2156" t="s">
        <v>22</v>
      </c>
      <c r="E2156" t="s">
        <v>6</v>
      </c>
      <c r="F2156">
        <v>135</v>
      </c>
      <c r="G2156">
        <v>2638</v>
      </c>
      <c r="H2156">
        <v>2023</v>
      </c>
      <c r="I2156">
        <v>85000</v>
      </c>
      <c r="J2156">
        <v>11475000</v>
      </c>
      <c r="K2156">
        <v>85000</v>
      </c>
      <c r="L2156">
        <v>11475000</v>
      </c>
    </row>
    <row r="2157" spans="1:12" x14ac:dyDescent="0.3">
      <c r="A2157" s="32">
        <v>45078</v>
      </c>
      <c r="B2157">
        <v>2024</v>
      </c>
      <c r="C2157" t="s">
        <v>72</v>
      </c>
      <c r="D2157" t="s">
        <v>11</v>
      </c>
      <c r="E2157" t="s">
        <v>6</v>
      </c>
      <c r="F2157">
        <v>1245</v>
      </c>
      <c r="G2157">
        <v>30378</v>
      </c>
      <c r="H2157">
        <v>2023</v>
      </c>
      <c r="I2157">
        <v>85000</v>
      </c>
      <c r="J2157">
        <v>105825000</v>
      </c>
      <c r="K2157">
        <v>85000</v>
      </c>
      <c r="L2157">
        <v>105825000</v>
      </c>
    </row>
    <row r="2158" spans="1:12" x14ac:dyDescent="0.3">
      <c r="A2158" s="32">
        <v>45078</v>
      </c>
      <c r="B2158">
        <v>2024</v>
      </c>
      <c r="C2158" t="s">
        <v>72</v>
      </c>
      <c r="D2158" t="s">
        <v>12</v>
      </c>
      <c r="E2158" t="s">
        <v>6</v>
      </c>
      <c r="F2158">
        <v>5</v>
      </c>
      <c r="G2158">
        <v>765</v>
      </c>
      <c r="H2158">
        <v>2023</v>
      </c>
      <c r="I2158">
        <v>85000</v>
      </c>
      <c r="J2158">
        <v>425000</v>
      </c>
      <c r="K2158">
        <v>85000</v>
      </c>
      <c r="L2158">
        <v>425000</v>
      </c>
    </row>
    <row r="2159" spans="1:12" x14ac:dyDescent="0.3">
      <c r="A2159" s="32">
        <v>45078</v>
      </c>
      <c r="B2159">
        <v>2024</v>
      </c>
      <c r="C2159" t="s">
        <v>72</v>
      </c>
      <c r="D2159" t="s">
        <v>23</v>
      </c>
      <c r="E2159" t="s">
        <v>6</v>
      </c>
      <c r="F2159">
        <v>1787</v>
      </c>
      <c r="G2159">
        <v>28279</v>
      </c>
      <c r="H2159">
        <v>2023</v>
      </c>
      <c r="I2159">
        <v>85000</v>
      </c>
      <c r="J2159">
        <v>151895000</v>
      </c>
      <c r="K2159">
        <v>85000</v>
      </c>
      <c r="L2159">
        <v>151895000</v>
      </c>
    </row>
    <row r="2160" spans="1:12" x14ac:dyDescent="0.3">
      <c r="A2160" s="32">
        <v>45078</v>
      </c>
      <c r="B2160">
        <v>2024</v>
      </c>
      <c r="C2160" t="s">
        <v>72</v>
      </c>
      <c r="D2160" t="s">
        <v>33</v>
      </c>
      <c r="E2160" t="s">
        <v>6</v>
      </c>
      <c r="F2160">
        <v>531</v>
      </c>
      <c r="G2160">
        <v>3485</v>
      </c>
      <c r="H2160">
        <v>2023</v>
      </c>
      <c r="I2160">
        <v>85000</v>
      </c>
      <c r="J2160">
        <v>45135000</v>
      </c>
      <c r="K2160">
        <v>85000</v>
      </c>
      <c r="L2160">
        <v>45135000</v>
      </c>
    </row>
    <row r="2161" spans="1:12" x14ac:dyDescent="0.3">
      <c r="A2161" s="32">
        <v>45078</v>
      </c>
      <c r="B2161">
        <v>2024</v>
      </c>
      <c r="C2161" t="s">
        <v>72</v>
      </c>
      <c r="D2161" t="s">
        <v>34</v>
      </c>
      <c r="E2161" t="s">
        <v>6</v>
      </c>
      <c r="F2161">
        <v>4019</v>
      </c>
      <c r="G2161">
        <v>80898</v>
      </c>
      <c r="H2161">
        <v>2023</v>
      </c>
      <c r="I2161">
        <v>85000</v>
      </c>
      <c r="J2161">
        <v>341615000</v>
      </c>
      <c r="K2161">
        <v>85000</v>
      </c>
      <c r="L2161">
        <v>341615000</v>
      </c>
    </row>
    <row r="2162" spans="1:12" x14ac:dyDescent="0.3">
      <c r="A2162" s="32">
        <v>45078</v>
      </c>
      <c r="B2162">
        <v>2024</v>
      </c>
      <c r="C2162" t="s">
        <v>72</v>
      </c>
      <c r="D2162" t="s">
        <v>30</v>
      </c>
      <c r="E2162" t="s">
        <v>6</v>
      </c>
      <c r="F2162">
        <v>408</v>
      </c>
      <c r="G2162">
        <v>33317</v>
      </c>
      <c r="H2162">
        <v>2023</v>
      </c>
      <c r="I2162">
        <v>85000</v>
      </c>
      <c r="J2162">
        <v>34680000</v>
      </c>
      <c r="K2162">
        <v>85000</v>
      </c>
      <c r="L2162">
        <v>34680000</v>
      </c>
    </row>
    <row r="2163" spans="1:12" x14ac:dyDescent="0.3">
      <c r="A2163" s="32">
        <v>45078</v>
      </c>
      <c r="B2163">
        <v>2024</v>
      </c>
      <c r="C2163" t="s">
        <v>72</v>
      </c>
      <c r="D2163" t="s">
        <v>28</v>
      </c>
      <c r="E2163" t="s">
        <v>6</v>
      </c>
      <c r="F2163">
        <v>59</v>
      </c>
      <c r="G2163">
        <v>5397</v>
      </c>
      <c r="H2163">
        <v>2023</v>
      </c>
      <c r="I2163">
        <v>85000</v>
      </c>
      <c r="J2163">
        <v>5015000</v>
      </c>
      <c r="K2163">
        <v>85000</v>
      </c>
      <c r="L2163">
        <v>5015000</v>
      </c>
    </row>
    <row r="2164" spans="1:12" x14ac:dyDescent="0.3">
      <c r="A2164" s="32">
        <v>45078</v>
      </c>
      <c r="B2164">
        <v>2024</v>
      </c>
      <c r="C2164" t="s">
        <v>72</v>
      </c>
      <c r="D2164" t="s">
        <v>13</v>
      </c>
      <c r="E2164" t="s">
        <v>6</v>
      </c>
      <c r="F2164">
        <v>166</v>
      </c>
      <c r="G2164">
        <v>7915</v>
      </c>
      <c r="H2164">
        <v>2023</v>
      </c>
      <c r="I2164">
        <v>85000</v>
      </c>
      <c r="J2164">
        <v>14110000</v>
      </c>
      <c r="K2164">
        <v>85000</v>
      </c>
      <c r="L2164">
        <v>14110000</v>
      </c>
    </row>
    <row r="2165" spans="1:12" x14ac:dyDescent="0.3">
      <c r="A2165" s="32">
        <v>45078</v>
      </c>
      <c r="B2165">
        <v>2024</v>
      </c>
      <c r="C2165" t="s">
        <v>72</v>
      </c>
      <c r="D2165" t="s">
        <v>31</v>
      </c>
      <c r="E2165" t="s">
        <v>6</v>
      </c>
      <c r="F2165">
        <v>390</v>
      </c>
      <c r="G2165">
        <v>36415</v>
      </c>
      <c r="H2165">
        <v>2023</v>
      </c>
      <c r="I2165">
        <v>85000</v>
      </c>
      <c r="J2165">
        <v>33150000</v>
      </c>
      <c r="K2165">
        <v>85000</v>
      </c>
      <c r="L2165">
        <v>33150000</v>
      </c>
    </row>
    <row r="2166" spans="1:12" x14ac:dyDescent="0.3">
      <c r="A2166" s="32">
        <v>45078</v>
      </c>
      <c r="B2166">
        <v>2024</v>
      </c>
      <c r="C2166" t="s">
        <v>72</v>
      </c>
      <c r="D2166" t="s">
        <v>35</v>
      </c>
      <c r="E2166" t="s">
        <v>6</v>
      </c>
      <c r="F2166">
        <v>7730</v>
      </c>
      <c r="G2166">
        <v>101825</v>
      </c>
      <c r="H2166">
        <v>2023</v>
      </c>
      <c r="I2166">
        <v>85000</v>
      </c>
      <c r="J2166">
        <v>657050000</v>
      </c>
      <c r="K2166">
        <v>85000</v>
      </c>
      <c r="L2166">
        <v>657050000</v>
      </c>
    </row>
    <row r="2167" spans="1:12" x14ac:dyDescent="0.3">
      <c r="A2167" s="32">
        <v>45078</v>
      </c>
      <c r="B2167">
        <v>2024</v>
      </c>
      <c r="C2167" t="s">
        <v>72</v>
      </c>
      <c r="D2167" t="s">
        <v>36</v>
      </c>
      <c r="E2167" t="s">
        <v>6</v>
      </c>
      <c r="F2167">
        <v>4020</v>
      </c>
      <c r="G2167">
        <v>38025</v>
      </c>
      <c r="H2167">
        <v>2023</v>
      </c>
      <c r="I2167">
        <v>85000</v>
      </c>
      <c r="J2167">
        <v>341700000</v>
      </c>
      <c r="K2167">
        <v>85000</v>
      </c>
      <c r="L2167">
        <v>341700000</v>
      </c>
    </row>
    <row r="2168" spans="1:12" x14ac:dyDescent="0.3">
      <c r="A2168" s="32">
        <v>45078</v>
      </c>
      <c r="B2168">
        <v>2024</v>
      </c>
      <c r="C2168" t="s">
        <v>72</v>
      </c>
      <c r="D2168" t="s">
        <v>14</v>
      </c>
      <c r="E2168" t="s">
        <v>6</v>
      </c>
      <c r="F2168">
        <v>2</v>
      </c>
      <c r="G2168">
        <v>208</v>
      </c>
      <c r="H2168">
        <v>2023</v>
      </c>
      <c r="I2168">
        <v>85000</v>
      </c>
      <c r="J2168">
        <v>170000</v>
      </c>
      <c r="K2168">
        <v>85000</v>
      </c>
      <c r="L2168">
        <v>170000</v>
      </c>
    </row>
    <row r="2169" spans="1:12" x14ac:dyDescent="0.3">
      <c r="A2169" s="32">
        <v>45078</v>
      </c>
      <c r="B2169">
        <v>2024</v>
      </c>
      <c r="C2169" t="s">
        <v>72</v>
      </c>
      <c r="D2169" t="s">
        <v>24</v>
      </c>
      <c r="E2169" t="s">
        <v>6</v>
      </c>
      <c r="F2169">
        <v>1671</v>
      </c>
      <c r="G2169">
        <v>78536</v>
      </c>
      <c r="H2169">
        <v>2023</v>
      </c>
      <c r="I2169">
        <v>85000</v>
      </c>
      <c r="J2169">
        <v>142035000</v>
      </c>
      <c r="K2169">
        <v>85000</v>
      </c>
      <c r="L2169">
        <v>142035000</v>
      </c>
    </row>
    <row r="2170" spans="1:12" x14ac:dyDescent="0.3">
      <c r="A2170" s="32">
        <v>45078</v>
      </c>
      <c r="B2170">
        <v>2024</v>
      </c>
      <c r="C2170" t="s">
        <v>72</v>
      </c>
      <c r="D2170" t="s">
        <v>37</v>
      </c>
      <c r="E2170" t="s">
        <v>6</v>
      </c>
      <c r="F2170">
        <v>8451</v>
      </c>
      <c r="G2170">
        <v>119809</v>
      </c>
      <c r="H2170">
        <v>2023</v>
      </c>
      <c r="I2170">
        <v>85000</v>
      </c>
      <c r="J2170">
        <v>718335000</v>
      </c>
      <c r="K2170">
        <v>85000</v>
      </c>
      <c r="L2170">
        <v>718335000</v>
      </c>
    </row>
    <row r="2171" spans="1:12" x14ac:dyDescent="0.3">
      <c r="A2171" s="32">
        <v>45078</v>
      </c>
      <c r="B2171">
        <v>2024</v>
      </c>
      <c r="C2171" t="s">
        <v>72</v>
      </c>
      <c r="D2171" t="s">
        <v>15</v>
      </c>
      <c r="E2171" t="s">
        <v>6</v>
      </c>
      <c r="F2171">
        <v>4</v>
      </c>
      <c r="G2171">
        <v>270</v>
      </c>
      <c r="H2171">
        <v>2023</v>
      </c>
      <c r="I2171">
        <v>85000</v>
      </c>
      <c r="J2171">
        <v>340000</v>
      </c>
      <c r="K2171">
        <v>85000</v>
      </c>
      <c r="L2171">
        <v>340000</v>
      </c>
    </row>
    <row r="2172" spans="1:12" x14ac:dyDescent="0.3">
      <c r="A2172" s="32">
        <v>45078</v>
      </c>
      <c r="B2172">
        <v>2024</v>
      </c>
      <c r="C2172" t="s">
        <v>72</v>
      </c>
      <c r="D2172" t="s">
        <v>17</v>
      </c>
      <c r="E2172" t="s">
        <v>6</v>
      </c>
      <c r="F2172">
        <v>4</v>
      </c>
      <c r="G2172">
        <v>1795</v>
      </c>
      <c r="H2172">
        <v>2023</v>
      </c>
      <c r="I2172">
        <v>85000</v>
      </c>
      <c r="J2172">
        <v>340000</v>
      </c>
      <c r="K2172">
        <v>85000</v>
      </c>
      <c r="L2172">
        <v>340000</v>
      </c>
    </row>
    <row r="2173" spans="1:12" x14ac:dyDescent="0.3">
      <c r="A2173" s="32">
        <v>45078</v>
      </c>
      <c r="B2173">
        <v>2024</v>
      </c>
      <c r="C2173" t="s">
        <v>72</v>
      </c>
      <c r="D2173" t="s">
        <v>25</v>
      </c>
      <c r="E2173" t="s">
        <v>6</v>
      </c>
      <c r="F2173">
        <v>2131</v>
      </c>
      <c r="G2173">
        <v>43202</v>
      </c>
      <c r="H2173">
        <v>2023</v>
      </c>
      <c r="I2173">
        <v>85000</v>
      </c>
      <c r="J2173">
        <v>181135000</v>
      </c>
      <c r="K2173">
        <v>85000</v>
      </c>
      <c r="L2173">
        <v>181135000</v>
      </c>
    </row>
    <row r="2174" spans="1:12" x14ac:dyDescent="0.3">
      <c r="A2174" s="32">
        <v>45078</v>
      </c>
      <c r="B2174">
        <v>2024</v>
      </c>
      <c r="C2174" t="s">
        <v>72</v>
      </c>
      <c r="D2174" t="s">
        <v>19</v>
      </c>
      <c r="E2174" t="s">
        <v>6</v>
      </c>
      <c r="F2174">
        <v>140</v>
      </c>
      <c r="G2174">
        <v>3591</v>
      </c>
      <c r="H2174">
        <v>2023</v>
      </c>
      <c r="I2174">
        <v>85000</v>
      </c>
      <c r="J2174">
        <v>11900000</v>
      </c>
      <c r="K2174">
        <v>85000</v>
      </c>
      <c r="L2174">
        <v>11900000</v>
      </c>
    </row>
    <row r="2175" spans="1:12" x14ac:dyDescent="0.3">
      <c r="A2175" s="32">
        <v>45078</v>
      </c>
      <c r="B2175">
        <v>2024</v>
      </c>
      <c r="C2175" t="s">
        <v>72</v>
      </c>
      <c r="D2175" t="s">
        <v>26</v>
      </c>
      <c r="E2175" t="s">
        <v>6</v>
      </c>
      <c r="F2175">
        <v>534</v>
      </c>
      <c r="G2175">
        <v>30214</v>
      </c>
      <c r="H2175">
        <v>2023</v>
      </c>
      <c r="I2175">
        <v>85000</v>
      </c>
      <c r="J2175">
        <v>45390000</v>
      </c>
      <c r="K2175">
        <v>85000</v>
      </c>
      <c r="L2175">
        <v>45390000</v>
      </c>
    </row>
    <row r="2176" spans="1:12" x14ac:dyDescent="0.3">
      <c r="A2176" s="32">
        <v>45078</v>
      </c>
      <c r="B2176">
        <v>2024</v>
      </c>
      <c r="C2176" t="s">
        <v>72</v>
      </c>
      <c r="D2176" t="s">
        <v>38</v>
      </c>
      <c r="E2176" t="s">
        <v>6</v>
      </c>
      <c r="F2176">
        <v>3261</v>
      </c>
      <c r="G2176">
        <v>69235</v>
      </c>
      <c r="H2176">
        <v>2023</v>
      </c>
      <c r="I2176">
        <v>85000</v>
      </c>
      <c r="J2176">
        <v>277185000</v>
      </c>
      <c r="K2176">
        <v>85000</v>
      </c>
      <c r="L2176">
        <v>277185000</v>
      </c>
    </row>
    <row r="2177" spans="1:12" x14ac:dyDescent="0.3">
      <c r="A2177" s="32">
        <v>45078</v>
      </c>
      <c r="B2177">
        <v>2024</v>
      </c>
      <c r="C2177" t="s">
        <v>72</v>
      </c>
      <c r="D2177" t="s">
        <v>39</v>
      </c>
      <c r="E2177" t="s">
        <v>6</v>
      </c>
      <c r="F2177">
        <v>4720</v>
      </c>
      <c r="G2177">
        <v>121451</v>
      </c>
      <c r="H2177">
        <v>2023</v>
      </c>
      <c r="I2177">
        <v>85000</v>
      </c>
      <c r="J2177">
        <v>401200000</v>
      </c>
      <c r="K2177">
        <v>85000</v>
      </c>
      <c r="L2177">
        <v>401200000</v>
      </c>
    </row>
    <row r="2178" spans="1:12" x14ac:dyDescent="0.3">
      <c r="A2178" s="32">
        <v>45078</v>
      </c>
      <c r="B2178">
        <v>2024</v>
      </c>
      <c r="C2178" t="s">
        <v>72</v>
      </c>
      <c r="D2178" t="s">
        <v>20</v>
      </c>
      <c r="E2178" t="s">
        <v>6</v>
      </c>
      <c r="F2178">
        <v>8</v>
      </c>
      <c r="G2178">
        <v>2709</v>
      </c>
      <c r="H2178">
        <v>2023</v>
      </c>
      <c r="I2178">
        <v>85000</v>
      </c>
      <c r="J2178">
        <v>680000</v>
      </c>
      <c r="K2178">
        <v>85000</v>
      </c>
      <c r="L2178">
        <v>680000</v>
      </c>
    </row>
    <row r="2179" spans="1:12" x14ac:dyDescent="0.3">
      <c r="A2179" s="32">
        <v>45078</v>
      </c>
      <c r="B2179">
        <v>2024</v>
      </c>
      <c r="C2179" t="s">
        <v>72</v>
      </c>
      <c r="D2179" t="s">
        <v>40</v>
      </c>
      <c r="E2179" t="s">
        <v>6</v>
      </c>
      <c r="F2179">
        <v>1932</v>
      </c>
      <c r="G2179">
        <v>219233</v>
      </c>
      <c r="H2179">
        <v>2023</v>
      </c>
      <c r="I2179">
        <v>85000</v>
      </c>
      <c r="J2179">
        <v>164220000</v>
      </c>
      <c r="K2179">
        <v>85000</v>
      </c>
      <c r="L2179">
        <v>164220000</v>
      </c>
    </row>
    <row r="2180" spans="1:12" x14ac:dyDescent="0.3">
      <c r="A2180" s="32">
        <v>45078</v>
      </c>
      <c r="B2180">
        <v>2024</v>
      </c>
      <c r="C2180" t="s">
        <v>72</v>
      </c>
      <c r="D2180" t="s">
        <v>27</v>
      </c>
      <c r="E2180" t="s">
        <v>6</v>
      </c>
      <c r="F2180">
        <v>324</v>
      </c>
      <c r="G2180">
        <v>13374</v>
      </c>
      <c r="H2180">
        <v>2023</v>
      </c>
      <c r="I2180">
        <v>85000</v>
      </c>
      <c r="J2180">
        <v>27540000</v>
      </c>
      <c r="K2180">
        <v>85000</v>
      </c>
      <c r="L2180">
        <v>27540000</v>
      </c>
    </row>
    <row r="2181" spans="1:12" x14ac:dyDescent="0.3">
      <c r="A2181" s="32">
        <v>45078</v>
      </c>
      <c r="B2181">
        <v>2024</v>
      </c>
      <c r="C2181" t="s">
        <v>72</v>
      </c>
      <c r="D2181" t="s">
        <v>41</v>
      </c>
      <c r="E2181" t="s">
        <v>6</v>
      </c>
      <c r="F2181">
        <v>462</v>
      </c>
      <c r="G2181">
        <v>64854</v>
      </c>
      <c r="H2181">
        <v>2023</v>
      </c>
      <c r="I2181">
        <v>85000</v>
      </c>
      <c r="J2181">
        <v>39270000</v>
      </c>
      <c r="K2181">
        <v>85000</v>
      </c>
      <c r="L2181">
        <v>39270000</v>
      </c>
    </row>
    <row r="2182" spans="1:12" x14ac:dyDescent="0.3">
      <c r="A2182" s="32">
        <v>45108</v>
      </c>
      <c r="B2182">
        <v>2024</v>
      </c>
      <c r="C2182" t="s">
        <v>71</v>
      </c>
      <c r="D2182" t="s">
        <v>32</v>
      </c>
      <c r="E2182" t="s">
        <v>6</v>
      </c>
      <c r="F2182">
        <v>1361</v>
      </c>
      <c r="G2182">
        <v>50877</v>
      </c>
      <c r="H2182">
        <v>2023</v>
      </c>
      <c r="I2182">
        <v>85000</v>
      </c>
      <c r="J2182">
        <v>115685000</v>
      </c>
      <c r="K2182">
        <v>85000</v>
      </c>
      <c r="L2182">
        <v>115685000</v>
      </c>
    </row>
    <row r="2183" spans="1:12" x14ac:dyDescent="0.3">
      <c r="A2183" s="32">
        <v>45108</v>
      </c>
      <c r="B2183">
        <v>2024</v>
      </c>
      <c r="C2183" t="s">
        <v>71</v>
      </c>
      <c r="D2183" t="s">
        <v>10</v>
      </c>
      <c r="E2183" t="s">
        <v>6</v>
      </c>
      <c r="F2183">
        <v>168</v>
      </c>
      <c r="G2183">
        <v>32074</v>
      </c>
      <c r="H2183">
        <v>2023</v>
      </c>
      <c r="I2183">
        <v>85000</v>
      </c>
      <c r="J2183">
        <v>14280000</v>
      </c>
      <c r="K2183">
        <v>85000</v>
      </c>
      <c r="L2183">
        <v>14280000</v>
      </c>
    </row>
    <row r="2184" spans="1:12" x14ac:dyDescent="0.3">
      <c r="A2184" s="32">
        <v>45108</v>
      </c>
      <c r="B2184">
        <v>2024</v>
      </c>
      <c r="C2184" t="s">
        <v>71</v>
      </c>
      <c r="D2184" t="s">
        <v>21</v>
      </c>
      <c r="E2184" t="s">
        <v>6</v>
      </c>
      <c r="F2184">
        <v>614</v>
      </c>
      <c r="G2184">
        <v>69583</v>
      </c>
      <c r="H2184">
        <v>2023</v>
      </c>
      <c r="I2184">
        <v>85000</v>
      </c>
      <c r="J2184">
        <v>52190000</v>
      </c>
      <c r="K2184">
        <v>85000</v>
      </c>
      <c r="L2184">
        <v>52190000</v>
      </c>
    </row>
    <row r="2185" spans="1:12" x14ac:dyDescent="0.3">
      <c r="A2185" s="32">
        <v>45108</v>
      </c>
      <c r="B2185">
        <v>2024</v>
      </c>
      <c r="C2185" t="s">
        <v>71</v>
      </c>
      <c r="D2185" t="s">
        <v>22</v>
      </c>
      <c r="E2185" t="s">
        <v>6</v>
      </c>
      <c r="F2185">
        <v>134</v>
      </c>
      <c r="G2185">
        <v>1813</v>
      </c>
      <c r="H2185">
        <v>2023</v>
      </c>
      <c r="I2185">
        <v>85000</v>
      </c>
      <c r="J2185">
        <v>11390000</v>
      </c>
      <c r="K2185">
        <v>85000</v>
      </c>
      <c r="L2185">
        <v>11390000</v>
      </c>
    </row>
    <row r="2186" spans="1:12" x14ac:dyDescent="0.3">
      <c r="A2186" s="32">
        <v>45108</v>
      </c>
      <c r="B2186">
        <v>2024</v>
      </c>
      <c r="C2186" t="s">
        <v>71</v>
      </c>
      <c r="D2186" t="s">
        <v>11</v>
      </c>
      <c r="E2186" t="s">
        <v>6</v>
      </c>
      <c r="F2186">
        <v>1584</v>
      </c>
      <c r="G2186">
        <v>28753</v>
      </c>
      <c r="H2186">
        <v>2023</v>
      </c>
      <c r="I2186">
        <v>85000</v>
      </c>
      <c r="J2186">
        <v>134640000</v>
      </c>
      <c r="K2186">
        <v>85000</v>
      </c>
      <c r="L2186">
        <v>134640000</v>
      </c>
    </row>
    <row r="2187" spans="1:12" x14ac:dyDescent="0.3">
      <c r="A2187" s="32">
        <v>45108</v>
      </c>
      <c r="B2187">
        <v>2024</v>
      </c>
      <c r="C2187" t="s">
        <v>71</v>
      </c>
      <c r="D2187" t="s">
        <v>12</v>
      </c>
      <c r="E2187" t="s">
        <v>6</v>
      </c>
      <c r="F2187">
        <v>5</v>
      </c>
      <c r="G2187">
        <v>856</v>
      </c>
      <c r="H2187">
        <v>2023</v>
      </c>
      <c r="I2187">
        <v>85000</v>
      </c>
      <c r="J2187">
        <v>425000</v>
      </c>
      <c r="K2187">
        <v>85000</v>
      </c>
      <c r="L2187">
        <v>425000</v>
      </c>
    </row>
    <row r="2188" spans="1:12" x14ac:dyDescent="0.3">
      <c r="A2188" s="32">
        <v>45108</v>
      </c>
      <c r="B2188">
        <v>2024</v>
      </c>
      <c r="C2188" t="s">
        <v>71</v>
      </c>
      <c r="D2188" t="s">
        <v>23</v>
      </c>
      <c r="E2188" t="s">
        <v>6</v>
      </c>
      <c r="F2188">
        <v>2068</v>
      </c>
      <c r="G2188">
        <v>31269</v>
      </c>
      <c r="H2188">
        <v>2023</v>
      </c>
      <c r="I2188">
        <v>85000</v>
      </c>
      <c r="J2188">
        <v>175780000</v>
      </c>
      <c r="K2188">
        <v>85000</v>
      </c>
      <c r="L2188">
        <v>175780000</v>
      </c>
    </row>
    <row r="2189" spans="1:12" x14ac:dyDescent="0.3">
      <c r="A2189" s="32">
        <v>45108</v>
      </c>
      <c r="B2189">
        <v>2024</v>
      </c>
      <c r="C2189" t="s">
        <v>71</v>
      </c>
      <c r="D2189" t="s">
        <v>33</v>
      </c>
      <c r="E2189" t="s">
        <v>6</v>
      </c>
      <c r="F2189">
        <v>517</v>
      </c>
      <c r="G2189">
        <v>2877</v>
      </c>
      <c r="H2189">
        <v>2023</v>
      </c>
      <c r="I2189">
        <v>85000</v>
      </c>
      <c r="J2189">
        <v>43945000</v>
      </c>
      <c r="K2189">
        <v>85000</v>
      </c>
      <c r="L2189">
        <v>43945000</v>
      </c>
    </row>
    <row r="2190" spans="1:12" x14ac:dyDescent="0.3">
      <c r="A2190" s="32">
        <v>45108</v>
      </c>
      <c r="B2190">
        <v>2024</v>
      </c>
      <c r="C2190" t="s">
        <v>71</v>
      </c>
      <c r="D2190" t="s">
        <v>34</v>
      </c>
      <c r="E2190" t="s">
        <v>6</v>
      </c>
      <c r="F2190">
        <v>5300</v>
      </c>
      <c r="G2190">
        <v>98394</v>
      </c>
      <c r="H2190">
        <v>2023</v>
      </c>
      <c r="I2190">
        <v>85000</v>
      </c>
      <c r="J2190">
        <v>450500000</v>
      </c>
      <c r="K2190">
        <v>85000</v>
      </c>
      <c r="L2190">
        <v>450500000</v>
      </c>
    </row>
    <row r="2191" spans="1:12" x14ac:dyDescent="0.3">
      <c r="A2191" s="32">
        <v>45108</v>
      </c>
      <c r="B2191">
        <v>2024</v>
      </c>
      <c r="C2191" t="s">
        <v>71</v>
      </c>
      <c r="D2191" t="s">
        <v>30</v>
      </c>
      <c r="E2191" t="s">
        <v>6</v>
      </c>
      <c r="F2191">
        <v>152</v>
      </c>
      <c r="G2191">
        <v>15523</v>
      </c>
      <c r="H2191">
        <v>2023</v>
      </c>
      <c r="I2191">
        <v>85000</v>
      </c>
      <c r="J2191">
        <v>12920000</v>
      </c>
      <c r="K2191">
        <v>85000</v>
      </c>
      <c r="L2191">
        <v>12920000</v>
      </c>
    </row>
    <row r="2192" spans="1:12" x14ac:dyDescent="0.3">
      <c r="A2192" s="32">
        <v>45108</v>
      </c>
      <c r="B2192">
        <v>2024</v>
      </c>
      <c r="C2192" t="s">
        <v>71</v>
      </c>
      <c r="D2192" t="s">
        <v>28</v>
      </c>
      <c r="E2192" t="s">
        <v>6</v>
      </c>
      <c r="F2192">
        <v>40</v>
      </c>
      <c r="G2192">
        <v>5450</v>
      </c>
      <c r="H2192">
        <v>2023</v>
      </c>
      <c r="I2192">
        <v>85000</v>
      </c>
      <c r="J2192">
        <v>3400000</v>
      </c>
      <c r="K2192">
        <v>85000</v>
      </c>
      <c r="L2192">
        <v>3400000</v>
      </c>
    </row>
    <row r="2193" spans="1:12" x14ac:dyDescent="0.3">
      <c r="A2193" s="32">
        <v>45108</v>
      </c>
      <c r="B2193">
        <v>2024</v>
      </c>
      <c r="C2193" t="s">
        <v>71</v>
      </c>
      <c r="D2193" t="s">
        <v>13</v>
      </c>
      <c r="E2193" t="s">
        <v>6</v>
      </c>
      <c r="F2193">
        <v>116</v>
      </c>
      <c r="G2193">
        <v>8604</v>
      </c>
      <c r="H2193">
        <v>2023</v>
      </c>
      <c r="I2193">
        <v>85000</v>
      </c>
      <c r="J2193">
        <v>9860000</v>
      </c>
      <c r="K2193">
        <v>85000</v>
      </c>
      <c r="L2193">
        <v>9860000</v>
      </c>
    </row>
    <row r="2194" spans="1:12" x14ac:dyDescent="0.3">
      <c r="A2194" s="32">
        <v>45108</v>
      </c>
      <c r="B2194">
        <v>2024</v>
      </c>
      <c r="C2194" t="s">
        <v>71</v>
      </c>
      <c r="D2194" t="s">
        <v>31</v>
      </c>
      <c r="E2194" t="s">
        <v>6</v>
      </c>
      <c r="F2194">
        <v>447</v>
      </c>
      <c r="G2194">
        <v>32370</v>
      </c>
      <c r="H2194">
        <v>2023</v>
      </c>
      <c r="I2194">
        <v>85000</v>
      </c>
      <c r="J2194">
        <v>37995000</v>
      </c>
      <c r="K2194">
        <v>85000</v>
      </c>
      <c r="L2194">
        <v>37995000</v>
      </c>
    </row>
    <row r="2195" spans="1:12" x14ac:dyDescent="0.3">
      <c r="A2195" s="32">
        <v>45108</v>
      </c>
      <c r="B2195">
        <v>2024</v>
      </c>
      <c r="C2195" t="s">
        <v>71</v>
      </c>
      <c r="D2195" t="s">
        <v>35</v>
      </c>
      <c r="E2195" t="s">
        <v>6</v>
      </c>
      <c r="F2195">
        <v>9632</v>
      </c>
      <c r="G2195">
        <v>95036</v>
      </c>
      <c r="H2195">
        <v>2023</v>
      </c>
      <c r="I2195">
        <v>85000</v>
      </c>
      <c r="J2195">
        <v>818720000</v>
      </c>
      <c r="K2195">
        <v>85000</v>
      </c>
      <c r="L2195">
        <v>818720000</v>
      </c>
    </row>
    <row r="2196" spans="1:12" x14ac:dyDescent="0.3">
      <c r="A2196" s="32">
        <v>45108</v>
      </c>
      <c r="B2196">
        <v>2024</v>
      </c>
      <c r="C2196" t="s">
        <v>71</v>
      </c>
      <c r="D2196" t="s">
        <v>36</v>
      </c>
      <c r="E2196" t="s">
        <v>6</v>
      </c>
      <c r="F2196">
        <v>3937</v>
      </c>
      <c r="G2196">
        <v>34948</v>
      </c>
      <c r="H2196">
        <v>2023</v>
      </c>
      <c r="I2196">
        <v>85000</v>
      </c>
      <c r="J2196">
        <v>334645000</v>
      </c>
      <c r="K2196">
        <v>85000</v>
      </c>
      <c r="L2196">
        <v>334645000</v>
      </c>
    </row>
    <row r="2197" spans="1:12" x14ac:dyDescent="0.3">
      <c r="A2197" s="32">
        <v>45108</v>
      </c>
      <c r="B2197">
        <v>2024</v>
      </c>
      <c r="C2197" t="s">
        <v>71</v>
      </c>
      <c r="D2197" t="s">
        <v>24</v>
      </c>
      <c r="E2197" t="s">
        <v>6</v>
      </c>
      <c r="F2197">
        <v>1971</v>
      </c>
      <c r="G2197">
        <v>69937</v>
      </c>
      <c r="H2197">
        <v>2023</v>
      </c>
      <c r="I2197">
        <v>85000</v>
      </c>
      <c r="J2197">
        <v>167535000</v>
      </c>
      <c r="K2197">
        <v>85000</v>
      </c>
      <c r="L2197">
        <v>167535000</v>
      </c>
    </row>
    <row r="2198" spans="1:12" x14ac:dyDescent="0.3">
      <c r="A2198" s="32">
        <v>45108</v>
      </c>
      <c r="B2198">
        <v>2024</v>
      </c>
      <c r="C2198" t="s">
        <v>71</v>
      </c>
      <c r="D2198" t="s">
        <v>37</v>
      </c>
      <c r="E2198" t="s">
        <v>6</v>
      </c>
      <c r="F2198">
        <v>9822</v>
      </c>
      <c r="G2198">
        <v>126943</v>
      </c>
      <c r="H2198">
        <v>2023</v>
      </c>
      <c r="I2198">
        <v>85000</v>
      </c>
      <c r="J2198">
        <v>834870000</v>
      </c>
      <c r="K2198">
        <v>85000</v>
      </c>
      <c r="L2198">
        <v>834870000</v>
      </c>
    </row>
    <row r="2199" spans="1:12" x14ac:dyDescent="0.3">
      <c r="A2199" s="32">
        <v>45108</v>
      </c>
      <c r="B2199">
        <v>2024</v>
      </c>
      <c r="C2199" t="s">
        <v>71</v>
      </c>
      <c r="D2199" t="s">
        <v>15</v>
      </c>
      <c r="E2199" t="s">
        <v>6</v>
      </c>
      <c r="F2199">
        <v>6</v>
      </c>
      <c r="G2199">
        <v>1145</v>
      </c>
      <c r="H2199">
        <v>2023</v>
      </c>
      <c r="I2199">
        <v>85000</v>
      </c>
      <c r="J2199">
        <v>510000</v>
      </c>
      <c r="K2199">
        <v>85000</v>
      </c>
      <c r="L2199">
        <v>510000</v>
      </c>
    </row>
    <row r="2200" spans="1:12" x14ac:dyDescent="0.3">
      <c r="A2200" s="32">
        <v>45108</v>
      </c>
      <c r="B2200">
        <v>2024</v>
      </c>
      <c r="C2200" t="s">
        <v>71</v>
      </c>
      <c r="D2200" t="s">
        <v>16</v>
      </c>
      <c r="E2200" t="s">
        <v>6</v>
      </c>
      <c r="F2200">
        <v>20</v>
      </c>
      <c r="G2200">
        <v>2030</v>
      </c>
      <c r="H2200">
        <v>2023</v>
      </c>
      <c r="I2200">
        <v>85000</v>
      </c>
      <c r="J2200">
        <v>1700000</v>
      </c>
      <c r="K2200">
        <v>85000</v>
      </c>
      <c r="L2200">
        <v>1700000</v>
      </c>
    </row>
    <row r="2201" spans="1:12" x14ac:dyDescent="0.3">
      <c r="A2201" s="32">
        <v>45108</v>
      </c>
      <c r="B2201">
        <v>2024</v>
      </c>
      <c r="C2201" t="s">
        <v>71</v>
      </c>
      <c r="D2201" t="s">
        <v>17</v>
      </c>
      <c r="E2201" t="s">
        <v>6</v>
      </c>
      <c r="F2201">
        <v>6</v>
      </c>
      <c r="G2201">
        <v>1721</v>
      </c>
      <c r="H2201">
        <v>2023</v>
      </c>
      <c r="I2201">
        <v>85000</v>
      </c>
      <c r="J2201">
        <v>510000</v>
      </c>
      <c r="K2201">
        <v>85000</v>
      </c>
      <c r="L2201">
        <v>510000</v>
      </c>
    </row>
    <row r="2202" spans="1:12" x14ac:dyDescent="0.3">
      <c r="A2202" s="32">
        <v>45108</v>
      </c>
      <c r="B2202">
        <v>2024</v>
      </c>
      <c r="C2202" t="s">
        <v>71</v>
      </c>
      <c r="D2202" t="s">
        <v>25</v>
      </c>
      <c r="E2202" t="s">
        <v>6</v>
      </c>
      <c r="F2202">
        <v>2805</v>
      </c>
      <c r="G2202">
        <v>38394</v>
      </c>
      <c r="H2202">
        <v>2023</v>
      </c>
      <c r="I2202">
        <v>85000</v>
      </c>
      <c r="J2202">
        <v>238425000</v>
      </c>
      <c r="K2202">
        <v>85000</v>
      </c>
      <c r="L2202">
        <v>238425000</v>
      </c>
    </row>
    <row r="2203" spans="1:12" x14ac:dyDescent="0.3">
      <c r="A2203" s="32">
        <v>45108</v>
      </c>
      <c r="B2203">
        <v>2024</v>
      </c>
      <c r="C2203" t="s">
        <v>71</v>
      </c>
      <c r="D2203" t="s">
        <v>19</v>
      </c>
      <c r="E2203" t="s">
        <v>6</v>
      </c>
      <c r="F2203">
        <v>189</v>
      </c>
      <c r="G2203">
        <v>3909</v>
      </c>
      <c r="H2203">
        <v>2023</v>
      </c>
      <c r="I2203">
        <v>85000</v>
      </c>
      <c r="J2203">
        <v>16065000</v>
      </c>
      <c r="K2203">
        <v>85000</v>
      </c>
      <c r="L2203">
        <v>16065000</v>
      </c>
    </row>
    <row r="2204" spans="1:12" x14ac:dyDescent="0.3">
      <c r="A2204" s="32">
        <v>45108</v>
      </c>
      <c r="B2204">
        <v>2024</v>
      </c>
      <c r="C2204" t="s">
        <v>71</v>
      </c>
      <c r="D2204" t="s">
        <v>26</v>
      </c>
      <c r="E2204" t="s">
        <v>6</v>
      </c>
      <c r="F2204">
        <v>445</v>
      </c>
      <c r="G2204">
        <v>33588</v>
      </c>
      <c r="H2204">
        <v>2023</v>
      </c>
      <c r="I2204">
        <v>85000</v>
      </c>
      <c r="J2204">
        <v>37825000</v>
      </c>
      <c r="K2204">
        <v>85000</v>
      </c>
      <c r="L2204">
        <v>37825000</v>
      </c>
    </row>
    <row r="2205" spans="1:12" x14ac:dyDescent="0.3">
      <c r="A2205" s="32">
        <v>45108</v>
      </c>
      <c r="B2205">
        <v>2024</v>
      </c>
      <c r="C2205" t="s">
        <v>71</v>
      </c>
      <c r="D2205" t="s">
        <v>38</v>
      </c>
      <c r="E2205" t="s">
        <v>6</v>
      </c>
      <c r="F2205">
        <v>3763</v>
      </c>
      <c r="G2205">
        <v>76511</v>
      </c>
      <c r="H2205">
        <v>2023</v>
      </c>
      <c r="I2205">
        <v>85000</v>
      </c>
      <c r="J2205">
        <v>319855000</v>
      </c>
      <c r="K2205">
        <v>85000</v>
      </c>
      <c r="L2205">
        <v>319855000</v>
      </c>
    </row>
    <row r="2206" spans="1:12" x14ac:dyDescent="0.3">
      <c r="A2206" s="32">
        <v>45108</v>
      </c>
      <c r="B2206">
        <v>2024</v>
      </c>
      <c r="C2206" t="s">
        <v>71</v>
      </c>
      <c r="D2206" t="s">
        <v>39</v>
      </c>
      <c r="E2206" t="s">
        <v>6</v>
      </c>
      <c r="F2206">
        <v>5839</v>
      </c>
      <c r="G2206">
        <v>119322</v>
      </c>
      <c r="H2206">
        <v>2023</v>
      </c>
      <c r="I2206">
        <v>85000</v>
      </c>
      <c r="J2206">
        <v>496315000</v>
      </c>
      <c r="K2206">
        <v>85000</v>
      </c>
      <c r="L2206">
        <v>496315000</v>
      </c>
    </row>
    <row r="2207" spans="1:12" x14ac:dyDescent="0.3">
      <c r="A2207" s="32">
        <v>45108</v>
      </c>
      <c r="B2207">
        <v>2024</v>
      </c>
      <c r="C2207" t="s">
        <v>71</v>
      </c>
      <c r="D2207" t="s">
        <v>20</v>
      </c>
      <c r="E2207" t="s">
        <v>6</v>
      </c>
      <c r="F2207">
        <v>6</v>
      </c>
      <c r="G2207">
        <v>2942</v>
      </c>
      <c r="H2207">
        <v>2023</v>
      </c>
      <c r="I2207">
        <v>85000</v>
      </c>
      <c r="J2207">
        <v>510000</v>
      </c>
      <c r="K2207">
        <v>85000</v>
      </c>
      <c r="L2207">
        <v>510000</v>
      </c>
    </row>
    <row r="2208" spans="1:12" x14ac:dyDescent="0.3">
      <c r="A2208" s="32">
        <v>45108</v>
      </c>
      <c r="B2208">
        <v>2024</v>
      </c>
      <c r="C2208" t="s">
        <v>71</v>
      </c>
      <c r="D2208" t="s">
        <v>40</v>
      </c>
      <c r="E2208" t="s">
        <v>6</v>
      </c>
      <c r="F2208">
        <v>2326</v>
      </c>
      <c r="G2208">
        <v>158970</v>
      </c>
      <c r="H2208">
        <v>2023</v>
      </c>
      <c r="I2208">
        <v>85000</v>
      </c>
      <c r="J2208">
        <v>197710000</v>
      </c>
      <c r="K2208">
        <v>85000</v>
      </c>
      <c r="L2208">
        <v>197710000</v>
      </c>
    </row>
    <row r="2209" spans="1:12" x14ac:dyDescent="0.3">
      <c r="A2209" s="32">
        <v>45108</v>
      </c>
      <c r="B2209">
        <v>2024</v>
      </c>
      <c r="C2209" t="s">
        <v>71</v>
      </c>
      <c r="D2209" t="s">
        <v>27</v>
      </c>
      <c r="E2209" t="s">
        <v>6</v>
      </c>
      <c r="F2209">
        <v>408</v>
      </c>
      <c r="G2209">
        <v>13216</v>
      </c>
      <c r="H2209">
        <v>2023</v>
      </c>
      <c r="I2209">
        <v>85000</v>
      </c>
      <c r="J2209">
        <v>34680000</v>
      </c>
      <c r="K2209">
        <v>85000</v>
      </c>
      <c r="L2209">
        <v>34680000</v>
      </c>
    </row>
    <row r="2210" spans="1:12" x14ac:dyDescent="0.3">
      <c r="A2210" s="32">
        <v>45108</v>
      </c>
      <c r="B2210">
        <v>2024</v>
      </c>
      <c r="C2210" t="s">
        <v>71</v>
      </c>
      <c r="D2210" t="s">
        <v>41</v>
      </c>
      <c r="E2210" t="s">
        <v>6</v>
      </c>
      <c r="F2210">
        <v>509</v>
      </c>
      <c r="G2210">
        <v>67367</v>
      </c>
      <c r="H2210">
        <v>2023</v>
      </c>
      <c r="I2210">
        <v>85000</v>
      </c>
      <c r="J2210">
        <v>43265000</v>
      </c>
      <c r="K2210">
        <v>85000</v>
      </c>
      <c r="L2210">
        <v>43265000</v>
      </c>
    </row>
    <row r="2211" spans="1:12" x14ac:dyDescent="0.3">
      <c r="A2211" s="32">
        <v>45139</v>
      </c>
      <c r="B2211">
        <v>2024</v>
      </c>
      <c r="C2211" t="s">
        <v>71</v>
      </c>
      <c r="D2211" t="s">
        <v>32</v>
      </c>
      <c r="E2211" t="s">
        <v>6</v>
      </c>
      <c r="F2211">
        <v>1568</v>
      </c>
      <c r="G2211">
        <v>56399</v>
      </c>
      <c r="H2211">
        <v>2023</v>
      </c>
      <c r="I2211">
        <v>85000</v>
      </c>
      <c r="J2211">
        <v>133280000</v>
      </c>
      <c r="K2211">
        <v>85000</v>
      </c>
      <c r="L2211">
        <v>133280000</v>
      </c>
    </row>
    <row r="2212" spans="1:12" x14ac:dyDescent="0.3">
      <c r="A2212" s="32">
        <v>45139</v>
      </c>
      <c r="B2212">
        <v>2024</v>
      </c>
      <c r="C2212" t="s">
        <v>71</v>
      </c>
      <c r="D2212" t="s">
        <v>10</v>
      </c>
      <c r="E2212" t="s">
        <v>6</v>
      </c>
      <c r="F2212">
        <v>147</v>
      </c>
      <c r="G2212">
        <v>31641</v>
      </c>
      <c r="H2212">
        <v>2023</v>
      </c>
      <c r="I2212">
        <v>85000</v>
      </c>
      <c r="J2212">
        <v>12495000</v>
      </c>
      <c r="K2212">
        <v>85000</v>
      </c>
      <c r="L2212">
        <v>12495000</v>
      </c>
    </row>
    <row r="2213" spans="1:12" x14ac:dyDescent="0.3">
      <c r="A2213" s="32">
        <v>45139</v>
      </c>
      <c r="B2213">
        <v>2024</v>
      </c>
      <c r="C2213" t="s">
        <v>71</v>
      </c>
      <c r="D2213" t="s">
        <v>21</v>
      </c>
      <c r="E2213" t="s">
        <v>6</v>
      </c>
      <c r="F2213">
        <v>713</v>
      </c>
      <c r="G2213">
        <v>58346</v>
      </c>
      <c r="H2213">
        <v>2023</v>
      </c>
      <c r="I2213">
        <v>85000</v>
      </c>
      <c r="J2213">
        <v>60605000</v>
      </c>
      <c r="K2213">
        <v>85000</v>
      </c>
      <c r="L2213">
        <v>60605000</v>
      </c>
    </row>
    <row r="2214" spans="1:12" x14ac:dyDescent="0.3">
      <c r="A2214" s="32">
        <v>45139</v>
      </c>
      <c r="B2214">
        <v>2024</v>
      </c>
      <c r="C2214" t="s">
        <v>71</v>
      </c>
      <c r="D2214" t="s">
        <v>22</v>
      </c>
      <c r="E2214" t="s">
        <v>6</v>
      </c>
      <c r="F2214">
        <v>125</v>
      </c>
      <c r="G2214">
        <v>1789</v>
      </c>
      <c r="H2214">
        <v>2023</v>
      </c>
      <c r="I2214">
        <v>85000</v>
      </c>
      <c r="J2214">
        <v>10625000</v>
      </c>
      <c r="K2214">
        <v>85000</v>
      </c>
      <c r="L2214">
        <v>10625000</v>
      </c>
    </row>
    <row r="2215" spans="1:12" x14ac:dyDescent="0.3">
      <c r="A2215" s="32">
        <v>45139</v>
      </c>
      <c r="B2215">
        <v>2024</v>
      </c>
      <c r="C2215" t="s">
        <v>71</v>
      </c>
      <c r="D2215" t="s">
        <v>11</v>
      </c>
      <c r="E2215" t="s">
        <v>6</v>
      </c>
      <c r="F2215">
        <v>2088</v>
      </c>
      <c r="G2215">
        <v>28699</v>
      </c>
      <c r="H2215">
        <v>2023</v>
      </c>
      <c r="I2215">
        <v>85000</v>
      </c>
      <c r="J2215">
        <v>177480000</v>
      </c>
      <c r="K2215">
        <v>85000</v>
      </c>
      <c r="L2215">
        <v>177480000</v>
      </c>
    </row>
    <row r="2216" spans="1:12" x14ac:dyDescent="0.3">
      <c r="A2216" s="32">
        <v>45139</v>
      </c>
      <c r="B2216">
        <v>2024</v>
      </c>
      <c r="C2216" t="s">
        <v>71</v>
      </c>
      <c r="D2216" t="s">
        <v>12</v>
      </c>
      <c r="E2216" t="s">
        <v>6</v>
      </c>
      <c r="F2216">
        <v>6</v>
      </c>
      <c r="G2216">
        <v>606</v>
      </c>
      <c r="H2216">
        <v>2023</v>
      </c>
      <c r="I2216">
        <v>85000</v>
      </c>
      <c r="J2216">
        <v>510000</v>
      </c>
      <c r="K2216">
        <v>85000</v>
      </c>
      <c r="L2216">
        <v>510000</v>
      </c>
    </row>
    <row r="2217" spans="1:12" x14ac:dyDescent="0.3">
      <c r="A2217" s="32">
        <v>45139</v>
      </c>
      <c r="B2217">
        <v>2024</v>
      </c>
      <c r="C2217" t="s">
        <v>71</v>
      </c>
      <c r="D2217" t="s">
        <v>23</v>
      </c>
      <c r="E2217" t="s">
        <v>6</v>
      </c>
      <c r="F2217">
        <v>2116</v>
      </c>
      <c r="G2217">
        <v>33120</v>
      </c>
      <c r="H2217">
        <v>2023</v>
      </c>
      <c r="I2217">
        <v>85000</v>
      </c>
      <c r="J2217">
        <v>179860000</v>
      </c>
      <c r="K2217">
        <v>85000</v>
      </c>
      <c r="L2217">
        <v>179860000</v>
      </c>
    </row>
    <row r="2218" spans="1:12" x14ac:dyDescent="0.3">
      <c r="A2218" s="32">
        <v>45139</v>
      </c>
      <c r="B2218">
        <v>2024</v>
      </c>
      <c r="C2218" t="s">
        <v>71</v>
      </c>
      <c r="D2218" t="s">
        <v>33</v>
      </c>
      <c r="E2218" t="s">
        <v>6</v>
      </c>
      <c r="F2218">
        <v>689</v>
      </c>
      <c r="G2218">
        <v>4098</v>
      </c>
      <c r="H2218">
        <v>2023</v>
      </c>
      <c r="I2218">
        <v>85000</v>
      </c>
      <c r="J2218">
        <v>58565000</v>
      </c>
      <c r="K2218">
        <v>85000</v>
      </c>
      <c r="L2218">
        <v>58565000</v>
      </c>
    </row>
    <row r="2219" spans="1:12" x14ac:dyDescent="0.3">
      <c r="A2219" s="32">
        <v>45139</v>
      </c>
      <c r="B2219">
        <v>2024</v>
      </c>
      <c r="C2219" t="s">
        <v>71</v>
      </c>
      <c r="D2219" t="s">
        <v>34</v>
      </c>
      <c r="E2219" t="s">
        <v>6</v>
      </c>
      <c r="F2219">
        <v>5755</v>
      </c>
      <c r="G2219">
        <v>87134</v>
      </c>
      <c r="H2219">
        <v>2023</v>
      </c>
      <c r="I2219">
        <v>85000</v>
      </c>
      <c r="J2219">
        <v>489175000</v>
      </c>
      <c r="K2219">
        <v>85000</v>
      </c>
      <c r="L2219">
        <v>489175000</v>
      </c>
    </row>
    <row r="2220" spans="1:12" x14ac:dyDescent="0.3">
      <c r="A2220" s="32">
        <v>45139</v>
      </c>
      <c r="B2220">
        <v>2024</v>
      </c>
      <c r="C2220" t="s">
        <v>71</v>
      </c>
      <c r="D2220" t="s">
        <v>30</v>
      </c>
      <c r="E2220" t="s">
        <v>6</v>
      </c>
      <c r="F2220">
        <v>399</v>
      </c>
      <c r="G2220">
        <v>38102</v>
      </c>
      <c r="H2220">
        <v>2023</v>
      </c>
      <c r="I2220">
        <v>85000</v>
      </c>
      <c r="J2220">
        <v>33915000</v>
      </c>
      <c r="K2220">
        <v>85000</v>
      </c>
      <c r="L2220">
        <v>33915000</v>
      </c>
    </row>
    <row r="2221" spans="1:12" x14ac:dyDescent="0.3">
      <c r="A2221" s="32">
        <v>45139</v>
      </c>
      <c r="B2221">
        <v>2024</v>
      </c>
      <c r="C2221" t="s">
        <v>71</v>
      </c>
      <c r="D2221" t="s">
        <v>28</v>
      </c>
      <c r="E2221" t="s">
        <v>6</v>
      </c>
      <c r="F2221">
        <v>64</v>
      </c>
      <c r="G2221">
        <v>5345</v>
      </c>
      <c r="H2221">
        <v>2023</v>
      </c>
      <c r="I2221">
        <v>85000</v>
      </c>
      <c r="J2221">
        <v>5440000</v>
      </c>
      <c r="K2221">
        <v>85000</v>
      </c>
      <c r="L2221">
        <v>5440000</v>
      </c>
    </row>
    <row r="2222" spans="1:12" x14ac:dyDescent="0.3">
      <c r="A2222" s="32">
        <v>45139</v>
      </c>
      <c r="B2222">
        <v>2024</v>
      </c>
      <c r="C2222" t="s">
        <v>71</v>
      </c>
      <c r="D2222" t="s">
        <v>13</v>
      </c>
      <c r="E2222" t="s">
        <v>6</v>
      </c>
      <c r="F2222">
        <v>98</v>
      </c>
      <c r="G2222">
        <v>8650</v>
      </c>
      <c r="H2222">
        <v>2023</v>
      </c>
      <c r="I2222">
        <v>85000</v>
      </c>
      <c r="J2222">
        <v>8330000</v>
      </c>
      <c r="K2222">
        <v>85000</v>
      </c>
      <c r="L2222">
        <v>8330000</v>
      </c>
    </row>
    <row r="2223" spans="1:12" x14ac:dyDescent="0.3">
      <c r="A2223" s="32">
        <v>45139</v>
      </c>
      <c r="B2223">
        <v>2024</v>
      </c>
      <c r="C2223" t="s">
        <v>71</v>
      </c>
      <c r="D2223" t="s">
        <v>31</v>
      </c>
      <c r="E2223" t="s">
        <v>6</v>
      </c>
      <c r="F2223">
        <v>455</v>
      </c>
      <c r="G2223">
        <v>27909</v>
      </c>
      <c r="H2223">
        <v>2023</v>
      </c>
      <c r="I2223">
        <v>85000</v>
      </c>
      <c r="J2223">
        <v>38675000</v>
      </c>
      <c r="K2223">
        <v>85000</v>
      </c>
      <c r="L2223">
        <v>38675000</v>
      </c>
    </row>
    <row r="2224" spans="1:12" x14ac:dyDescent="0.3">
      <c r="A2224" s="32">
        <v>45139</v>
      </c>
      <c r="B2224">
        <v>2024</v>
      </c>
      <c r="C2224" t="s">
        <v>71</v>
      </c>
      <c r="D2224" t="s">
        <v>35</v>
      </c>
      <c r="E2224" t="s">
        <v>6</v>
      </c>
      <c r="F2224">
        <v>9720</v>
      </c>
      <c r="G2224">
        <v>101545</v>
      </c>
      <c r="H2224">
        <v>2023</v>
      </c>
      <c r="I2224">
        <v>85000</v>
      </c>
      <c r="J2224">
        <v>826200000</v>
      </c>
      <c r="K2224">
        <v>85000</v>
      </c>
      <c r="L2224">
        <v>826200000</v>
      </c>
    </row>
    <row r="2225" spans="1:12" x14ac:dyDescent="0.3">
      <c r="A2225" s="32">
        <v>45139</v>
      </c>
      <c r="B2225">
        <v>2024</v>
      </c>
      <c r="C2225" t="s">
        <v>71</v>
      </c>
      <c r="D2225" t="s">
        <v>36</v>
      </c>
      <c r="E2225" t="s">
        <v>6</v>
      </c>
      <c r="F2225">
        <v>4798</v>
      </c>
      <c r="G2225">
        <v>49548</v>
      </c>
      <c r="H2225">
        <v>2023</v>
      </c>
      <c r="I2225">
        <v>85000</v>
      </c>
      <c r="J2225">
        <v>407830000</v>
      </c>
      <c r="K2225">
        <v>85000</v>
      </c>
      <c r="L2225">
        <v>407830000</v>
      </c>
    </row>
    <row r="2226" spans="1:12" x14ac:dyDescent="0.3">
      <c r="A2226" s="32">
        <v>45139</v>
      </c>
      <c r="B2226">
        <v>2024</v>
      </c>
      <c r="C2226" t="s">
        <v>71</v>
      </c>
      <c r="D2226" t="s">
        <v>24</v>
      </c>
      <c r="E2226" t="s">
        <v>6</v>
      </c>
      <c r="F2226">
        <v>3907</v>
      </c>
      <c r="G2226">
        <v>73963</v>
      </c>
      <c r="H2226">
        <v>2023</v>
      </c>
      <c r="I2226">
        <v>85000</v>
      </c>
      <c r="J2226">
        <v>332095000</v>
      </c>
      <c r="K2226">
        <v>85000</v>
      </c>
      <c r="L2226">
        <v>332095000</v>
      </c>
    </row>
    <row r="2227" spans="1:12" x14ac:dyDescent="0.3">
      <c r="A2227" s="32">
        <v>45139</v>
      </c>
      <c r="B2227">
        <v>2024</v>
      </c>
      <c r="C2227" t="s">
        <v>71</v>
      </c>
      <c r="D2227" t="s">
        <v>37</v>
      </c>
      <c r="E2227" t="s">
        <v>6</v>
      </c>
      <c r="F2227">
        <v>12043</v>
      </c>
      <c r="G2227">
        <v>133378</v>
      </c>
      <c r="H2227">
        <v>2023</v>
      </c>
      <c r="I2227">
        <v>85000</v>
      </c>
      <c r="J2227">
        <v>1023655000</v>
      </c>
      <c r="K2227">
        <v>85000</v>
      </c>
      <c r="L2227">
        <v>1023655000</v>
      </c>
    </row>
    <row r="2228" spans="1:12" x14ac:dyDescent="0.3">
      <c r="A2228" s="32">
        <v>45139</v>
      </c>
      <c r="B2228">
        <v>2024</v>
      </c>
      <c r="C2228" t="s">
        <v>71</v>
      </c>
      <c r="D2228" t="s">
        <v>15</v>
      </c>
      <c r="E2228" t="s">
        <v>6</v>
      </c>
      <c r="F2228">
        <v>8</v>
      </c>
      <c r="G2228">
        <v>846</v>
      </c>
      <c r="H2228">
        <v>2023</v>
      </c>
      <c r="I2228">
        <v>85000</v>
      </c>
      <c r="J2228">
        <v>680000</v>
      </c>
      <c r="K2228">
        <v>85000</v>
      </c>
      <c r="L2228">
        <v>680000</v>
      </c>
    </row>
    <row r="2229" spans="1:12" x14ac:dyDescent="0.3">
      <c r="A2229" s="32">
        <v>45139</v>
      </c>
      <c r="B2229">
        <v>2024</v>
      </c>
      <c r="C2229" t="s">
        <v>71</v>
      </c>
      <c r="D2229" t="s">
        <v>16</v>
      </c>
      <c r="E2229" t="s">
        <v>6</v>
      </c>
      <c r="F2229">
        <v>15</v>
      </c>
      <c r="G2229">
        <v>2060</v>
      </c>
      <c r="H2229">
        <v>2023</v>
      </c>
      <c r="I2229">
        <v>85000</v>
      </c>
      <c r="J2229">
        <v>1275000</v>
      </c>
      <c r="K2229">
        <v>85000</v>
      </c>
      <c r="L2229">
        <v>1275000</v>
      </c>
    </row>
    <row r="2230" spans="1:12" x14ac:dyDescent="0.3">
      <c r="A2230" s="32">
        <v>45139</v>
      </c>
      <c r="B2230">
        <v>2024</v>
      </c>
      <c r="C2230" t="s">
        <v>71</v>
      </c>
      <c r="D2230" t="s">
        <v>17</v>
      </c>
      <c r="E2230" t="s">
        <v>6</v>
      </c>
      <c r="F2230">
        <v>4</v>
      </c>
      <c r="G2230">
        <v>1908</v>
      </c>
      <c r="H2230">
        <v>2023</v>
      </c>
      <c r="I2230">
        <v>85000</v>
      </c>
      <c r="J2230">
        <v>340000</v>
      </c>
      <c r="K2230">
        <v>85000</v>
      </c>
      <c r="L2230">
        <v>340000</v>
      </c>
    </row>
    <row r="2231" spans="1:12" x14ac:dyDescent="0.3">
      <c r="A2231" s="32">
        <v>45139</v>
      </c>
      <c r="B2231">
        <v>2024</v>
      </c>
      <c r="C2231" t="s">
        <v>71</v>
      </c>
      <c r="D2231" t="s">
        <v>25</v>
      </c>
      <c r="E2231" t="s">
        <v>6</v>
      </c>
      <c r="F2231">
        <v>2737</v>
      </c>
      <c r="G2231">
        <v>36033</v>
      </c>
      <c r="H2231">
        <v>2023</v>
      </c>
      <c r="I2231">
        <v>85000</v>
      </c>
      <c r="J2231">
        <v>232645000</v>
      </c>
      <c r="K2231">
        <v>85000</v>
      </c>
      <c r="L2231">
        <v>232645000</v>
      </c>
    </row>
    <row r="2232" spans="1:12" x14ac:dyDescent="0.3">
      <c r="A2232" s="32">
        <v>45139</v>
      </c>
      <c r="B2232">
        <v>2024</v>
      </c>
      <c r="C2232" t="s">
        <v>71</v>
      </c>
      <c r="D2232" t="s">
        <v>19</v>
      </c>
      <c r="E2232" t="s">
        <v>6</v>
      </c>
      <c r="F2232">
        <v>197</v>
      </c>
      <c r="G2232">
        <v>4141</v>
      </c>
      <c r="H2232">
        <v>2023</v>
      </c>
      <c r="I2232">
        <v>85000</v>
      </c>
      <c r="J2232">
        <v>16745000</v>
      </c>
      <c r="K2232">
        <v>85000</v>
      </c>
      <c r="L2232">
        <v>16745000</v>
      </c>
    </row>
    <row r="2233" spans="1:12" x14ac:dyDescent="0.3">
      <c r="A2233" s="32">
        <v>45139</v>
      </c>
      <c r="B2233">
        <v>2024</v>
      </c>
      <c r="C2233" t="s">
        <v>71</v>
      </c>
      <c r="D2233" t="s">
        <v>26</v>
      </c>
      <c r="E2233" t="s">
        <v>6</v>
      </c>
      <c r="F2233">
        <v>642</v>
      </c>
      <c r="G2233">
        <v>34784</v>
      </c>
      <c r="H2233">
        <v>2023</v>
      </c>
      <c r="I2233">
        <v>85000</v>
      </c>
      <c r="J2233">
        <v>54570000</v>
      </c>
      <c r="K2233">
        <v>85000</v>
      </c>
      <c r="L2233">
        <v>54570000</v>
      </c>
    </row>
    <row r="2234" spans="1:12" x14ac:dyDescent="0.3">
      <c r="A2234" s="32">
        <v>45139</v>
      </c>
      <c r="B2234">
        <v>2024</v>
      </c>
      <c r="C2234" t="s">
        <v>71</v>
      </c>
      <c r="D2234" t="s">
        <v>38</v>
      </c>
      <c r="E2234" t="s">
        <v>6</v>
      </c>
      <c r="F2234">
        <v>4313</v>
      </c>
      <c r="G2234">
        <v>76171</v>
      </c>
      <c r="H2234">
        <v>2023</v>
      </c>
      <c r="I2234">
        <v>85000</v>
      </c>
      <c r="J2234">
        <v>366605000</v>
      </c>
      <c r="K2234">
        <v>85000</v>
      </c>
      <c r="L2234">
        <v>366605000</v>
      </c>
    </row>
    <row r="2235" spans="1:12" x14ac:dyDescent="0.3">
      <c r="A2235" s="32">
        <v>45139</v>
      </c>
      <c r="B2235">
        <v>2024</v>
      </c>
      <c r="C2235" t="s">
        <v>71</v>
      </c>
      <c r="D2235" t="s">
        <v>39</v>
      </c>
      <c r="E2235" t="s">
        <v>6</v>
      </c>
      <c r="F2235">
        <v>6246</v>
      </c>
      <c r="G2235">
        <v>128997</v>
      </c>
      <c r="H2235">
        <v>2023</v>
      </c>
      <c r="I2235">
        <v>85000</v>
      </c>
      <c r="J2235">
        <v>530910000</v>
      </c>
      <c r="K2235">
        <v>85000</v>
      </c>
      <c r="L2235">
        <v>530910000</v>
      </c>
    </row>
    <row r="2236" spans="1:12" x14ac:dyDescent="0.3">
      <c r="A2236" s="32">
        <v>45139</v>
      </c>
      <c r="B2236">
        <v>2024</v>
      </c>
      <c r="C2236" t="s">
        <v>71</v>
      </c>
      <c r="D2236" t="s">
        <v>20</v>
      </c>
      <c r="E2236" t="s">
        <v>6</v>
      </c>
      <c r="F2236">
        <v>33</v>
      </c>
      <c r="G2236">
        <v>3154</v>
      </c>
      <c r="H2236">
        <v>2023</v>
      </c>
      <c r="I2236">
        <v>85000</v>
      </c>
      <c r="J2236">
        <v>2805000</v>
      </c>
      <c r="K2236">
        <v>85000</v>
      </c>
      <c r="L2236">
        <v>2805000</v>
      </c>
    </row>
    <row r="2237" spans="1:12" x14ac:dyDescent="0.3">
      <c r="A2237" s="32">
        <v>45139</v>
      </c>
      <c r="B2237">
        <v>2024</v>
      </c>
      <c r="C2237" t="s">
        <v>71</v>
      </c>
      <c r="D2237" t="s">
        <v>40</v>
      </c>
      <c r="E2237" t="s">
        <v>6</v>
      </c>
      <c r="F2237">
        <v>2710</v>
      </c>
      <c r="G2237">
        <v>146984</v>
      </c>
      <c r="H2237">
        <v>2023</v>
      </c>
      <c r="I2237">
        <v>85000</v>
      </c>
      <c r="J2237">
        <v>230350000</v>
      </c>
      <c r="K2237">
        <v>85000</v>
      </c>
      <c r="L2237">
        <v>230350000</v>
      </c>
    </row>
    <row r="2238" spans="1:12" x14ac:dyDescent="0.3">
      <c r="A2238" s="32">
        <v>45139</v>
      </c>
      <c r="B2238">
        <v>2024</v>
      </c>
      <c r="C2238" t="s">
        <v>71</v>
      </c>
      <c r="D2238" t="s">
        <v>27</v>
      </c>
      <c r="E2238" t="s">
        <v>6</v>
      </c>
      <c r="F2238">
        <v>364</v>
      </c>
      <c r="G2238">
        <v>12790</v>
      </c>
      <c r="H2238">
        <v>2023</v>
      </c>
      <c r="I2238">
        <v>85000</v>
      </c>
      <c r="J2238">
        <v>30940000</v>
      </c>
      <c r="K2238">
        <v>85000</v>
      </c>
      <c r="L2238">
        <v>30940000</v>
      </c>
    </row>
    <row r="2239" spans="1:12" x14ac:dyDescent="0.3">
      <c r="A2239" s="32">
        <v>45139</v>
      </c>
      <c r="B2239">
        <v>2024</v>
      </c>
      <c r="C2239" t="s">
        <v>71</v>
      </c>
      <c r="D2239" t="s">
        <v>41</v>
      </c>
      <c r="E2239" t="s">
        <v>6</v>
      </c>
      <c r="F2239">
        <v>511</v>
      </c>
      <c r="G2239">
        <v>64154</v>
      </c>
      <c r="H2239">
        <v>2023</v>
      </c>
      <c r="I2239">
        <v>85000</v>
      </c>
      <c r="J2239">
        <v>43435000</v>
      </c>
      <c r="K2239">
        <v>85000</v>
      </c>
      <c r="L2239">
        <v>43435000</v>
      </c>
    </row>
    <row r="2240" spans="1:12" x14ac:dyDescent="0.3">
      <c r="A2240" s="32">
        <v>45170</v>
      </c>
      <c r="B2240">
        <v>2024</v>
      </c>
      <c r="C2240" t="s">
        <v>71</v>
      </c>
      <c r="D2240" t="s">
        <v>32</v>
      </c>
      <c r="E2240" t="s">
        <v>6</v>
      </c>
      <c r="F2240">
        <v>1388</v>
      </c>
      <c r="G2240">
        <v>53014</v>
      </c>
      <c r="H2240">
        <v>2023</v>
      </c>
      <c r="I2240">
        <v>85000</v>
      </c>
      <c r="J2240">
        <v>117980000</v>
      </c>
      <c r="K2240">
        <v>85000</v>
      </c>
      <c r="L2240">
        <v>117980000</v>
      </c>
    </row>
    <row r="2241" spans="1:12" x14ac:dyDescent="0.3">
      <c r="A2241" s="32">
        <v>45170</v>
      </c>
      <c r="B2241">
        <v>2024</v>
      </c>
      <c r="C2241" t="s">
        <v>71</v>
      </c>
      <c r="D2241" t="s">
        <v>10</v>
      </c>
      <c r="E2241" t="s">
        <v>6</v>
      </c>
      <c r="F2241">
        <v>257</v>
      </c>
      <c r="G2241">
        <v>32936</v>
      </c>
      <c r="H2241">
        <v>2023</v>
      </c>
      <c r="I2241">
        <v>85000</v>
      </c>
      <c r="J2241">
        <v>21845000</v>
      </c>
      <c r="K2241">
        <v>85000</v>
      </c>
      <c r="L2241">
        <v>21845000</v>
      </c>
    </row>
    <row r="2242" spans="1:12" x14ac:dyDescent="0.3">
      <c r="A2242" s="32">
        <v>45170</v>
      </c>
      <c r="B2242">
        <v>2024</v>
      </c>
      <c r="C2242" t="s">
        <v>71</v>
      </c>
      <c r="D2242" t="s">
        <v>21</v>
      </c>
      <c r="E2242" t="s">
        <v>6</v>
      </c>
      <c r="F2242">
        <v>900</v>
      </c>
      <c r="G2242">
        <v>65102</v>
      </c>
      <c r="H2242">
        <v>2023</v>
      </c>
      <c r="I2242">
        <v>85000</v>
      </c>
      <c r="J2242">
        <v>76500000</v>
      </c>
      <c r="K2242">
        <v>85000</v>
      </c>
      <c r="L2242">
        <v>76500000</v>
      </c>
    </row>
    <row r="2243" spans="1:12" x14ac:dyDescent="0.3">
      <c r="A2243" s="32">
        <v>45170</v>
      </c>
      <c r="B2243">
        <v>2024</v>
      </c>
      <c r="C2243" t="s">
        <v>71</v>
      </c>
      <c r="D2243" t="s">
        <v>22</v>
      </c>
      <c r="E2243" t="s">
        <v>6</v>
      </c>
      <c r="F2243">
        <v>134</v>
      </c>
      <c r="G2243">
        <v>1868</v>
      </c>
      <c r="H2243">
        <v>2023</v>
      </c>
      <c r="I2243">
        <v>85000</v>
      </c>
      <c r="J2243">
        <v>11390000</v>
      </c>
      <c r="K2243">
        <v>85000</v>
      </c>
      <c r="L2243">
        <v>11390000</v>
      </c>
    </row>
    <row r="2244" spans="1:12" x14ac:dyDescent="0.3">
      <c r="A2244" s="32">
        <v>45170</v>
      </c>
      <c r="B2244">
        <v>2024</v>
      </c>
      <c r="C2244" t="s">
        <v>71</v>
      </c>
      <c r="D2244" t="s">
        <v>11</v>
      </c>
      <c r="E2244" t="s">
        <v>6</v>
      </c>
      <c r="F2244">
        <v>2178</v>
      </c>
      <c r="G2244">
        <v>30725</v>
      </c>
      <c r="H2244">
        <v>2023</v>
      </c>
      <c r="I2244">
        <v>85000</v>
      </c>
      <c r="J2244">
        <v>185130000</v>
      </c>
      <c r="K2244">
        <v>85000</v>
      </c>
      <c r="L2244">
        <v>185130000</v>
      </c>
    </row>
    <row r="2245" spans="1:12" x14ac:dyDescent="0.3">
      <c r="A2245" s="32">
        <v>45170</v>
      </c>
      <c r="B2245">
        <v>2024</v>
      </c>
      <c r="C2245" t="s">
        <v>71</v>
      </c>
      <c r="D2245" t="s">
        <v>12</v>
      </c>
      <c r="E2245" t="s">
        <v>6</v>
      </c>
      <c r="F2245">
        <v>12</v>
      </c>
      <c r="G2245">
        <v>732</v>
      </c>
      <c r="H2245">
        <v>2023</v>
      </c>
      <c r="I2245">
        <v>85000</v>
      </c>
      <c r="J2245">
        <v>1020000</v>
      </c>
      <c r="K2245">
        <v>85000</v>
      </c>
      <c r="L2245">
        <v>1020000</v>
      </c>
    </row>
    <row r="2246" spans="1:12" x14ac:dyDescent="0.3">
      <c r="A2246" s="32">
        <v>45170</v>
      </c>
      <c r="B2246">
        <v>2024</v>
      </c>
      <c r="C2246" t="s">
        <v>71</v>
      </c>
      <c r="D2246" t="s">
        <v>23</v>
      </c>
      <c r="E2246" t="s">
        <v>6</v>
      </c>
      <c r="F2246">
        <v>2002</v>
      </c>
      <c r="G2246">
        <v>31468</v>
      </c>
      <c r="H2246">
        <v>2023</v>
      </c>
      <c r="I2246">
        <v>85000</v>
      </c>
      <c r="J2246">
        <v>170170000</v>
      </c>
      <c r="K2246">
        <v>85000</v>
      </c>
      <c r="L2246">
        <v>170170000</v>
      </c>
    </row>
    <row r="2247" spans="1:12" x14ac:dyDescent="0.3">
      <c r="A2247" s="32">
        <v>45170</v>
      </c>
      <c r="B2247">
        <v>2024</v>
      </c>
      <c r="C2247" t="s">
        <v>71</v>
      </c>
      <c r="D2247" t="s">
        <v>33</v>
      </c>
      <c r="E2247" t="s">
        <v>6</v>
      </c>
      <c r="F2247">
        <v>560</v>
      </c>
      <c r="G2247">
        <v>5539</v>
      </c>
      <c r="H2247">
        <v>2023</v>
      </c>
      <c r="I2247">
        <v>85000</v>
      </c>
      <c r="J2247">
        <v>47600000</v>
      </c>
      <c r="K2247">
        <v>85000</v>
      </c>
      <c r="L2247">
        <v>47600000</v>
      </c>
    </row>
    <row r="2248" spans="1:12" x14ac:dyDescent="0.3">
      <c r="A2248" s="32">
        <v>45170</v>
      </c>
      <c r="B2248">
        <v>2024</v>
      </c>
      <c r="C2248" t="s">
        <v>71</v>
      </c>
      <c r="D2248" t="s">
        <v>34</v>
      </c>
      <c r="E2248" t="s">
        <v>6</v>
      </c>
      <c r="F2248">
        <v>7209</v>
      </c>
      <c r="G2248">
        <v>129851</v>
      </c>
      <c r="H2248">
        <v>2023</v>
      </c>
      <c r="I2248">
        <v>85000</v>
      </c>
      <c r="J2248">
        <v>612765000</v>
      </c>
      <c r="K2248">
        <v>85000</v>
      </c>
      <c r="L2248">
        <v>612765000</v>
      </c>
    </row>
    <row r="2249" spans="1:12" x14ac:dyDescent="0.3">
      <c r="A2249" s="32">
        <v>45170</v>
      </c>
      <c r="B2249">
        <v>2024</v>
      </c>
      <c r="C2249" t="s">
        <v>71</v>
      </c>
      <c r="D2249" t="s">
        <v>30</v>
      </c>
      <c r="E2249" t="s">
        <v>6</v>
      </c>
      <c r="F2249">
        <v>321</v>
      </c>
      <c r="G2249">
        <v>44459</v>
      </c>
      <c r="H2249">
        <v>2023</v>
      </c>
      <c r="I2249">
        <v>85000</v>
      </c>
      <c r="J2249">
        <v>27285000</v>
      </c>
      <c r="K2249">
        <v>85000</v>
      </c>
      <c r="L2249">
        <v>27285000</v>
      </c>
    </row>
    <row r="2250" spans="1:12" x14ac:dyDescent="0.3">
      <c r="A2250" s="32">
        <v>45170</v>
      </c>
      <c r="B2250">
        <v>2024</v>
      </c>
      <c r="C2250" t="s">
        <v>71</v>
      </c>
      <c r="D2250" t="s">
        <v>28</v>
      </c>
      <c r="E2250" t="s">
        <v>6</v>
      </c>
      <c r="F2250">
        <v>68</v>
      </c>
      <c r="G2250">
        <v>5403</v>
      </c>
      <c r="H2250">
        <v>2023</v>
      </c>
      <c r="I2250">
        <v>85000</v>
      </c>
      <c r="J2250">
        <v>5780000</v>
      </c>
      <c r="K2250">
        <v>85000</v>
      </c>
      <c r="L2250">
        <v>5780000</v>
      </c>
    </row>
    <row r="2251" spans="1:12" x14ac:dyDescent="0.3">
      <c r="A2251" s="32">
        <v>45170</v>
      </c>
      <c r="B2251">
        <v>2024</v>
      </c>
      <c r="C2251" t="s">
        <v>71</v>
      </c>
      <c r="D2251" t="s">
        <v>13</v>
      </c>
      <c r="E2251" t="s">
        <v>6</v>
      </c>
      <c r="F2251">
        <v>113</v>
      </c>
      <c r="G2251">
        <v>8372</v>
      </c>
      <c r="H2251">
        <v>2023</v>
      </c>
      <c r="I2251">
        <v>85000</v>
      </c>
      <c r="J2251">
        <v>9605000</v>
      </c>
      <c r="K2251">
        <v>85000</v>
      </c>
      <c r="L2251">
        <v>9605000</v>
      </c>
    </row>
    <row r="2252" spans="1:12" x14ac:dyDescent="0.3">
      <c r="A2252" s="32">
        <v>45170</v>
      </c>
      <c r="B2252">
        <v>2024</v>
      </c>
      <c r="C2252" t="s">
        <v>71</v>
      </c>
      <c r="D2252" t="s">
        <v>31</v>
      </c>
      <c r="E2252" t="s">
        <v>6</v>
      </c>
      <c r="F2252">
        <v>524</v>
      </c>
      <c r="G2252">
        <v>31209</v>
      </c>
      <c r="H2252">
        <v>2023</v>
      </c>
      <c r="I2252">
        <v>85000</v>
      </c>
      <c r="J2252">
        <v>44540000</v>
      </c>
      <c r="K2252">
        <v>85000</v>
      </c>
      <c r="L2252">
        <v>44540000</v>
      </c>
    </row>
    <row r="2253" spans="1:12" x14ac:dyDescent="0.3">
      <c r="A2253" s="32">
        <v>45170</v>
      </c>
      <c r="B2253">
        <v>2024</v>
      </c>
      <c r="C2253" t="s">
        <v>71</v>
      </c>
      <c r="D2253" t="s">
        <v>35</v>
      </c>
      <c r="E2253" t="s">
        <v>6</v>
      </c>
      <c r="F2253">
        <v>10590</v>
      </c>
      <c r="G2253">
        <v>106981</v>
      </c>
      <c r="H2253">
        <v>2023</v>
      </c>
      <c r="I2253">
        <v>85000</v>
      </c>
      <c r="J2253">
        <v>900150000</v>
      </c>
      <c r="K2253">
        <v>85000</v>
      </c>
      <c r="L2253">
        <v>900150000</v>
      </c>
    </row>
    <row r="2254" spans="1:12" x14ac:dyDescent="0.3">
      <c r="A2254" s="32">
        <v>45170</v>
      </c>
      <c r="B2254">
        <v>2024</v>
      </c>
      <c r="C2254" t="s">
        <v>71</v>
      </c>
      <c r="D2254" t="s">
        <v>36</v>
      </c>
      <c r="E2254" t="s">
        <v>6</v>
      </c>
      <c r="F2254">
        <v>4461</v>
      </c>
      <c r="G2254">
        <v>48967</v>
      </c>
      <c r="H2254">
        <v>2023</v>
      </c>
      <c r="I2254">
        <v>85000</v>
      </c>
      <c r="J2254">
        <v>379185000</v>
      </c>
      <c r="K2254">
        <v>85000</v>
      </c>
      <c r="L2254">
        <v>379185000</v>
      </c>
    </row>
    <row r="2255" spans="1:12" x14ac:dyDescent="0.3">
      <c r="A2255" s="32">
        <v>45170</v>
      </c>
      <c r="B2255">
        <v>2024</v>
      </c>
      <c r="C2255" t="s">
        <v>71</v>
      </c>
      <c r="D2255" t="s">
        <v>24</v>
      </c>
      <c r="E2255" t="s">
        <v>6</v>
      </c>
      <c r="F2255">
        <v>3283</v>
      </c>
      <c r="G2255">
        <v>74064</v>
      </c>
      <c r="H2255">
        <v>2023</v>
      </c>
      <c r="I2255">
        <v>85000</v>
      </c>
      <c r="J2255">
        <v>279055000</v>
      </c>
      <c r="K2255">
        <v>85000</v>
      </c>
      <c r="L2255">
        <v>279055000</v>
      </c>
    </row>
    <row r="2256" spans="1:12" x14ac:dyDescent="0.3">
      <c r="A2256" s="32">
        <v>45170</v>
      </c>
      <c r="B2256">
        <v>2024</v>
      </c>
      <c r="C2256" t="s">
        <v>71</v>
      </c>
      <c r="D2256" t="s">
        <v>37</v>
      </c>
      <c r="E2256" t="s">
        <v>6</v>
      </c>
      <c r="F2256">
        <v>12444</v>
      </c>
      <c r="G2256">
        <v>134556</v>
      </c>
      <c r="H2256">
        <v>2023</v>
      </c>
      <c r="I2256">
        <v>85000</v>
      </c>
      <c r="J2256">
        <v>1057740000</v>
      </c>
      <c r="K2256">
        <v>85000</v>
      </c>
      <c r="L2256">
        <v>1057740000</v>
      </c>
    </row>
    <row r="2257" spans="1:12" x14ac:dyDescent="0.3">
      <c r="A2257" s="32">
        <v>45170</v>
      </c>
      <c r="B2257">
        <v>2024</v>
      </c>
      <c r="C2257" t="s">
        <v>71</v>
      </c>
      <c r="D2257" t="s">
        <v>16</v>
      </c>
      <c r="E2257" t="s">
        <v>6</v>
      </c>
      <c r="F2257">
        <v>11</v>
      </c>
      <c r="G2257">
        <v>1991</v>
      </c>
      <c r="H2257">
        <v>2023</v>
      </c>
      <c r="I2257">
        <v>85000</v>
      </c>
      <c r="J2257">
        <v>935000</v>
      </c>
      <c r="K2257">
        <v>85000</v>
      </c>
      <c r="L2257">
        <v>935000</v>
      </c>
    </row>
    <row r="2258" spans="1:12" x14ac:dyDescent="0.3">
      <c r="A2258" s="32">
        <v>45170</v>
      </c>
      <c r="B2258">
        <v>2024</v>
      </c>
      <c r="C2258" t="s">
        <v>71</v>
      </c>
      <c r="D2258" t="s">
        <v>17</v>
      </c>
      <c r="E2258" t="s">
        <v>6</v>
      </c>
      <c r="F2258">
        <v>6</v>
      </c>
      <c r="G2258">
        <v>1561</v>
      </c>
      <c r="H2258">
        <v>2023</v>
      </c>
      <c r="I2258">
        <v>85000</v>
      </c>
      <c r="J2258">
        <v>510000</v>
      </c>
      <c r="K2258">
        <v>85000</v>
      </c>
      <c r="L2258">
        <v>510000</v>
      </c>
    </row>
    <row r="2259" spans="1:12" x14ac:dyDescent="0.3">
      <c r="A2259" s="32">
        <v>45170</v>
      </c>
      <c r="B2259">
        <v>2024</v>
      </c>
      <c r="C2259" t="s">
        <v>71</v>
      </c>
      <c r="D2259" t="s">
        <v>25</v>
      </c>
      <c r="E2259" t="s">
        <v>6</v>
      </c>
      <c r="F2259">
        <v>3049</v>
      </c>
      <c r="G2259">
        <v>45630</v>
      </c>
      <c r="H2259">
        <v>2023</v>
      </c>
      <c r="I2259">
        <v>85000</v>
      </c>
      <c r="J2259">
        <v>259165000</v>
      </c>
      <c r="K2259">
        <v>85000</v>
      </c>
      <c r="L2259">
        <v>259165000</v>
      </c>
    </row>
    <row r="2260" spans="1:12" x14ac:dyDescent="0.3">
      <c r="A2260" s="32">
        <v>45170</v>
      </c>
      <c r="B2260">
        <v>2024</v>
      </c>
      <c r="C2260" t="s">
        <v>71</v>
      </c>
      <c r="D2260" t="s">
        <v>19</v>
      </c>
      <c r="E2260" t="s">
        <v>6</v>
      </c>
      <c r="F2260">
        <v>136</v>
      </c>
      <c r="G2260">
        <v>3350</v>
      </c>
      <c r="H2260">
        <v>2023</v>
      </c>
      <c r="I2260">
        <v>85000</v>
      </c>
      <c r="J2260">
        <v>11560000</v>
      </c>
      <c r="K2260">
        <v>85000</v>
      </c>
      <c r="L2260">
        <v>11560000</v>
      </c>
    </row>
    <row r="2261" spans="1:12" x14ac:dyDescent="0.3">
      <c r="A2261" s="32">
        <v>45170</v>
      </c>
      <c r="B2261">
        <v>2024</v>
      </c>
      <c r="C2261" t="s">
        <v>71</v>
      </c>
      <c r="D2261" t="s">
        <v>26</v>
      </c>
      <c r="E2261" t="s">
        <v>6</v>
      </c>
      <c r="F2261">
        <v>676</v>
      </c>
      <c r="G2261">
        <v>35832</v>
      </c>
      <c r="H2261">
        <v>2023</v>
      </c>
      <c r="I2261">
        <v>85000</v>
      </c>
      <c r="J2261">
        <v>57460000</v>
      </c>
      <c r="K2261">
        <v>85000</v>
      </c>
      <c r="L2261">
        <v>57460000</v>
      </c>
    </row>
    <row r="2262" spans="1:12" x14ac:dyDescent="0.3">
      <c r="A2262" s="32">
        <v>45170</v>
      </c>
      <c r="B2262">
        <v>2024</v>
      </c>
      <c r="C2262" t="s">
        <v>71</v>
      </c>
      <c r="D2262" t="s">
        <v>38</v>
      </c>
      <c r="E2262" t="s">
        <v>6</v>
      </c>
      <c r="F2262">
        <v>4336</v>
      </c>
      <c r="G2262">
        <v>81056</v>
      </c>
      <c r="H2262">
        <v>2023</v>
      </c>
      <c r="I2262">
        <v>85000</v>
      </c>
      <c r="J2262">
        <v>368560000</v>
      </c>
      <c r="K2262">
        <v>85000</v>
      </c>
      <c r="L2262">
        <v>368560000</v>
      </c>
    </row>
    <row r="2263" spans="1:12" x14ac:dyDescent="0.3">
      <c r="A2263" s="32">
        <v>45170</v>
      </c>
      <c r="B2263">
        <v>2024</v>
      </c>
      <c r="C2263" t="s">
        <v>71</v>
      </c>
      <c r="D2263" t="s">
        <v>39</v>
      </c>
      <c r="E2263" t="s">
        <v>6</v>
      </c>
      <c r="F2263">
        <v>5178</v>
      </c>
      <c r="G2263">
        <v>116071</v>
      </c>
      <c r="H2263">
        <v>2023</v>
      </c>
      <c r="I2263">
        <v>85000</v>
      </c>
      <c r="J2263">
        <v>440130000</v>
      </c>
      <c r="K2263">
        <v>85000</v>
      </c>
      <c r="L2263">
        <v>440130000</v>
      </c>
    </row>
    <row r="2264" spans="1:12" x14ac:dyDescent="0.3">
      <c r="A2264" s="32">
        <v>45170</v>
      </c>
      <c r="B2264">
        <v>2024</v>
      </c>
      <c r="C2264" t="s">
        <v>71</v>
      </c>
      <c r="D2264" t="s">
        <v>20</v>
      </c>
      <c r="E2264" t="s">
        <v>6</v>
      </c>
      <c r="F2264">
        <v>17</v>
      </c>
      <c r="G2264">
        <v>3157</v>
      </c>
      <c r="H2264">
        <v>2023</v>
      </c>
      <c r="I2264">
        <v>85000</v>
      </c>
      <c r="J2264">
        <v>1445000</v>
      </c>
      <c r="K2264">
        <v>85000</v>
      </c>
      <c r="L2264">
        <v>1445000</v>
      </c>
    </row>
    <row r="2265" spans="1:12" x14ac:dyDescent="0.3">
      <c r="A2265" s="32">
        <v>45170</v>
      </c>
      <c r="B2265">
        <v>2024</v>
      </c>
      <c r="C2265" t="s">
        <v>71</v>
      </c>
      <c r="D2265" t="s">
        <v>40</v>
      </c>
      <c r="E2265" t="s">
        <v>6</v>
      </c>
      <c r="F2265">
        <v>3141</v>
      </c>
      <c r="G2265">
        <v>143067</v>
      </c>
      <c r="H2265">
        <v>2023</v>
      </c>
      <c r="I2265">
        <v>85000</v>
      </c>
      <c r="J2265">
        <v>266985000</v>
      </c>
      <c r="K2265">
        <v>85000</v>
      </c>
      <c r="L2265">
        <v>266985000</v>
      </c>
    </row>
    <row r="2266" spans="1:12" x14ac:dyDescent="0.3">
      <c r="A2266" s="32">
        <v>45170</v>
      </c>
      <c r="B2266">
        <v>2024</v>
      </c>
      <c r="C2266" t="s">
        <v>71</v>
      </c>
      <c r="D2266" t="s">
        <v>27</v>
      </c>
      <c r="E2266" t="s">
        <v>6</v>
      </c>
      <c r="F2266">
        <v>262</v>
      </c>
      <c r="G2266">
        <v>12642</v>
      </c>
      <c r="H2266">
        <v>2023</v>
      </c>
      <c r="I2266">
        <v>85000</v>
      </c>
      <c r="J2266">
        <v>22270000</v>
      </c>
      <c r="K2266">
        <v>85000</v>
      </c>
      <c r="L2266">
        <v>22270000</v>
      </c>
    </row>
    <row r="2267" spans="1:12" x14ac:dyDescent="0.3">
      <c r="A2267" s="32">
        <v>45170</v>
      </c>
      <c r="B2267">
        <v>2024</v>
      </c>
      <c r="C2267" t="s">
        <v>71</v>
      </c>
      <c r="D2267" t="s">
        <v>41</v>
      </c>
      <c r="E2267" t="s">
        <v>6</v>
      </c>
      <c r="F2267">
        <v>489</v>
      </c>
      <c r="G2267">
        <v>58361</v>
      </c>
      <c r="H2267">
        <v>2023</v>
      </c>
      <c r="I2267">
        <v>85000</v>
      </c>
      <c r="J2267">
        <v>41565000</v>
      </c>
      <c r="K2267">
        <v>85000</v>
      </c>
      <c r="L2267">
        <v>41565000</v>
      </c>
    </row>
    <row r="2268" spans="1:12" x14ac:dyDescent="0.3">
      <c r="A2268" s="32">
        <v>45200</v>
      </c>
      <c r="B2268">
        <v>2024</v>
      </c>
      <c r="C2268" t="s">
        <v>70</v>
      </c>
      <c r="D2268" t="s">
        <v>32</v>
      </c>
      <c r="E2268" t="s">
        <v>6</v>
      </c>
      <c r="F2268">
        <v>1757</v>
      </c>
      <c r="G2268">
        <v>66154</v>
      </c>
      <c r="H2268">
        <v>2023</v>
      </c>
      <c r="I2268">
        <v>85000</v>
      </c>
      <c r="J2268">
        <v>149345000</v>
      </c>
      <c r="K2268">
        <v>85000</v>
      </c>
      <c r="L2268">
        <v>149345000</v>
      </c>
    </row>
    <row r="2269" spans="1:12" x14ac:dyDescent="0.3">
      <c r="A2269" s="32">
        <v>45200</v>
      </c>
      <c r="B2269">
        <v>2024</v>
      </c>
      <c r="C2269" t="s">
        <v>70</v>
      </c>
      <c r="D2269" t="s">
        <v>10</v>
      </c>
      <c r="E2269" t="s">
        <v>6</v>
      </c>
      <c r="F2269">
        <v>245</v>
      </c>
      <c r="G2269">
        <v>51372</v>
      </c>
      <c r="H2269">
        <v>2023</v>
      </c>
      <c r="I2269">
        <v>85000</v>
      </c>
      <c r="J2269">
        <v>20825000</v>
      </c>
      <c r="K2269">
        <v>85000</v>
      </c>
      <c r="L2269">
        <v>20825000</v>
      </c>
    </row>
    <row r="2270" spans="1:12" x14ac:dyDescent="0.3">
      <c r="A2270" s="32">
        <v>45200</v>
      </c>
      <c r="B2270">
        <v>2024</v>
      </c>
      <c r="C2270" t="s">
        <v>70</v>
      </c>
      <c r="D2270" t="s">
        <v>21</v>
      </c>
      <c r="E2270" t="s">
        <v>6</v>
      </c>
      <c r="F2270">
        <v>820</v>
      </c>
      <c r="G2270">
        <v>65088</v>
      </c>
      <c r="H2270">
        <v>2023</v>
      </c>
      <c r="I2270">
        <v>85000</v>
      </c>
      <c r="J2270">
        <v>69700000</v>
      </c>
      <c r="K2270">
        <v>85000</v>
      </c>
      <c r="L2270">
        <v>69700000</v>
      </c>
    </row>
    <row r="2271" spans="1:12" x14ac:dyDescent="0.3">
      <c r="A2271" s="32">
        <v>45200</v>
      </c>
      <c r="B2271">
        <v>2024</v>
      </c>
      <c r="C2271" t="s">
        <v>70</v>
      </c>
      <c r="D2271" t="s">
        <v>22</v>
      </c>
      <c r="E2271" t="s">
        <v>6</v>
      </c>
      <c r="F2271">
        <v>157</v>
      </c>
      <c r="G2271">
        <v>1964</v>
      </c>
      <c r="H2271">
        <v>2023</v>
      </c>
      <c r="I2271">
        <v>85000</v>
      </c>
      <c r="J2271">
        <v>13345000</v>
      </c>
      <c r="K2271">
        <v>85000</v>
      </c>
      <c r="L2271">
        <v>13345000</v>
      </c>
    </row>
    <row r="2272" spans="1:12" x14ac:dyDescent="0.3">
      <c r="A2272" s="32">
        <v>45200</v>
      </c>
      <c r="B2272">
        <v>2024</v>
      </c>
      <c r="C2272" t="s">
        <v>70</v>
      </c>
      <c r="D2272" t="s">
        <v>11</v>
      </c>
      <c r="E2272" t="s">
        <v>6</v>
      </c>
      <c r="F2272">
        <v>2195</v>
      </c>
      <c r="G2272">
        <v>38600</v>
      </c>
      <c r="H2272">
        <v>2023</v>
      </c>
      <c r="I2272">
        <v>85000</v>
      </c>
      <c r="J2272">
        <v>186575000</v>
      </c>
      <c r="K2272">
        <v>85000</v>
      </c>
      <c r="L2272">
        <v>186575000</v>
      </c>
    </row>
    <row r="2273" spans="1:12" x14ac:dyDescent="0.3">
      <c r="A2273" s="32">
        <v>45200</v>
      </c>
      <c r="B2273">
        <v>2024</v>
      </c>
      <c r="C2273" t="s">
        <v>70</v>
      </c>
      <c r="D2273" t="s">
        <v>12</v>
      </c>
      <c r="E2273" t="s">
        <v>6</v>
      </c>
      <c r="F2273">
        <v>4</v>
      </c>
      <c r="G2273">
        <v>1109</v>
      </c>
      <c r="H2273">
        <v>2023</v>
      </c>
      <c r="I2273">
        <v>85000</v>
      </c>
      <c r="J2273">
        <v>340000</v>
      </c>
      <c r="K2273">
        <v>85000</v>
      </c>
      <c r="L2273">
        <v>340000</v>
      </c>
    </row>
    <row r="2274" spans="1:12" x14ac:dyDescent="0.3">
      <c r="A2274" s="32">
        <v>45200</v>
      </c>
      <c r="B2274">
        <v>2024</v>
      </c>
      <c r="C2274" t="s">
        <v>70</v>
      </c>
      <c r="D2274" t="s">
        <v>23</v>
      </c>
      <c r="E2274" t="s">
        <v>6</v>
      </c>
      <c r="F2274">
        <v>2611</v>
      </c>
      <c r="G2274">
        <v>35861</v>
      </c>
      <c r="H2274">
        <v>2023</v>
      </c>
      <c r="I2274">
        <v>85000</v>
      </c>
      <c r="J2274">
        <v>221935000</v>
      </c>
      <c r="K2274">
        <v>85000</v>
      </c>
      <c r="L2274">
        <v>221935000</v>
      </c>
    </row>
    <row r="2275" spans="1:12" x14ac:dyDescent="0.3">
      <c r="A2275" s="32">
        <v>45200</v>
      </c>
      <c r="B2275">
        <v>2024</v>
      </c>
      <c r="C2275" t="s">
        <v>70</v>
      </c>
      <c r="D2275" t="s">
        <v>33</v>
      </c>
      <c r="E2275" t="s">
        <v>6</v>
      </c>
      <c r="F2275">
        <v>567</v>
      </c>
      <c r="G2275">
        <v>5377</v>
      </c>
      <c r="H2275">
        <v>2023</v>
      </c>
      <c r="I2275">
        <v>85000</v>
      </c>
      <c r="J2275">
        <v>48195000</v>
      </c>
      <c r="K2275">
        <v>85000</v>
      </c>
      <c r="L2275">
        <v>48195000</v>
      </c>
    </row>
    <row r="2276" spans="1:12" x14ac:dyDescent="0.3">
      <c r="A2276" s="32">
        <v>45200</v>
      </c>
      <c r="B2276">
        <v>2024</v>
      </c>
      <c r="C2276" t="s">
        <v>70</v>
      </c>
      <c r="D2276" t="s">
        <v>34</v>
      </c>
      <c r="E2276" t="s">
        <v>6</v>
      </c>
      <c r="F2276">
        <v>8417</v>
      </c>
      <c r="G2276">
        <v>149414</v>
      </c>
      <c r="H2276">
        <v>2023</v>
      </c>
      <c r="I2276">
        <v>85000</v>
      </c>
      <c r="J2276">
        <v>715445000</v>
      </c>
      <c r="K2276">
        <v>85000</v>
      </c>
      <c r="L2276">
        <v>715445000</v>
      </c>
    </row>
    <row r="2277" spans="1:12" x14ac:dyDescent="0.3">
      <c r="A2277" s="32">
        <v>45200</v>
      </c>
      <c r="B2277">
        <v>2024</v>
      </c>
      <c r="C2277" t="s">
        <v>70</v>
      </c>
      <c r="D2277" t="s">
        <v>30</v>
      </c>
      <c r="E2277" t="s">
        <v>6</v>
      </c>
      <c r="F2277">
        <v>591</v>
      </c>
      <c r="G2277">
        <v>37096</v>
      </c>
      <c r="H2277">
        <v>2023</v>
      </c>
      <c r="I2277">
        <v>85000</v>
      </c>
      <c r="J2277">
        <v>50235000</v>
      </c>
      <c r="K2277">
        <v>85000</v>
      </c>
      <c r="L2277">
        <v>50235000</v>
      </c>
    </row>
    <row r="2278" spans="1:12" x14ac:dyDescent="0.3">
      <c r="A2278" s="32">
        <v>45200</v>
      </c>
      <c r="B2278">
        <v>2024</v>
      </c>
      <c r="C2278" t="s">
        <v>70</v>
      </c>
      <c r="D2278" t="s">
        <v>28</v>
      </c>
      <c r="E2278" t="s">
        <v>6</v>
      </c>
      <c r="F2278">
        <v>53</v>
      </c>
      <c r="G2278">
        <v>4480</v>
      </c>
      <c r="H2278">
        <v>2023</v>
      </c>
      <c r="I2278">
        <v>85000</v>
      </c>
      <c r="J2278">
        <v>4505000</v>
      </c>
      <c r="K2278">
        <v>85000</v>
      </c>
      <c r="L2278">
        <v>4505000</v>
      </c>
    </row>
    <row r="2279" spans="1:12" x14ac:dyDescent="0.3">
      <c r="A2279" s="32">
        <v>45200</v>
      </c>
      <c r="B2279">
        <v>2024</v>
      </c>
      <c r="C2279" t="s">
        <v>70</v>
      </c>
      <c r="D2279" t="s">
        <v>13</v>
      </c>
      <c r="E2279" t="s">
        <v>6</v>
      </c>
      <c r="F2279">
        <v>137</v>
      </c>
      <c r="G2279">
        <v>6736</v>
      </c>
      <c r="H2279">
        <v>2023</v>
      </c>
      <c r="I2279">
        <v>85000</v>
      </c>
      <c r="J2279">
        <v>11645000</v>
      </c>
      <c r="K2279">
        <v>85000</v>
      </c>
      <c r="L2279">
        <v>11645000</v>
      </c>
    </row>
    <row r="2280" spans="1:12" x14ac:dyDescent="0.3">
      <c r="A2280" s="32">
        <v>45200</v>
      </c>
      <c r="B2280">
        <v>2024</v>
      </c>
      <c r="C2280" t="s">
        <v>70</v>
      </c>
      <c r="D2280" t="s">
        <v>31</v>
      </c>
      <c r="E2280" t="s">
        <v>6</v>
      </c>
      <c r="F2280">
        <v>502</v>
      </c>
      <c r="G2280">
        <v>33632</v>
      </c>
      <c r="H2280">
        <v>2023</v>
      </c>
      <c r="I2280">
        <v>85000</v>
      </c>
      <c r="J2280">
        <v>42670000</v>
      </c>
      <c r="K2280">
        <v>85000</v>
      </c>
      <c r="L2280">
        <v>42670000</v>
      </c>
    </row>
    <row r="2281" spans="1:12" x14ac:dyDescent="0.3">
      <c r="A2281" s="32">
        <v>45200</v>
      </c>
      <c r="B2281">
        <v>2024</v>
      </c>
      <c r="C2281" t="s">
        <v>70</v>
      </c>
      <c r="D2281" t="s">
        <v>35</v>
      </c>
      <c r="E2281" t="s">
        <v>6</v>
      </c>
      <c r="F2281">
        <v>11137</v>
      </c>
      <c r="G2281">
        <v>108712</v>
      </c>
      <c r="H2281">
        <v>2023</v>
      </c>
      <c r="I2281">
        <v>85000</v>
      </c>
      <c r="J2281">
        <v>946645000</v>
      </c>
      <c r="K2281">
        <v>85000</v>
      </c>
      <c r="L2281">
        <v>946645000</v>
      </c>
    </row>
    <row r="2282" spans="1:12" x14ac:dyDescent="0.3">
      <c r="A2282" s="32">
        <v>45200</v>
      </c>
      <c r="B2282">
        <v>2024</v>
      </c>
      <c r="C2282" t="s">
        <v>70</v>
      </c>
      <c r="D2282" t="s">
        <v>36</v>
      </c>
      <c r="E2282" t="s">
        <v>6</v>
      </c>
      <c r="F2282">
        <v>5051</v>
      </c>
      <c r="G2282">
        <v>36841</v>
      </c>
      <c r="H2282">
        <v>2023</v>
      </c>
      <c r="I2282">
        <v>85000</v>
      </c>
      <c r="J2282">
        <v>429335000</v>
      </c>
      <c r="K2282">
        <v>85000</v>
      </c>
      <c r="L2282">
        <v>429335000</v>
      </c>
    </row>
    <row r="2283" spans="1:12" x14ac:dyDescent="0.3">
      <c r="A2283" s="32">
        <v>45200</v>
      </c>
      <c r="B2283">
        <v>2024</v>
      </c>
      <c r="C2283" t="s">
        <v>70</v>
      </c>
      <c r="D2283" t="s">
        <v>24</v>
      </c>
      <c r="E2283" t="s">
        <v>6</v>
      </c>
      <c r="F2283">
        <v>3262</v>
      </c>
      <c r="G2283">
        <v>99036</v>
      </c>
      <c r="H2283">
        <v>2023</v>
      </c>
      <c r="I2283">
        <v>85000</v>
      </c>
      <c r="J2283">
        <v>277270000</v>
      </c>
      <c r="K2283">
        <v>85000</v>
      </c>
      <c r="L2283">
        <v>277270000</v>
      </c>
    </row>
    <row r="2284" spans="1:12" x14ac:dyDescent="0.3">
      <c r="A2284" s="32">
        <v>45200</v>
      </c>
      <c r="B2284">
        <v>2024</v>
      </c>
      <c r="C2284" t="s">
        <v>70</v>
      </c>
      <c r="D2284" t="s">
        <v>37</v>
      </c>
      <c r="E2284" t="s">
        <v>6</v>
      </c>
      <c r="F2284">
        <v>15716</v>
      </c>
      <c r="G2284">
        <v>167065</v>
      </c>
      <c r="H2284">
        <v>2023</v>
      </c>
      <c r="I2284">
        <v>85000</v>
      </c>
      <c r="J2284">
        <v>1335860000</v>
      </c>
      <c r="K2284">
        <v>85000</v>
      </c>
      <c r="L2284">
        <v>1335860000</v>
      </c>
    </row>
    <row r="2285" spans="1:12" x14ac:dyDescent="0.3">
      <c r="A2285" s="32">
        <v>45200</v>
      </c>
      <c r="B2285">
        <v>2024</v>
      </c>
      <c r="C2285" t="s">
        <v>70</v>
      </c>
      <c r="D2285" t="s">
        <v>15</v>
      </c>
      <c r="E2285" t="s">
        <v>6</v>
      </c>
      <c r="F2285">
        <v>6</v>
      </c>
      <c r="G2285">
        <v>1035</v>
      </c>
      <c r="H2285">
        <v>2023</v>
      </c>
      <c r="I2285">
        <v>85000</v>
      </c>
      <c r="J2285">
        <v>510000</v>
      </c>
      <c r="K2285">
        <v>85000</v>
      </c>
      <c r="L2285">
        <v>510000</v>
      </c>
    </row>
    <row r="2286" spans="1:12" x14ac:dyDescent="0.3">
      <c r="A2286" s="32">
        <v>45200</v>
      </c>
      <c r="B2286">
        <v>2024</v>
      </c>
      <c r="C2286" t="s">
        <v>70</v>
      </c>
      <c r="D2286" t="s">
        <v>17</v>
      </c>
      <c r="E2286" t="s">
        <v>6</v>
      </c>
      <c r="F2286">
        <v>36</v>
      </c>
      <c r="G2286">
        <v>1958</v>
      </c>
      <c r="H2286">
        <v>2023</v>
      </c>
      <c r="I2286">
        <v>85000</v>
      </c>
      <c r="J2286">
        <v>3060000</v>
      </c>
      <c r="K2286">
        <v>85000</v>
      </c>
      <c r="L2286">
        <v>3060000</v>
      </c>
    </row>
    <row r="2287" spans="1:12" x14ac:dyDescent="0.3">
      <c r="A2287" s="32">
        <v>45200</v>
      </c>
      <c r="B2287">
        <v>2024</v>
      </c>
      <c r="C2287" t="s">
        <v>70</v>
      </c>
      <c r="D2287" t="s">
        <v>25</v>
      </c>
      <c r="E2287" t="s">
        <v>6</v>
      </c>
      <c r="F2287">
        <v>3972</v>
      </c>
      <c r="G2287">
        <v>71596</v>
      </c>
      <c r="H2287">
        <v>2023</v>
      </c>
      <c r="I2287">
        <v>85000</v>
      </c>
      <c r="J2287">
        <v>337620000</v>
      </c>
      <c r="K2287">
        <v>85000</v>
      </c>
      <c r="L2287">
        <v>337620000</v>
      </c>
    </row>
    <row r="2288" spans="1:12" x14ac:dyDescent="0.3">
      <c r="A2288" s="32">
        <v>45200</v>
      </c>
      <c r="B2288">
        <v>2024</v>
      </c>
      <c r="C2288" t="s">
        <v>70</v>
      </c>
      <c r="D2288" t="s">
        <v>19</v>
      </c>
      <c r="E2288" t="s">
        <v>6</v>
      </c>
      <c r="F2288">
        <v>197</v>
      </c>
      <c r="G2288">
        <v>3765</v>
      </c>
      <c r="H2288">
        <v>2023</v>
      </c>
      <c r="I2288">
        <v>85000</v>
      </c>
      <c r="J2288">
        <v>16745000</v>
      </c>
      <c r="K2288">
        <v>85000</v>
      </c>
      <c r="L2288">
        <v>16745000</v>
      </c>
    </row>
    <row r="2289" spans="1:12" x14ac:dyDescent="0.3">
      <c r="A2289" s="32">
        <v>45200</v>
      </c>
      <c r="B2289">
        <v>2024</v>
      </c>
      <c r="C2289" t="s">
        <v>70</v>
      </c>
      <c r="D2289" t="s">
        <v>26</v>
      </c>
      <c r="E2289" t="s">
        <v>6</v>
      </c>
      <c r="F2289">
        <v>760</v>
      </c>
      <c r="G2289">
        <v>34028</v>
      </c>
      <c r="H2289">
        <v>2023</v>
      </c>
      <c r="I2289">
        <v>85000</v>
      </c>
      <c r="J2289">
        <v>64600000</v>
      </c>
      <c r="K2289">
        <v>85000</v>
      </c>
      <c r="L2289">
        <v>64600000</v>
      </c>
    </row>
    <row r="2290" spans="1:12" x14ac:dyDescent="0.3">
      <c r="A2290" s="32">
        <v>45200</v>
      </c>
      <c r="B2290">
        <v>2024</v>
      </c>
      <c r="C2290" t="s">
        <v>70</v>
      </c>
      <c r="D2290" t="s">
        <v>38</v>
      </c>
      <c r="E2290" t="s">
        <v>6</v>
      </c>
      <c r="F2290">
        <v>4906</v>
      </c>
      <c r="G2290">
        <v>103647</v>
      </c>
      <c r="H2290">
        <v>2023</v>
      </c>
      <c r="I2290">
        <v>85000</v>
      </c>
      <c r="J2290">
        <v>417010000</v>
      </c>
      <c r="K2290">
        <v>85000</v>
      </c>
      <c r="L2290">
        <v>417010000</v>
      </c>
    </row>
    <row r="2291" spans="1:12" x14ac:dyDescent="0.3">
      <c r="A2291" s="32">
        <v>45200</v>
      </c>
      <c r="B2291">
        <v>2024</v>
      </c>
      <c r="C2291" t="s">
        <v>70</v>
      </c>
      <c r="D2291" t="s">
        <v>39</v>
      </c>
      <c r="E2291" t="s">
        <v>6</v>
      </c>
      <c r="F2291">
        <v>6507</v>
      </c>
      <c r="G2291">
        <v>131658</v>
      </c>
      <c r="H2291">
        <v>2023</v>
      </c>
      <c r="I2291">
        <v>85000</v>
      </c>
      <c r="J2291">
        <v>553095000</v>
      </c>
      <c r="K2291">
        <v>85000</v>
      </c>
      <c r="L2291">
        <v>553095000</v>
      </c>
    </row>
    <row r="2292" spans="1:12" x14ac:dyDescent="0.3">
      <c r="A2292" s="32">
        <v>45200</v>
      </c>
      <c r="B2292">
        <v>2024</v>
      </c>
      <c r="C2292" t="s">
        <v>70</v>
      </c>
      <c r="D2292" t="s">
        <v>20</v>
      </c>
      <c r="E2292" t="s">
        <v>6</v>
      </c>
      <c r="F2292">
        <v>6</v>
      </c>
      <c r="G2292">
        <v>4285</v>
      </c>
      <c r="H2292">
        <v>2023</v>
      </c>
      <c r="I2292">
        <v>85000</v>
      </c>
      <c r="J2292">
        <v>510000</v>
      </c>
      <c r="K2292">
        <v>85000</v>
      </c>
      <c r="L2292">
        <v>510000</v>
      </c>
    </row>
    <row r="2293" spans="1:12" x14ac:dyDescent="0.3">
      <c r="A2293" s="32">
        <v>45200</v>
      </c>
      <c r="B2293">
        <v>2024</v>
      </c>
      <c r="C2293" t="s">
        <v>70</v>
      </c>
      <c r="D2293" t="s">
        <v>40</v>
      </c>
      <c r="E2293" t="s">
        <v>6</v>
      </c>
      <c r="F2293">
        <v>3775</v>
      </c>
      <c r="G2293">
        <v>162993</v>
      </c>
      <c r="H2293">
        <v>2023</v>
      </c>
      <c r="I2293">
        <v>85000</v>
      </c>
      <c r="J2293">
        <v>320875000</v>
      </c>
      <c r="K2293">
        <v>85000</v>
      </c>
      <c r="L2293">
        <v>320875000</v>
      </c>
    </row>
    <row r="2294" spans="1:12" x14ac:dyDescent="0.3">
      <c r="A2294" s="32">
        <v>45200</v>
      </c>
      <c r="B2294">
        <v>2024</v>
      </c>
      <c r="C2294" t="s">
        <v>70</v>
      </c>
      <c r="D2294" t="s">
        <v>27</v>
      </c>
      <c r="E2294" t="s">
        <v>6</v>
      </c>
      <c r="F2294">
        <v>383</v>
      </c>
      <c r="G2294">
        <v>13890</v>
      </c>
      <c r="H2294">
        <v>2023</v>
      </c>
      <c r="I2294">
        <v>85000</v>
      </c>
      <c r="J2294">
        <v>32555000</v>
      </c>
      <c r="K2294">
        <v>85000</v>
      </c>
      <c r="L2294">
        <v>32555000</v>
      </c>
    </row>
    <row r="2295" spans="1:12" x14ac:dyDescent="0.3">
      <c r="A2295" s="32">
        <v>45200</v>
      </c>
      <c r="B2295">
        <v>2024</v>
      </c>
      <c r="C2295" t="s">
        <v>70</v>
      </c>
      <c r="D2295" t="s">
        <v>41</v>
      </c>
      <c r="E2295" t="s">
        <v>6</v>
      </c>
      <c r="F2295">
        <v>851</v>
      </c>
      <c r="G2295">
        <v>65489</v>
      </c>
      <c r="H2295">
        <v>2023</v>
      </c>
      <c r="I2295">
        <v>85000</v>
      </c>
      <c r="J2295">
        <v>72335000</v>
      </c>
      <c r="K2295">
        <v>85000</v>
      </c>
      <c r="L2295">
        <v>72335000</v>
      </c>
    </row>
    <row r="2296" spans="1:12" x14ac:dyDescent="0.3">
      <c r="A2296" s="32">
        <v>45231</v>
      </c>
      <c r="B2296">
        <v>2024</v>
      </c>
      <c r="C2296" t="s">
        <v>70</v>
      </c>
      <c r="D2296" t="s">
        <v>8</v>
      </c>
      <c r="E2296" t="s">
        <v>6</v>
      </c>
      <c r="F2296">
        <v>3</v>
      </c>
      <c r="G2296">
        <v>598</v>
      </c>
      <c r="H2296">
        <v>2023</v>
      </c>
      <c r="I2296">
        <v>85000</v>
      </c>
      <c r="J2296">
        <v>255000</v>
      </c>
      <c r="K2296">
        <v>85000</v>
      </c>
      <c r="L2296">
        <v>255000</v>
      </c>
    </row>
    <row r="2297" spans="1:12" x14ac:dyDescent="0.3">
      <c r="A2297" s="32">
        <v>45231</v>
      </c>
      <c r="B2297">
        <v>2024</v>
      </c>
      <c r="C2297" t="s">
        <v>70</v>
      </c>
      <c r="D2297" t="s">
        <v>32</v>
      </c>
      <c r="E2297" t="s">
        <v>6</v>
      </c>
      <c r="F2297">
        <v>1997</v>
      </c>
      <c r="G2297">
        <v>79246</v>
      </c>
      <c r="H2297">
        <v>2023</v>
      </c>
      <c r="I2297">
        <v>85000</v>
      </c>
      <c r="J2297">
        <v>169745000</v>
      </c>
      <c r="K2297">
        <v>85000</v>
      </c>
      <c r="L2297">
        <v>169745000</v>
      </c>
    </row>
    <row r="2298" spans="1:12" x14ac:dyDescent="0.3">
      <c r="A2298" s="32">
        <v>45231</v>
      </c>
      <c r="B2298">
        <v>2024</v>
      </c>
      <c r="C2298" t="s">
        <v>70</v>
      </c>
      <c r="D2298" t="s">
        <v>10</v>
      </c>
      <c r="E2298" t="s">
        <v>6</v>
      </c>
      <c r="F2298">
        <v>244</v>
      </c>
      <c r="G2298">
        <v>41326</v>
      </c>
      <c r="H2298">
        <v>2023</v>
      </c>
      <c r="I2298">
        <v>85000</v>
      </c>
      <c r="J2298">
        <v>20740000</v>
      </c>
      <c r="K2298">
        <v>85000</v>
      </c>
      <c r="L2298">
        <v>20740000</v>
      </c>
    </row>
    <row r="2299" spans="1:12" x14ac:dyDescent="0.3">
      <c r="A2299" s="32">
        <v>45231</v>
      </c>
      <c r="B2299">
        <v>2024</v>
      </c>
      <c r="C2299" t="s">
        <v>70</v>
      </c>
      <c r="D2299" t="s">
        <v>21</v>
      </c>
      <c r="E2299" t="s">
        <v>6</v>
      </c>
      <c r="F2299">
        <v>1765</v>
      </c>
      <c r="G2299">
        <v>149828</v>
      </c>
      <c r="H2299">
        <v>2023</v>
      </c>
      <c r="I2299">
        <v>85000</v>
      </c>
      <c r="J2299">
        <v>150025000</v>
      </c>
      <c r="K2299">
        <v>85000</v>
      </c>
      <c r="L2299">
        <v>150025000</v>
      </c>
    </row>
    <row r="2300" spans="1:12" x14ac:dyDescent="0.3">
      <c r="A2300" s="32">
        <v>45231</v>
      </c>
      <c r="B2300">
        <v>2024</v>
      </c>
      <c r="C2300" t="s">
        <v>70</v>
      </c>
      <c r="D2300" t="s">
        <v>22</v>
      </c>
      <c r="E2300" t="s">
        <v>6</v>
      </c>
      <c r="F2300">
        <v>241</v>
      </c>
      <c r="G2300">
        <v>2430</v>
      </c>
      <c r="H2300">
        <v>2023</v>
      </c>
      <c r="I2300">
        <v>85000</v>
      </c>
      <c r="J2300">
        <v>20485000</v>
      </c>
      <c r="K2300">
        <v>85000</v>
      </c>
      <c r="L2300">
        <v>20485000</v>
      </c>
    </row>
    <row r="2301" spans="1:12" x14ac:dyDescent="0.3">
      <c r="A2301" s="32">
        <v>45231</v>
      </c>
      <c r="B2301">
        <v>2024</v>
      </c>
      <c r="C2301" t="s">
        <v>70</v>
      </c>
      <c r="D2301" t="s">
        <v>11</v>
      </c>
      <c r="E2301" t="s">
        <v>6</v>
      </c>
      <c r="F2301">
        <v>3880</v>
      </c>
      <c r="G2301">
        <v>76276</v>
      </c>
      <c r="H2301">
        <v>2023</v>
      </c>
      <c r="I2301">
        <v>85000</v>
      </c>
      <c r="J2301">
        <v>329800000</v>
      </c>
      <c r="K2301">
        <v>85000</v>
      </c>
      <c r="L2301">
        <v>329800000</v>
      </c>
    </row>
    <row r="2302" spans="1:12" x14ac:dyDescent="0.3">
      <c r="A2302" s="32">
        <v>45231</v>
      </c>
      <c r="B2302">
        <v>2024</v>
      </c>
      <c r="C2302" t="s">
        <v>70</v>
      </c>
      <c r="D2302" t="s">
        <v>12</v>
      </c>
      <c r="E2302" t="s">
        <v>6</v>
      </c>
      <c r="F2302">
        <v>15</v>
      </c>
      <c r="G2302">
        <v>1185</v>
      </c>
      <c r="H2302">
        <v>2023</v>
      </c>
      <c r="I2302">
        <v>85000</v>
      </c>
      <c r="J2302">
        <v>1275000</v>
      </c>
      <c r="K2302">
        <v>85000</v>
      </c>
      <c r="L2302">
        <v>1275000</v>
      </c>
    </row>
    <row r="2303" spans="1:12" x14ac:dyDescent="0.3">
      <c r="A2303" s="32">
        <v>45231</v>
      </c>
      <c r="B2303">
        <v>2024</v>
      </c>
      <c r="C2303" t="s">
        <v>70</v>
      </c>
      <c r="D2303" t="s">
        <v>23</v>
      </c>
      <c r="E2303" t="s">
        <v>6</v>
      </c>
      <c r="F2303">
        <v>3976</v>
      </c>
      <c r="G2303">
        <v>56736</v>
      </c>
      <c r="H2303">
        <v>2023</v>
      </c>
      <c r="I2303">
        <v>85000</v>
      </c>
      <c r="J2303">
        <v>337960000</v>
      </c>
      <c r="K2303">
        <v>85000</v>
      </c>
      <c r="L2303">
        <v>337960000</v>
      </c>
    </row>
    <row r="2304" spans="1:12" x14ac:dyDescent="0.3">
      <c r="A2304" s="32">
        <v>45231</v>
      </c>
      <c r="B2304">
        <v>2024</v>
      </c>
      <c r="C2304" t="s">
        <v>70</v>
      </c>
      <c r="D2304" t="s">
        <v>33</v>
      </c>
      <c r="E2304" t="s">
        <v>6</v>
      </c>
      <c r="F2304">
        <v>977</v>
      </c>
      <c r="G2304">
        <v>6217</v>
      </c>
      <c r="H2304">
        <v>2023</v>
      </c>
      <c r="I2304">
        <v>85000</v>
      </c>
      <c r="J2304">
        <v>83045000</v>
      </c>
      <c r="K2304">
        <v>85000</v>
      </c>
      <c r="L2304">
        <v>83045000</v>
      </c>
    </row>
    <row r="2305" spans="1:12" x14ac:dyDescent="0.3">
      <c r="A2305" s="32">
        <v>45231</v>
      </c>
      <c r="B2305">
        <v>2024</v>
      </c>
      <c r="C2305" t="s">
        <v>70</v>
      </c>
      <c r="D2305" t="s">
        <v>34</v>
      </c>
      <c r="E2305" t="s">
        <v>6</v>
      </c>
      <c r="F2305">
        <v>5424</v>
      </c>
      <c r="G2305">
        <v>152556</v>
      </c>
      <c r="H2305">
        <v>2023</v>
      </c>
      <c r="I2305">
        <v>85000</v>
      </c>
      <c r="J2305">
        <v>461040000</v>
      </c>
      <c r="K2305">
        <v>85000</v>
      </c>
      <c r="L2305">
        <v>461040000</v>
      </c>
    </row>
    <row r="2306" spans="1:12" x14ac:dyDescent="0.3">
      <c r="A2306" s="32">
        <v>45231</v>
      </c>
      <c r="B2306">
        <v>2024</v>
      </c>
      <c r="C2306" t="s">
        <v>70</v>
      </c>
      <c r="D2306" t="s">
        <v>30</v>
      </c>
      <c r="E2306" t="s">
        <v>6</v>
      </c>
      <c r="F2306">
        <v>565</v>
      </c>
      <c r="G2306">
        <v>42364</v>
      </c>
      <c r="H2306">
        <v>2023</v>
      </c>
      <c r="I2306">
        <v>85000</v>
      </c>
      <c r="J2306">
        <v>48025000</v>
      </c>
      <c r="K2306">
        <v>85000</v>
      </c>
      <c r="L2306">
        <v>48025000</v>
      </c>
    </row>
    <row r="2307" spans="1:12" x14ac:dyDescent="0.3">
      <c r="A2307" s="32">
        <v>45231</v>
      </c>
      <c r="B2307">
        <v>2024</v>
      </c>
      <c r="C2307" t="s">
        <v>70</v>
      </c>
      <c r="D2307" t="s">
        <v>28</v>
      </c>
      <c r="E2307" t="s">
        <v>6</v>
      </c>
      <c r="F2307">
        <v>53</v>
      </c>
      <c r="G2307">
        <v>6131</v>
      </c>
      <c r="H2307">
        <v>2023</v>
      </c>
      <c r="I2307">
        <v>85000</v>
      </c>
      <c r="J2307">
        <v>4505000</v>
      </c>
      <c r="K2307">
        <v>85000</v>
      </c>
      <c r="L2307">
        <v>4505000</v>
      </c>
    </row>
    <row r="2308" spans="1:12" x14ac:dyDescent="0.3">
      <c r="A2308" s="32">
        <v>45231</v>
      </c>
      <c r="B2308">
        <v>2024</v>
      </c>
      <c r="C2308" t="s">
        <v>70</v>
      </c>
      <c r="D2308" t="s">
        <v>13</v>
      </c>
      <c r="E2308" t="s">
        <v>6</v>
      </c>
      <c r="F2308">
        <v>172</v>
      </c>
      <c r="G2308">
        <v>8743</v>
      </c>
      <c r="H2308">
        <v>2023</v>
      </c>
      <c r="I2308">
        <v>85000</v>
      </c>
      <c r="J2308">
        <v>14620000</v>
      </c>
      <c r="K2308">
        <v>85000</v>
      </c>
      <c r="L2308">
        <v>14620000</v>
      </c>
    </row>
    <row r="2309" spans="1:12" x14ac:dyDescent="0.3">
      <c r="A2309" s="32">
        <v>45231</v>
      </c>
      <c r="B2309">
        <v>2024</v>
      </c>
      <c r="C2309" t="s">
        <v>70</v>
      </c>
      <c r="D2309" t="s">
        <v>31</v>
      </c>
      <c r="E2309" t="s">
        <v>6</v>
      </c>
      <c r="F2309">
        <v>825</v>
      </c>
      <c r="G2309">
        <v>63696</v>
      </c>
      <c r="H2309">
        <v>2023</v>
      </c>
      <c r="I2309">
        <v>85000</v>
      </c>
      <c r="J2309">
        <v>70125000</v>
      </c>
      <c r="K2309">
        <v>85000</v>
      </c>
      <c r="L2309">
        <v>70125000</v>
      </c>
    </row>
    <row r="2310" spans="1:12" x14ac:dyDescent="0.3">
      <c r="A2310" s="32">
        <v>45231</v>
      </c>
      <c r="B2310">
        <v>2024</v>
      </c>
      <c r="C2310" t="s">
        <v>70</v>
      </c>
      <c r="D2310" t="s">
        <v>35</v>
      </c>
      <c r="E2310" t="s">
        <v>6</v>
      </c>
      <c r="F2310">
        <v>14300</v>
      </c>
      <c r="G2310">
        <v>136535</v>
      </c>
      <c r="H2310">
        <v>2023</v>
      </c>
      <c r="I2310">
        <v>85000</v>
      </c>
      <c r="J2310">
        <v>1215500000</v>
      </c>
      <c r="K2310">
        <v>85000</v>
      </c>
      <c r="L2310">
        <v>1215500000</v>
      </c>
    </row>
    <row r="2311" spans="1:12" x14ac:dyDescent="0.3">
      <c r="A2311" s="32">
        <v>45231</v>
      </c>
      <c r="B2311">
        <v>2024</v>
      </c>
      <c r="C2311" t="s">
        <v>70</v>
      </c>
      <c r="D2311" t="s">
        <v>36</v>
      </c>
      <c r="E2311" t="s">
        <v>6</v>
      </c>
      <c r="F2311">
        <v>5352</v>
      </c>
      <c r="G2311">
        <v>36822</v>
      </c>
      <c r="H2311">
        <v>2023</v>
      </c>
      <c r="I2311">
        <v>85000</v>
      </c>
      <c r="J2311">
        <v>454920000</v>
      </c>
      <c r="K2311">
        <v>85000</v>
      </c>
      <c r="L2311">
        <v>454920000</v>
      </c>
    </row>
    <row r="2312" spans="1:12" x14ac:dyDescent="0.3">
      <c r="A2312" s="32">
        <v>45231</v>
      </c>
      <c r="B2312">
        <v>2024</v>
      </c>
      <c r="C2312" t="s">
        <v>70</v>
      </c>
      <c r="D2312" t="s">
        <v>24</v>
      </c>
      <c r="E2312" t="s">
        <v>6</v>
      </c>
      <c r="F2312">
        <v>4861</v>
      </c>
      <c r="G2312">
        <v>204532</v>
      </c>
      <c r="H2312">
        <v>2023</v>
      </c>
      <c r="I2312">
        <v>85000</v>
      </c>
      <c r="J2312">
        <v>413185000</v>
      </c>
      <c r="K2312">
        <v>85000</v>
      </c>
      <c r="L2312">
        <v>413185000</v>
      </c>
    </row>
    <row r="2313" spans="1:12" x14ac:dyDescent="0.3">
      <c r="A2313" s="32">
        <v>45231</v>
      </c>
      <c r="B2313">
        <v>2024</v>
      </c>
      <c r="C2313" t="s">
        <v>70</v>
      </c>
      <c r="D2313" t="s">
        <v>37</v>
      </c>
      <c r="E2313" t="s">
        <v>6</v>
      </c>
      <c r="F2313">
        <v>19008</v>
      </c>
      <c r="G2313">
        <v>230768</v>
      </c>
      <c r="H2313">
        <v>2023</v>
      </c>
      <c r="I2313">
        <v>85000</v>
      </c>
      <c r="J2313">
        <v>1615680000</v>
      </c>
      <c r="K2313">
        <v>85000</v>
      </c>
      <c r="L2313">
        <v>1615680000</v>
      </c>
    </row>
    <row r="2314" spans="1:12" x14ac:dyDescent="0.3">
      <c r="A2314" s="32">
        <v>45231</v>
      </c>
      <c r="B2314">
        <v>2024</v>
      </c>
      <c r="C2314" t="s">
        <v>70</v>
      </c>
      <c r="D2314" t="s">
        <v>15</v>
      </c>
      <c r="E2314" t="s">
        <v>6</v>
      </c>
      <c r="F2314">
        <v>10</v>
      </c>
      <c r="G2314">
        <v>812</v>
      </c>
      <c r="H2314">
        <v>2023</v>
      </c>
      <c r="I2314">
        <v>85000</v>
      </c>
      <c r="J2314">
        <v>850000</v>
      </c>
      <c r="K2314">
        <v>85000</v>
      </c>
      <c r="L2314">
        <v>850000</v>
      </c>
    </row>
    <row r="2315" spans="1:12" x14ac:dyDescent="0.3">
      <c r="A2315" s="32">
        <v>45231</v>
      </c>
      <c r="B2315">
        <v>2024</v>
      </c>
      <c r="C2315" t="s">
        <v>70</v>
      </c>
      <c r="D2315" t="s">
        <v>16</v>
      </c>
      <c r="E2315" t="s">
        <v>6</v>
      </c>
      <c r="F2315">
        <v>6</v>
      </c>
      <c r="G2315">
        <v>1893</v>
      </c>
      <c r="H2315">
        <v>2023</v>
      </c>
      <c r="I2315">
        <v>85000</v>
      </c>
      <c r="J2315">
        <v>510000</v>
      </c>
      <c r="K2315">
        <v>85000</v>
      </c>
      <c r="L2315">
        <v>510000</v>
      </c>
    </row>
    <row r="2316" spans="1:12" x14ac:dyDescent="0.3">
      <c r="A2316" s="32">
        <v>45231</v>
      </c>
      <c r="B2316">
        <v>2024</v>
      </c>
      <c r="C2316" t="s">
        <v>70</v>
      </c>
      <c r="D2316" t="s">
        <v>17</v>
      </c>
      <c r="E2316" t="s">
        <v>6</v>
      </c>
      <c r="F2316">
        <v>35</v>
      </c>
      <c r="G2316">
        <v>1977</v>
      </c>
      <c r="H2316">
        <v>2023</v>
      </c>
      <c r="I2316">
        <v>85000</v>
      </c>
      <c r="J2316">
        <v>2975000</v>
      </c>
      <c r="K2316">
        <v>85000</v>
      </c>
      <c r="L2316">
        <v>2975000</v>
      </c>
    </row>
    <row r="2317" spans="1:12" x14ac:dyDescent="0.3">
      <c r="A2317" s="32">
        <v>45231</v>
      </c>
      <c r="B2317">
        <v>2024</v>
      </c>
      <c r="C2317" t="s">
        <v>70</v>
      </c>
      <c r="D2317" t="s">
        <v>25</v>
      </c>
      <c r="E2317" t="s">
        <v>6</v>
      </c>
      <c r="F2317">
        <v>4345</v>
      </c>
      <c r="G2317">
        <v>63423</v>
      </c>
      <c r="H2317">
        <v>2023</v>
      </c>
      <c r="I2317">
        <v>85000</v>
      </c>
      <c r="J2317">
        <v>369325000</v>
      </c>
      <c r="K2317">
        <v>85000</v>
      </c>
      <c r="L2317">
        <v>369325000</v>
      </c>
    </row>
    <row r="2318" spans="1:12" x14ac:dyDescent="0.3">
      <c r="A2318" s="32">
        <v>45231</v>
      </c>
      <c r="B2318">
        <v>2024</v>
      </c>
      <c r="C2318" t="s">
        <v>70</v>
      </c>
      <c r="D2318" t="s">
        <v>19</v>
      </c>
      <c r="E2318" t="s">
        <v>6</v>
      </c>
      <c r="F2318">
        <v>194</v>
      </c>
      <c r="G2318">
        <v>3681</v>
      </c>
      <c r="H2318">
        <v>2023</v>
      </c>
      <c r="I2318">
        <v>85000</v>
      </c>
      <c r="J2318">
        <v>16490000</v>
      </c>
      <c r="K2318">
        <v>85000</v>
      </c>
      <c r="L2318">
        <v>16490000</v>
      </c>
    </row>
    <row r="2319" spans="1:12" x14ac:dyDescent="0.3">
      <c r="A2319" s="32">
        <v>45231</v>
      </c>
      <c r="B2319">
        <v>2024</v>
      </c>
      <c r="C2319" t="s">
        <v>70</v>
      </c>
      <c r="D2319" t="s">
        <v>26</v>
      </c>
      <c r="E2319" t="s">
        <v>6</v>
      </c>
      <c r="F2319">
        <v>1184</v>
      </c>
      <c r="G2319">
        <v>48694</v>
      </c>
      <c r="H2319">
        <v>2023</v>
      </c>
      <c r="I2319">
        <v>85000</v>
      </c>
      <c r="J2319">
        <v>100640000</v>
      </c>
      <c r="K2319">
        <v>85000</v>
      </c>
      <c r="L2319">
        <v>100640000</v>
      </c>
    </row>
    <row r="2320" spans="1:12" x14ac:dyDescent="0.3">
      <c r="A2320" s="32">
        <v>45231</v>
      </c>
      <c r="B2320">
        <v>2024</v>
      </c>
      <c r="C2320" t="s">
        <v>70</v>
      </c>
      <c r="D2320" t="s">
        <v>38</v>
      </c>
      <c r="E2320" t="s">
        <v>6</v>
      </c>
      <c r="F2320">
        <v>7743</v>
      </c>
      <c r="G2320">
        <v>191722</v>
      </c>
      <c r="H2320">
        <v>2023</v>
      </c>
      <c r="I2320">
        <v>85000</v>
      </c>
      <c r="J2320">
        <v>658155000</v>
      </c>
      <c r="K2320">
        <v>85000</v>
      </c>
      <c r="L2320">
        <v>658155000</v>
      </c>
    </row>
    <row r="2321" spans="1:12" x14ac:dyDescent="0.3">
      <c r="A2321" s="32">
        <v>45231</v>
      </c>
      <c r="B2321">
        <v>2024</v>
      </c>
      <c r="C2321" t="s">
        <v>70</v>
      </c>
      <c r="D2321" t="s">
        <v>39</v>
      </c>
      <c r="E2321" t="s">
        <v>6</v>
      </c>
      <c r="F2321">
        <v>7096</v>
      </c>
      <c r="G2321">
        <v>121926</v>
      </c>
      <c r="H2321">
        <v>2023</v>
      </c>
      <c r="I2321">
        <v>85000</v>
      </c>
      <c r="J2321">
        <v>603160000</v>
      </c>
      <c r="K2321">
        <v>85000</v>
      </c>
      <c r="L2321">
        <v>603160000</v>
      </c>
    </row>
    <row r="2322" spans="1:12" x14ac:dyDescent="0.3">
      <c r="A2322" s="32">
        <v>45231</v>
      </c>
      <c r="B2322">
        <v>2024</v>
      </c>
      <c r="C2322" t="s">
        <v>70</v>
      </c>
      <c r="D2322" t="s">
        <v>20</v>
      </c>
      <c r="E2322" t="s">
        <v>6</v>
      </c>
      <c r="F2322">
        <v>11</v>
      </c>
      <c r="G2322">
        <v>4893</v>
      </c>
      <c r="H2322">
        <v>2023</v>
      </c>
      <c r="I2322">
        <v>85000</v>
      </c>
      <c r="J2322">
        <v>935000</v>
      </c>
      <c r="K2322">
        <v>85000</v>
      </c>
      <c r="L2322">
        <v>935000</v>
      </c>
    </row>
    <row r="2323" spans="1:12" x14ac:dyDescent="0.3">
      <c r="A2323" s="32">
        <v>45231</v>
      </c>
      <c r="B2323">
        <v>2024</v>
      </c>
      <c r="C2323" t="s">
        <v>70</v>
      </c>
      <c r="D2323" t="s">
        <v>40</v>
      </c>
      <c r="E2323" t="s">
        <v>6</v>
      </c>
      <c r="F2323">
        <v>5327</v>
      </c>
      <c r="G2323">
        <v>387983</v>
      </c>
      <c r="H2323">
        <v>2023</v>
      </c>
      <c r="I2323">
        <v>85000</v>
      </c>
      <c r="J2323">
        <v>452795000</v>
      </c>
      <c r="K2323">
        <v>85000</v>
      </c>
      <c r="L2323">
        <v>452795000</v>
      </c>
    </row>
    <row r="2324" spans="1:12" x14ac:dyDescent="0.3">
      <c r="A2324" s="32">
        <v>45231</v>
      </c>
      <c r="B2324">
        <v>2024</v>
      </c>
      <c r="C2324" t="s">
        <v>70</v>
      </c>
      <c r="D2324" t="s">
        <v>27</v>
      </c>
      <c r="E2324" t="s">
        <v>6</v>
      </c>
      <c r="F2324">
        <v>626</v>
      </c>
      <c r="G2324">
        <v>24522</v>
      </c>
      <c r="H2324">
        <v>2023</v>
      </c>
      <c r="I2324">
        <v>85000</v>
      </c>
      <c r="J2324">
        <v>53210000</v>
      </c>
      <c r="K2324">
        <v>85000</v>
      </c>
      <c r="L2324">
        <v>53210000</v>
      </c>
    </row>
    <row r="2325" spans="1:12" x14ac:dyDescent="0.3">
      <c r="A2325" s="32">
        <v>45231</v>
      </c>
      <c r="B2325">
        <v>2024</v>
      </c>
      <c r="C2325" t="s">
        <v>70</v>
      </c>
      <c r="D2325" t="s">
        <v>41</v>
      </c>
      <c r="E2325" t="s">
        <v>6</v>
      </c>
      <c r="F2325">
        <v>1007</v>
      </c>
      <c r="G2325">
        <v>97240</v>
      </c>
      <c r="H2325">
        <v>2023</v>
      </c>
      <c r="I2325">
        <v>85000</v>
      </c>
      <c r="J2325">
        <v>85595000</v>
      </c>
      <c r="K2325">
        <v>85000</v>
      </c>
      <c r="L2325">
        <v>85595000</v>
      </c>
    </row>
    <row r="2326" spans="1:12" x14ac:dyDescent="0.3">
      <c r="A2326" s="32">
        <v>45261</v>
      </c>
      <c r="B2326">
        <v>2024</v>
      </c>
      <c r="C2326" t="s">
        <v>70</v>
      </c>
      <c r="D2326" t="s">
        <v>8</v>
      </c>
      <c r="E2326" t="s">
        <v>6</v>
      </c>
      <c r="F2326">
        <v>7</v>
      </c>
      <c r="G2326">
        <v>430</v>
      </c>
      <c r="H2326">
        <v>2023</v>
      </c>
      <c r="I2326">
        <v>85000</v>
      </c>
      <c r="J2326">
        <v>595000</v>
      </c>
      <c r="K2326">
        <v>85000</v>
      </c>
      <c r="L2326">
        <v>595000</v>
      </c>
    </row>
    <row r="2327" spans="1:12" x14ac:dyDescent="0.3">
      <c r="A2327" s="32">
        <v>45261</v>
      </c>
      <c r="B2327">
        <v>2024</v>
      </c>
      <c r="C2327" t="s">
        <v>70</v>
      </c>
      <c r="D2327" t="s">
        <v>32</v>
      </c>
      <c r="E2327" t="s">
        <v>6</v>
      </c>
      <c r="F2327">
        <v>2372</v>
      </c>
      <c r="G2327">
        <v>60868</v>
      </c>
      <c r="H2327">
        <v>2023</v>
      </c>
      <c r="I2327">
        <v>85000</v>
      </c>
      <c r="J2327">
        <v>201620000</v>
      </c>
      <c r="K2327">
        <v>85000</v>
      </c>
      <c r="L2327">
        <v>201620000</v>
      </c>
    </row>
    <row r="2328" spans="1:12" x14ac:dyDescent="0.3">
      <c r="A2328" s="32">
        <v>45261</v>
      </c>
      <c r="B2328">
        <v>2024</v>
      </c>
      <c r="C2328" t="s">
        <v>70</v>
      </c>
      <c r="D2328" t="s">
        <v>9</v>
      </c>
      <c r="E2328" t="s">
        <v>6</v>
      </c>
      <c r="F2328">
        <v>2</v>
      </c>
      <c r="G2328">
        <v>1377</v>
      </c>
      <c r="H2328">
        <v>2023</v>
      </c>
      <c r="I2328">
        <v>85000</v>
      </c>
      <c r="J2328">
        <v>170000</v>
      </c>
      <c r="K2328">
        <v>85000</v>
      </c>
      <c r="L2328">
        <v>170000</v>
      </c>
    </row>
    <row r="2329" spans="1:12" x14ac:dyDescent="0.3">
      <c r="A2329" s="32">
        <v>45261</v>
      </c>
      <c r="B2329">
        <v>2024</v>
      </c>
      <c r="C2329" t="s">
        <v>70</v>
      </c>
      <c r="D2329" t="s">
        <v>10</v>
      </c>
      <c r="E2329" t="s">
        <v>6</v>
      </c>
      <c r="F2329">
        <v>204</v>
      </c>
      <c r="G2329">
        <v>38490</v>
      </c>
      <c r="H2329">
        <v>2023</v>
      </c>
      <c r="I2329">
        <v>85000</v>
      </c>
      <c r="J2329">
        <v>17340000</v>
      </c>
      <c r="K2329">
        <v>85000</v>
      </c>
      <c r="L2329">
        <v>17340000</v>
      </c>
    </row>
    <row r="2330" spans="1:12" x14ac:dyDescent="0.3">
      <c r="A2330" s="32">
        <v>45261</v>
      </c>
      <c r="B2330">
        <v>2024</v>
      </c>
      <c r="C2330" t="s">
        <v>70</v>
      </c>
      <c r="D2330" t="s">
        <v>21</v>
      </c>
      <c r="E2330" t="s">
        <v>6</v>
      </c>
      <c r="F2330">
        <v>1354</v>
      </c>
      <c r="G2330">
        <v>91064</v>
      </c>
      <c r="H2330">
        <v>2023</v>
      </c>
      <c r="I2330">
        <v>85000</v>
      </c>
      <c r="J2330">
        <v>115090000</v>
      </c>
      <c r="K2330">
        <v>85000</v>
      </c>
      <c r="L2330">
        <v>115090000</v>
      </c>
    </row>
    <row r="2331" spans="1:12" x14ac:dyDescent="0.3">
      <c r="A2331" s="32">
        <v>45261</v>
      </c>
      <c r="B2331">
        <v>2024</v>
      </c>
      <c r="C2331" t="s">
        <v>70</v>
      </c>
      <c r="D2331" t="s">
        <v>22</v>
      </c>
      <c r="E2331" t="s">
        <v>6</v>
      </c>
      <c r="F2331">
        <v>137</v>
      </c>
      <c r="G2331">
        <v>1162</v>
      </c>
      <c r="H2331">
        <v>2023</v>
      </c>
      <c r="I2331">
        <v>85000</v>
      </c>
      <c r="J2331">
        <v>11645000</v>
      </c>
      <c r="K2331">
        <v>85000</v>
      </c>
      <c r="L2331">
        <v>11645000</v>
      </c>
    </row>
    <row r="2332" spans="1:12" x14ac:dyDescent="0.3">
      <c r="A2332" s="32">
        <v>45261</v>
      </c>
      <c r="B2332">
        <v>2024</v>
      </c>
      <c r="C2332" t="s">
        <v>70</v>
      </c>
      <c r="D2332" t="s">
        <v>11</v>
      </c>
      <c r="E2332" t="s">
        <v>6</v>
      </c>
      <c r="F2332">
        <v>1865</v>
      </c>
      <c r="G2332">
        <v>31773</v>
      </c>
      <c r="H2332">
        <v>2023</v>
      </c>
      <c r="I2332">
        <v>85000</v>
      </c>
      <c r="J2332">
        <v>158525000</v>
      </c>
      <c r="K2332">
        <v>85000</v>
      </c>
      <c r="L2332">
        <v>158525000</v>
      </c>
    </row>
    <row r="2333" spans="1:12" x14ac:dyDescent="0.3">
      <c r="A2333" s="32">
        <v>45261</v>
      </c>
      <c r="B2333">
        <v>2024</v>
      </c>
      <c r="C2333" t="s">
        <v>70</v>
      </c>
      <c r="D2333" t="s">
        <v>12</v>
      </c>
      <c r="E2333" t="s">
        <v>6</v>
      </c>
      <c r="F2333">
        <v>13</v>
      </c>
      <c r="G2333">
        <v>1447</v>
      </c>
      <c r="H2333">
        <v>2023</v>
      </c>
      <c r="I2333">
        <v>85000</v>
      </c>
      <c r="J2333">
        <v>1105000</v>
      </c>
      <c r="K2333">
        <v>85000</v>
      </c>
      <c r="L2333">
        <v>1105000</v>
      </c>
    </row>
    <row r="2334" spans="1:12" x14ac:dyDescent="0.3">
      <c r="A2334" s="32">
        <v>45261</v>
      </c>
      <c r="B2334">
        <v>2024</v>
      </c>
      <c r="C2334" t="s">
        <v>70</v>
      </c>
      <c r="D2334" t="s">
        <v>23</v>
      </c>
      <c r="E2334" t="s">
        <v>6</v>
      </c>
      <c r="F2334">
        <v>5380</v>
      </c>
      <c r="G2334">
        <v>27097</v>
      </c>
      <c r="H2334">
        <v>2023</v>
      </c>
      <c r="I2334">
        <v>85000</v>
      </c>
      <c r="J2334">
        <v>457300000</v>
      </c>
      <c r="K2334">
        <v>85000</v>
      </c>
      <c r="L2334">
        <v>457300000</v>
      </c>
    </row>
    <row r="2335" spans="1:12" x14ac:dyDescent="0.3">
      <c r="A2335" s="32">
        <v>45261</v>
      </c>
      <c r="B2335">
        <v>2024</v>
      </c>
      <c r="C2335" t="s">
        <v>70</v>
      </c>
      <c r="D2335" t="s">
        <v>33</v>
      </c>
      <c r="E2335" t="s">
        <v>6</v>
      </c>
      <c r="F2335">
        <v>799</v>
      </c>
      <c r="G2335">
        <v>4299</v>
      </c>
      <c r="H2335">
        <v>2023</v>
      </c>
      <c r="I2335">
        <v>85000</v>
      </c>
      <c r="J2335">
        <v>67915000</v>
      </c>
      <c r="K2335">
        <v>85000</v>
      </c>
      <c r="L2335">
        <v>67915000</v>
      </c>
    </row>
    <row r="2336" spans="1:12" x14ac:dyDescent="0.3">
      <c r="A2336" s="32">
        <v>45261</v>
      </c>
      <c r="B2336">
        <v>2024</v>
      </c>
      <c r="C2336" t="s">
        <v>70</v>
      </c>
      <c r="D2336" t="s">
        <v>34</v>
      </c>
      <c r="E2336" t="s">
        <v>6</v>
      </c>
      <c r="F2336">
        <v>4080</v>
      </c>
      <c r="G2336">
        <v>85848</v>
      </c>
      <c r="H2336">
        <v>2023</v>
      </c>
      <c r="I2336">
        <v>85000</v>
      </c>
      <c r="J2336">
        <v>346800000</v>
      </c>
      <c r="K2336">
        <v>85000</v>
      </c>
      <c r="L2336">
        <v>346800000</v>
      </c>
    </row>
    <row r="2337" spans="1:12" x14ac:dyDescent="0.3">
      <c r="A2337" s="32">
        <v>45261</v>
      </c>
      <c r="B2337">
        <v>2024</v>
      </c>
      <c r="C2337" t="s">
        <v>70</v>
      </c>
      <c r="D2337" t="s">
        <v>30</v>
      </c>
      <c r="E2337" t="s">
        <v>6</v>
      </c>
      <c r="F2337">
        <v>1019</v>
      </c>
      <c r="G2337">
        <v>60574</v>
      </c>
      <c r="H2337">
        <v>2023</v>
      </c>
      <c r="I2337">
        <v>85000</v>
      </c>
      <c r="J2337">
        <v>86615000</v>
      </c>
      <c r="K2337">
        <v>85000</v>
      </c>
      <c r="L2337">
        <v>86615000</v>
      </c>
    </row>
    <row r="2338" spans="1:12" x14ac:dyDescent="0.3">
      <c r="A2338" s="32">
        <v>45261</v>
      </c>
      <c r="B2338">
        <v>2024</v>
      </c>
      <c r="C2338" t="s">
        <v>70</v>
      </c>
      <c r="D2338" t="s">
        <v>28</v>
      </c>
      <c r="E2338" t="s">
        <v>6</v>
      </c>
      <c r="F2338">
        <v>102</v>
      </c>
      <c r="G2338">
        <v>9988</v>
      </c>
      <c r="H2338">
        <v>2023</v>
      </c>
      <c r="I2338">
        <v>85000</v>
      </c>
      <c r="J2338">
        <v>8670000</v>
      </c>
      <c r="K2338">
        <v>85000</v>
      </c>
      <c r="L2338">
        <v>8670000</v>
      </c>
    </row>
    <row r="2339" spans="1:12" x14ac:dyDescent="0.3">
      <c r="A2339" s="32">
        <v>45261</v>
      </c>
      <c r="B2339">
        <v>2024</v>
      </c>
      <c r="C2339" t="s">
        <v>70</v>
      </c>
      <c r="D2339" t="s">
        <v>13</v>
      </c>
      <c r="E2339" t="s">
        <v>6</v>
      </c>
      <c r="F2339">
        <v>96</v>
      </c>
      <c r="G2339">
        <v>3661</v>
      </c>
      <c r="H2339">
        <v>2023</v>
      </c>
      <c r="I2339">
        <v>85000</v>
      </c>
      <c r="J2339">
        <v>8160000</v>
      </c>
      <c r="K2339">
        <v>85000</v>
      </c>
      <c r="L2339">
        <v>8160000</v>
      </c>
    </row>
    <row r="2340" spans="1:12" x14ac:dyDescent="0.3">
      <c r="A2340" s="32">
        <v>45261</v>
      </c>
      <c r="B2340">
        <v>2024</v>
      </c>
      <c r="C2340" t="s">
        <v>70</v>
      </c>
      <c r="D2340" t="s">
        <v>31</v>
      </c>
      <c r="E2340" t="s">
        <v>6</v>
      </c>
      <c r="F2340">
        <v>632</v>
      </c>
      <c r="G2340">
        <v>32673</v>
      </c>
      <c r="H2340">
        <v>2023</v>
      </c>
      <c r="I2340">
        <v>85000</v>
      </c>
      <c r="J2340">
        <v>53720000</v>
      </c>
      <c r="K2340">
        <v>85000</v>
      </c>
      <c r="L2340">
        <v>53720000</v>
      </c>
    </row>
    <row r="2341" spans="1:12" x14ac:dyDescent="0.3">
      <c r="A2341" s="32">
        <v>45261</v>
      </c>
      <c r="B2341">
        <v>2024</v>
      </c>
      <c r="C2341" t="s">
        <v>70</v>
      </c>
      <c r="D2341" t="s">
        <v>35</v>
      </c>
      <c r="E2341" t="s">
        <v>6</v>
      </c>
      <c r="F2341">
        <v>10237</v>
      </c>
      <c r="G2341">
        <v>91996</v>
      </c>
      <c r="H2341">
        <v>2023</v>
      </c>
      <c r="I2341">
        <v>85000</v>
      </c>
      <c r="J2341">
        <v>870145000</v>
      </c>
      <c r="K2341">
        <v>85000</v>
      </c>
      <c r="L2341">
        <v>870145000</v>
      </c>
    </row>
    <row r="2342" spans="1:12" x14ac:dyDescent="0.3">
      <c r="A2342" s="32">
        <v>45261</v>
      </c>
      <c r="B2342">
        <v>2024</v>
      </c>
      <c r="C2342" t="s">
        <v>70</v>
      </c>
      <c r="D2342" t="s">
        <v>36</v>
      </c>
      <c r="E2342" t="s">
        <v>6</v>
      </c>
      <c r="F2342">
        <v>4866</v>
      </c>
      <c r="G2342">
        <v>35712</v>
      </c>
      <c r="H2342">
        <v>2023</v>
      </c>
      <c r="I2342">
        <v>85000</v>
      </c>
      <c r="J2342">
        <v>413610000</v>
      </c>
      <c r="K2342">
        <v>85000</v>
      </c>
      <c r="L2342">
        <v>413610000</v>
      </c>
    </row>
    <row r="2343" spans="1:12" x14ac:dyDescent="0.3">
      <c r="A2343" s="32">
        <v>45261</v>
      </c>
      <c r="B2343">
        <v>2024</v>
      </c>
      <c r="C2343" t="s">
        <v>70</v>
      </c>
      <c r="D2343" t="s">
        <v>24</v>
      </c>
      <c r="E2343" t="s">
        <v>6</v>
      </c>
      <c r="F2343">
        <v>3359</v>
      </c>
      <c r="G2343">
        <v>88017</v>
      </c>
      <c r="H2343">
        <v>2023</v>
      </c>
      <c r="I2343">
        <v>85000</v>
      </c>
      <c r="J2343">
        <v>285515000</v>
      </c>
      <c r="K2343">
        <v>85000</v>
      </c>
      <c r="L2343">
        <v>285515000</v>
      </c>
    </row>
    <row r="2344" spans="1:12" x14ac:dyDescent="0.3">
      <c r="A2344" s="32">
        <v>45261</v>
      </c>
      <c r="B2344">
        <v>2024</v>
      </c>
      <c r="C2344" t="s">
        <v>70</v>
      </c>
      <c r="D2344" t="s">
        <v>37</v>
      </c>
      <c r="E2344" t="s">
        <v>6</v>
      </c>
      <c r="F2344">
        <v>14495</v>
      </c>
      <c r="G2344">
        <v>174125</v>
      </c>
      <c r="H2344">
        <v>2023</v>
      </c>
      <c r="I2344">
        <v>85000</v>
      </c>
      <c r="J2344">
        <v>1232075000</v>
      </c>
      <c r="K2344">
        <v>85000</v>
      </c>
      <c r="L2344">
        <v>1232075000</v>
      </c>
    </row>
    <row r="2345" spans="1:12" x14ac:dyDescent="0.3">
      <c r="A2345" s="32">
        <v>45261</v>
      </c>
      <c r="B2345">
        <v>2024</v>
      </c>
      <c r="C2345" t="s">
        <v>70</v>
      </c>
      <c r="D2345" t="s">
        <v>15</v>
      </c>
      <c r="E2345" t="s">
        <v>6</v>
      </c>
      <c r="F2345">
        <v>6</v>
      </c>
      <c r="G2345">
        <v>976</v>
      </c>
      <c r="H2345">
        <v>2023</v>
      </c>
      <c r="I2345">
        <v>85000</v>
      </c>
      <c r="J2345">
        <v>510000</v>
      </c>
      <c r="K2345">
        <v>85000</v>
      </c>
      <c r="L2345">
        <v>510000</v>
      </c>
    </row>
    <row r="2346" spans="1:12" x14ac:dyDescent="0.3">
      <c r="A2346" s="32">
        <v>45261</v>
      </c>
      <c r="B2346">
        <v>2024</v>
      </c>
      <c r="C2346" t="s">
        <v>70</v>
      </c>
      <c r="D2346" t="s">
        <v>17</v>
      </c>
      <c r="E2346" t="s">
        <v>6</v>
      </c>
      <c r="F2346">
        <v>24</v>
      </c>
      <c r="G2346">
        <v>1974</v>
      </c>
      <c r="H2346">
        <v>2023</v>
      </c>
      <c r="I2346">
        <v>85000</v>
      </c>
      <c r="J2346">
        <v>2040000</v>
      </c>
      <c r="K2346">
        <v>85000</v>
      </c>
      <c r="L2346">
        <v>2040000</v>
      </c>
    </row>
    <row r="2347" spans="1:12" x14ac:dyDescent="0.3">
      <c r="A2347" s="32">
        <v>45261</v>
      </c>
      <c r="B2347">
        <v>2024</v>
      </c>
      <c r="C2347" t="s">
        <v>70</v>
      </c>
      <c r="D2347" t="s">
        <v>25</v>
      </c>
      <c r="E2347" t="s">
        <v>6</v>
      </c>
      <c r="F2347">
        <v>4383</v>
      </c>
      <c r="G2347">
        <v>48402</v>
      </c>
      <c r="H2347">
        <v>2023</v>
      </c>
      <c r="I2347">
        <v>85000</v>
      </c>
      <c r="J2347">
        <v>372555000</v>
      </c>
      <c r="K2347">
        <v>85000</v>
      </c>
      <c r="L2347">
        <v>372555000</v>
      </c>
    </row>
    <row r="2348" spans="1:12" x14ac:dyDescent="0.3">
      <c r="A2348" s="32">
        <v>45261</v>
      </c>
      <c r="B2348">
        <v>2024</v>
      </c>
      <c r="C2348" t="s">
        <v>70</v>
      </c>
      <c r="D2348" t="s">
        <v>19</v>
      </c>
      <c r="E2348" t="s">
        <v>6</v>
      </c>
      <c r="F2348">
        <v>224</v>
      </c>
      <c r="G2348">
        <v>2836</v>
      </c>
      <c r="H2348">
        <v>2023</v>
      </c>
      <c r="I2348">
        <v>85000</v>
      </c>
      <c r="J2348">
        <v>19040000</v>
      </c>
      <c r="K2348">
        <v>85000</v>
      </c>
      <c r="L2348">
        <v>19040000</v>
      </c>
    </row>
    <row r="2349" spans="1:12" x14ac:dyDescent="0.3">
      <c r="A2349" s="32">
        <v>45261</v>
      </c>
      <c r="B2349">
        <v>2024</v>
      </c>
      <c r="C2349" t="s">
        <v>70</v>
      </c>
      <c r="D2349" t="s">
        <v>26</v>
      </c>
      <c r="E2349" t="s">
        <v>6</v>
      </c>
      <c r="F2349">
        <v>951</v>
      </c>
      <c r="G2349">
        <v>45523</v>
      </c>
      <c r="H2349">
        <v>2023</v>
      </c>
      <c r="I2349">
        <v>85000</v>
      </c>
      <c r="J2349">
        <v>80835000</v>
      </c>
      <c r="K2349">
        <v>85000</v>
      </c>
      <c r="L2349">
        <v>80835000</v>
      </c>
    </row>
    <row r="2350" spans="1:12" x14ac:dyDescent="0.3">
      <c r="A2350" s="32">
        <v>45261</v>
      </c>
      <c r="B2350">
        <v>2024</v>
      </c>
      <c r="C2350" t="s">
        <v>70</v>
      </c>
      <c r="D2350" t="s">
        <v>38</v>
      </c>
      <c r="E2350" t="s">
        <v>6</v>
      </c>
      <c r="F2350">
        <v>4676</v>
      </c>
      <c r="G2350">
        <v>99479</v>
      </c>
      <c r="H2350">
        <v>2023</v>
      </c>
      <c r="I2350">
        <v>85000</v>
      </c>
      <c r="J2350">
        <v>397460000</v>
      </c>
      <c r="K2350">
        <v>85000</v>
      </c>
      <c r="L2350">
        <v>397460000</v>
      </c>
    </row>
    <row r="2351" spans="1:12" x14ac:dyDescent="0.3">
      <c r="A2351" s="32">
        <v>45261</v>
      </c>
      <c r="B2351">
        <v>2024</v>
      </c>
      <c r="C2351" t="s">
        <v>70</v>
      </c>
      <c r="D2351" t="s">
        <v>39</v>
      </c>
      <c r="E2351" t="s">
        <v>6</v>
      </c>
      <c r="F2351">
        <v>5403</v>
      </c>
      <c r="G2351">
        <v>82736</v>
      </c>
      <c r="H2351">
        <v>2023</v>
      </c>
      <c r="I2351">
        <v>85000</v>
      </c>
      <c r="J2351">
        <v>459255000</v>
      </c>
      <c r="K2351">
        <v>85000</v>
      </c>
      <c r="L2351">
        <v>459255000</v>
      </c>
    </row>
    <row r="2352" spans="1:12" x14ac:dyDescent="0.3">
      <c r="A2352" s="32">
        <v>45261</v>
      </c>
      <c r="B2352">
        <v>2024</v>
      </c>
      <c r="C2352" t="s">
        <v>70</v>
      </c>
      <c r="D2352" t="s">
        <v>20</v>
      </c>
      <c r="E2352" t="s">
        <v>6</v>
      </c>
      <c r="F2352">
        <v>40</v>
      </c>
      <c r="G2352">
        <v>3663</v>
      </c>
      <c r="H2352">
        <v>2023</v>
      </c>
      <c r="I2352">
        <v>85000</v>
      </c>
      <c r="J2352">
        <v>3400000</v>
      </c>
      <c r="K2352">
        <v>85000</v>
      </c>
      <c r="L2352">
        <v>3400000</v>
      </c>
    </row>
    <row r="2353" spans="1:12" x14ac:dyDescent="0.3">
      <c r="A2353" s="32">
        <v>45261</v>
      </c>
      <c r="B2353">
        <v>2024</v>
      </c>
      <c r="C2353" t="s">
        <v>70</v>
      </c>
      <c r="D2353" t="s">
        <v>40</v>
      </c>
      <c r="E2353" t="s">
        <v>6</v>
      </c>
      <c r="F2353">
        <v>5487</v>
      </c>
      <c r="G2353">
        <v>211546</v>
      </c>
      <c r="H2353">
        <v>2023</v>
      </c>
      <c r="I2353">
        <v>85000</v>
      </c>
      <c r="J2353">
        <v>466395000</v>
      </c>
      <c r="K2353">
        <v>85000</v>
      </c>
      <c r="L2353">
        <v>466395000</v>
      </c>
    </row>
    <row r="2354" spans="1:12" x14ac:dyDescent="0.3">
      <c r="A2354" s="32">
        <v>45261</v>
      </c>
      <c r="B2354">
        <v>2024</v>
      </c>
      <c r="C2354" t="s">
        <v>70</v>
      </c>
      <c r="D2354" t="s">
        <v>27</v>
      </c>
      <c r="E2354" t="s">
        <v>6</v>
      </c>
      <c r="F2354">
        <v>655</v>
      </c>
      <c r="G2354">
        <v>19337</v>
      </c>
      <c r="H2354">
        <v>2023</v>
      </c>
      <c r="I2354">
        <v>85000</v>
      </c>
      <c r="J2354">
        <v>55675000</v>
      </c>
      <c r="K2354">
        <v>85000</v>
      </c>
      <c r="L2354">
        <v>55675000</v>
      </c>
    </row>
    <row r="2355" spans="1:12" x14ac:dyDescent="0.3">
      <c r="A2355" s="32">
        <v>45261</v>
      </c>
      <c r="B2355">
        <v>2024</v>
      </c>
      <c r="C2355" t="s">
        <v>70</v>
      </c>
      <c r="D2355" t="s">
        <v>41</v>
      </c>
      <c r="E2355" t="s">
        <v>6</v>
      </c>
      <c r="F2355">
        <v>2625</v>
      </c>
      <c r="G2355">
        <v>90092</v>
      </c>
      <c r="H2355">
        <v>2023</v>
      </c>
      <c r="I2355">
        <v>85000</v>
      </c>
      <c r="J2355">
        <v>223125000</v>
      </c>
      <c r="K2355">
        <v>85000</v>
      </c>
      <c r="L2355">
        <v>223125000</v>
      </c>
    </row>
    <row r="2356" spans="1:12" x14ac:dyDescent="0.3">
      <c r="A2356" s="32">
        <v>45292</v>
      </c>
      <c r="B2356">
        <v>2024</v>
      </c>
      <c r="C2356" t="s">
        <v>69</v>
      </c>
      <c r="D2356" t="s">
        <v>40</v>
      </c>
      <c r="E2356" t="s">
        <v>6</v>
      </c>
      <c r="F2356">
        <v>5668</v>
      </c>
      <c r="G2356">
        <v>181667</v>
      </c>
      <c r="H2356">
        <v>2024</v>
      </c>
      <c r="I2356">
        <v>85000</v>
      </c>
      <c r="J2356">
        <v>481780000</v>
      </c>
      <c r="K2356">
        <v>85000</v>
      </c>
      <c r="L2356">
        <v>481780000</v>
      </c>
    </row>
    <row r="2357" spans="1:12" x14ac:dyDescent="0.3">
      <c r="A2357" s="32">
        <v>45292</v>
      </c>
      <c r="B2357">
        <v>2024</v>
      </c>
      <c r="C2357" t="s">
        <v>69</v>
      </c>
      <c r="D2357" t="s">
        <v>37</v>
      </c>
      <c r="E2357" t="s">
        <v>6</v>
      </c>
      <c r="F2357">
        <v>16367</v>
      </c>
      <c r="G2357">
        <v>172830</v>
      </c>
      <c r="H2357">
        <v>2024</v>
      </c>
      <c r="I2357">
        <v>85000</v>
      </c>
      <c r="J2357">
        <v>1391195000</v>
      </c>
      <c r="K2357">
        <v>85000</v>
      </c>
      <c r="L2357">
        <v>1391195000</v>
      </c>
    </row>
    <row r="2358" spans="1:12" x14ac:dyDescent="0.3">
      <c r="A2358" s="32">
        <v>45292</v>
      </c>
      <c r="B2358">
        <v>2024</v>
      </c>
      <c r="C2358" t="s">
        <v>69</v>
      </c>
      <c r="D2358" t="s">
        <v>35</v>
      </c>
      <c r="E2358" t="s">
        <v>6</v>
      </c>
      <c r="F2358">
        <v>12415</v>
      </c>
      <c r="G2358">
        <v>115920</v>
      </c>
      <c r="H2358">
        <v>2024</v>
      </c>
      <c r="I2358">
        <v>85000</v>
      </c>
      <c r="J2358">
        <v>1055275000</v>
      </c>
      <c r="K2358">
        <v>85000</v>
      </c>
      <c r="L2358">
        <v>1055275000</v>
      </c>
    </row>
    <row r="2359" spans="1:12" x14ac:dyDescent="0.3">
      <c r="A2359" s="32">
        <v>45292</v>
      </c>
      <c r="B2359">
        <v>2024</v>
      </c>
      <c r="C2359" t="s">
        <v>69</v>
      </c>
      <c r="D2359" t="s">
        <v>39</v>
      </c>
      <c r="E2359" t="s">
        <v>6</v>
      </c>
      <c r="F2359">
        <v>7580</v>
      </c>
      <c r="G2359">
        <v>153753</v>
      </c>
      <c r="H2359">
        <v>2024</v>
      </c>
      <c r="I2359">
        <v>85000</v>
      </c>
      <c r="J2359">
        <v>644300000</v>
      </c>
      <c r="K2359">
        <v>85000</v>
      </c>
      <c r="L2359">
        <v>644300000</v>
      </c>
    </row>
    <row r="2360" spans="1:12" x14ac:dyDescent="0.3">
      <c r="A2360" s="32">
        <v>45292</v>
      </c>
      <c r="B2360">
        <v>2024</v>
      </c>
      <c r="C2360" t="s">
        <v>69</v>
      </c>
      <c r="D2360" t="s">
        <v>21</v>
      </c>
      <c r="E2360" t="s">
        <v>6</v>
      </c>
      <c r="F2360">
        <v>1288</v>
      </c>
      <c r="G2360">
        <v>71556</v>
      </c>
      <c r="H2360">
        <v>2024</v>
      </c>
      <c r="I2360">
        <v>85000</v>
      </c>
      <c r="J2360">
        <v>109480000</v>
      </c>
      <c r="K2360">
        <v>85000</v>
      </c>
      <c r="L2360">
        <v>109480000</v>
      </c>
    </row>
    <row r="2361" spans="1:12" x14ac:dyDescent="0.3">
      <c r="A2361" s="32">
        <v>45292</v>
      </c>
      <c r="B2361">
        <v>2024</v>
      </c>
      <c r="C2361" t="s">
        <v>69</v>
      </c>
      <c r="D2361" t="s">
        <v>36</v>
      </c>
      <c r="E2361" t="s">
        <v>6</v>
      </c>
      <c r="F2361">
        <v>6457</v>
      </c>
      <c r="G2361">
        <v>42509</v>
      </c>
      <c r="H2361">
        <v>2024</v>
      </c>
      <c r="I2361">
        <v>85000</v>
      </c>
      <c r="J2361">
        <v>548845000</v>
      </c>
      <c r="K2361">
        <v>85000</v>
      </c>
      <c r="L2361">
        <v>548845000</v>
      </c>
    </row>
    <row r="2362" spans="1:12" x14ac:dyDescent="0.3">
      <c r="A2362" s="32">
        <v>45292</v>
      </c>
      <c r="B2362">
        <v>2024</v>
      </c>
      <c r="C2362" t="s">
        <v>69</v>
      </c>
      <c r="D2362" t="s">
        <v>38</v>
      </c>
      <c r="E2362" t="s">
        <v>6</v>
      </c>
      <c r="F2362">
        <v>4432</v>
      </c>
      <c r="G2362">
        <v>78862</v>
      </c>
      <c r="H2362">
        <v>2024</v>
      </c>
      <c r="I2362">
        <v>85000</v>
      </c>
      <c r="J2362">
        <v>376720000</v>
      </c>
      <c r="K2362">
        <v>85000</v>
      </c>
      <c r="L2362">
        <v>376720000</v>
      </c>
    </row>
    <row r="2363" spans="1:12" x14ac:dyDescent="0.3">
      <c r="A2363" s="32">
        <v>45292</v>
      </c>
      <c r="B2363">
        <v>2024</v>
      </c>
      <c r="C2363" t="s">
        <v>69</v>
      </c>
      <c r="D2363" t="s">
        <v>23</v>
      </c>
      <c r="E2363" t="s">
        <v>6</v>
      </c>
      <c r="F2363">
        <v>3073</v>
      </c>
      <c r="G2363">
        <v>38413</v>
      </c>
      <c r="H2363">
        <v>2024</v>
      </c>
      <c r="I2363">
        <v>85000</v>
      </c>
      <c r="J2363">
        <v>261205000</v>
      </c>
      <c r="K2363">
        <v>85000</v>
      </c>
      <c r="L2363">
        <v>261205000</v>
      </c>
    </row>
    <row r="2364" spans="1:12" x14ac:dyDescent="0.3">
      <c r="A2364" s="32">
        <v>45292</v>
      </c>
      <c r="B2364">
        <v>2024</v>
      </c>
      <c r="C2364" t="s">
        <v>69</v>
      </c>
      <c r="D2364" t="s">
        <v>24</v>
      </c>
      <c r="E2364" t="s">
        <v>6</v>
      </c>
      <c r="F2364">
        <v>3684</v>
      </c>
      <c r="G2364">
        <v>92100</v>
      </c>
      <c r="H2364">
        <v>2024</v>
      </c>
      <c r="I2364">
        <v>85000</v>
      </c>
      <c r="J2364">
        <v>313140000</v>
      </c>
      <c r="K2364">
        <v>85000</v>
      </c>
      <c r="L2364">
        <v>313140000</v>
      </c>
    </row>
    <row r="2365" spans="1:12" x14ac:dyDescent="0.3">
      <c r="A2365" s="32">
        <v>45292</v>
      </c>
      <c r="B2365">
        <v>2024</v>
      </c>
      <c r="C2365" t="s">
        <v>69</v>
      </c>
      <c r="D2365" t="s">
        <v>34</v>
      </c>
      <c r="E2365" t="s">
        <v>6</v>
      </c>
      <c r="F2365">
        <v>5424</v>
      </c>
      <c r="G2365">
        <v>91933</v>
      </c>
      <c r="H2365">
        <v>2024</v>
      </c>
      <c r="I2365">
        <v>85000</v>
      </c>
      <c r="J2365">
        <v>461040000</v>
      </c>
      <c r="K2365">
        <v>85000</v>
      </c>
      <c r="L2365">
        <v>461040000</v>
      </c>
    </row>
    <row r="2366" spans="1:12" x14ac:dyDescent="0.3">
      <c r="A2366" s="32">
        <v>45292</v>
      </c>
      <c r="B2366">
        <v>2024</v>
      </c>
      <c r="C2366" t="s">
        <v>69</v>
      </c>
      <c r="D2366" t="s">
        <v>25</v>
      </c>
      <c r="E2366" t="s">
        <v>6</v>
      </c>
      <c r="F2366">
        <v>3883</v>
      </c>
      <c r="G2366">
        <v>53485</v>
      </c>
      <c r="H2366">
        <v>2024</v>
      </c>
      <c r="I2366">
        <v>85000</v>
      </c>
      <c r="J2366">
        <v>330055000</v>
      </c>
      <c r="K2366">
        <v>85000</v>
      </c>
      <c r="L2366">
        <v>330055000</v>
      </c>
    </row>
    <row r="2367" spans="1:12" x14ac:dyDescent="0.3">
      <c r="A2367" s="32">
        <v>45292</v>
      </c>
      <c r="B2367">
        <v>2024</v>
      </c>
      <c r="C2367" t="s">
        <v>69</v>
      </c>
      <c r="D2367" t="s">
        <v>10</v>
      </c>
      <c r="E2367" t="s">
        <v>6</v>
      </c>
      <c r="F2367">
        <v>253</v>
      </c>
      <c r="G2367">
        <v>44386</v>
      </c>
      <c r="H2367">
        <v>2024</v>
      </c>
      <c r="I2367">
        <v>85000</v>
      </c>
      <c r="J2367">
        <v>21505000</v>
      </c>
      <c r="K2367">
        <v>85000</v>
      </c>
      <c r="L2367">
        <v>21505000</v>
      </c>
    </row>
    <row r="2368" spans="1:12" x14ac:dyDescent="0.3">
      <c r="A2368" s="32">
        <v>45292</v>
      </c>
      <c r="B2368">
        <v>2024</v>
      </c>
      <c r="C2368" t="s">
        <v>69</v>
      </c>
      <c r="D2368" t="s">
        <v>30</v>
      </c>
      <c r="E2368" t="s">
        <v>6</v>
      </c>
      <c r="F2368">
        <v>1259</v>
      </c>
      <c r="G2368">
        <v>42824</v>
      </c>
      <c r="H2368">
        <v>2024</v>
      </c>
      <c r="I2368">
        <v>85000</v>
      </c>
      <c r="J2368">
        <v>107015000</v>
      </c>
      <c r="K2368">
        <v>85000</v>
      </c>
      <c r="L2368">
        <v>107015000</v>
      </c>
    </row>
    <row r="2369" spans="1:12" x14ac:dyDescent="0.3">
      <c r="A2369" s="32">
        <v>45292</v>
      </c>
      <c r="B2369">
        <v>2024</v>
      </c>
      <c r="C2369" t="s">
        <v>69</v>
      </c>
      <c r="D2369" t="s">
        <v>11</v>
      </c>
      <c r="E2369" t="s">
        <v>6</v>
      </c>
      <c r="F2369">
        <v>2367</v>
      </c>
      <c r="G2369">
        <v>42881</v>
      </c>
      <c r="H2369">
        <v>2024</v>
      </c>
      <c r="I2369">
        <v>85000</v>
      </c>
      <c r="J2369">
        <v>201195000</v>
      </c>
      <c r="K2369">
        <v>85000</v>
      </c>
      <c r="L2369">
        <v>201195000</v>
      </c>
    </row>
    <row r="2370" spans="1:12" x14ac:dyDescent="0.3">
      <c r="A2370" s="32">
        <v>45292</v>
      </c>
      <c r="B2370">
        <v>2024</v>
      </c>
      <c r="C2370" t="s">
        <v>69</v>
      </c>
      <c r="D2370" t="s">
        <v>41</v>
      </c>
      <c r="E2370" t="s">
        <v>6</v>
      </c>
      <c r="F2370">
        <v>1636</v>
      </c>
      <c r="G2370">
        <v>72390</v>
      </c>
      <c r="H2370">
        <v>2024</v>
      </c>
      <c r="I2370">
        <v>85000</v>
      </c>
      <c r="J2370">
        <v>139060000</v>
      </c>
      <c r="K2370">
        <v>85000</v>
      </c>
      <c r="L2370">
        <v>139060000</v>
      </c>
    </row>
    <row r="2371" spans="1:12" x14ac:dyDescent="0.3">
      <c r="A2371" s="32">
        <v>45292</v>
      </c>
      <c r="B2371">
        <v>2024</v>
      </c>
      <c r="C2371" t="s">
        <v>69</v>
      </c>
      <c r="D2371" t="s">
        <v>26</v>
      </c>
      <c r="E2371" t="s">
        <v>6</v>
      </c>
      <c r="F2371">
        <v>821</v>
      </c>
      <c r="G2371">
        <v>33511</v>
      </c>
      <c r="H2371">
        <v>2024</v>
      </c>
      <c r="I2371">
        <v>85000</v>
      </c>
      <c r="J2371">
        <v>69785000</v>
      </c>
      <c r="K2371">
        <v>85000</v>
      </c>
      <c r="L2371">
        <v>69785000</v>
      </c>
    </row>
    <row r="2372" spans="1:12" x14ac:dyDescent="0.3">
      <c r="A2372" s="32">
        <v>45292</v>
      </c>
      <c r="B2372">
        <v>2024</v>
      </c>
      <c r="C2372" t="s">
        <v>69</v>
      </c>
      <c r="D2372" t="s">
        <v>32</v>
      </c>
      <c r="E2372" t="s">
        <v>6</v>
      </c>
      <c r="F2372">
        <v>2134</v>
      </c>
      <c r="G2372">
        <v>53619</v>
      </c>
      <c r="H2372">
        <v>2024</v>
      </c>
      <c r="I2372">
        <v>85000</v>
      </c>
      <c r="J2372">
        <v>181390000</v>
      </c>
      <c r="K2372">
        <v>85000</v>
      </c>
      <c r="L2372">
        <v>181390000</v>
      </c>
    </row>
    <row r="2373" spans="1:12" x14ac:dyDescent="0.3">
      <c r="A2373" s="32">
        <v>45292</v>
      </c>
      <c r="B2373">
        <v>2024</v>
      </c>
      <c r="C2373" t="s">
        <v>69</v>
      </c>
      <c r="D2373" t="s">
        <v>31</v>
      </c>
      <c r="E2373" t="s">
        <v>6</v>
      </c>
      <c r="F2373">
        <v>551</v>
      </c>
      <c r="G2373">
        <v>30612</v>
      </c>
      <c r="H2373">
        <v>2024</v>
      </c>
      <c r="I2373">
        <v>85000</v>
      </c>
      <c r="J2373">
        <v>46835000</v>
      </c>
      <c r="K2373">
        <v>85000</v>
      </c>
      <c r="L2373">
        <v>46835000</v>
      </c>
    </row>
    <row r="2374" spans="1:12" x14ac:dyDescent="0.3">
      <c r="A2374" s="32">
        <v>45292</v>
      </c>
      <c r="B2374">
        <v>2024</v>
      </c>
      <c r="C2374" t="s">
        <v>69</v>
      </c>
      <c r="D2374" t="s">
        <v>27</v>
      </c>
      <c r="E2374" t="s">
        <v>6</v>
      </c>
      <c r="F2374">
        <v>382</v>
      </c>
      <c r="G2374">
        <v>11682</v>
      </c>
      <c r="H2374">
        <v>2024</v>
      </c>
      <c r="I2374">
        <v>85000</v>
      </c>
      <c r="J2374">
        <v>32470000</v>
      </c>
      <c r="K2374">
        <v>85000</v>
      </c>
      <c r="L2374">
        <v>32470000</v>
      </c>
    </row>
    <row r="2375" spans="1:12" x14ac:dyDescent="0.3">
      <c r="A2375" s="32">
        <v>45292</v>
      </c>
      <c r="B2375">
        <v>2024</v>
      </c>
      <c r="C2375" t="s">
        <v>69</v>
      </c>
      <c r="D2375" t="s">
        <v>13</v>
      </c>
      <c r="E2375" t="s">
        <v>6</v>
      </c>
      <c r="F2375">
        <v>219</v>
      </c>
      <c r="G2375">
        <v>4582</v>
      </c>
      <c r="H2375">
        <v>2024</v>
      </c>
      <c r="I2375">
        <v>85000</v>
      </c>
      <c r="J2375">
        <v>18615000</v>
      </c>
      <c r="K2375">
        <v>85000</v>
      </c>
      <c r="L2375">
        <v>18615000</v>
      </c>
    </row>
    <row r="2376" spans="1:12" x14ac:dyDescent="0.3">
      <c r="A2376" s="32">
        <v>45292</v>
      </c>
      <c r="B2376">
        <v>2024</v>
      </c>
      <c r="C2376" t="s">
        <v>69</v>
      </c>
      <c r="D2376" t="s">
        <v>33</v>
      </c>
      <c r="E2376" t="s">
        <v>6</v>
      </c>
      <c r="F2376">
        <v>832</v>
      </c>
      <c r="G2376">
        <v>5079</v>
      </c>
      <c r="H2376">
        <v>2024</v>
      </c>
      <c r="I2376">
        <v>85000</v>
      </c>
      <c r="J2376">
        <v>70720000</v>
      </c>
      <c r="K2376">
        <v>85000</v>
      </c>
      <c r="L2376">
        <v>70720000</v>
      </c>
    </row>
    <row r="2377" spans="1:12" x14ac:dyDescent="0.3">
      <c r="A2377" s="32">
        <v>45292</v>
      </c>
      <c r="B2377">
        <v>2024</v>
      </c>
      <c r="C2377" t="s">
        <v>69</v>
      </c>
      <c r="D2377" t="s">
        <v>22</v>
      </c>
      <c r="E2377" t="s">
        <v>6</v>
      </c>
      <c r="F2377">
        <v>118</v>
      </c>
      <c r="G2377">
        <v>1450</v>
      </c>
      <c r="H2377">
        <v>2024</v>
      </c>
      <c r="I2377">
        <v>85000</v>
      </c>
      <c r="J2377">
        <v>10030000</v>
      </c>
      <c r="K2377">
        <v>85000</v>
      </c>
      <c r="L2377">
        <v>10030000</v>
      </c>
    </row>
    <row r="2378" spans="1:12" x14ac:dyDescent="0.3">
      <c r="A2378" s="32">
        <v>45292</v>
      </c>
      <c r="B2378">
        <v>2024</v>
      </c>
      <c r="C2378" t="s">
        <v>69</v>
      </c>
      <c r="D2378" t="s">
        <v>20</v>
      </c>
      <c r="E2378" t="s">
        <v>6</v>
      </c>
      <c r="F2378">
        <v>3</v>
      </c>
      <c r="G2378">
        <v>3000</v>
      </c>
      <c r="H2378">
        <v>2024</v>
      </c>
      <c r="I2378">
        <v>85000</v>
      </c>
      <c r="J2378">
        <v>255000</v>
      </c>
      <c r="K2378">
        <v>85000</v>
      </c>
      <c r="L2378">
        <v>255000</v>
      </c>
    </row>
    <row r="2379" spans="1:12" x14ac:dyDescent="0.3">
      <c r="A2379" s="32">
        <v>45292</v>
      </c>
      <c r="B2379">
        <v>2024</v>
      </c>
      <c r="C2379" t="s">
        <v>69</v>
      </c>
      <c r="D2379" t="s">
        <v>19</v>
      </c>
      <c r="E2379" t="s">
        <v>6</v>
      </c>
      <c r="F2379">
        <v>310</v>
      </c>
      <c r="G2379">
        <v>5141</v>
      </c>
      <c r="H2379">
        <v>2024</v>
      </c>
      <c r="I2379">
        <v>85000</v>
      </c>
      <c r="J2379">
        <v>26350000</v>
      </c>
      <c r="K2379">
        <v>85000</v>
      </c>
      <c r="L2379">
        <v>26350000</v>
      </c>
    </row>
    <row r="2380" spans="1:12" x14ac:dyDescent="0.3">
      <c r="A2380" s="32">
        <v>45292</v>
      </c>
      <c r="B2380">
        <v>2024</v>
      </c>
      <c r="C2380" t="s">
        <v>69</v>
      </c>
      <c r="D2380" t="s">
        <v>28</v>
      </c>
      <c r="E2380" t="s">
        <v>6</v>
      </c>
      <c r="F2380">
        <v>79</v>
      </c>
      <c r="G2380">
        <v>6031</v>
      </c>
      <c r="H2380">
        <v>2024</v>
      </c>
      <c r="I2380">
        <v>85000</v>
      </c>
      <c r="J2380">
        <v>6715000</v>
      </c>
      <c r="K2380">
        <v>85000</v>
      </c>
      <c r="L2380">
        <v>6715000</v>
      </c>
    </row>
    <row r="2381" spans="1:12" x14ac:dyDescent="0.3">
      <c r="A2381" s="32">
        <v>45292</v>
      </c>
      <c r="B2381">
        <v>2024</v>
      </c>
      <c r="C2381" t="s">
        <v>69</v>
      </c>
      <c r="D2381" t="s">
        <v>12</v>
      </c>
      <c r="E2381" t="s">
        <v>6</v>
      </c>
      <c r="F2381">
        <v>31</v>
      </c>
      <c r="G2381">
        <v>866</v>
      </c>
      <c r="H2381">
        <v>2024</v>
      </c>
      <c r="I2381">
        <v>85000</v>
      </c>
      <c r="J2381">
        <v>2635000</v>
      </c>
      <c r="K2381">
        <v>85000</v>
      </c>
      <c r="L2381">
        <v>2635000</v>
      </c>
    </row>
    <row r="2382" spans="1:12" x14ac:dyDescent="0.3">
      <c r="A2382" s="32">
        <v>45292</v>
      </c>
      <c r="B2382">
        <v>2024</v>
      </c>
      <c r="C2382" t="s">
        <v>69</v>
      </c>
      <c r="D2382" t="s">
        <v>15</v>
      </c>
      <c r="E2382" t="s">
        <v>6</v>
      </c>
      <c r="F2382">
        <v>7</v>
      </c>
      <c r="G2382">
        <v>1556</v>
      </c>
      <c r="H2382">
        <v>2024</v>
      </c>
      <c r="I2382">
        <v>85000</v>
      </c>
      <c r="J2382">
        <v>595000</v>
      </c>
      <c r="K2382">
        <v>85000</v>
      </c>
      <c r="L2382">
        <v>595000</v>
      </c>
    </row>
    <row r="2383" spans="1:12" x14ac:dyDescent="0.3">
      <c r="A2383" s="32">
        <v>45292</v>
      </c>
      <c r="B2383">
        <v>2024</v>
      </c>
      <c r="C2383" t="s">
        <v>69</v>
      </c>
      <c r="D2383" t="s">
        <v>17</v>
      </c>
      <c r="E2383" t="s">
        <v>6</v>
      </c>
      <c r="F2383">
        <v>28</v>
      </c>
      <c r="G2383">
        <v>1872</v>
      </c>
      <c r="H2383">
        <v>2024</v>
      </c>
      <c r="I2383">
        <v>85000</v>
      </c>
      <c r="J2383">
        <v>2380000</v>
      </c>
      <c r="K2383">
        <v>85000</v>
      </c>
      <c r="L2383">
        <v>2380000</v>
      </c>
    </row>
    <row r="2384" spans="1:12" x14ac:dyDescent="0.3">
      <c r="A2384" s="32">
        <v>45292</v>
      </c>
      <c r="B2384">
        <v>2024</v>
      </c>
      <c r="C2384" t="s">
        <v>69</v>
      </c>
      <c r="D2384" t="s">
        <v>16</v>
      </c>
      <c r="E2384" t="s">
        <v>6</v>
      </c>
      <c r="F2384">
        <v>26</v>
      </c>
      <c r="G2384">
        <v>1625</v>
      </c>
      <c r="H2384">
        <v>2024</v>
      </c>
      <c r="I2384">
        <v>85000</v>
      </c>
      <c r="J2384">
        <v>2210000</v>
      </c>
      <c r="K2384">
        <v>85000</v>
      </c>
      <c r="L2384">
        <v>2210000</v>
      </c>
    </row>
    <row r="2385" spans="1:12" x14ac:dyDescent="0.3">
      <c r="A2385" s="32">
        <v>45292</v>
      </c>
      <c r="B2385">
        <v>2024</v>
      </c>
      <c r="C2385" t="s">
        <v>69</v>
      </c>
      <c r="D2385" t="s">
        <v>14</v>
      </c>
      <c r="E2385" t="s">
        <v>6</v>
      </c>
      <c r="F2385">
        <v>14</v>
      </c>
      <c r="G2385">
        <v>37</v>
      </c>
      <c r="H2385">
        <v>2024</v>
      </c>
      <c r="I2385">
        <v>85000</v>
      </c>
      <c r="J2385">
        <v>1190000</v>
      </c>
      <c r="K2385">
        <v>85000</v>
      </c>
      <c r="L2385">
        <v>1190000</v>
      </c>
    </row>
    <row r="2386" spans="1:12" x14ac:dyDescent="0.3">
      <c r="A2386" s="32">
        <v>45292</v>
      </c>
      <c r="B2386">
        <v>2024</v>
      </c>
      <c r="C2386" t="s">
        <v>69</v>
      </c>
      <c r="D2386" t="s">
        <v>29</v>
      </c>
      <c r="E2386" t="s">
        <v>6</v>
      </c>
      <c r="F2386">
        <v>2</v>
      </c>
      <c r="G2386">
        <v>483</v>
      </c>
      <c r="H2386">
        <v>2024</v>
      </c>
      <c r="I2386">
        <v>85000</v>
      </c>
      <c r="J2386">
        <v>170000</v>
      </c>
      <c r="K2386">
        <v>85000</v>
      </c>
      <c r="L2386">
        <v>170000</v>
      </c>
    </row>
    <row r="2387" spans="1:12" x14ac:dyDescent="0.3">
      <c r="A2387" s="32">
        <v>45323</v>
      </c>
      <c r="B2387">
        <v>2024</v>
      </c>
      <c r="C2387" t="s">
        <v>69</v>
      </c>
      <c r="D2387" t="s">
        <v>40</v>
      </c>
      <c r="E2387" t="s">
        <v>6</v>
      </c>
      <c r="F2387">
        <v>6557</v>
      </c>
      <c r="G2387">
        <v>206846</v>
      </c>
      <c r="H2387">
        <v>2024</v>
      </c>
      <c r="I2387">
        <v>85000</v>
      </c>
      <c r="J2387">
        <v>557345000</v>
      </c>
      <c r="K2387">
        <v>85000</v>
      </c>
      <c r="L2387">
        <v>557345000</v>
      </c>
    </row>
    <row r="2388" spans="1:12" x14ac:dyDescent="0.3">
      <c r="A2388" s="32">
        <v>45323</v>
      </c>
      <c r="B2388">
        <v>2024</v>
      </c>
      <c r="C2388" t="s">
        <v>69</v>
      </c>
      <c r="D2388" t="s">
        <v>37</v>
      </c>
      <c r="E2388" t="s">
        <v>6</v>
      </c>
      <c r="F2388">
        <v>15193</v>
      </c>
      <c r="G2388">
        <v>147649</v>
      </c>
      <c r="H2388">
        <v>2024</v>
      </c>
      <c r="I2388">
        <v>85000</v>
      </c>
      <c r="J2388">
        <v>1291405000</v>
      </c>
      <c r="K2388">
        <v>85000</v>
      </c>
      <c r="L2388">
        <v>1291405000</v>
      </c>
    </row>
    <row r="2389" spans="1:12" x14ac:dyDescent="0.3">
      <c r="A2389" s="32">
        <v>45323</v>
      </c>
      <c r="B2389">
        <v>2024</v>
      </c>
      <c r="C2389" t="s">
        <v>69</v>
      </c>
      <c r="D2389" t="s">
        <v>35</v>
      </c>
      <c r="E2389" t="s">
        <v>6</v>
      </c>
      <c r="F2389">
        <v>12605</v>
      </c>
      <c r="G2389">
        <v>108852</v>
      </c>
      <c r="H2389">
        <v>2024</v>
      </c>
      <c r="I2389">
        <v>85000</v>
      </c>
      <c r="J2389">
        <v>1071425000</v>
      </c>
      <c r="K2389">
        <v>85000</v>
      </c>
      <c r="L2389">
        <v>1071425000</v>
      </c>
    </row>
    <row r="2390" spans="1:12" x14ac:dyDescent="0.3">
      <c r="A2390" s="32">
        <v>45323</v>
      </c>
      <c r="B2390">
        <v>2024</v>
      </c>
      <c r="C2390" t="s">
        <v>69</v>
      </c>
      <c r="D2390" t="s">
        <v>39</v>
      </c>
      <c r="E2390" t="s">
        <v>6</v>
      </c>
      <c r="F2390">
        <v>8647</v>
      </c>
      <c r="G2390">
        <v>143638</v>
      </c>
      <c r="H2390">
        <v>2024</v>
      </c>
      <c r="I2390">
        <v>85000</v>
      </c>
      <c r="J2390">
        <v>734995000</v>
      </c>
      <c r="K2390">
        <v>85000</v>
      </c>
      <c r="L2390">
        <v>734995000</v>
      </c>
    </row>
    <row r="2391" spans="1:12" x14ac:dyDescent="0.3">
      <c r="A2391" s="32">
        <v>45323</v>
      </c>
      <c r="B2391">
        <v>2024</v>
      </c>
      <c r="C2391" t="s">
        <v>69</v>
      </c>
      <c r="D2391" t="s">
        <v>38</v>
      </c>
      <c r="E2391" t="s">
        <v>6</v>
      </c>
      <c r="F2391">
        <v>5145</v>
      </c>
      <c r="G2391">
        <v>81152</v>
      </c>
      <c r="H2391">
        <v>2024</v>
      </c>
      <c r="I2391">
        <v>85000</v>
      </c>
      <c r="J2391">
        <v>437325000</v>
      </c>
      <c r="K2391">
        <v>85000</v>
      </c>
      <c r="L2391">
        <v>437325000</v>
      </c>
    </row>
    <row r="2392" spans="1:12" x14ac:dyDescent="0.3">
      <c r="A2392" s="32">
        <v>45323</v>
      </c>
      <c r="B2392">
        <v>2024</v>
      </c>
      <c r="C2392" t="s">
        <v>69</v>
      </c>
      <c r="D2392" t="s">
        <v>21</v>
      </c>
      <c r="E2392" t="s">
        <v>6</v>
      </c>
      <c r="F2392">
        <v>1301</v>
      </c>
      <c r="G2392">
        <v>83398</v>
      </c>
      <c r="H2392">
        <v>2024</v>
      </c>
      <c r="I2392">
        <v>85000</v>
      </c>
      <c r="J2392">
        <v>110585000</v>
      </c>
      <c r="K2392">
        <v>85000</v>
      </c>
      <c r="L2392">
        <v>110585000</v>
      </c>
    </row>
    <row r="2393" spans="1:12" x14ac:dyDescent="0.3">
      <c r="A2393" s="32">
        <v>45323</v>
      </c>
      <c r="B2393">
        <v>2024</v>
      </c>
      <c r="C2393" t="s">
        <v>69</v>
      </c>
      <c r="D2393" t="s">
        <v>24</v>
      </c>
      <c r="E2393" t="s">
        <v>6</v>
      </c>
      <c r="F2393">
        <v>4006</v>
      </c>
      <c r="G2393">
        <v>87659</v>
      </c>
      <c r="H2393">
        <v>2024</v>
      </c>
      <c r="I2393">
        <v>85000</v>
      </c>
      <c r="J2393">
        <v>340510000</v>
      </c>
      <c r="K2393">
        <v>85000</v>
      </c>
      <c r="L2393">
        <v>340510000</v>
      </c>
    </row>
    <row r="2394" spans="1:12" x14ac:dyDescent="0.3">
      <c r="A2394" s="32">
        <v>45323</v>
      </c>
      <c r="B2394">
        <v>2024</v>
      </c>
      <c r="C2394" t="s">
        <v>69</v>
      </c>
      <c r="D2394" t="s">
        <v>36</v>
      </c>
      <c r="E2394" t="s">
        <v>6</v>
      </c>
      <c r="F2394">
        <v>5389</v>
      </c>
      <c r="G2394">
        <v>38356</v>
      </c>
      <c r="H2394">
        <v>2024</v>
      </c>
      <c r="I2394">
        <v>85000</v>
      </c>
      <c r="J2394">
        <v>458065000</v>
      </c>
      <c r="K2394">
        <v>85000</v>
      </c>
      <c r="L2394">
        <v>458065000</v>
      </c>
    </row>
    <row r="2395" spans="1:12" x14ac:dyDescent="0.3">
      <c r="A2395" s="32">
        <v>45323</v>
      </c>
      <c r="B2395">
        <v>2024</v>
      </c>
      <c r="C2395" t="s">
        <v>69</v>
      </c>
      <c r="D2395" t="s">
        <v>34</v>
      </c>
      <c r="E2395" t="s">
        <v>6</v>
      </c>
      <c r="F2395">
        <v>5103</v>
      </c>
      <c r="G2395">
        <v>88441</v>
      </c>
      <c r="H2395">
        <v>2024</v>
      </c>
      <c r="I2395">
        <v>85000</v>
      </c>
      <c r="J2395">
        <v>433755000</v>
      </c>
      <c r="K2395">
        <v>85000</v>
      </c>
      <c r="L2395">
        <v>433755000</v>
      </c>
    </row>
    <row r="2396" spans="1:12" x14ac:dyDescent="0.3">
      <c r="A2396" s="32">
        <v>45323</v>
      </c>
      <c r="B2396">
        <v>2024</v>
      </c>
      <c r="C2396" t="s">
        <v>69</v>
      </c>
      <c r="D2396" t="s">
        <v>23</v>
      </c>
      <c r="E2396" t="s">
        <v>6</v>
      </c>
      <c r="F2396">
        <v>2364</v>
      </c>
      <c r="G2396">
        <v>30504</v>
      </c>
      <c r="H2396">
        <v>2024</v>
      </c>
      <c r="I2396">
        <v>85000</v>
      </c>
      <c r="J2396">
        <v>200940000</v>
      </c>
      <c r="K2396">
        <v>85000</v>
      </c>
      <c r="L2396">
        <v>200940000</v>
      </c>
    </row>
    <row r="2397" spans="1:12" x14ac:dyDescent="0.3">
      <c r="A2397" s="32">
        <v>45323</v>
      </c>
      <c r="B2397">
        <v>2024</v>
      </c>
      <c r="C2397" t="s">
        <v>69</v>
      </c>
      <c r="D2397" t="s">
        <v>10</v>
      </c>
      <c r="E2397" t="s">
        <v>6</v>
      </c>
      <c r="F2397">
        <v>246</v>
      </c>
      <c r="G2397">
        <v>39048</v>
      </c>
      <c r="H2397">
        <v>2024</v>
      </c>
      <c r="I2397">
        <v>85000</v>
      </c>
      <c r="J2397">
        <v>20910000</v>
      </c>
      <c r="K2397">
        <v>85000</v>
      </c>
      <c r="L2397">
        <v>20910000</v>
      </c>
    </row>
    <row r="2398" spans="1:12" x14ac:dyDescent="0.3">
      <c r="A2398" s="32">
        <v>45323</v>
      </c>
      <c r="B2398">
        <v>2024</v>
      </c>
      <c r="C2398" t="s">
        <v>69</v>
      </c>
      <c r="D2398" t="s">
        <v>25</v>
      </c>
      <c r="E2398" t="s">
        <v>6</v>
      </c>
      <c r="F2398">
        <v>3733</v>
      </c>
      <c r="G2398">
        <v>57255</v>
      </c>
      <c r="H2398">
        <v>2024</v>
      </c>
      <c r="I2398">
        <v>85000</v>
      </c>
      <c r="J2398">
        <v>317305000</v>
      </c>
      <c r="K2398">
        <v>85000</v>
      </c>
      <c r="L2398">
        <v>317305000</v>
      </c>
    </row>
    <row r="2399" spans="1:12" x14ac:dyDescent="0.3">
      <c r="A2399" s="32">
        <v>45323</v>
      </c>
      <c r="B2399">
        <v>2024</v>
      </c>
      <c r="C2399" t="s">
        <v>69</v>
      </c>
      <c r="D2399" t="s">
        <v>11</v>
      </c>
      <c r="E2399" t="s">
        <v>6</v>
      </c>
      <c r="F2399">
        <v>2198</v>
      </c>
      <c r="G2399">
        <v>40110</v>
      </c>
      <c r="H2399">
        <v>2024</v>
      </c>
      <c r="I2399">
        <v>85000</v>
      </c>
      <c r="J2399">
        <v>186830000</v>
      </c>
      <c r="K2399">
        <v>85000</v>
      </c>
      <c r="L2399">
        <v>186830000</v>
      </c>
    </row>
    <row r="2400" spans="1:12" x14ac:dyDescent="0.3">
      <c r="A2400" s="32">
        <v>45323</v>
      </c>
      <c r="B2400">
        <v>2024</v>
      </c>
      <c r="C2400" t="s">
        <v>69</v>
      </c>
      <c r="D2400" t="s">
        <v>26</v>
      </c>
      <c r="E2400" t="s">
        <v>6</v>
      </c>
      <c r="F2400">
        <v>1017</v>
      </c>
      <c r="G2400">
        <v>34359</v>
      </c>
      <c r="H2400">
        <v>2024</v>
      </c>
      <c r="I2400">
        <v>85000</v>
      </c>
      <c r="J2400">
        <v>86445000</v>
      </c>
      <c r="K2400">
        <v>85000</v>
      </c>
      <c r="L2400">
        <v>86445000</v>
      </c>
    </row>
    <row r="2401" spans="1:12" x14ac:dyDescent="0.3">
      <c r="A2401" s="32">
        <v>45323</v>
      </c>
      <c r="B2401">
        <v>2024</v>
      </c>
      <c r="C2401" t="s">
        <v>69</v>
      </c>
      <c r="D2401" t="s">
        <v>32</v>
      </c>
      <c r="E2401" t="s">
        <v>6</v>
      </c>
      <c r="F2401">
        <v>2830</v>
      </c>
      <c r="G2401">
        <v>56600</v>
      </c>
      <c r="H2401">
        <v>2024</v>
      </c>
      <c r="I2401">
        <v>85000</v>
      </c>
      <c r="J2401">
        <v>240550000</v>
      </c>
      <c r="K2401">
        <v>85000</v>
      </c>
      <c r="L2401">
        <v>240550000</v>
      </c>
    </row>
    <row r="2402" spans="1:12" x14ac:dyDescent="0.3">
      <c r="A2402" s="32">
        <v>45323</v>
      </c>
      <c r="B2402">
        <v>2024</v>
      </c>
      <c r="C2402" t="s">
        <v>69</v>
      </c>
      <c r="D2402" t="s">
        <v>30</v>
      </c>
      <c r="E2402" t="s">
        <v>6</v>
      </c>
      <c r="F2402">
        <v>1075</v>
      </c>
      <c r="G2402">
        <v>38121</v>
      </c>
      <c r="H2402">
        <v>2024</v>
      </c>
      <c r="I2402">
        <v>85000</v>
      </c>
      <c r="J2402">
        <v>91375000</v>
      </c>
      <c r="K2402">
        <v>85000</v>
      </c>
      <c r="L2402">
        <v>91375000</v>
      </c>
    </row>
    <row r="2403" spans="1:12" x14ac:dyDescent="0.3">
      <c r="A2403" s="32">
        <v>45323</v>
      </c>
      <c r="B2403">
        <v>2024</v>
      </c>
      <c r="C2403" t="s">
        <v>69</v>
      </c>
      <c r="D2403" t="s">
        <v>41</v>
      </c>
      <c r="E2403" t="s">
        <v>6</v>
      </c>
      <c r="F2403">
        <v>1341</v>
      </c>
      <c r="G2403">
        <v>74089</v>
      </c>
      <c r="H2403">
        <v>2024</v>
      </c>
      <c r="I2403">
        <v>85000</v>
      </c>
      <c r="J2403">
        <v>113985000</v>
      </c>
      <c r="K2403">
        <v>85000</v>
      </c>
      <c r="L2403">
        <v>113985000</v>
      </c>
    </row>
    <row r="2404" spans="1:12" x14ac:dyDescent="0.3">
      <c r="A2404" s="32">
        <v>45323</v>
      </c>
      <c r="B2404">
        <v>2024</v>
      </c>
      <c r="C2404" t="s">
        <v>69</v>
      </c>
      <c r="D2404" t="s">
        <v>31</v>
      </c>
      <c r="E2404" t="s">
        <v>6</v>
      </c>
      <c r="F2404">
        <v>710</v>
      </c>
      <c r="G2404">
        <v>34467</v>
      </c>
      <c r="H2404">
        <v>2024</v>
      </c>
      <c r="I2404">
        <v>85000</v>
      </c>
      <c r="J2404">
        <v>60350000</v>
      </c>
      <c r="K2404">
        <v>85000</v>
      </c>
      <c r="L2404">
        <v>60350000</v>
      </c>
    </row>
    <row r="2405" spans="1:12" x14ac:dyDescent="0.3">
      <c r="A2405" s="32">
        <v>45323</v>
      </c>
      <c r="B2405">
        <v>2024</v>
      </c>
      <c r="C2405" t="s">
        <v>69</v>
      </c>
      <c r="D2405" t="s">
        <v>27</v>
      </c>
      <c r="E2405" t="s">
        <v>6</v>
      </c>
      <c r="F2405">
        <v>586</v>
      </c>
      <c r="G2405">
        <v>13692</v>
      </c>
      <c r="H2405">
        <v>2024</v>
      </c>
      <c r="I2405">
        <v>85000</v>
      </c>
      <c r="J2405">
        <v>49810000</v>
      </c>
      <c r="K2405">
        <v>85000</v>
      </c>
      <c r="L2405">
        <v>49810000</v>
      </c>
    </row>
    <row r="2406" spans="1:12" x14ac:dyDescent="0.3">
      <c r="A2406" s="32">
        <v>45323</v>
      </c>
      <c r="B2406">
        <v>2024</v>
      </c>
      <c r="C2406" t="s">
        <v>69</v>
      </c>
      <c r="D2406" t="s">
        <v>13</v>
      </c>
      <c r="E2406" t="s">
        <v>6</v>
      </c>
      <c r="F2406">
        <v>233</v>
      </c>
      <c r="G2406">
        <v>5055</v>
      </c>
      <c r="H2406">
        <v>2024</v>
      </c>
      <c r="I2406">
        <v>85000</v>
      </c>
      <c r="J2406">
        <v>19805000</v>
      </c>
      <c r="K2406">
        <v>85000</v>
      </c>
      <c r="L2406">
        <v>19805000</v>
      </c>
    </row>
    <row r="2407" spans="1:12" x14ac:dyDescent="0.3">
      <c r="A2407" s="32">
        <v>45323</v>
      </c>
      <c r="B2407">
        <v>2024</v>
      </c>
      <c r="C2407" t="s">
        <v>69</v>
      </c>
      <c r="D2407" t="s">
        <v>33</v>
      </c>
      <c r="E2407" t="s">
        <v>6</v>
      </c>
      <c r="F2407">
        <v>990</v>
      </c>
      <c r="G2407">
        <v>4759</v>
      </c>
      <c r="H2407">
        <v>2024</v>
      </c>
      <c r="I2407">
        <v>85000</v>
      </c>
      <c r="J2407">
        <v>84150000</v>
      </c>
      <c r="K2407">
        <v>85000</v>
      </c>
      <c r="L2407">
        <v>84150000</v>
      </c>
    </row>
    <row r="2408" spans="1:12" x14ac:dyDescent="0.3">
      <c r="A2408" s="32">
        <v>45323</v>
      </c>
      <c r="B2408">
        <v>2024</v>
      </c>
      <c r="C2408" t="s">
        <v>69</v>
      </c>
      <c r="D2408" t="s">
        <v>20</v>
      </c>
      <c r="E2408" t="s">
        <v>6</v>
      </c>
      <c r="F2408">
        <v>24</v>
      </c>
      <c r="G2408">
        <v>3334</v>
      </c>
      <c r="H2408">
        <v>2024</v>
      </c>
      <c r="I2408">
        <v>85000</v>
      </c>
      <c r="J2408">
        <v>2040000</v>
      </c>
      <c r="K2408">
        <v>85000</v>
      </c>
      <c r="L2408">
        <v>2040000</v>
      </c>
    </row>
    <row r="2409" spans="1:12" x14ac:dyDescent="0.3">
      <c r="A2409" s="32">
        <v>45323</v>
      </c>
      <c r="B2409">
        <v>2024</v>
      </c>
      <c r="C2409" t="s">
        <v>69</v>
      </c>
      <c r="D2409" t="s">
        <v>22</v>
      </c>
      <c r="E2409" t="s">
        <v>6</v>
      </c>
      <c r="F2409">
        <v>126</v>
      </c>
      <c r="G2409">
        <v>1416</v>
      </c>
      <c r="H2409">
        <v>2024</v>
      </c>
      <c r="I2409">
        <v>85000</v>
      </c>
      <c r="J2409">
        <v>10710000</v>
      </c>
      <c r="K2409">
        <v>85000</v>
      </c>
      <c r="L2409">
        <v>10710000</v>
      </c>
    </row>
    <row r="2410" spans="1:12" x14ac:dyDescent="0.3">
      <c r="A2410" s="32">
        <v>45323</v>
      </c>
      <c r="B2410">
        <v>2024</v>
      </c>
      <c r="C2410" t="s">
        <v>69</v>
      </c>
      <c r="D2410" t="s">
        <v>19</v>
      </c>
      <c r="E2410" t="s">
        <v>6</v>
      </c>
      <c r="F2410">
        <v>384</v>
      </c>
      <c r="G2410">
        <v>4556</v>
      </c>
      <c r="H2410">
        <v>2024</v>
      </c>
      <c r="I2410">
        <v>85000</v>
      </c>
      <c r="J2410">
        <v>32640000</v>
      </c>
      <c r="K2410">
        <v>85000</v>
      </c>
      <c r="L2410">
        <v>32640000</v>
      </c>
    </row>
    <row r="2411" spans="1:12" x14ac:dyDescent="0.3">
      <c r="A2411" s="32">
        <v>45323</v>
      </c>
      <c r="B2411">
        <v>2024</v>
      </c>
      <c r="C2411" t="s">
        <v>69</v>
      </c>
      <c r="D2411" t="s">
        <v>28</v>
      </c>
      <c r="E2411" t="s">
        <v>6</v>
      </c>
      <c r="F2411">
        <v>66</v>
      </c>
      <c r="G2411">
        <v>4926</v>
      </c>
      <c r="H2411">
        <v>2024</v>
      </c>
      <c r="I2411">
        <v>85000</v>
      </c>
      <c r="J2411">
        <v>5610000</v>
      </c>
      <c r="K2411">
        <v>85000</v>
      </c>
      <c r="L2411">
        <v>5610000</v>
      </c>
    </row>
    <row r="2412" spans="1:12" x14ac:dyDescent="0.3">
      <c r="A2412" s="32">
        <v>45323</v>
      </c>
      <c r="B2412">
        <v>2024</v>
      </c>
      <c r="C2412" t="s">
        <v>69</v>
      </c>
      <c r="D2412" t="s">
        <v>17</v>
      </c>
      <c r="E2412" t="s">
        <v>6</v>
      </c>
      <c r="F2412">
        <v>51</v>
      </c>
      <c r="G2412">
        <v>2146</v>
      </c>
      <c r="H2412">
        <v>2024</v>
      </c>
      <c r="I2412">
        <v>85000</v>
      </c>
      <c r="J2412">
        <v>4335000</v>
      </c>
      <c r="K2412">
        <v>85000</v>
      </c>
      <c r="L2412">
        <v>4335000</v>
      </c>
    </row>
    <row r="2413" spans="1:12" x14ac:dyDescent="0.3">
      <c r="A2413" s="32">
        <v>45323</v>
      </c>
      <c r="B2413">
        <v>2024</v>
      </c>
      <c r="C2413" t="s">
        <v>69</v>
      </c>
      <c r="D2413" t="s">
        <v>15</v>
      </c>
      <c r="E2413" t="s">
        <v>6</v>
      </c>
      <c r="F2413">
        <v>3</v>
      </c>
      <c r="G2413">
        <v>1723</v>
      </c>
      <c r="H2413">
        <v>2024</v>
      </c>
      <c r="I2413">
        <v>85000</v>
      </c>
      <c r="J2413">
        <v>255000</v>
      </c>
      <c r="K2413">
        <v>85000</v>
      </c>
      <c r="L2413">
        <v>255000</v>
      </c>
    </row>
    <row r="2414" spans="1:12" x14ac:dyDescent="0.3">
      <c r="A2414" s="32">
        <v>45323</v>
      </c>
      <c r="B2414">
        <v>2024</v>
      </c>
      <c r="C2414" t="s">
        <v>69</v>
      </c>
      <c r="D2414" t="s">
        <v>12</v>
      </c>
      <c r="E2414" t="s">
        <v>6</v>
      </c>
      <c r="F2414">
        <v>24</v>
      </c>
      <c r="G2414">
        <v>1052</v>
      </c>
      <c r="H2414">
        <v>2024</v>
      </c>
      <c r="I2414">
        <v>85000</v>
      </c>
      <c r="J2414">
        <v>2040000</v>
      </c>
      <c r="K2414">
        <v>85000</v>
      </c>
      <c r="L2414">
        <v>2040000</v>
      </c>
    </row>
    <row r="2415" spans="1:12" x14ac:dyDescent="0.3">
      <c r="A2415" s="32">
        <v>45323</v>
      </c>
      <c r="B2415">
        <v>2024</v>
      </c>
      <c r="C2415" t="s">
        <v>69</v>
      </c>
      <c r="D2415" t="s">
        <v>16</v>
      </c>
      <c r="E2415" t="s">
        <v>6</v>
      </c>
      <c r="F2415">
        <v>11</v>
      </c>
      <c r="G2415">
        <v>1890</v>
      </c>
      <c r="H2415">
        <v>2024</v>
      </c>
      <c r="I2415">
        <v>85000</v>
      </c>
      <c r="J2415">
        <v>935000</v>
      </c>
      <c r="K2415">
        <v>85000</v>
      </c>
      <c r="L2415">
        <v>935000</v>
      </c>
    </row>
    <row r="2416" spans="1:12" x14ac:dyDescent="0.3">
      <c r="A2416" s="32">
        <v>45323</v>
      </c>
      <c r="B2416">
        <v>2024</v>
      </c>
      <c r="C2416" t="s">
        <v>69</v>
      </c>
      <c r="D2416" t="s">
        <v>8</v>
      </c>
      <c r="E2416" t="s">
        <v>6</v>
      </c>
      <c r="F2416">
        <v>5</v>
      </c>
      <c r="G2416">
        <v>473</v>
      </c>
      <c r="H2416">
        <v>2024</v>
      </c>
      <c r="I2416">
        <v>85000</v>
      </c>
      <c r="J2416">
        <v>425000</v>
      </c>
      <c r="K2416">
        <v>85000</v>
      </c>
      <c r="L2416">
        <v>425000</v>
      </c>
    </row>
    <row r="2417" spans="1:12" x14ac:dyDescent="0.3">
      <c r="A2417" s="32">
        <v>45352</v>
      </c>
      <c r="B2417">
        <v>2024</v>
      </c>
      <c r="C2417" t="s">
        <v>69</v>
      </c>
      <c r="D2417" t="s">
        <v>37</v>
      </c>
      <c r="E2417" t="s">
        <v>6</v>
      </c>
      <c r="F2417">
        <v>26668</v>
      </c>
      <c r="G2417">
        <v>152563</v>
      </c>
      <c r="H2417">
        <v>2024</v>
      </c>
      <c r="I2417">
        <v>85000</v>
      </c>
      <c r="J2417">
        <v>2266780000</v>
      </c>
      <c r="K2417">
        <v>85000</v>
      </c>
      <c r="L2417">
        <v>2266780000</v>
      </c>
    </row>
    <row r="2418" spans="1:12" x14ac:dyDescent="0.3">
      <c r="A2418" s="32">
        <v>45352</v>
      </c>
      <c r="B2418">
        <v>2024</v>
      </c>
      <c r="C2418" t="s">
        <v>69</v>
      </c>
      <c r="D2418" t="s">
        <v>40</v>
      </c>
      <c r="E2418" t="s">
        <v>6</v>
      </c>
      <c r="F2418">
        <v>7799</v>
      </c>
      <c r="G2418">
        <v>210216</v>
      </c>
      <c r="H2418">
        <v>2024</v>
      </c>
      <c r="I2418">
        <v>85000</v>
      </c>
      <c r="J2418">
        <v>662915000</v>
      </c>
      <c r="K2418">
        <v>85000</v>
      </c>
      <c r="L2418">
        <v>662915000</v>
      </c>
    </row>
    <row r="2419" spans="1:12" x14ac:dyDescent="0.3">
      <c r="A2419" s="32">
        <v>45352</v>
      </c>
      <c r="B2419">
        <v>2024</v>
      </c>
      <c r="C2419" t="s">
        <v>69</v>
      </c>
      <c r="D2419" t="s">
        <v>35</v>
      </c>
      <c r="E2419" t="s">
        <v>6</v>
      </c>
      <c r="F2419">
        <v>22742</v>
      </c>
      <c r="G2419">
        <v>123800</v>
      </c>
      <c r="H2419">
        <v>2024</v>
      </c>
      <c r="I2419">
        <v>85000</v>
      </c>
      <c r="J2419">
        <v>1933070000</v>
      </c>
      <c r="K2419">
        <v>85000</v>
      </c>
      <c r="L2419">
        <v>1933070000</v>
      </c>
    </row>
    <row r="2420" spans="1:12" x14ac:dyDescent="0.3">
      <c r="A2420" s="32">
        <v>45352</v>
      </c>
      <c r="B2420">
        <v>2024</v>
      </c>
      <c r="C2420" t="s">
        <v>69</v>
      </c>
      <c r="D2420" t="s">
        <v>39</v>
      </c>
      <c r="E2420" t="s">
        <v>6</v>
      </c>
      <c r="F2420">
        <v>13350</v>
      </c>
      <c r="G2420">
        <v>124071</v>
      </c>
      <c r="H2420">
        <v>2024</v>
      </c>
      <c r="I2420">
        <v>85000</v>
      </c>
      <c r="J2420">
        <v>1134750000</v>
      </c>
      <c r="K2420">
        <v>85000</v>
      </c>
      <c r="L2420">
        <v>1134750000</v>
      </c>
    </row>
    <row r="2421" spans="1:12" x14ac:dyDescent="0.3">
      <c r="A2421" s="32">
        <v>45352</v>
      </c>
      <c r="B2421">
        <v>2024</v>
      </c>
      <c r="C2421" t="s">
        <v>69</v>
      </c>
      <c r="D2421" t="s">
        <v>38</v>
      </c>
      <c r="E2421" t="s">
        <v>6</v>
      </c>
      <c r="F2421">
        <v>7933</v>
      </c>
      <c r="G2421">
        <v>89538</v>
      </c>
      <c r="H2421">
        <v>2024</v>
      </c>
      <c r="I2421">
        <v>85000</v>
      </c>
      <c r="J2421">
        <v>674305000</v>
      </c>
      <c r="K2421">
        <v>85000</v>
      </c>
      <c r="L2421">
        <v>674305000</v>
      </c>
    </row>
    <row r="2422" spans="1:12" x14ac:dyDescent="0.3">
      <c r="A2422" s="32">
        <v>45352</v>
      </c>
      <c r="B2422">
        <v>2024</v>
      </c>
      <c r="C2422" t="s">
        <v>69</v>
      </c>
      <c r="D2422" t="s">
        <v>23</v>
      </c>
      <c r="E2422" t="s">
        <v>6</v>
      </c>
      <c r="F2422">
        <v>5002</v>
      </c>
      <c r="G2422">
        <v>31599</v>
      </c>
      <c r="H2422">
        <v>2024</v>
      </c>
      <c r="I2422">
        <v>85000</v>
      </c>
      <c r="J2422">
        <v>425170000</v>
      </c>
      <c r="K2422">
        <v>85000</v>
      </c>
      <c r="L2422">
        <v>425170000</v>
      </c>
    </row>
    <row r="2423" spans="1:12" x14ac:dyDescent="0.3">
      <c r="A2423" s="32">
        <v>45352</v>
      </c>
      <c r="B2423">
        <v>2024</v>
      </c>
      <c r="C2423" t="s">
        <v>69</v>
      </c>
      <c r="D2423" t="s">
        <v>36</v>
      </c>
      <c r="E2423" t="s">
        <v>6</v>
      </c>
      <c r="F2423">
        <v>8393</v>
      </c>
      <c r="G2423">
        <v>42909</v>
      </c>
      <c r="H2423">
        <v>2024</v>
      </c>
      <c r="I2423">
        <v>85000</v>
      </c>
      <c r="J2423">
        <v>713405000</v>
      </c>
      <c r="K2423">
        <v>85000</v>
      </c>
      <c r="L2423">
        <v>713405000</v>
      </c>
    </row>
    <row r="2424" spans="1:12" x14ac:dyDescent="0.3">
      <c r="A2424" s="32">
        <v>45352</v>
      </c>
      <c r="B2424">
        <v>2024</v>
      </c>
      <c r="C2424" t="s">
        <v>69</v>
      </c>
      <c r="D2424" t="s">
        <v>34</v>
      </c>
      <c r="E2424" t="s">
        <v>6</v>
      </c>
      <c r="F2424">
        <v>8496</v>
      </c>
      <c r="G2424">
        <v>94822</v>
      </c>
      <c r="H2424">
        <v>2024</v>
      </c>
      <c r="I2424">
        <v>85000</v>
      </c>
      <c r="J2424">
        <v>722160000</v>
      </c>
      <c r="K2424">
        <v>85000</v>
      </c>
      <c r="L2424">
        <v>722160000</v>
      </c>
    </row>
    <row r="2425" spans="1:12" x14ac:dyDescent="0.3">
      <c r="A2425" s="32">
        <v>45352</v>
      </c>
      <c r="B2425">
        <v>2024</v>
      </c>
      <c r="C2425" t="s">
        <v>69</v>
      </c>
      <c r="D2425" t="s">
        <v>21</v>
      </c>
      <c r="E2425" t="s">
        <v>6</v>
      </c>
      <c r="F2425">
        <v>2584</v>
      </c>
      <c r="G2425">
        <v>102949</v>
      </c>
      <c r="H2425">
        <v>2024</v>
      </c>
      <c r="I2425">
        <v>85000</v>
      </c>
      <c r="J2425">
        <v>219640000</v>
      </c>
      <c r="K2425">
        <v>85000</v>
      </c>
      <c r="L2425">
        <v>219640000</v>
      </c>
    </row>
    <row r="2426" spans="1:12" x14ac:dyDescent="0.3">
      <c r="A2426" s="32">
        <v>45352</v>
      </c>
      <c r="B2426">
        <v>2024</v>
      </c>
      <c r="C2426" t="s">
        <v>69</v>
      </c>
      <c r="D2426" t="s">
        <v>24</v>
      </c>
      <c r="E2426" t="s">
        <v>6</v>
      </c>
      <c r="F2426">
        <v>5772</v>
      </c>
      <c r="G2426">
        <v>95405</v>
      </c>
      <c r="H2426">
        <v>2024</v>
      </c>
      <c r="I2426">
        <v>85000</v>
      </c>
      <c r="J2426">
        <v>490620000</v>
      </c>
      <c r="K2426">
        <v>85000</v>
      </c>
      <c r="L2426">
        <v>490620000</v>
      </c>
    </row>
    <row r="2427" spans="1:12" x14ac:dyDescent="0.3">
      <c r="A2427" s="32">
        <v>45352</v>
      </c>
      <c r="B2427">
        <v>2024</v>
      </c>
      <c r="C2427" t="s">
        <v>69</v>
      </c>
      <c r="D2427" t="s">
        <v>32</v>
      </c>
      <c r="E2427" t="s">
        <v>6</v>
      </c>
      <c r="F2427">
        <v>7057</v>
      </c>
      <c r="G2427">
        <v>69119</v>
      </c>
      <c r="H2427">
        <v>2024</v>
      </c>
      <c r="I2427">
        <v>85000</v>
      </c>
      <c r="J2427">
        <v>599845000</v>
      </c>
      <c r="K2427">
        <v>85000</v>
      </c>
      <c r="L2427">
        <v>599845000</v>
      </c>
    </row>
    <row r="2428" spans="1:12" x14ac:dyDescent="0.3">
      <c r="A2428" s="32">
        <v>45352</v>
      </c>
      <c r="B2428">
        <v>2024</v>
      </c>
      <c r="C2428" t="s">
        <v>69</v>
      </c>
      <c r="D2428" t="s">
        <v>10</v>
      </c>
      <c r="E2428" t="s">
        <v>6</v>
      </c>
      <c r="F2428">
        <v>767</v>
      </c>
      <c r="G2428">
        <v>42612</v>
      </c>
      <c r="H2428">
        <v>2024</v>
      </c>
      <c r="I2428">
        <v>85000</v>
      </c>
      <c r="J2428">
        <v>65195000</v>
      </c>
      <c r="K2428">
        <v>85000</v>
      </c>
      <c r="L2428">
        <v>65195000</v>
      </c>
    </row>
    <row r="2429" spans="1:12" x14ac:dyDescent="0.3">
      <c r="A2429" s="32">
        <v>45352</v>
      </c>
      <c r="B2429">
        <v>2024</v>
      </c>
      <c r="C2429" t="s">
        <v>69</v>
      </c>
      <c r="D2429" t="s">
        <v>11</v>
      </c>
      <c r="E2429" t="s">
        <v>6</v>
      </c>
      <c r="F2429">
        <v>3610</v>
      </c>
      <c r="G2429">
        <v>46046</v>
      </c>
      <c r="H2429">
        <v>2024</v>
      </c>
      <c r="I2429">
        <v>85000</v>
      </c>
      <c r="J2429">
        <v>306850000</v>
      </c>
      <c r="K2429">
        <v>85000</v>
      </c>
      <c r="L2429">
        <v>306850000</v>
      </c>
    </row>
    <row r="2430" spans="1:12" x14ac:dyDescent="0.3">
      <c r="A2430" s="32">
        <v>45352</v>
      </c>
      <c r="B2430">
        <v>2024</v>
      </c>
      <c r="C2430" t="s">
        <v>69</v>
      </c>
      <c r="D2430" t="s">
        <v>26</v>
      </c>
      <c r="E2430" t="s">
        <v>6</v>
      </c>
      <c r="F2430">
        <v>1514</v>
      </c>
      <c r="G2430">
        <v>35877</v>
      </c>
      <c r="H2430">
        <v>2024</v>
      </c>
      <c r="I2430">
        <v>85000</v>
      </c>
      <c r="J2430">
        <v>128690000</v>
      </c>
      <c r="K2430">
        <v>85000</v>
      </c>
      <c r="L2430">
        <v>128690000</v>
      </c>
    </row>
    <row r="2431" spans="1:12" x14ac:dyDescent="0.3">
      <c r="A2431" s="32">
        <v>45352</v>
      </c>
      <c r="B2431">
        <v>2024</v>
      </c>
      <c r="C2431" t="s">
        <v>69</v>
      </c>
      <c r="D2431" t="s">
        <v>41</v>
      </c>
      <c r="E2431" t="s">
        <v>6</v>
      </c>
      <c r="F2431">
        <v>2159</v>
      </c>
      <c r="G2431">
        <v>69871</v>
      </c>
      <c r="H2431">
        <v>2024</v>
      </c>
      <c r="I2431">
        <v>85000</v>
      </c>
      <c r="J2431">
        <v>183515000</v>
      </c>
      <c r="K2431">
        <v>85000</v>
      </c>
      <c r="L2431">
        <v>183515000</v>
      </c>
    </row>
    <row r="2432" spans="1:12" x14ac:dyDescent="0.3">
      <c r="A2432" s="32">
        <v>45352</v>
      </c>
      <c r="B2432">
        <v>2024</v>
      </c>
      <c r="C2432" t="s">
        <v>69</v>
      </c>
      <c r="D2432" t="s">
        <v>30</v>
      </c>
      <c r="E2432" t="s">
        <v>6</v>
      </c>
      <c r="F2432">
        <v>1387</v>
      </c>
      <c r="G2432">
        <v>41778</v>
      </c>
      <c r="H2432">
        <v>2024</v>
      </c>
      <c r="I2432">
        <v>85000</v>
      </c>
      <c r="J2432">
        <v>117895000</v>
      </c>
      <c r="K2432">
        <v>85000</v>
      </c>
      <c r="L2432">
        <v>117895000</v>
      </c>
    </row>
    <row r="2433" spans="1:12" x14ac:dyDescent="0.3">
      <c r="A2433" s="32">
        <v>45352</v>
      </c>
      <c r="B2433">
        <v>2024</v>
      </c>
      <c r="C2433" t="s">
        <v>69</v>
      </c>
      <c r="D2433" t="s">
        <v>31</v>
      </c>
      <c r="E2433" t="s">
        <v>6</v>
      </c>
      <c r="F2433">
        <v>824</v>
      </c>
      <c r="G2433">
        <v>38149</v>
      </c>
      <c r="H2433">
        <v>2024</v>
      </c>
      <c r="I2433">
        <v>85000</v>
      </c>
      <c r="J2433">
        <v>70040000</v>
      </c>
      <c r="K2433">
        <v>85000</v>
      </c>
      <c r="L2433">
        <v>70040000</v>
      </c>
    </row>
    <row r="2434" spans="1:12" x14ac:dyDescent="0.3">
      <c r="A2434" s="32">
        <v>45352</v>
      </c>
      <c r="B2434">
        <v>2024</v>
      </c>
      <c r="C2434" t="s">
        <v>69</v>
      </c>
      <c r="D2434" t="s">
        <v>33</v>
      </c>
      <c r="E2434" t="s">
        <v>6</v>
      </c>
      <c r="F2434">
        <v>1745</v>
      </c>
      <c r="G2434">
        <v>5018</v>
      </c>
      <c r="H2434">
        <v>2024</v>
      </c>
      <c r="I2434">
        <v>85000</v>
      </c>
      <c r="J2434">
        <v>148325000</v>
      </c>
      <c r="K2434">
        <v>85000</v>
      </c>
      <c r="L2434">
        <v>148325000</v>
      </c>
    </row>
    <row r="2435" spans="1:12" x14ac:dyDescent="0.3">
      <c r="A2435" s="32">
        <v>45352</v>
      </c>
      <c r="B2435">
        <v>2024</v>
      </c>
      <c r="C2435" t="s">
        <v>69</v>
      </c>
      <c r="D2435" t="s">
        <v>27</v>
      </c>
      <c r="E2435" t="s">
        <v>6</v>
      </c>
      <c r="F2435">
        <v>579</v>
      </c>
      <c r="G2435">
        <v>12506</v>
      </c>
      <c r="H2435">
        <v>2024</v>
      </c>
      <c r="I2435">
        <v>85000</v>
      </c>
      <c r="J2435">
        <v>49215000</v>
      </c>
      <c r="K2435">
        <v>85000</v>
      </c>
      <c r="L2435">
        <v>49215000</v>
      </c>
    </row>
    <row r="2436" spans="1:12" x14ac:dyDescent="0.3">
      <c r="A2436" s="32">
        <v>45352</v>
      </c>
      <c r="B2436">
        <v>2024</v>
      </c>
      <c r="C2436" t="s">
        <v>69</v>
      </c>
      <c r="D2436" t="s">
        <v>13</v>
      </c>
      <c r="E2436" t="s">
        <v>6</v>
      </c>
      <c r="F2436">
        <v>297</v>
      </c>
      <c r="G2436">
        <v>6600</v>
      </c>
      <c r="H2436">
        <v>2024</v>
      </c>
      <c r="I2436">
        <v>85000</v>
      </c>
      <c r="J2436">
        <v>25245000</v>
      </c>
      <c r="K2436">
        <v>85000</v>
      </c>
      <c r="L2436">
        <v>25245000</v>
      </c>
    </row>
    <row r="2437" spans="1:12" x14ac:dyDescent="0.3">
      <c r="A2437" s="32">
        <v>45352</v>
      </c>
      <c r="B2437">
        <v>2024</v>
      </c>
      <c r="C2437" t="s">
        <v>69</v>
      </c>
      <c r="D2437" t="s">
        <v>20</v>
      </c>
      <c r="E2437" t="s">
        <v>6</v>
      </c>
      <c r="F2437">
        <v>41</v>
      </c>
      <c r="G2437">
        <v>3728</v>
      </c>
      <c r="H2437">
        <v>2024</v>
      </c>
      <c r="I2437">
        <v>85000</v>
      </c>
      <c r="J2437">
        <v>3485000</v>
      </c>
      <c r="K2437">
        <v>85000</v>
      </c>
      <c r="L2437">
        <v>3485000</v>
      </c>
    </row>
    <row r="2438" spans="1:12" x14ac:dyDescent="0.3">
      <c r="A2438" s="32">
        <v>45352</v>
      </c>
      <c r="B2438">
        <v>2024</v>
      </c>
      <c r="C2438" t="s">
        <v>69</v>
      </c>
      <c r="D2438" t="s">
        <v>22</v>
      </c>
      <c r="E2438" t="s">
        <v>6</v>
      </c>
      <c r="F2438">
        <v>215</v>
      </c>
      <c r="G2438">
        <v>1525</v>
      </c>
      <c r="H2438">
        <v>2024</v>
      </c>
      <c r="I2438">
        <v>85000</v>
      </c>
      <c r="J2438">
        <v>18275000</v>
      </c>
      <c r="K2438">
        <v>85000</v>
      </c>
      <c r="L2438">
        <v>18275000</v>
      </c>
    </row>
    <row r="2439" spans="1:12" x14ac:dyDescent="0.3">
      <c r="A2439" s="32">
        <v>45352</v>
      </c>
      <c r="B2439">
        <v>2024</v>
      </c>
      <c r="C2439" t="s">
        <v>69</v>
      </c>
      <c r="D2439" t="s">
        <v>19</v>
      </c>
      <c r="E2439" t="s">
        <v>6</v>
      </c>
      <c r="F2439">
        <v>477</v>
      </c>
      <c r="G2439">
        <v>4337</v>
      </c>
      <c r="H2439">
        <v>2024</v>
      </c>
      <c r="I2439">
        <v>85000</v>
      </c>
      <c r="J2439">
        <v>40545000</v>
      </c>
      <c r="K2439">
        <v>85000</v>
      </c>
      <c r="L2439">
        <v>40545000</v>
      </c>
    </row>
    <row r="2440" spans="1:12" x14ac:dyDescent="0.3">
      <c r="A2440" s="32">
        <v>45352</v>
      </c>
      <c r="B2440">
        <v>2024</v>
      </c>
      <c r="C2440" t="s">
        <v>69</v>
      </c>
      <c r="D2440" t="s">
        <v>16</v>
      </c>
      <c r="E2440" t="s">
        <v>6</v>
      </c>
      <c r="F2440">
        <v>4</v>
      </c>
      <c r="G2440">
        <v>2223</v>
      </c>
      <c r="H2440">
        <v>2024</v>
      </c>
      <c r="I2440">
        <v>85000</v>
      </c>
      <c r="J2440">
        <v>340000</v>
      </c>
      <c r="K2440">
        <v>85000</v>
      </c>
      <c r="L2440">
        <v>340000</v>
      </c>
    </row>
    <row r="2441" spans="1:12" x14ac:dyDescent="0.3">
      <c r="A2441" s="32">
        <v>45352</v>
      </c>
      <c r="B2441">
        <v>2024</v>
      </c>
      <c r="C2441" t="s">
        <v>69</v>
      </c>
      <c r="D2441" t="s">
        <v>28</v>
      </c>
      <c r="E2441" t="s">
        <v>6</v>
      </c>
      <c r="F2441">
        <v>90</v>
      </c>
      <c r="G2441">
        <v>4737</v>
      </c>
      <c r="H2441">
        <v>2024</v>
      </c>
      <c r="I2441">
        <v>85000</v>
      </c>
      <c r="J2441">
        <v>7650000</v>
      </c>
      <c r="K2441">
        <v>85000</v>
      </c>
      <c r="L2441">
        <v>7650000</v>
      </c>
    </row>
    <row r="2442" spans="1:12" x14ac:dyDescent="0.3">
      <c r="A2442" s="32">
        <v>45352</v>
      </c>
      <c r="B2442">
        <v>2024</v>
      </c>
      <c r="C2442" t="s">
        <v>69</v>
      </c>
      <c r="D2442" t="s">
        <v>17</v>
      </c>
      <c r="E2442" t="s">
        <v>6</v>
      </c>
      <c r="F2442">
        <v>58</v>
      </c>
      <c r="G2442">
        <v>1932</v>
      </c>
      <c r="H2442">
        <v>2024</v>
      </c>
      <c r="I2442">
        <v>85000</v>
      </c>
      <c r="J2442">
        <v>4930000</v>
      </c>
      <c r="K2442">
        <v>85000</v>
      </c>
      <c r="L2442">
        <v>4930000</v>
      </c>
    </row>
    <row r="2443" spans="1:12" x14ac:dyDescent="0.3">
      <c r="A2443" s="32">
        <v>45352</v>
      </c>
      <c r="B2443">
        <v>2024</v>
      </c>
      <c r="C2443" t="s">
        <v>69</v>
      </c>
      <c r="D2443" t="s">
        <v>12</v>
      </c>
      <c r="E2443" t="s">
        <v>6</v>
      </c>
      <c r="F2443">
        <v>25</v>
      </c>
      <c r="G2443">
        <v>780</v>
      </c>
      <c r="H2443">
        <v>2024</v>
      </c>
      <c r="I2443">
        <v>85000</v>
      </c>
      <c r="J2443">
        <v>2125000</v>
      </c>
      <c r="K2443">
        <v>85000</v>
      </c>
      <c r="L2443">
        <v>2125000</v>
      </c>
    </row>
    <row r="2444" spans="1:12" x14ac:dyDescent="0.3">
      <c r="A2444" s="32">
        <v>45352</v>
      </c>
      <c r="B2444">
        <v>2024</v>
      </c>
      <c r="C2444" t="s">
        <v>69</v>
      </c>
      <c r="D2444" t="s">
        <v>15</v>
      </c>
      <c r="E2444" t="s">
        <v>6</v>
      </c>
      <c r="F2444">
        <v>13</v>
      </c>
      <c r="G2444">
        <v>1394</v>
      </c>
      <c r="H2444">
        <v>2024</v>
      </c>
      <c r="I2444">
        <v>85000</v>
      </c>
      <c r="J2444">
        <v>1105000</v>
      </c>
      <c r="K2444">
        <v>85000</v>
      </c>
      <c r="L2444">
        <v>1105000</v>
      </c>
    </row>
    <row r="2445" spans="1:12" x14ac:dyDescent="0.3">
      <c r="A2445" s="32">
        <v>45352</v>
      </c>
      <c r="B2445">
        <v>2024</v>
      </c>
      <c r="C2445" t="s">
        <v>69</v>
      </c>
      <c r="D2445" t="s">
        <v>8</v>
      </c>
      <c r="E2445" t="s">
        <v>6</v>
      </c>
      <c r="F2445">
        <v>2</v>
      </c>
      <c r="G2445">
        <v>447</v>
      </c>
      <c r="H2445">
        <v>2024</v>
      </c>
      <c r="I2445">
        <v>85000</v>
      </c>
      <c r="J2445">
        <v>170000</v>
      </c>
      <c r="K2445">
        <v>85000</v>
      </c>
      <c r="L2445">
        <v>170000</v>
      </c>
    </row>
    <row r="2446" spans="1:12" x14ac:dyDescent="0.3">
      <c r="A2446" s="32">
        <v>45352</v>
      </c>
      <c r="B2446">
        <v>2024</v>
      </c>
      <c r="C2446" t="s">
        <v>69</v>
      </c>
      <c r="D2446" t="s">
        <v>18</v>
      </c>
      <c r="E2446" t="s">
        <v>6</v>
      </c>
      <c r="F2446">
        <v>2</v>
      </c>
      <c r="G2446">
        <v>1180</v>
      </c>
      <c r="H2446">
        <v>2024</v>
      </c>
      <c r="I2446">
        <v>85000</v>
      </c>
      <c r="J2446">
        <v>170000</v>
      </c>
      <c r="K2446">
        <v>85000</v>
      </c>
      <c r="L2446">
        <v>170000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1A565-ED51-401C-80CF-489000203AF5}">
  <sheetPr codeName="Sheet10"/>
  <dimension ref="A1:C37"/>
  <sheetViews>
    <sheetView workbookViewId="0">
      <selection activeCell="B6" sqref="B6"/>
    </sheetView>
  </sheetViews>
  <sheetFormatPr defaultRowHeight="14.4" x14ac:dyDescent="0.3"/>
  <cols>
    <col min="1" max="1" width="9.5546875" bestFit="1" customWidth="1"/>
    <col min="2" max="2" width="11.77734375" customWidth="1"/>
    <col min="3" max="3" width="9.109375" customWidth="1"/>
  </cols>
  <sheetData>
    <row r="1" spans="1:3" x14ac:dyDescent="0.3">
      <c r="A1" s="3" t="s">
        <v>0</v>
      </c>
      <c r="B1" t="s">
        <v>74</v>
      </c>
      <c r="C1" t="s">
        <v>73</v>
      </c>
    </row>
    <row r="2" spans="1:3" x14ac:dyDescent="0.3">
      <c r="A2" s="3">
        <v>44287</v>
      </c>
      <c r="B2">
        <v>2022</v>
      </c>
      <c r="C2" t="s">
        <v>72</v>
      </c>
    </row>
    <row r="3" spans="1:3" x14ac:dyDescent="0.3">
      <c r="A3" s="3">
        <v>44317</v>
      </c>
      <c r="B3">
        <v>2022</v>
      </c>
      <c r="C3" t="s">
        <v>72</v>
      </c>
    </row>
    <row r="4" spans="1:3" x14ac:dyDescent="0.3">
      <c r="A4" s="3">
        <v>44348</v>
      </c>
      <c r="B4">
        <v>2022</v>
      </c>
      <c r="C4" t="s">
        <v>72</v>
      </c>
    </row>
    <row r="5" spans="1:3" x14ac:dyDescent="0.3">
      <c r="A5" s="3">
        <v>44378</v>
      </c>
      <c r="B5">
        <v>2022</v>
      </c>
      <c r="C5" t="s">
        <v>71</v>
      </c>
    </row>
    <row r="6" spans="1:3" x14ac:dyDescent="0.3">
      <c r="A6" s="3">
        <v>44409</v>
      </c>
      <c r="B6">
        <v>2022</v>
      </c>
      <c r="C6" t="s">
        <v>71</v>
      </c>
    </row>
    <row r="7" spans="1:3" x14ac:dyDescent="0.3">
      <c r="A7" s="3">
        <v>44440</v>
      </c>
      <c r="B7">
        <v>2022</v>
      </c>
      <c r="C7" t="s">
        <v>71</v>
      </c>
    </row>
    <row r="8" spans="1:3" x14ac:dyDescent="0.3">
      <c r="A8" s="3">
        <v>44470</v>
      </c>
      <c r="B8">
        <v>2022</v>
      </c>
      <c r="C8" t="s">
        <v>70</v>
      </c>
    </row>
    <row r="9" spans="1:3" x14ac:dyDescent="0.3">
      <c r="A9" s="3">
        <v>44501</v>
      </c>
      <c r="B9">
        <v>2022</v>
      </c>
      <c r="C9" t="s">
        <v>70</v>
      </c>
    </row>
    <row r="10" spans="1:3" x14ac:dyDescent="0.3">
      <c r="A10" s="3">
        <v>44531</v>
      </c>
      <c r="B10">
        <v>2022</v>
      </c>
      <c r="C10" t="s">
        <v>70</v>
      </c>
    </row>
    <row r="11" spans="1:3" x14ac:dyDescent="0.3">
      <c r="A11" s="3">
        <v>44562</v>
      </c>
      <c r="B11">
        <v>2022</v>
      </c>
      <c r="C11" t="s">
        <v>69</v>
      </c>
    </row>
    <row r="12" spans="1:3" x14ac:dyDescent="0.3">
      <c r="A12" s="3">
        <v>44593</v>
      </c>
      <c r="B12">
        <v>2022</v>
      </c>
      <c r="C12" t="s">
        <v>69</v>
      </c>
    </row>
    <row r="13" spans="1:3" x14ac:dyDescent="0.3">
      <c r="A13" s="3">
        <v>44621</v>
      </c>
      <c r="B13">
        <v>2022</v>
      </c>
      <c r="C13" t="s">
        <v>69</v>
      </c>
    </row>
    <row r="14" spans="1:3" x14ac:dyDescent="0.3">
      <c r="A14" s="3">
        <v>44652</v>
      </c>
      <c r="B14">
        <v>2023</v>
      </c>
      <c r="C14" t="s">
        <v>72</v>
      </c>
    </row>
    <row r="15" spans="1:3" x14ac:dyDescent="0.3">
      <c r="A15" s="3">
        <v>44682</v>
      </c>
      <c r="B15">
        <v>2023</v>
      </c>
      <c r="C15" t="s">
        <v>72</v>
      </c>
    </row>
    <row r="16" spans="1:3" x14ac:dyDescent="0.3">
      <c r="A16" s="3">
        <v>44713</v>
      </c>
      <c r="B16">
        <v>2023</v>
      </c>
      <c r="C16" t="s">
        <v>72</v>
      </c>
    </row>
    <row r="17" spans="1:3" x14ac:dyDescent="0.3">
      <c r="A17" s="3">
        <v>44743</v>
      </c>
      <c r="B17">
        <v>2023</v>
      </c>
      <c r="C17" t="s">
        <v>71</v>
      </c>
    </row>
    <row r="18" spans="1:3" x14ac:dyDescent="0.3">
      <c r="A18" s="3">
        <v>44774</v>
      </c>
      <c r="B18">
        <v>2023</v>
      </c>
      <c r="C18" t="s">
        <v>71</v>
      </c>
    </row>
    <row r="19" spans="1:3" x14ac:dyDescent="0.3">
      <c r="A19" s="3">
        <v>44805</v>
      </c>
      <c r="B19">
        <v>2023</v>
      </c>
      <c r="C19" t="s">
        <v>71</v>
      </c>
    </row>
    <row r="20" spans="1:3" x14ac:dyDescent="0.3">
      <c r="A20" s="3">
        <v>44835</v>
      </c>
      <c r="B20">
        <v>2023</v>
      </c>
      <c r="C20" t="s">
        <v>70</v>
      </c>
    </row>
    <row r="21" spans="1:3" x14ac:dyDescent="0.3">
      <c r="A21" s="3">
        <v>44866</v>
      </c>
      <c r="B21">
        <v>2023</v>
      </c>
      <c r="C21" t="s">
        <v>70</v>
      </c>
    </row>
    <row r="22" spans="1:3" x14ac:dyDescent="0.3">
      <c r="A22" s="3">
        <v>44896</v>
      </c>
      <c r="B22">
        <v>2023</v>
      </c>
      <c r="C22" t="s">
        <v>70</v>
      </c>
    </row>
    <row r="23" spans="1:3" x14ac:dyDescent="0.3">
      <c r="A23" s="3">
        <v>44927</v>
      </c>
      <c r="B23">
        <v>2023</v>
      </c>
      <c r="C23" t="s">
        <v>69</v>
      </c>
    </row>
    <row r="24" spans="1:3" x14ac:dyDescent="0.3">
      <c r="A24" s="3">
        <v>44958</v>
      </c>
      <c r="B24">
        <v>2023</v>
      </c>
      <c r="C24" t="s">
        <v>69</v>
      </c>
    </row>
    <row r="25" spans="1:3" x14ac:dyDescent="0.3">
      <c r="A25" s="3">
        <v>44986</v>
      </c>
      <c r="B25">
        <v>2023</v>
      </c>
      <c r="C25" t="s">
        <v>69</v>
      </c>
    </row>
    <row r="26" spans="1:3" x14ac:dyDescent="0.3">
      <c r="A26" s="3">
        <v>45017</v>
      </c>
      <c r="B26">
        <v>2024</v>
      </c>
      <c r="C26" t="s">
        <v>72</v>
      </c>
    </row>
    <row r="27" spans="1:3" x14ac:dyDescent="0.3">
      <c r="A27" s="3">
        <v>45047</v>
      </c>
      <c r="B27">
        <v>2024</v>
      </c>
      <c r="C27" t="s">
        <v>72</v>
      </c>
    </row>
    <row r="28" spans="1:3" x14ac:dyDescent="0.3">
      <c r="A28" s="3">
        <v>45078</v>
      </c>
      <c r="B28">
        <v>2024</v>
      </c>
      <c r="C28" t="s">
        <v>72</v>
      </c>
    </row>
    <row r="29" spans="1:3" x14ac:dyDescent="0.3">
      <c r="A29" s="3">
        <v>45108</v>
      </c>
      <c r="B29">
        <v>2024</v>
      </c>
      <c r="C29" t="s">
        <v>71</v>
      </c>
    </row>
    <row r="30" spans="1:3" x14ac:dyDescent="0.3">
      <c r="A30" s="3">
        <v>45139</v>
      </c>
      <c r="B30">
        <v>2024</v>
      </c>
      <c r="C30" t="s">
        <v>71</v>
      </c>
    </row>
    <row r="31" spans="1:3" x14ac:dyDescent="0.3">
      <c r="A31" s="3">
        <v>45170</v>
      </c>
      <c r="B31">
        <v>2024</v>
      </c>
      <c r="C31" t="s">
        <v>71</v>
      </c>
    </row>
    <row r="32" spans="1:3" x14ac:dyDescent="0.3">
      <c r="A32" s="3">
        <v>45200</v>
      </c>
      <c r="B32">
        <v>2024</v>
      </c>
      <c r="C32" t="s">
        <v>70</v>
      </c>
    </row>
    <row r="33" spans="1:3" x14ac:dyDescent="0.3">
      <c r="A33" s="3">
        <v>45231</v>
      </c>
      <c r="B33">
        <v>2024</v>
      </c>
      <c r="C33" t="s">
        <v>70</v>
      </c>
    </row>
    <row r="34" spans="1:3" x14ac:dyDescent="0.3">
      <c r="A34" s="3">
        <v>45261</v>
      </c>
      <c r="B34">
        <v>2024</v>
      </c>
      <c r="C34" t="s">
        <v>70</v>
      </c>
    </row>
    <row r="35" spans="1:3" x14ac:dyDescent="0.3">
      <c r="A35" s="3">
        <v>45292</v>
      </c>
      <c r="B35">
        <v>2024</v>
      </c>
      <c r="C35" t="s">
        <v>69</v>
      </c>
    </row>
    <row r="36" spans="1:3" x14ac:dyDescent="0.3">
      <c r="A36" s="3">
        <v>45323</v>
      </c>
      <c r="B36">
        <v>2024</v>
      </c>
      <c r="C36" t="s">
        <v>69</v>
      </c>
    </row>
    <row r="37" spans="1:3" x14ac:dyDescent="0.3">
      <c r="A37" s="3">
        <v>45352</v>
      </c>
      <c r="B37">
        <v>2024</v>
      </c>
      <c r="C37" t="s">
        <v>69</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204F-2AE6-4581-9AAB-5C5D45E0A1D4}">
  <sheetPr codeName="Sheet11"/>
  <dimension ref="A3:R96"/>
  <sheetViews>
    <sheetView topLeftCell="A78" zoomScale="71" workbookViewId="0">
      <selection activeCell="B93" sqref="B93"/>
    </sheetView>
  </sheetViews>
  <sheetFormatPr defaultRowHeight="14.4" x14ac:dyDescent="0.3"/>
  <cols>
    <col min="1" max="1" width="13.77734375" bestFit="1" customWidth="1"/>
    <col min="2" max="2" width="33.77734375" bestFit="1" customWidth="1"/>
    <col min="3" max="4" width="13.109375" bestFit="1" customWidth="1"/>
    <col min="5" max="5" width="12.88671875" bestFit="1" customWidth="1"/>
    <col min="6" max="8" width="12.77734375" bestFit="1" customWidth="1"/>
    <col min="9" max="9" width="14" bestFit="1" customWidth="1"/>
    <col min="10" max="18" width="12.77734375" bestFit="1" customWidth="1"/>
    <col min="19" max="36" width="15.5546875" bestFit="1" customWidth="1"/>
    <col min="37" max="37" width="10.77734375" bestFit="1" customWidth="1"/>
  </cols>
  <sheetData>
    <row r="3" spans="1:18" x14ac:dyDescent="0.3">
      <c r="A3" s="4" t="s">
        <v>119</v>
      </c>
      <c r="B3" s="4" t="s">
        <v>84</v>
      </c>
    </row>
    <row r="4" spans="1:18" x14ac:dyDescent="0.3">
      <c r="B4" t="s">
        <v>85</v>
      </c>
      <c r="E4" t="s">
        <v>115</v>
      </c>
      <c r="F4" t="s">
        <v>79</v>
      </c>
      <c r="J4" t="s">
        <v>112</v>
      </c>
      <c r="K4" t="s">
        <v>86</v>
      </c>
      <c r="O4" t="s">
        <v>113</v>
      </c>
      <c r="P4" t="s">
        <v>87</v>
      </c>
      <c r="Q4" t="s">
        <v>114</v>
      </c>
      <c r="R4" t="s">
        <v>75</v>
      </c>
    </row>
    <row r="5" spans="1:18" x14ac:dyDescent="0.3">
      <c r="B5" t="s">
        <v>81</v>
      </c>
      <c r="C5" t="s">
        <v>82</v>
      </c>
      <c r="D5" t="s">
        <v>83</v>
      </c>
      <c r="F5" t="s">
        <v>80</v>
      </c>
      <c r="G5" t="s">
        <v>81</v>
      </c>
      <c r="H5" t="s">
        <v>82</v>
      </c>
      <c r="I5" t="s">
        <v>83</v>
      </c>
      <c r="K5" t="s">
        <v>80</v>
      </c>
      <c r="L5" t="s">
        <v>81</v>
      </c>
      <c r="M5" t="s">
        <v>82</v>
      </c>
      <c r="N5" t="s">
        <v>83</v>
      </c>
      <c r="P5" t="s">
        <v>80</v>
      </c>
    </row>
    <row r="7" spans="1:18" x14ac:dyDescent="0.3">
      <c r="A7" s="4" t="s">
        <v>76</v>
      </c>
    </row>
    <row r="8" spans="1:18" x14ac:dyDescent="0.3">
      <c r="A8" s="5" t="s">
        <v>50</v>
      </c>
      <c r="B8">
        <v>101745000</v>
      </c>
      <c r="C8">
        <v>193800000</v>
      </c>
      <c r="D8">
        <v>558450000</v>
      </c>
      <c r="E8">
        <v>853995000</v>
      </c>
      <c r="F8">
        <v>1314355000</v>
      </c>
      <c r="G8">
        <v>1696515000</v>
      </c>
      <c r="H8">
        <v>1706035000</v>
      </c>
      <c r="I8">
        <v>2307835000</v>
      </c>
      <c r="J8">
        <v>7024740000</v>
      </c>
      <c r="K8">
        <v>1716575000</v>
      </c>
      <c r="L8">
        <v>1906720000</v>
      </c>
      <c r="M8">
        <v>963220000</v>
      </c>
      <c r="N8">
        <v>1056890000</v>
      </c>
      <c r="O8">
        <v>5643405000</v>
      </c>
      <c r="P8">
        <v>696150000</v>
      </c>
      <c r="Q8">
        <v>696150000</v>
      </c>
      <c r="R8">
        <v>14218290000</v>
      </c>
    </row>
    <row r="9" spans="1:18" x14ac:dyDescent="0.3">
      <c r="A9" s="5" t="s">
        <v>52</v>
      </c>
      <c r="B9">
        <v>117555000</v>
      </c>
      <c r="C9">
        <v>474810000</v>
      </c>
      <c r="D9">
        <v>566270000</v>
      </c>
      <c r="E9">
        <v>1158635000</v>
      </c>
      <c r="F9">
        <v>539325000</v>
      </c>
      <c r="G9">
        <v>817445000</v>
      </c>
      <c r="H9">
        <v>1100325000</v>
      </c>
      <c r="I9">
        <v>1945310000</v>
      </c>
      <c r="J9">
        <v>4402405000</v>
      </c>
      <c r="K9">
        <v>2675205000</v>
      </c>
      <c r="L9">
        <v>2337245000</v>
      </c>
      <c r="M9">
        <v>1765960000</v>
      </c>
      <c r="N9">
        <v>2045610000</v>
      </c>
      <c r="O9">
        <v>8824020000</v>
      </c>
      <c r="P9">
        <v>2993105000</v>
      </c>
      <c r="Q9">
        <v>2993105000</v>
      </c>
      <c r="R9">
        <v>17378165000</v>
      </c>
    </row>
    <row r="10" spans="1:18" x14ac:dyDescent="0.3">
      <c r="A10" s="5" t="s">
        <v>51</v>
      </c>
      <c r="B10">
        <v>20740000</v>
      </c>
      <c r="C10">
        <v>162095000</v>
      </c>
      <c r="D10">
        <v>180540000</v>
      </c>
      <c r="E10">
        <v>363375000</v>
      </c>
      <c r="F10">
        <v>241315000</v>
      </c>
      <c r="G10">
        <v>413015000</v>
      </c>
      <c r="H10">
        <v>743835000</v>
      </c>
      <c r="I10">
        <v>836910000</v>
      </c>
      <c r="J10">
        <v>2235075000</v>
      </c>
      <c r="K10">
        <v>793985000</v>
      </c>
      <c r="L10">
        <v>1444490000</v>
      </c>
      <c r="M10">
        <v>1496680000</v>
      </c>
      <c r="N10">
        <v>2636785000</v>
      </c>
      <c r="O10">
        <v>6371940000</v>
      </c>
      <c r="P10">
        <v>3406120000</v>
      </c>
      <c r="Q10">
        <v>3406120000</v>
      </c>
      <c r="R10">
        <v>12376510000</v>
      </c>
    </row>
    <row r="11" spans="1:18" x14ac:dyDescent="0.3">
      <c r="A11" s="5" t="s">
        <v>45</v>
      </c>
      <c r="L11">
        <v>162435000</v>
      </c>
      <c r="M11">
        <v>57375000</v>
      </c>
      <c r="N11">
        <v>95795000</v>
      </c>
      <c r="O11">
        <v>315605000</v>
      </c>
      <c r="P11">
        <v>95880000</v>
      </c>
      <c r="Q11">
        <v>95880000</v>
      </c>
      <c r="R11">
        <v>411485000</v>
      </c>
    </row>
    <row r="12" spans="1:18" x14ac:dyDescent="0.3">
      <c r="A12" s="5" t="s">
        <v>56</v>
      </c>
      <c r="B12">
        <v>35955000</v>
      </c>
      <c r="C12">
        <v>98260000</v>
      </c>
      <c r="D12">
        <v>218535000</v>
      </c>
      <c r="E12">
        <v>352750000</v>
      </c>
      <c r="F12">
        <v>274040000</v>
      </c>
      <c r="G12">
        <v>232985000</v>
      </c>
      <c r="H12">
        <v>282115000</v>
      </c>
      <c r="I12">
        <v>306340000</v>
      </c>
      <c r="J12">
        <v>1095480000</v>
      </c>
      <c r="K12">
        <v>115090000</v>
      </c>
      <c r="O12">
        <v>115090000</v>
      </c>
      <c r="R12">
        <v>1563320000</v>
      </c>
    </row>
    <row r="13" spans="1:18" x14ac:dyDescent="0.3">
      <c r="A13" s="5" t="s">
        <v>46</v>
      </c>
      <c r="L13">
        <v>233155000</v>
      </c>
      <c r="M13">
        <v>211565000</v>
      </c>
      <c r="N13">
        <v>335410000</v>
      </c>
      <c r="O13">
        <v>780130000</v>
      </c>
      <c r="P13">
        <v>499205000</v>
      </c>
      <c r="Q13">
        <v>499205000</v>
      </c>
      <c r="R13">
        <v>1279335000</v>
      </c>
    </row>
    <row r="14" spans="1:18" x14ac:dyDescent="0.3">
      <c r="A14" s="5" t="s">
        <v>61</v>
      </c>
      <c r="B14">
        <v>0</v>
      </c>
      <c r="C14">
        <v>0</v>
      </c>
      <c r="D14">
        <v>0</v>
      </c>
      <c r="E14">
        <v>0</v>
      </c>
      <c r="F14">
        <v>10500000</v>
      </c>
      <c r="G14">
        <v>33000000</v>
      </c>
      <c r="H14">
        <v>66000000</v>
      </c>
      <c r="I14">
        <v>67500000</v>
      </c>
      <c r="J14">
        <v>177000000</v>
      </c>
      <c r="K14">
        <v>261000000</v>
      </c>
      <c r="L14">
        <v>276000000</v>
      </c>
      <c r="M14">
        <v>304500000</v>
      </c>
      <c r="N14">
        <v>634500000</v>
      </c>
      <c r="O14">
        <v>1476000000</v>
      </c>
      <c r="P14">
        <v>402000000</v>
      </c>
      <c r="Q14">
        <v>402000000</v>
      </c>
      <c r="R14">
        <v>2055000000</v>
      </c>
    </row>
    <row r="15" spans="1:18" x14ac:dyDescent="0.3">
      <c r="A15" s="5" t="s">
        <v>64</v>
      </c>
      <c r="B15">
        <v>0</v>
      </c>
      <c r="C15">
        <v>0</v>
      </c>
      <c r="D15">
        <v>1500000</v>
      </c>
      <c r="E15">
        <v>1500000</v>
      </c>
      <c r="F15">
        <v>48000000</v>
      </c>
      <c r="G15">
        <v>121500000</v>
      </c>
      <c r="H15">
        <v>169500000</v>
      </c>
      <c r="I15">
        <v>154500000</v>
      </c>
      <c r="J15">
        <v>493500000</v>
      </c>
      <c r="K15">
        <v>934500000</v>
      </c>
      <c r="L15">
        <v>609000000</v>
      </c>
      <c r="M15">
        <v>465000000</v>
      </c>
      <c r="N15">
        <v>525000000</v>
      </c>
      <c r="O15">
        <v>2533500000</v>
      </c>
      <c r="P15">
        <v>600000000</v>
      </c>
      <c r="Q15">
        <v>600000000</v>
      </c>
      <c r="R15">
        <v>3628500000</v>
      </c>
    </row>
    <row r="16" spans="1:18" x14ac:dyDescent="0.3">
      <c r="A16" s="5" t="s">
        <v>48</v>
      </c>
      <c r="B16">
        <v>194140000</v>
      </c>
      <c r="C16">
        <v>1428935000</v>
      </c>
      <c r="D16">
        <v>1758990000</v>
      </c>
      <c r="E16">
        <v>3382065000</v>
      </c>
      <c r="F16">
        <v>2521355000</v>
      </c>
      <c r="G16">
        <v>1411765000</v>
      </c>
      <c r="H16">
        <v>2334695000</v>
      </c>
      <c r="I16">
        <v>2209490000</v>
      </c>
      <c r="J16">
        <v>8477305000</v>
      </c>
      <c r="K16">
        <v>1608455000</v>
      </c>
      <c r="L16">
        <v>552585000</v>
      </c>
      <c r="M16">
        <v>202215000</v>
      </c>
      <c r="N16">
        <v>171445000</v>
      </c>
      <c r="O16">
        <v>2534700000</v>
      </c>
      <c r="P16">
        <v>89420000</v>
      </c>
      <c r="Q16">
        <v>89420000</v>
      </c>
      <c r="R16">
        <v>14483490000</v>
      </c>
    </row>
    <row r="17" spans="1:18" x14ac:dyDescent="0.3">
      <c r="A17" s="5" t="s">
        <v>63</v>
      </c>
      <c r="B17">
        <v>37500000</v>
      </c>
      <c r="C17">
        <v>51000000</v>
      </c>
      <c r="D17">
        <v>37500000</v>
      </c>
      <c r="E17">
        <v>126000000</v>
      </c>
      <c r="F17">
        <v>39000000</v>
      </c>
      <c r="G17">
        <v>112500000</v>
      </c>
      <c r="H17">
        <v>232500000</v>
      </c>
      <c r="I17">
        <v>286500000</v>
      </c>
      <c r="J17">
        <v>670500000</v>
      </c>
      <c r="K17">
        <v>232500000</v>
      </c>
      <c r="L17">
        <v>438000000</v>
      </c>
      <c r="M17">
        <v>585000000</v>
      </c>
      <c r="N17">
        <v>555000000</v>
      </c>
      <c r="O17">
        <v>1810500000</v>
      </c>
      <c r="P17">
        <v>507000000</v>
      </c>
      <c r="Q17">
        <v>507000000</v>
      </c>
      <c r="R17">
        <v>3114000000</v>
      </c>
    </row>
    <row r="18" spans="1:18" x14ac:dyDescent="0.3">
      <c r="A18" s="5" t="s">
        <v>55</v>
      </c>
      <c r="B18">
        <v>7820000</v>
      </c>
      <c r="C18">
        <v>47090000</v>
      </c>
      <c r="D18">
        <v>90015000</v>
      </c>
      <c r="E18">
        <v>144925000</v>
      </c>
      <c r="F18">
        <v>184450000</v>
      </c>
      <c r="G18">
        <v>183090000</v>
      </c>
      <c r="H18">
        <v>186490000</v>
      </c>
      <c r="I18">
        <v>257975000</v>
      </c>
      <c r="J18">
        <v>812005000</v>
      </c>
      <c r="K18">
        <v>100300000</v>
      </c>
      <c r="O18">
        <v>100300000</v>
      </c>
      <c r="R18">
        <v>1057230000</v>
      </c>
    </row>
    <row r="19" spans="1:18" x14ac:dyDescent="0.3">
      <c r="A19" s="5" t="s">
        <v>58</v>
      </c>
      <c r="B19">
        <v>0</v>
      </c>
      <c r="C19">
        <v>0</v>
      </c>
      <c r="D19">
        <v>0</v>
      </c>
      <c r="E19">
        <v>0</v>
      </c>
      <c r="F19">
        <v>0</v>
      </c>
      <c r="G19">
        <v>0</v>
      </c>
      <c r="H19">
        <v>0</v>
      </c>
      <c r="I19">
        <v>232500000</v>
      </c>
      <c r="J19">
        <v>232500000</v>
      </c>
      <c r="K19">
        <v>111000000</v>
      </c>
      <c r="L19">
        <v>144000000</v>
      </c>
      <c r="M19">
        <v>103500000</v>
      </c>
      <c r="N19">
        <v>136500000</v>
      </c>
      <c r="O19">
        <v>495000000</v>
      </c>
      <c r="P19">
        <v>108000000</v>
      </c>
      <c r="Q19">
        <v>108000000</v>
      </c>
      <c r="R19">
        <v>835500000</v>
      </c>
    </row>
    <row r="20" spans="1:18" x14ac:dyDescent="0.3">
      <c r="A20" s="5" t="s">
        <v>44</v>
      </c>
      <c r="L20">
        <v>163625000</v>
      </c>
      <c r="M20">
        <v>71400000</v>
      </c>
      <c r="N20">
        <v>125035000</v>
      </c>
      <c r="O20">
        <v>360060000</v>
      </c>
      <c r="P20">
        <v>454665000</v>
      </c>
      <c r="Q20">
        <v>454665000</v>
      </c>
      <c r="R20">
        <v>814725000</v>
      </c>
    </row>
    <row r="21" spans="1:18" x14ac:dyDescent="0.3">
      <c r="A21" s="5" t="s">
        <v>65</v>
      </c>
      <c r="B21">
        <v>532500000</v>
      </c>
      <c r="C21">
        <v>976500000</v>
      </c>
      <c r="D21">
        <v>2074500000</v>
      </c>
      <c r="E21">
        <v>3583500000</v>
      </c>
      <c r="F21">
        <v>2479500000</v>
      </c>
      <c r="G21">
        <v>3030000000</v>
      </c>
      <c r="H21">
        <v>4746000000</v>
      </c>
      <c r="I21">
        <v>5067000000</v>
      </c>
      <c r="J21">
        <v>15322500000</v>
      </c>
      <c r="K21">
        <v>7864500000</v>
      </c>
      <c r="L21">
        <v>16366500000</v>
      </c>
      <c r="M21">
        <v>8782500000</v>
      </c>
      <c r="N21">
        <v>6396000000</v>
      </c>
      <c r="O21">
        <v>39409500000</v>
      </c>
      <c r="P21">
        <v>3474000000</v>
      </c>
      <c r="Q21">
        <v>3474000000</v>
      </c>
      <c r="R21">
        <v>61789500000</v>
      </c>
    </row>
    <row r="22" spans="1:18" x14ac:dyDescent="0.3">
      <c r="A22" s="5" t="s">
        <v>60</v>
      </c>
      <c r="B22">
        <v>7500000</v>
      </c>
      <c r="C22">
        <v>7500000</v>
      </c>
      <c r="D22">
        <v>9000000</v>
      </c>
      <c r="E22">
        <v>24000000</v>
      </c>
      <c r="F22">
        <v>15000000</v>
      </c>
      <c r="G22">
        <v>21000000</v>
      </c>
      <c r="H22">
        <v>10500000</v>
      </c>
      <c r="I22">
        <v>21000000</v>
      </c>
      <c r="J22">
        <v>67500000</v>
      </c>
      <c r="K22">
        <v>54000000</v>
      </c>
      <c r="L22">
        <v>46500000</v>
      </c>
      <c r="M22">
        <v>108000000</v>
      </c>
      <c r="N22">
        <v>156000000</v>
      </c>
      <c r="O22">
        <v>364500000</v>
      </c>
      <c r="P22">
        <v>126000000</v>
      </c>
      <c r="Q22">
        <v>126000000</v>
      </c>
      <c r="R22">
        <v>582000000</v>
      </c>
    </row>
    <row r="23" spans="1:18" x14ac:dyDescent="0.3">
      <c r="A23" s="5" t="s">
        <v>66</v>
      </c>
      <c r="B23">
        <v>427500000</v>
      </c>
      <c r="C23">
        <v>1197000000</v>
      </c>
      <c r="D23">
        <v>616500000</v>
      </c>
      <c r="E23">
        <v>2241000000</v>
      </c>
      <c r="F23">
        <v>229500000</v>
      </c>
      <c r="G23">
        <v>796500000</v>
      </c>
      <c r="H23">
        <v>952500000</v>
      </c>
      <c r="I23">
        <v>1747500000</v>
      </c>
      <c r="J23">
        <v>3726000000</v>
      </c>
      <c r="K23">
        <v>1419000000</v>
      </c>
      <c r="L23">
        <v>2239500000</v>
      </c>
      <c r="M23">
        <v>3786000000</v>
      </c>
      <c r="N23">
        <v>3285000000</v>
      </c>
      <c r="O23">
        <v>10729500000</v>
      </c>
      <c r="P23">
        <v>3933000000</v>
      </c>
      <c r="Q23">
        <v>3933000000</v>
      </c>
      <c r="R23">
        <v>20629500000</v>
      </c>
    </row>
    <row r="24" spans="1:18" x14ac:dyDescent="0.3">
      <c r="A24" s="5" t="s">
        <v>47</v>
      </c>
      <c r="G24">
        <v>66215000</v>
      </c>
      <c r="H24">
        <v>249475000</v>
      </c>
      <c r="I24">
        <v>441660000</v>
      </c>
      <c r="J24">
        <v>757350000</v>
      </c>
      <c r="K24">
        <v>362270000</v>
      </c>
      <c r="L24">
        <v>492490000</v>
      </c>
      <c r="M24">
        <v>236725000</v>
      </c>
      <c r="N24">
        <v>241740000</v>
      </c>
      <c r="O24">
        <v>1333225000</v>
      </c>
      <c r="P24">
        <v>207485000</v>
      </c>
      <c r="Q24">
        <v>207485000</v>
      </c>
      <c r="R24">
        <v>2298060000</v>
      </c>
    </row>
    <row r="25" spans="1:18" x14ac:dyDescent="0.3">
      <c r="A25" s="5" t="s">
        <v>49</v>
      </c>
      <c r="B25">
        <v>210800000</v>
      </c>
      <c r="C25">
        <v>752080000</v>
      </c>
      <c r="D25">
        <v>1350820000</v>
      </c>
      <c r="E25">
        <v>2313700000</v>
      </c>
      <c r="F25">
        <v>1737825000</v>
      </c>
      <c r="G25">
        <v>2484975000</v>
      </c>
      <c r="H25">
        <v>2179995000</v>
      </c>
      <c r="I25">
        <v>2490415000</v>
      </c>
      <c r="J25">
        <v>8893210000</v>
      </c>
      <c r="K25">
        <v>1084940000</v>
      </c>
      <c r="L25">
        <v>734400000</v>
      </c>
      <c r="M25">
        <v>508640000</v>
      </c>
      <c r="N25">
        <v>339745000</v>
      </c>
      <c r="O25">
        <v>2667725000</v>
      </c>
      <c r="P25">
        <v>170000000</v>
      </c>
      <c r="Q25">
        <v>170000000</v>
      </c>
      <c r="R25">
        <v>14044635000</v>
      </c>
    </row>
    <row r="26" spans="1:18" x14ac:dyDescent="0.3">
      <c r="A26" s="5" t="s">
        <v>54</v>
      </c>
      <c r="B26">
        <v>0</v>
      </c>
      <c r="C26">
        <v>0</v>
      </c>
      <c r="D26">
        <v>20400000</v>
      </c>
      <c r="E26">
        <v>20400000</v>
      </c>
      <c r="F26">
        <v>1203685000</v>
      </c>
      <c r="G26">
        <v>2444940000</v>
      </c>
      <c r="H26">
        <v>1309340000</v>
      </c>
      <c r="I26">
        <v>4089095000</v>
      </c>
      <c r="J26">
        <v>9047060000</v>
      </c>
      <c r="K26">
        <v>5126180000</v>
      </c>
      <c r="L26">
        <v>5929855000</v>
      </c>
      <c r="M26">
        <v>4872030000</v>
      </c>
      <c r="N26">
        <v>7185560000</v>
      </c>
      <c r="O26">
        <v>23113625000</v>
      </c>
      <c r="P26">
        <v>9424120000</v>
      </c>
      <c r="Q26">
        <v>9424120000</v>
      </c>
      <c r="R26">
        <v>41605205000</v>
      </c>
    </row>
    <row r="27" spans="1:18" x14ac:dyDescent="0.3">
      <c r="A27" s="5" t="s">
        <v>42</v>
      </c>
      <c r="B27">
        <v>133960000</v>
      </c>
      <c r="C27">
        <v>349180000</v>
      </c>
      <c r="D27">
        <v>573410000</v>
      </c>
      <c r="E27">
        <v>1056550000</v>
      </c>
      <c r="F27">
        <v>1056380000</v>
      </c>
      <c r="G27">
        <v>1002660000</v>
      </c>
      <c r="H27">
        <v>942565000</v>
      </c>
      <c r="I27">
        <v>1348440000</v>
      </c>
      <c r="J27">
        <v>4350045000</v>
      </c>
      <c r="K27">
        <v>1207340000</v>
      </c>
      <c r="L27">
        <v>1309680000</v>
      </c>
      <c r="M27">
        <v>1306025000</v>
      </c>
      <c r="N27">
        <v>2081650000</v>
      </c>
      <c r="O27">
        <v>5904695000</v>
      </c>
      <c r="P27">
        <v>1988745000</v>
      </c>
      <c r="Q27">
        <v>1988745000</v>
      </c>
      <c r="R27">
        <v>13300035000</v>
      </c>
    </row>
    <row r="28" spans="1:18" x14ac:dyDescent="0.3">
      <c r="A28" s="5" t="s">
        <v>62</v>
      </c>
      <c r="B28">
        <v>0</v>
      </c>
      <c r="C28">
        <v>0</v>
      </c>
      <c r="D28">
        <v>0</v>
      </c>
      <c r="E28">
        <v>0</v>
      </c>
      <c r="F28">
        <v>0</v>
      </c>
      <c r="G28">
        <v>0</v>
      </c>
      <c r="H28">
        <v>0</v>
      </c>
      <c r="I28">
        <v>0</v>
      </c>
      <c r="J28">
        <v>0</v>
      </c>
      <c r="K28">
        <v>226500000</v>
      </c>
      <c r="L28">
        <v>1020000000</v>
      </c>
      <c r="M28">
        <v>549000000</v>
      </c>
      <c r="N28">
        <v>405000000</v>
      </c>
      <c r="O28">
        <v>2200500000</v>
      </c>
      <c r="P28">
        <v>325500000</v>
      </c>
      <c r="Q28">
        <v>325500000</v>
      </c>
      <c r="R28">
        <v>2526000000</v>
      </c>
    </row>
    <row r="29" spans="1:18" x14ac:dyDescent="0.3">
      <c r="A29" s="5" t="s">
        <v>57</v>
      </c>
      <c r="B29">
        <v>98855000</v>
      </c>
      <c r="C29">
        <v>327080000</v>
      </c>
      <c r="D29">
        <v>405705000</v>
      </c>
      <c r="E29">
        <v>831640000</v>
      </c>
      <c r="F29">
        <v>440640000</v>
      </c>
      <c r="G29">
        <v>369325000</v>
      </c>
      <c r="H29">
        <v>226950000</v>
      </c>
      <c r="I29">
        <v>233920000</v>
      </c>
      <c r="J29">
        <v>1270835000</v>
      </c>
      <c r="K29">
        <v>152065000</v>
      </c>
      <c r="O29">
        <v>152065000</v>
      </c>
      <c r="R29">
        <v>2254540000</v>
      </c>
    </row>
    <row r="30" spans="1:18" x14ac:dyDescent="0.3">
      <c r="A30" s="5" t="s">
        <v>43</v>
      </c>
      <c r="B30">
        <v>20315000</v>
      </c>
      <c r="C30">
        <v>142205000</v>
      </c>
      <c r="D30">
        <v>213775000</v>
      </c>
      <c r="E30">
        <v>376295000</v>
      </c>
      <c r="F30">
        <v>273190000</v>
      </c>
      <c r="G30">
        <v>446505000</v>
      </c>
      <c r="H30">
        <v>411825000</v>
      </c>
      <c r="I30">
        <v>136170000</v>
      </c>
      <c r="J30">
        <v>1267690000</v>
      </c>
      <c r="K30">
        <v>104805000</v>
      </c>
      <c r="L30">
        <v>152150000</v>
      </c>
      <c r="M30">
        <v>158525000</v>
      </c>
      <c r="N30">
        <v>171445000</v>
      </c>
      <c r="O30">
        <v>586925000</v>
      </c>
      <c r="P30">
        <v>134470000</v>
      </c>
      <c r="Q30">
        <v>134470000</v>
      </c>
      <c r="R30">
        <v>2365380000</v>
      </c>
    </row>
    <row r="31" spans="1:18" x14ac:dyDescent="0.3">
      <c r="A31" s="5" t="s">
        <v>67</v>
      </c>
      <c r="B31">
        <v>1546500000</v>
      </c>
      <c r="C31">
        <v>3078000000</v>
      </c>
      <c r="D31">
        <v>5686500000</v>
      </c>
      <c r="E31">
        <v>10311000000</v>
      </c>
      <c r="F31">
        <v>8751000000</v>
      </c>
      <c r="G31">
        <v>8512500000</v>
      </c>
      <c r="H31">
        <v>9288000000</v>
      </c>
      <c r="I31">
        <v>9976500000</v>
      </c>
      <c r="J31">
        <v>36528000000</v>
      </c>
      <c r="K31">
        <v>14292000000</v>
      </c>
      <c r="L31">
        <v>10870500000</v>
      </c>
      <c r="M31">
        <v>15505500000</v>
      </c>
      <c r="N31">
        <v>19854000000</v>
      </c>
      <c r="O31">
        <v>60522000000</v>
      </c>
      <c r="P31">
        <v>26041500000</v>
      </c>
      <c r="Q31">
        <v>26041500000</v>
      </c>
      <c r="R31">
        <v>133402500000</v>
      </c>
    </row>
    <row r="32" spans="1:18" x14ac:dyDescent="0.3">
      <c r="A32" s="5" t="s">
        <v>53</v>
      </c>
      <c r="B32">
        <v>44115000</v>
      </c>
      <c r="C32">
        <v>168895000</v>
      </c>
      <c r="D32">
        <v>180795000</v>
      </c>
      <c r="E32">
        <v>393805000</v>
      </c>
      <c r="F32">
        <v>434010000</v>
      </c>
      <c r="G32">
        <v>336515000</v>
      </c>
      <c r="H32">
        <v>1255875000</v>
      </c>
      <c r="I32">
        <v>1983050000</v>
      </c>
      <c r="J32">
        <v>4009450000</v>
      </c>
      <c r="K32">
        <v>3402465000</v>
      </c>
      <c r="L32">
        <v>3112190000</v>
      </c>
      <c r="M32">
        <v>3484405000</v>
      </c>
      <c r="N32">
        <v>4028490000</v>
      </c>
      <c r="O32">
        <v>14027550000</v>
      </c>
      <c r="P32">
        <v>4738070000</v>
      </c>
      <c r="Q32">
        <v>4738070000</v>
      </c>
      <c r="R32">
        <v>23168875000</v>
      </c>
    </row>
    <row r="33" spans="1:18" x14ac:dyDescent="0.3">
      <c r="A33" s="5" t="s">
        <v>59</v>
      </c>
      <c r="B33">
        <v>0</v>
      </c>
      <c r="C33">
        <v>0</v>
      </c>
      <c r="D33">
        <v>0</v>
      </c>
      <c r="E33">
        <v>0</v>
      </c>
      <c r="F33">
        <v>6000000</v>
      </c>
      <c r="G33">
        <v>0</v>
      </c>
      <c r="H33">
        <v>0</v>
      </c>
      <c r="I33">
        <v>31500000</v>
      </c>
      <c r="J33">
        <v>37500000</v>
      </c>
      <c r="K33">
        <v>126000000</v>
      </c>
      <c r="L33">
        <v>141000000</v>
      </c>
      <c r="M33">
        <v>156000000</v>
      </c>
      <c r="N33">
        <v>217500000</v>
      </c>
      <c r="O33">
        <v>640500000</v>
      </c>
      <c r="P33">
        <v>174000000</v>
      </c>
      <c r="Q33">
        <v>174000000</v>
      </c>
      <c r="R33">
        <v>852000000</v>
      </c>
    </row>
    <row r="34" spans="1:18" x14ac:dyDescent="0.3">
      <c r="A34" s="5" t="s">
        <v>75</v>
      </c>
      <c r="B34">
        <v>3537500000</v>
      </c>
      <c r="C34">
        <v>9454430000</v>
      </c>
      <c r="D34">
        <v>14543205000</v>
      </c>
      <c r="E34">
        <v>27535135000</v>
      </c>
      <c r="F34">
        <v>21799070000</v>
      </c>
      <c r="G34">
        <v>24532950000</v>
      </c>
      <c r="H34">
        <v>28394520000</v>
      </c>
      <c r="I34">
        <v>36171110000</v>
      </c>
      <c r="J34">
        <v>110897650000</v>
      </c>
      <c r="K34">
        <v>43970675000</v>
      </c>
      <c r="L34">
        <v>50682020000</v>
      </c>
      <c r="M34">
        <v>45679765000</v>
      </c>
      <c r="N34">
        <v>52680100000</v>
      </c>
      <c r="O34">
        <v>193012560000</v>
      </c>
      <c r="P34">
        <v>60588435000</v>
      </c>
      <c r="Q34">
        <v>60588435000</v>
      </c>
      <c r="R34">
        <v>392033780000</v>
      </c>
    </row>
    <row r="39" spans="1:18" x14ac:dyDescent="0.3">
      <c r="A39" s="33"/>
      <c r="C39" s="33"/>
    </row>
    <row r="48" spans="1:18" x14ac:dyDescent="0.3">
      <c r="A48" s="35" t="s">
        <v>7</v>
      </c>
      <c r="B48" s="36"/>
      <c r="C48" s="37"/>
      <c r="E48" s="35" t="s">
        <v>6</v>
      </c>
      <c r="F48" s="36"/>
      <c r="G48" s="37"/>
      <c r="I48" t="s">
        <v>118</v>
      </c>
    </row>
    <row r="49" spans="1:9" x14ac:dyDescent="0.3">
      <c r="A49" s="38" t="s">
        <v>88</v>
      </c>
      <c r="C49" s="39" t="s">
        <v>120</v>
      </c>
      <c r="E49" s="38" t="s">
        <v>88</v>
      </c>
      <c r="G49" s="39" t="s">
        <v>120</v>
      </c>
      <c r="I49" s="2">
        <f>GETPIVOTDATA("Total_Rev",$A$3)</f>
        <v>392033780000</v>
      </c>
    </row>
    <row r="50" spans="1:9" x14ac:dyDescent="0.3">
      <c r="A50" s="40">
        <v>1.1599999999999999</v>
      </c>
      <c r="B50" s="41"/>
      <c r="C50" s="42">
        <v>0.83</v>
      </c>
      <c r="E50" s="40">
        <v>0.92</v>
      </c>
      <c r="F50" s="41"/>
      <c r="G50" s="42">
        <v>0.28000000000000003</v>
      </c>
    </row>
    <row r="57" spans="1:9" x14ac:dyDescent="0.3">
      <c r="A57" s="4" t="s">
        <v>145</v>
      </c>
      <c r="B57" s="4" t="s">
        <v>84</v>
      </c>
    </row>
    <row r="58" spans="1:9" x14ac:dyDescent="0.3">
      <c r="A58" s="4" t="s">
        <v>76</v>
      </c>
      <c r="B58">
        <v>2022</v>
      </c>
      <c r="C58">
        <v>2023</v>
      </c>
      <c r="D58">
        <v>2024</v>
      </c>
      <c r="E58" t="s">
        <v>75</v>
      </c>
    </row>
    <row r="59" spans="1:9" x14ac:dyDescent="0.3">
      <c r="A59" s="5" t="s">
        <v>50</v>
      </c>
      <c r="B59">
        <v>2168350000</v>
      </c>
      <c r="C59">
        <v>7426960000</v>
      </c>
      <c r="D59">
        <v>4622980000</v>
      </c>
      <c r="E59">
        <v>14218290000</v>
      </c>
    </row>
    <row r="60" spans="1:9" x14ac:dyDescent="0.3">
      <c r="A60" s="5" t="s">
        <v>52</v>
      </c>
      <c r="B60">
        <v>1697960000</v>
      </c>
      <c r="C60">
        <v>6538285000</v>
      </c>
      <c r="D60">
        <v>9141920000</v>
      </c>
      <c r="E60">
        <v>17378165000</v>
      </c>
    </row>
    <row r="61" spans="1:9" x14ac:dyDescent="0.3">
      <c r="A61" s="5" t="s">
        <v>51</v>
      </c>
      <c r="B61">
        <v>604690000</v>
      </c>
      <c r="C61">
        <v>2787745000</v>
      </c>
      <c r="D61">
        <v>8984075000</v>
      </c>
      <c r="E61">
        <v>12376510000</v>
      </c>
    </row>
    <row r="62" spans="1:9" x14ac:dyDescent="0.3">
      <c r="A62" s="5" t="s">
        <v>45</v>
      </c>
      <c r="D62">
        <v>411485000</v>
      </c>
      <c r="E62">
        <v>411485000</v>
      </c>
    </row>
    <row r="63" spans="1:9" x14ac:dyDescent="0.3">
      <c r="A63" s="5" t="s">
        <v>56</v>
      </c>
      <c r="B63">
        <v>626790000</v>
      </c>
      <c r="C63">
        <v>936530000</v>
      </c>
      <c r="E63">
        <v>1563320000</v>
      </c>
    </row>
    <row r="64" spans="1:9" x14ac:dyDescent="0.3">
      <c r="A64" s="5" t="s">
        <v>46</v>
      </c>
      <c r="D64">
        <v>1279335000</v>
      </c>
      <c r="E64">
        <v>1279335000</v>
      </c>
    </row>
    <row r="65" spans="1:5" x14ac:dyDescent="0.3">
      <c r="A65" s="5" t="s">
        <v>61</v>
      </c>
      <c r="B65">
        <v>10500000</v>
      </c>
      <c r="C65">
        <v>427500000</v>
      </c>
      <c r="D65">
        <v>1617000000</v>
      </c>
      <c r="E65">
        <v>2055000000</v>
      </c>
    </row>
    <row r="66" spans="1:5" x14ac:dyDescent="0.3">
      <c r="A66" s="5" t="s">
        <v>64</v>
      </c>
      <c r="B66">
        <v>49500000</v>
      </c>
      <c r="C66">
        <v>1380000000</v>
      </c>
      <c r="D66">
        <v>2199000000</v>
      </c>
      <c r="E66">
        <v>3628500000</v>
      </c>
    </row>
    <row r="67" spans="1:5" x14ac:dyDescent="0.3">
      <c r="A67" s="5" t="s">
        <v>48</v>
      </c>
      <c r="B67">
        <v>5903420000</v>
      </c>
      <c r="C67">
        <v>7564405000</v>
      </c>
      <c r="D67">
        <v>1015665000</v>
      </c>
      <c r="E67">
        <v>14483490000</v>
      </c>
    </row>
    <row r="68" spans="1:5" x14ac:dyDescent="0.3">
      <c r="A68" s="5" t="s">
        <v>63</v>
      </c>
      <c r="B68">
        <v>165000000</v>
      </c>
      <c r="C68">
        <v>864000000</v>
      </c>
      <c r="D68">
        <v>2085000000</v>
      </c>
      <c r="E68">
        <v>3114000000</v>
      </c>
    </row>
    <row r="69" spans="1:5" x14ac:dyDescent="0.3">
      <c r="A69" s="5" t="s">
        <v>55</v>
      </c>
      <c r="B69">
        <v>329375000</v>
      </c>
      <c r="C69">
        <v>727855000</v>
      </c>
      <c r="E69">
        <v>1057230000</v>
      </c>
    </row>
    <row r="70" spans="1:5" x14ac:dyDescent="0.3">
      <c r="A70" s="5" t="s">
        <v>58</v>
      </c>
      <c r="B70">
        <v>0</v>
      </c>
      <c r="C70">
        <v>343500000</v>
      </c>
      <c r="D70">
        <v>492000000</v>
      </c>
      <c r="E70">
        <v>835500000</v>
      </c>
    </row>
    <row r="71" spans="1:5" x14ac:dyDescent="0.3">
      <c r="A71" s="5" t="s">
        <v>44</v>
      </c>
      <c r="D71">
        <v>814725000</v>
      </c>
      <c r="E71">
        <v>814725000</v>
      </c>
    </row>
    <row r="72" spans="1:5" x14ac:dyDescent="0.3">
      <c r="A72" s="5" t="s">
        <v>65</v>
      </c>
      <c r="B72">
        <v>6063000000</v>
      </c>
      <c r="C72">
        <v>20707500000</v>
      </c>
      <c r="D72">
        <v>35019000000</v>
      </c>
      <c r="E72">
        <v>61789500000</v>
      </c>
    </row>
    <row r="73" spans="1:5" x14ac:dyDescent="0.3">
      <c r="A73" s="5" t="s">
        <v>60</v>
      </c>
      <c r="B73">
        <v>39000000</v>
      </c>
      <c r="C73">
        <v>106500000</v>
      </c>
      <c r="D73">
        <v>436500000</v>
      </c>
      <c r="E73">
        <v>582000000</v>
      </c>
    </row>
    <row r="74" spans="1:5" x14ac:dyDescent="0.3">
      <c r="A74" s="5" t="s">
        <v>66</v>
      </c>
      <c r="B74">
        <v>2470500000</v>
      </c>
      <c r="C74">
        <v>4915500000</v>
      </c>
      <c r="D74">
        <v>13243500000</v>
      </c>
      <c r="E74">
        <v>20629500000</v>
      </c>
    </row>
    <row r="75" spans="1:5" x14ac:dyDescent="0.3">
      <c r="A75" s="5" t="s">
        <v>47</v>
      </c>
      <c r="C75">
        <v>1119620000</v>
      </c>
      <c r="D75">
        <v>1178440000</v>
      </c>
      <c r="E75">
        <v>2298060000</v>
      </c>
    </row>
    <row r="76" spans="1:5" x14ac:dyDescent="0.3">
      <c r="A76" s="5" t="s">
        <v>49</v>
      </c>
      <c r="B76">
        <v>4051525000</v>
      </c>
      <c r="C76">
        <v>8240325000</v>
      </c>
      <c r="D76">
        <v>1752785000</v>
      </c>
      <c r="E76">
        <v>14044635000</v>
      </c>
    </row>
    <row r="77" spans="1:5" x14ac:dyDescent="0.3">
      <c r="A77" s="5" t="s">
        <v>54</v>
      </c>
      <c r="B77">
        <v>1224085000</v>
      </c>
      <c r="C77">
        <v>12969555000</v>
      </c>
      <c r="D77">
        <v>27411565000</v>
      </c>
      <c r="E77">
        <v>41605205000</v>
      </c>
    </row>
    <row r="78" spans="1:5" x14ac:dyDescent="0.3">
      <c r="A78" s="5" t="s">
        <v>42</v>
      </c>
      <c r="B78">
        <v>2112930000</v>
      </c>
      <c r="C78">
        <v>4501005000</v>
      </c>
      <c r="D78">
        <v>6686100000</v>
      </c>
      <c r="E78">
        <v>13300035000</v>
      </c>
    </row>
    <row r="79" spans="1:5" x14ac:dyDescent="0.3">
      <c r="A79" s="5" t="s">
        <v>62</v>
      </c>
      <c r="B79">
        <v>0</v>
      </c>
      <c r="C79">
        <v>226500000</v>
      </c>
      <c r="D79">
        <v>2299500000</v>
      </c>
      <c r="E79">
        <v>2526000000</v>
      </c>
    </row>
    <row r="80" spans="1:5" x14ac:dyDescent="0.3">
      <c r="A80" s="5" t="s">
        <v>57</v>
      </c>
      <c r="B80">
        <v>1272280000</v>
      </c>
      <c r="C80">
        <v>982260000</v>
      </c>
      <c r="E80">
        <v>2254540000</v>
      </c>
    </row>
    <row r="81" spans="1:5" x14ac:dyDescent="0.3">
      <c r="A81" s="5" t="s">
        <v>43</v>
      </c>
      <c r="B81">
        <v>649485000</v>
      </c>
      <c r="C81">
        <v>1099305000</v>
      </c>
      <c r="D81">
        <v>616590000</v>
      </c>
      <c r="E81">
        <v>2365380000</v>
      </c>
    </row>
    <row r="82" spans="1:5" x14ac:dyDescent="0.3">
      <c r="A82" s="5" t="s">
        <v>67</v>
      </c>
      <c r="B82">
        <v>19062000000</v>
      </c>
      <c r="C82">
        <v>42069000000</v>
      </c>
      <c r="D82">
        <v>72271500000</v>
      </c>
      <c r="E82">
        <v>133402500000</v>
      </c>
    </row>
    <row r="83" spans="1:5" x14ac:dyDescent="0.3">
      <c r="A83" s="5" t="s">
        <v>53</v>
      </c>
      <c r="B83">
        <v>827815000</v>
      </c>
      <c r="C83">
        <v>6977905000</v>
      </c>
      <c r="D83">
        <v>15363155000</v>
      </c>
      <c r="E83">
        <v>23168875000</v>
      </c>
    </row>
    <row r="84" spans="1:5" x14ac:dyDescent="0.3">
      <c r="A84" s="5" t="s">
        <v>59</v>
      </c>
      <c r="B84">
        <v>6000000</v>
      </c>
      <c r="C84">
        <v>157500000</v>
      </c>
      <c r="D84">
        <v>688500000</v>
      </c>
      <c r="E84">
        <v>852000000</v>
      </c>
    </row>
    <row r="85" spans="1:5" x14ac:dyDescent="0.3">
      <c r="A85" s="5" t="s">
        <v>75</v>
      </c>
      <c r="B85">
        <v>49334205000</v>
      </c>
      <c r="C85">
        <v>133069255000</v>
      </c>
      <c r="D85">
        <v>209630320000</v>
      </c>
      <c r="E85">
        <v>392033780000</v>
      </c>
    </row>
    <row r="93" spans="1:5" x14ac:dyDescent="0.3">
      <c r="A93" s="4" t="s">
        <v>76</v>
      </c>
      <c r="B93" t="s">
        <v>143</v>
      </c>
    </row>
    <row r="94" spans="1:5" x14ac:dyDescent="0.3">
      <c r="A94" s="5" t="s">
        <v>6</v>
      </c>
      <c r="B94">
        <v>1913168</v>
      </c>
    </row>
    <row r="95" spans="1:5" x14ac:dyDescent="0.3">
      <c r="A95" s="5" t="s">
        <v>7</v>
      </c>
      <c r="B95">
        <v>152943</v>
      </c>
    </row>
    <row r="96" spans="1:5" x14ac:dyDescent="0.3">
      <c r="A96" s="5" t="s">
        <v>75</v>
      </c>
      <c r="B96">
        <v>2066111</v>
      </c>
    </row>
  </sheetData>
  <pageMargins left="0.7" right="0.7" top="0.75" bottom="0.75" header="0.3" footer="0.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99C07-7877-46E7-85D6-AE0418D9321B}">
  <sheetPr codeName="Sheet12"/>
  <dimension ref="A1:G817"/>
  <sheetViews>
    <sheetView zoomScale="59" workbookViewId="0">
      <selection activeCell="A2" sqref="A2:G817"/>
    </sheetView>
  </sheetViews>
  <sheetFormatPr defaultRowHeight="14.4" x14ac:dyDescent="0.3"/>
  <cols>
    <col min="1" max="1" width="13.6640625" bestFit="1" customWidth="1"/>
    <col min="2" max="2" width="25.109375" bestFit="1" customWidth="1"/>
    <col min="3" max="3" width="23.109375" bestFit="1" customWidth="1"/>
    <col min="4" max="4" width="31.5546875" bestFit="1" customWidth="1"/>
    <col min="5" max="5" width="12.77734375" bestFit="1" customWidth="1"/>
    <col min="6" max="6" width="10.6640625" bestFit="1" customWidth="1"/>
    <col min="7" max="7" width="16.88671875" bestFit="1" customWidth="1"/>
  </cols>
  <sheetData>
    <row r="1" spans="1:7" x14ac:dyDescent="0.3">
      <c r="A1" t="s">
        <v>0</v>
      </c>
      <c r="B1" t="s">
        <v>2</v>
      </c>
      <c r="C1" t="s">
        <v>68</v>
      </c>
      <c r="D1" t="s">
        <v>3</v>
      </c>
      <c r="E1" t="s">
        <v>110</v>
      </c>
      <c r="F1" t="s">
        <v>111</v>
      </c>
      <c r="G1" t="s">
        <v>118</v>
      </c>
    </row>
    <row r="2" spans="1:7" x14ac:dyDescent="0.3">
      <c r="A2" s="32">
        <v>44287</v>
      </c>
      <c r="B2" t="s">
        <v>6</v>
      </c>
      <c r="C2" t="s">
        <v>54</v>
      </c>
      <c r="D2">
        <v>0</v>
      </c>
      <c r="E2">
        <v>85000</v>
      </c>
      <c r="F2">
        <v>2021</v>
      </c>
      <c r="G2">
        <v>0</v>
      </c>
    </row>
    <row r="3" spans="1:7" x14ac:dyDescent="0.3">
      <c r="A3" s="32">
        <v>44652</v>
      </c>
      <c r="B3" t="s">
        <v>6</v>
      </c>
      <c r="C3" t="s">
        <v>47</v>
      </c>
      <c r="D3">
        <v>0</v>
      </c>
      <c r="E3">
        <v>85000</v>
      </c>
      <c r="F3">
        <v>2022</v>
      </c>
      <c r="G3">
        <v>0</v>
      </c>
    </row>
    <row r="4" spans="1:7" x14ac:dyDescent="0.3">
      <c r="A4" s="32">
        <v>44317</v>
      </c>
      <c r="B4" t="s">
        <v>6</v>
      </c>
      <c r="C4" t="s">
        <v>54</v>
      </c>
      <c r="D4">
        <v>0</v>
      </c>
      <c r="E4">
        <v>85000</v>
      </c>
      <c r="F4">
        <v>2021</v>
      </c>
      <c r="G4">
        <v>0</v>
      </c>
    </row>
    <row r="5" spans="1:7" x14ac:dyDescent="0.3">
      <c r="A5" s="32">
        <v>44348</v>
      </c>
      <c r="B5" t="s">
        <v>6</v>
      </c>
      <c r="C5" t="s">
        <v>54</v>
      </c>
      <c r="D5">
        <v>0</v>
      </c>
      <c r="E5">
        <v>85000</v>
      </c>
      <c r="F5">
        <v>2021</v>
      </c>
      <c r="G5">
        <v>0</v>
      </c>
    </row>
    <row r="6" spans="1:7" x14ac:dyDescent="0.3">
      <c r="A6" s="32">
        <v>44378</v>
      </c>
      <c r="B6" t="s">
        <v>6</v>
      </c>
      <c r="C6" t="s">
        <v>54</v>
      </c>
      <c r="D6">
        <v>0</v>
      </c>
      <c r="E6">
        <v>85000</v>
      </c>
      <c r="F6">
        <v>2021</v>
      </c>
      <c r="G6">
        <v>0</v>
      </c>
    </row>
    <row r="7" spans="1:7" x14ac:dyDescent="0.3">
      <c r="A7" s="32">
        <v>44409</v>
      </c>
      <c r="B7" t="s">
        <v>6</v>
      </c>
      <c r="C7" t="s">
        <v>54</v>
      </c>
      <c r="D7">
        <v>0</v>
      </c>
      <c r="E7">
        <v>85000</v>
      </c>
      <c r="F7">
        <v>2021</v>
      </c>
      <c r="G7">
        <v>0</v>
      </c>
    </row>
    <row r="8" spans="1:7" x14ac:dyDescent="0.3">
      <c r="A8" s="32">
        <v>44440</v>
      </c>
      <c r="B8" t="s">
        <v>6</v>
      </c>
      <c r="C8" t="s">
        <v>54</v>
      </c>
      <c r="D8">
        <v>0</v>
      </c>
      <c r="E8">
        <v>85000</v>
      </c>
      <c r="F8">
        <v>2021</v>
      </c>
      <c r="G8">
        <v>0</v>
      </c>
    </row>
    <row r="9" spans="1:7" x14ac:dyDescent="0.3">
      <c r="A9" s="32">
        <v>44470</v>
      </c>
      <c r="B9" t="s">
        <v>6</v>
      </c>
      <c r="C9" t="s">
        <v>54</v>
      </c>
      <c r="D9">
        <v>0</v>
      </c>
      <c r="E9">
        <v>85000</v>
      </c>
      <c r="F9">
        <v>2021</v>
      </c>
      <c r="G9">
        <v>0</v>
      </c>
    </row>
    <row r="10" spans="1:7" x14ac:dyDescent="0.3">
      <c r="A10" s="32">
        <v>44501</v>
      </c>
      <c r="B10" t="s">
        <v>6</v>
      </c>
      <c r="C10" t="s">
        <v>54</v>
      </c>
      <c r="D10">
        <v>0</v>
      </c>
      <c r="E10">
        <v>85000</v>
      </c>
      <c r="F10">
        <v>2021</v>
      </c>
      <c r="G10">
        <v>0</v>
      </c>
    </row>
    <row r="11" spans="1:7" x14ac:dyDescent="0.3">
      <c r="A11" s="32">
        <v>44287</v>
      </c>
      <c r="B11" t="s">
        <v>7</v>
      </c>
      <c r="C11" t="s">
        <v>64</v>
      </c>
      <c r="D11">
        <v>0</v>
      </c>
      <c r="E11">
        <v>1500000</v>
      </c>
      <c r="F11">
        <v>2021</v>
      </c>
      <c r="G11">
        <v>0</v>
      </c>
    </row>
    <row r="12" spans="1:7" x14ac:dyDescent="0.3">
      <c r="A12" s="32">
        <v>44287</v>
      </c>
      <c r="B12" t="s">
        <v>7</v>
      </c>
      <c r="C12" t="s">
        <v>62</v>
      </c>
      <c r="D12">
        <v>0</v>
      </c>
      <c r="E12">
        <v>1500000</v>
      </c>
      <c r="F12">
        <v>2021</v>
      </c>
      <c r="G12">
        <v>0</v>
      </c>
    </row>
    <row r="13" spans="1:7" x14ac:dyDescent="0.3">
      <c r="A13" s="32">
        <v>44287</v>
      </c>
      <c r="B13" t="s">
        <v>7</v>
      </c>
      <c r="C13" t="s">
        <v>61</v>
      </c>
      <c r="D13">
        <v>0</v>
      </c>
      <c r="E13">
        <v>1500000</v>
      </c>
      <c r="F13">
        <v>2021</v>
      </c>
      <c r="G13">
        <v>0</v>
      </c>
    </row>
    <row r="14" spans="1:7" x14ac:dyDescent="0.3">
      <c r="A14" s="32">
        <v>44287</v>
      </c>
      <c r="B14" t="s">
        <v>7</v>
      </c>
      <c r="C14" t="s">
        <v>59</v>
      </c>
      <c r="D14">
        <v>0</v>
      </c>
      <c r="E14">
        <v>1500000</v>
      </c>
      <c r="F14">
        <v>2021</v>
      </c>
      <c r="G14">
        <v>0</v>
      </c>
    </row>
    <row r="15" spans="1:7" x14ac:dyDescent="0.3">
      <c r="A15" s="32">
        <v>44287</v>
      </c>
      <c r="B15" t="s">
        <v>7</v>
      </c>
      <c r="C15" t="s">
        <v>58</v>
      </c>
      <c r="D15">
        <v>0</v>
      </c>
      <c r="E15">
        <v>1500000</v>
      </c>
      <c r="F15">
        <v>2021</v>
      </c>
      <c r="G15">
        <v>0</v>
      </c>
    </row>
    <row r="16" spans="1:7" x14ac:dyDescent="0.3">
      <c r="A16" s="32">
        <v>44652</v>
      </c>
      <c r="B16" t="s">
        <v>7</v>
      </c>
      <c r="C16" t="s">
        <v>62</v>
      </c>
      <c r="D16">
        <v>0</v>
      </c>
      <c r="E16">
        <v>1500000</v>
      </c>
      <c r="F16">
        <v>2022</v>
      </c>
      <c r="G16">
        <v>0</v>
      </c>
    </row>
    <row r="17" spans="1:7" x14ac:dyDescent="0.3">
      <c r="A17" s="32">
        <v>44652</v>
      </c>
      <c r="B17" t="s">
        <v>7</v>
      </c>
      <c r="C17" t="s">
        <v>59</v>
      </c>
      <c r="D17">
        <v>0</v>
      </c>
      <c r="E17">
        <v>1500000</v>
      </c>
      <c r="F17">
        <v>2022</v>
      </c>
      <c r="G17">
        <v>0</v>
      </c>
    </row>
    <row r="18" spans="1:7" x14ac:dyDescent="0.3">
      <c r="A18" s="32">
        <v>44652</v>
      </c>
      <c r="B18" t="s">
        <v>7</v>
      </c>
      <c r="C18" t="s">
        <v>58</v>
      </c>
      <c r="D18">
        <v>0</v>
      </c>
      <c r="E18">
        <v>1500000</v>
      </c>
      <c r="F18">
        <v>2022</v>
      </c>
      <c r="G18">
        <v>0</v>
      </c>
    </row>
    <row r="19" spans="1:7" x14ac:dyDescent="0.3">
      <c r="A19" s="32">
        <v>44317</v>
      </c>
      <c r="B19" t="s">
        <v>7</v>
      </c>
      <c r="C19" t="s">
        <v>64</v>
      </c>
      <c r="D19">
        <v>0</v>
      </c>
      <c r="E19">
        <v>1500000</v>
      </c>
      <c r="F19">
        <v>2021</v>
      </c>
      <c r="G19">
        <v>0</v>
      </c>
    </row>
    <row r="20" spans="1:7" x14ac:dyDescent="0.3">
      <c r="A20" s="32">
        <v>44317</v>
      </c>
      <c r="B20" t="s">
        <v>7</v>
      </c>
      <c r="C20" t="s">
        <v>62</v>
      </c>
      <c r="D20">
        <v>0</v>
      </c>
      <c r="E20">
        <v>1500000</v>
      </c>
      <c r="F20">
        <v>2021</v>
      </c>
      <c r="G20">
        <v>0</v>
      </c>
    </row>
    <row r="21" spans="1:7" x14ac:dyDescent="0.3">
      <c r="A21" s="32">
        <v>44317</v>
      </c>
      <c r="B21" t="s">
        <v>7</v>
      </c>
      <c r="C21" t="s">
        <v>61</v>
      </c>
      <c r="D21">
        <v>0</v>
      </c>
      <c r="E21">
        <v>1500000</v>
      </c>
      <c r="F21">
        <v>2021</v>
      </c>
      <c r="G21">
        <v>0</v>
      </c>
    </row>
    <row r="22" spans="1:7" x14ac:dyDescent="0.3">
      <c r="A22" s="32">
        <v>44317</v>
      </c>
      <c r="B22" t="s">
        <v>7</v>
      </c>
      <c r="C22" t="s">
        <v>60</v>
      </c>
      <c r="D22">
        <v>0</v>
      </c>
      <c r="E22">
        <v>1500000</v>
      </c>
      <c r="F22">
        <v>2021</v>
      </c>
      <c r="G22">
        <v>0</v>
      </c>
    </row>
    <row r="23" spans="1:7" x14ac:dyDescent="0.3">
      <c r="A23" s="32">
        <v>44317</v>
      </c>
      <c r="B23" t="s">
        <v>7</v>
      </c>
      <c r="C23" t="s">
        <v>59</v>
      </c>
      <c r="D23">
        <v>0</v>
      </c>
      <c r="E23">
        <v>1500000</v>
      </c>
      <c r="F23">
        <v>2021</v>
      </c>
      <c r="G23">
        <v>0</v>
      </c>
    </row>
    <row r="24" spans="1:7" x14ac:dyDescent="0.3">
      <c r="A24" s="32">
        <v>44317</v>
      </c>
      <c r="B24" t="s">
        <v>7</v>
      </c>
      <c r="C24" t="s">
        <v>58</v>
      </c>
      <c r="D24">
        <v>0</v>
      </c>
      <c r="E24">
        <v>1500000</v>
      </c>
      <c r="F24">
        <v>2021</v>
      </c>
      <c r="G24">
        <v>0</v>
      </c>
    </row>
    <row r="25" spans="1:7" x14ac:dyDescent="0.3">
      <c r="A25" s="32">
        <v>44682</v>
      </c>
      <c r="B25" t="s">
        <v>7</v>
      </c>
      <c r="C25" t="s">
        <v>62</v>
      </c>
      <c r="D25">
        <v>0</v>
      </c>
      <c r="E25">
        <v>1500000</v>
      </c>
      <c r="F25">
        <v>2022</v>
      </c>
      <c r="G25">
        <v>0</v>
      </c>
    </row>
    <row r="26" spans="1:7" x14ac:dyDescent="0.3">
      <c r="A26" s="32">
        <v>44682</v>
      </c>
      <c r="B26" t="s">
        <v>7</v>
      </c>
      <c r="C26" t="s">
        <v>59</v>
      </c>
      <c r="D26">
        <v>0</v>
      </c>
      <c r="E26">
        <v>1500000</v>
      </c>
      <c r="F26">
        <v>2022</v>
      </c>
      <c r="G26">
        <v>0</v>
      </c>
    </row>
    <row r="27" spans="1:7" x14ac:dyDescent="0.3">
      <c r="A27" s="32">
        <v>44682</v>
      </c>
      <c r="B27" t="s">
        <v>7</v>
      </c>
      <c r="C27" t="s">
        <v>58</v>
      </c>
      <c r="D27">
        <v>0</v>
      </c>
      <c r="E27">
        <v>1500000</v>
      </c>
      <c r="F27">
        <v>2022</v>
      </c>
      <c r="G27">
        <v>0</v>
      </c>
    </row>
    <row r="28" spans="1:7" x14ac:dyDescent="0.3">
      <c r="A28" s="32">
        <v>44348</v>
      </c>
      <c r="B28" t="s">
        <v>7</v>
      </c>
      <c r="C28" t="s">
        <v>64</v>
      </c>
      <c r="D28">
        <v>0</v>
      </c>
      <c r="E28">
        <v>1500000</v>
      </c>
      <c r="F28">
        <v>2021</v>
      </c>
      <c r="G28">
        <v>0</v>
      </c>
    </row>
    <row r="29" spans="1:7" x14ac:dyDescent="0.3">
      <c r="A29" s="32">
        <v>44348</v>
      </c>
      <c r="B29" t="s">
        <v>7</v>
      </c>
      <c r="C29" t="s">
        <v>62</v>
      </c>
      <c r="D29">
        <v>0</v>
      </c>
      <c r="E29">
        <v>1500000</v>
      </c>
      <c r="F29">
        <v>2021</v>
      </c>
      <c r="G29">
        <v>0</v>
      </c>
    </row>
    <row r="30" spans="1:7" x14ac:dyDescent="0.3">
      <c r="A30" s="32">
        <v>44348</v>
      </c>
      <c r="B30" t="s">
        <v>7</v>
      </c>
      <c r="C30" t="s">
        <v>61</v>
      </c>
      <c r="D30">
        <v>0</v>
      </c>
      <c r="E30">
        <v>1500000</v>
      </c>
      <c r="F30">
        <v>2021</v>
      </c>
      <c r="G30">
        <v>0</v>
      </c>
    </row>
    <row r="31" spans="1:7" x14ac:dyDescent="0.3">
      <c r="A31" s="32">
        <v>44348</v>
      </c>
      <c r="B31" t="s">
        <v>7</v>
      </c>
      <c r="C31" t="s">
        <v>59</v>
      </c>
      <c r="D31">
        <v>0</v>
      </c>
      <c r="E31">
        <v>1500000</v>
      </c>
      <c r="F31">
        <v>2021</v>
      </c>
      <c r="G31">
        <v>0</v>
      </c>
    </row>
    <row r="32" spans="1:7" x14ac:dyDescent="0.3">
      <c r="A32" s="32">
        <v>44348</v>
      </c>
      <c r="B32" t="s">
        <v>7</v>
      </c>
      <c r="C32" t="s">
        <v>58</v>
      </c>
      <c r="D32">
        <v>0</v>
      </c>
      <c r="E32">
        <v>1500000</v>
      </c>
      <c r="F32">
        <v>2021</v>
      </c>
      <c r="G32">
        <v>0</v>
      </c>
    </row>
    <row r="33" spans="1:7" x14ac:dyDescent="0.3">
      <c r="A33" s="32">
        <v>44713</v>
      </c>
      <c r="B33" t="s">
        <v>7</v>
      </c>
      <c r="C33" t="s">
        <v>62</v>
      </c>
      <c r="D33">
        <v>0</v>
      </c>
      <c r="E33">
        <v>1500000</v>
      </c>
      <c r="F33">
        <v>2022</v>
      </c>
      <c r="G33">
        <v>0</v>
      </c>
    </row>
    <row r="34" spans="1:7" x14ac:dyDescent="0.3">
      <c r="A34" s="32">
        <v>44713</v>
      </c>
      <c r="B34" t="s">
        <v>7</v>
      </c>
      <c r="C34" t="s">
        <v>59</v>
      </c>
      <c r="D34">
        <v>0</v>
      </c>
      <c r="E34">
        <v>1500000</v>
      </c>
      <c r="F34">
        <v>2022</v>
      </c>
      <c r="G34">
        <v>0</v>
      </c>
    </row>
    <row r="35" spans="1:7" x14ac:dyDescent="0.3">
      <c r="A35" s="32">
        <v>44713</v>
      </c>
      <c r="B35" t="s">
        <v>7</v>
      </c>
      <c r="C35" t="s">
        <v>58</v>
      </c>
      <c r="D35">
        <v>0</v>
      </c>
      <c r="E35">
        <v>1500000</v>
      </c>
      <c r="F35">
        <v>2022</v>
      </c>
      <c r="G35">
        <v>0</v>
      </c>
    </row>
    <row r="36" spans="1:7" x14ac:dyDescent="0.3">
      <c r="A36" s="32">
        <v>44378</v>
      </c>
      <c r="B36" t="s">
        <v>7</v>
      </c>
      <c r="C36" t="s">
        <v>64</v>
      </c>
      <c r="D36">
        <v>0</v>
      </c>
      <c r="E36">
        <v>1500000</v>
      </c>
      <c r="F36">
        <v>2021</v>
      </c>
      <c r="G36">
        <v>0</v>
      </c>
    </row>
    <row r="37" spans="1:7" x14ac:dyDescent="0.3">
      <c r="A37" s="32">
        <v>44378</v>
      </c>
      <c r="B37" t="s">
        <v>7</v>
      </c>
      <c r="C37" t="s">
        <v>62</v>
      </c>
      <c r="D37">
        <v>0</v>
      </c>
      <c r="E37">
        <v>1500000</v>
      </c>
      <c r="F37">
        <v>2021</v>
      </c>
      <c r="G37">
        <v>0</v>
      </c>
    </row>
    <row r="38" spans="1:7" x14ac:dyDescent="0.3">
      <c r="A38" s="32">
        <v>44378</v>
      </c>
      <c r="B38" t="s">
        <v>7</v>
      </c>
      <c r="C38" t="s">
        <v>61</v>
      </c>
      <c r="D38">
        <v>0</v>
      </c>
      <c r="E38">
        <v>1500000</v>
      </c>
      <c r="F38">
        <v>2021</v>
      </c>
      <c r="G38">
        <v>0</v>
      </c>
    </row>
    <row r="39" spans="1:7" x14ac:dyDescent="0.3">
      <c r="A39" s="32">
        <v>44378</v>
      </c>
      <c r="B39" t="s">
        <v>7</v>
      </c>
      <c r="C39" t="s">
        <v>59</v>
      </c>
      <c r="D39">
        <v>0</v>
      </c>
      <c r="E39">
        <v>1500000</v>
      </c>
      <c r="F39">
        <v>2021</v>
      </c>
      <c r="G39">
        <v>0</v>
      </c>
    </row>
    <row r="40" spans="1:7" x14ac:dyDescent="0.3">
      <c r="A40" s="32">
        <v>44378</v>
      </c>
      <c r="B40" t="s">
        <v>7</v>
      </c>
      <c r="C40" t="s">
        <v>58</v>
      </c>
      <c r="D40">
        <v>0</v>
      </c>
      <c r="E40">
        <v>1500000</v>
      </c>
      <c r="F40">
        <v>2021</v>
      </c>
      <c r="G40">
        <v>0</v>
      </c>
    </row>
    <row r="41" spans="1:7" x14ac:dyDescent="0.3">
      <c r="A41" s="32">
        <v>44743</v>
      </c>
      <c r="B41" t="s">
        <v>7</v>
      </c>
      <c r="C41" t="s">
        <v>62</v>
      </c>
      <c r="D41">
        <v>0</v>
      </c>
      <c r="E41">
        <v>1500000</v>
      </c>
      <c r="F41">
        <v>2022</v>
      </c>
      <c r="G41">
        <v>0</v>
      </c>
    </row>
    <row r="42" spans="1:7" x14ac:dyDescent="0.3">
      <c r="A42" s="32">
        <v>44743</v>
      </c>
      <c r="B42" t="s">
        <v>7</v>
      </c>
      <c r="C42" t="s">
        <v>59</v>
      </c>
      <c r="D42">
        <v>0</v>
      </c>
      <c r="E42">
        <v>1500000</v>
      </c>
      <c r="F42">
        <v>2022</v>
      </c>
      <c r="G42">
        <v>0</v>
      </c>
    </row>
    <row r="43" spans="1:7" x14ac:dyDescent="0.3">
      <c r="A43" s="32">
        <v>44743</v>
      </c>
      <c r="B43" t="s">
        <v>7</v>
      </c>
      <c r="C43" t="s">
        <v>58</v>
      </c>
      <c r="D43">
        <v>0</v>
      </c>
      <c r="E43">
        <v>1500000</v>
      </c>
      <c r="F43">
        <v>2022</v>
      </c>
      <c r="G43">
        <v>0</v>
      </c>
    </row>
    <row r="44" spans="1:7" x14ac:dyDescent="0.3">
      <c r="A44" s="32">
        <v>44409</v>
      </c>
      <c r="B44" t="s">
        <v>7</v>
      </c>
      <c r="C44" t="s">
        <v>64</v>
      </c>
      <c r="D44">
        <v>0</v>
      </c>
      <c r="E44">
        <v>1500000</v>
      </c>
      <c r="F44">
        <v>2021</v>
      </c>
      <c r="G44">
        <v>0</v>
      </c>
    </row>
    <row r="45" spans="1:7" x14ac:dyDescent="0.3">
      <c r="A45" s="32">
        <v>44409</v>
      </c>
      <c r="B45" t="s">
        <v>7</v>
      </c>
      <c r="C45" t="s">
        <v>62</v>
      </c>
      <c r="D45">
        <v>0</v>
      </c>
      <c r="E45">
        <v>1500000</v>
      </c>
      <c r="F45">
        <v>2021</v>
      </c>
      <c r="G45">
        <v>0</v>
      </c>
    </row>
    <row r="46" spans="1:7" x14ac:dyDescent="0.3">
      <c r="A46" s="32">
        <v>44409</v>
      </c>
      <c r="B46" t="s">
        <v>7</v>
      </c>
      <c r="C46" t="s">
        <v>61</v>
      </c>
      <c r="D46">
        <v>0</v>
      </c>
      <c r="E46">
        <v>1500000</v>
      </c>
      <c r="F46">
        <v>2021</v>
      </c>
      <c r="G46">
        <v>0</v>
      </c>
    </row>
    <row r="47" spans="1:7" x14ac:dyDescent="0.3">
      <c r="A47" s="32">
        <v>44409</v>
      </c>
      <c r="B47" t="s">
        <v>7</v>
      </c>
      <c r="C47" t="s">
        <v>59</v>
      </c>
      <c r="D47">
        <v>0</v>
      </c>
      <c r="E47">
        <v>1500000</v>
      </c>
      <c r="F47">
        <v>2021</v>
      </c>
      <c r="G47">
        <v>0</v>
      </c>
    </row>
    <row r="48" spans="1:7" x14ac:dyDescent="0.3">
      <c r="A48" s="32">
        <v>44409</v>
      </c>
      <c r="B48" t="s">
        <v>7</v>
      </c>
      <c r="C48" t="s">
        <v>58</v>
      </c>
      <c r="D48">
        <v>0</v>
      </c>
      <c r="E48">
        <v>1500000</v>
      </c>
      <c r="F48">
        <v>2021</v>
      </c>
      <c r="G48">
        <v>0</v>
      </c>
    </row>
    <row r="49" spans="1:7" x14ac:dyDescent="0.3">
      <c r="A49" s="32">
        <v>44774</v>
      </c>
      <c r="B49" t="s">
        <v>7</v>
      </c>
      <c r="C49" t="s">
        <v>62</v>
      </c>
      <c r="D49">
        <v>0</v>
      </c>
      <c r="E49">
        <v>1500000</v>
      </c>
      <c r="F49">
        <v>2022</v>
      </c>
      <c r="G49">
        <v>0</v>
      </c>
    </row>
    <row r="50" spans="1:7" x14ac:dyDescent="0.3">
      <c r="A50" s="32">
        <v>44774</v>
      </c>
      <c r="B50" t="s">
        <v>7</v>
      </c>
      <c r="C50" t="s">
        <v>59</v>
      </c>
      <c r="D50">
        <v>0</v>
      </c>
      <c r="E50">
        <v>1500000</v>
      </c>
      <c r="F50">
        <v>2022</v>
      </c>
      <c r="G50">
        <v>0</v>
      </c>
    </row>
    <row r="51" spans="1:7" x14ac:dyDescent="0.3">
      <c r="A51" s="32">
        <v>44774</v>
      </c>
      <c r="B51" t="s">
        <v>7</v>
      </c>
      <c r="C51" t="s">
        <v>58</v>
      </c>
      <c r="D51">
        <v>0</v>
      </c>
      <c r="E51">
        <v>1500000</v>
      </c>
      <c r="F51">
        <v>2022</v>
      </c>
      <c r="G51">
        <v>0</v>
      </c>
    </row>
    <row r="52" spans="1:7" x14ac:dyDescent="0.3">
      <c r="A52" s="32">
        <v>44440</v>
      </c>
      <c r="B52" t="s">
        <v>7</v>
      </c>
      <c r="C52" t="s">
        <v>64</v>
      </c>
      <c r="D52">
        <v>0</v>
      </c>
      <c r="E52">
        <v>1500000</v>
      </c>
      <c r="F52">
        <v>2021</v>
      </c>
      <c r="G52">
        <v>0</v>
      </c>
    </row>
    <row r="53" spans="1:7" x14ac:dyDescent="0.3">
      <c r="A53" s="32">
        <v>44440</v>
      </c>
      <c r="B53" t="s">
        <v>7</v>
      </c>
      <c r="C53" t="s">
        <v>62</v>
      </c>
      <c r="D53">
        <v>0</v>
      </c>
      <c r="E53">
        <v>1500000</v>
      </c>
      <c r="F53">
        <v>2021</v>
      </c>
      <c r="G53">
        <v>0</v>
      </c>
    </row>
    <row r="54" spans="1:7" x14ac:dyDescent="0.3">
      <c r="A54" s="32">
        <v>44440</v>
      </c>
      <c r="B54" t="s">
        <v>7</v>
      </c>
      <c r="C54" t="s">
        <v>61</v>
      </c>
      <c r="D54">
        <v>0</v>
      </c>
      <c r="E54">
        <v>1500000</v>
      </c>
      <c r="F54">
        <v>2021</v>
      </c>
      <c r="G54">
        <v>0</v>
      </c>
    </row>
    <row r="55" spans="1:7" x14ac:dyDescent="0.3">
      <c r="A55" s="32">
        <v>44440</v>
      </c>
      <c r="B55" t="s">
        <v>7</v>
      </c>
      <c r="C55" t="s">
        <v>59</v>
      </c>
      <c r="D55">
        <v>0</v>
      </c>
      <c r="E55">
        <v>1500000</v>
      </c>
      <c r="F55">
        <v>2021</v>
      </c>
      <c r="G55">
        <v>0</v>
      </c>
    </row>
    <row r="56" spans="1:7" x14ac:dyDescent="0.3">
      <c r="A56" s="32">
        <v>44440</v>
      </c>
      <c r="B56" t="s">
        <v>7</v>
      </c>
      <c r="C56" t="s">
        <v>58</v>
      </c>
      <c r="D56">
        <v>0</v>
      </c>
      <c r="E56">
        <v>1500000</v>
      </c>
      <c r="F56">
        <v>2021</v>
      </c>
      <c r="G56">
        <v>0</v>
      </c>
    </row>
    <row r="57" spans="1:7" x14ac:dyDescent="0.3">
      <c r="A57" s="32">
        <v>44805</v>
      </c>
      <c r="B57" t="s">
        <v>7</v>
      </c>
      <c r="C57" t="s">
        <v>62</v>
      </c>
      <c r="D57">
        <v>0</v>
      </c>
      <c r="E57">
        <v>1500000</v>
      </c>
      <c r="F57">
        <v>2022</v>
      </c>
      <c r="G57">
        <v>0</v>
      </c>
    </row>
    <row r="58" spans="1:7" x14ac:dyDescent="0.3">
      <c r="A58" s="32">
        <v>44805</v>
      </c>
      <c r="B58" t="s">
        <v>7</v>
      </c>
      <c r="C58" t="s">
        <v>59</v>
      </c>
      <c r="D58">
        <v>0</v>
      </c>
      <c r="E58">
        <v>1500000</v>
      </c>
      <c r="F58">
        <v>2022</v>
      </c>
      <c r="G58">
        <v>0</v>
      </c>
    </row>
    <row r="59" spans="1:7" x14ac:dyDescent="0.3">
      <c r="A59" s="32">
        <v>44805</v>
      </c>
      <c r="B59" t="s">
        <v>7</v>
      </c>
      <c r="C59" t="s">
        <v>58</v>
      </c>
      <c r="D59">
        <v>0</v>
      </c>
      <c r="E59">
        <v>1500000</v>
      </c>
      <c r="F59">
        <v>2022</v>
      </c>
      <c r="G59">
        <v>0</v>
      </c>
    </row>
    <row r="60" spans="1:7" x14ac:dyDescent="0.3">
      <c r="A60" s="32">
        <v>44470</v>
      </c>
      <c r="B60" t="s">
        <v>7</v>
      </c>
      <c r="C60" t="s">
        <v>64</v>
      </c>
      <c r="D60">
        <v>0</v>
      </c>
      <c r="E60">
        <v>1500000</v>
      </c>
      <c r="F60">
        <v>2021</v>
      </c>
      <c r="G60">
        <v>0</v>
      </c>
    </row>
    <row r="61" spans="1:7" x14ac:dyDescent="0.3">
      <c r="A61" s="32">
        <v>44470</v>
      </c>
      <c r="B61" t="s">
        <v>7</v>
      </c>
      <c r="C61" t="s">
        <v>62</v>
      </c>
      <c r="D61">
        <v>0</v>
      </c>
      <c r="E61">
        <v>1500000</v>
      </c>
      <c r="F61">
        <v>2021</v>
      </c>
      <c r="G61">
        <v>0</v>
      </c>
    </row>
    <row r="62" spans="1:7" x14ac:dyDescent="0.3">
      <c r="A62" s="32">
        <v>44470</v>
      </c>
      <c r="B62" t="s">
        <v>7</v>
      </c>
      <c r="C62" t="s">
        <v>61</v>
      </c>
      <c r="D62">
        <v>0</v>
      </c>
      <c r="E62">
        <v>1500000</v>
      </c>
      <c r="F62">
        <v>2021</v>
      </c>
      <c r="G62">
        <v>0</v>
      </c>
    </row>
    <row r="63" spans="1:7" x14ac:dyDescent="0.3">
      <c r="A63" s="32">
        <v>44470</v>
      </c>
      <c r="B63" t="s">
        <v>7</v>
      </c>
      <c r="C63" t="s">
        <v>59</v>
      </c>
      <c r="D63">
        <v>0</v>
      </c>
      <c r="E63">
        <v>1500000</v>
      </c>
      <c r="F63">
        <v>2021</v>
      </c>
      <c r="G63">
        <v>0</v>
      </c>
    </row>
    <row r="64" spans="1:7" x14ac:dyDescent="0.3">
      <c r="A64" s="32">
        <v>44470</v>
      </c>
      <c r="B64" t="s">
        <v>7</v>
      </c>
      <c r="C64" t="s">
        <v>58</v>
      </c>
      <c r="D64">
        <v>0</v>
      </c>
      <c r="E64">
        <v>1500000</v>
      </c>
      <c r="F64">
        <v>2021</v>
      </c>
      <c r="G64">
        <v>0</v>
      </c>
    </row>
    <row r="65" spans="1:7" x14ac:dyDescent="0.3">
      <c r="A65" s="32">
        <v>44835</v>
      </c>
      <c r="B65" t="s">
        <v>7</v>
      </c>
      <c r="C65" t="s">
        <v>62</v>
      </c>
      <c r="D65">
        <v>0</v>
      </c>
      <c r="E65">
        <v>1500000</v>
      </c>
      <c r="F65">
        <v>2022</v>
      </c>
      <c r="G65">
        <v>0</v>
      </c>
    </row>
    <row r="66" spans="1:7" x14ac:dyDescent="0.3">
      <c r="A66" s="32">
        <v>44835</v>
      </c>
      <c r="B66" t="s">
        <v>7</v>
      </c>
      <c r="C66" t="s">
        <v>59</v>
      </c>
      <c r="D66">
        <v>0</v>
      </c>
      <c r="E66">
        <v>1500000</v>
      </c>
      <c r="F66">
        <v>2022</v>
      </c>
      <c r="G66">
        <v>0</v>
      </c>
    </row>
    <row r="67" spans="1:7" x14ac:dyDescent="0.3">
      <c r="A67" s="32">
        <v>44501</v>
      </c>
      <c r="B67" t="s">
        <v>7</v>
      </c>
      <c r="C67" t="s">
        <v>64</v>
      </c>
      <c r="D67">
        <v>0</v>
      </c>
      <c r="E67">
        <v>1500000</v>
      </c>
      <c r="F67">
        <v>2021</v>
      </c>
      <c r="G67">
        <v>0</v>
      </c>
    </row>
    <row r="68" spans="1:7" x14ac:dyDescent="0.3">
      <c r="A68" s="32">
        <v>44501</v>
      </c>
      <c r="B68" t="s">
        <v>7</v>
      </c>
      <c r="C68" t="s">
        <v>62</v>
      </c>
      <c r="D68">
        <v>0</v>
      </c>
      <c r="E68">
        <v>1500000</v>
      </c>
      <c r="F68">
        <v>2021</v>
      </c>
      <c r="G68">
        <v>0</v>
      </c>
    </row>
    <row r="69" spans="1:7" x14ac:dyDescent="0.3">
      <c r="A69" s="32">
        <v>44501</v>
      </c>
      <c r="B69" t="s">
        <v>7</v>
      </c>
      <c r="C69" t="s">
        <v>61</v>
      </c>
      <c r="D69">
        <v>0</v>
      </c>
      <c r="E69">
        <v>1500000</v>
      </c>
      <c r="F69">
        <v>2021</v>
      </c>
      <c r="G69">
        <v>0</v>
      </c>
    </row>
    <row r="70" spans="1:7" x14ac:dyDescent="0.3">
      <c r="A70" s="32">
        <v>44501</v>
      </c>
      <c r="B70" t="s">
        <v>7</v>
      </c>
      <c r="C70" t="s">
        <v>59</v>
      </c>
      <c r="D70">
        <v>0</v>
      </c>
      <c r="E70">
        <v>1500000</v>
      </c>
      <c r="F70">
        <v>2021</v>
      </c>
      <c r="G70">
        <v>0</v>
      </c>
    </row>
    <row r="71" spans="1:7" x14ac:dyDescent="0.3">
      <c r="A71" s="32">
        <v>44501</v>
      </c>
      <c r="B71" t="s">
        <v>7</v>
      </c>
      <c r="C71" t="s">
        <v>58</v>
      </c>
      <c r="D71">
        <v>0</v>
      </c>
      <c r="E71">
        <v>1500000</v>
      </c>
      <c r="F71">
        <v>2021</v>
      </c>
      <c r="G71">
        <v>0</v>
      </c>
    </row>
    <row r="72" spans="1:7" x14ac:dyDescent="0.3">
      <c r="A72" s="32">
        <v>44866</v>
      </c>
      <c r="B72" t="s">
        <v>7</v>
      </c>
      <c r="C72" t="s">
        <v>62</v>
      </c>
      <c r="D72">
        <v>0</v>
      </c>
      <c r="E72">
        <v>1500000</v>
      </c>
      <c r="F72">
        <v>2022</v>
      </c>
      <c r="G72">
        <v>0</v>
      </c>
    </row>
    <row r="73" spans="1:7" x14ac:dyDescent="0.3">
      <c r="A73" s="32">
        <v>44531</v>
      </c>
      <c r="B73" t="s">
        <v>7</v>
      </c>
      <c r="C73" t="s">
        <v>62</v>
      </c>
      <c r="D73">
        <v>0</v>
      </c>
      <c r="E73">
        <v>1500000</v>
      </c>
      <c r="F73">
        <v>2021</v>
      </c>
      <c r="G73">
        <v>0</v>
      </c>
    </row>
    <row r="74" spans="1:7" x14ac:dyDescent="0.3">
      <c r="A74" s="32">
        <v>44531</v>
      </c>
      <c r="B74" t="s">
        <v>7</v>
      </c>
      <c r="C74" t="s">
        <v>61</v>
      </c>
      <c r="D74">
        <v>0</v>
      </c>
      <c r="E74">
        <v>1500000</v>
      </c>
      <c r="F74">
        <v>2021</v>
      </c>
      <c r="G74">
        <v>0</v>
      </c>
    </row>
    <row r="75" spans="1:7" x14ac:dyDescent="0.3">
      <c r="A75" s="32">
        <v>44531</v>
      </c>
      <c r="B75" t="s">
        <v>7</v>
      </c>
      <c r="C75" t="s">
        <v>59</v>
      </c>
      <c r="D75">
        <v>0</v>
      </c>
      <c r="E75">
        <v>1500000</v>
      </c>
      <c r="F75">
        <v>2021</v>
      </c>
      <c r="G75">
        <v>0</v>
      </c>
    </row>
    <row r="76" spans="1:7" x14ac:dyDescent="0.3">
      <c r="A76" s="32">
        <v>44531</v>
      </c>
      <c r="B76" t="s">
        <v>7</v>
      </c>
      <c r="C76" t="s">
        <v>58</v>
      </c>
      <c r="D76">
        <v>0</v>
      </c>
      <c r="E76">
        <v>1500000</v>
      </c>
      <c r="F76">
        <v>2021</v>
      </c>
      <c r="G76">
        <v>0</v>
      </c>
    </row>
    <row r="77" spans="1:7" x14ac:dyDescent="0.3">
      <c r="A77" s="32">
        <v>44896</v>
      </c>
      <c r="B77" t="s">
        <v>7</v>
      </c>
      <c r="C77" t="s">
        <v>62</v>
      </c>
      <c r="D77">
        <v>0</v>
      </c>
      <c r="E77">
        <v>1500000</v>
      </c>
      <c r="F77">
        <v>2022</v>
      </c>
      <c r="G77">
        <v>0</v>
      </c>
    </row>
    <row r="78" spans="1:7" x14ac:dyDescent="0.3">
      <c r="A78" s="32">
        <v>44562</v>
      </c>
      <c r="B78" t="s">
        <v>7</v>
      </c>
      <c r="C78" t="s">
        <v>62</v>
      </c>
      <c r="D78">
        <v>0</v>
      </c>
      <c r="E78">
        <v>1500000</v>
      </c>
      <c r="F78">
        <v>2022</v>
      </c>
      <c r="G78">
        <v>0</v>
      </c>
    </row>
    <row r="79" spans="1:7" x14ac:dyDescent="0.3">
      <c r="A79" s="32">
        <v>44562</v>
      </c>
      <c r="B79" t="s">
        <v>7</v>
      </c>
      <c r="C79" t="s">
        <v>61</v>
      </c>
      <c r="D79">
        <v>0</v>
      </c>
      <c r="E79">
        <v>1500000</v>
      </c>
      <c r="F79">
        <v>2022</v>
      </c>
      <c r="G79">
        <v>0</v>
      </c>
    </row>
    <row r="80" spans="1:7" x14ac:dyDescent="0.3">
      <c r="A80" s="32">
        <v>44562</v>
      </c>
      <c r="B80" t="s">
        <v>7</v>
      </c>
      <c r="C80" t="s">
        <v>59</v>
      </c>
      <c r="D80">
        <v>0</v>
      </c>
      <c r="E80">
        <v>1500000</v>
      </c>
      <c r="F80">
        <v>2022</v>
      </c>
      <c r="G80">
        <v>0</v>
      </c>
    </row>
    <row r="81" spans="1:7" x14ac:dyDescent="0.3">
      <c r="A81" s="32">
        <v>44562</v>
      </c>
      <c r="B81" t="s">
        <v>7</v>
      </c>
      <c r="C81" t="s">
        <v>58</v>
      </c>
      <c r="D81">
        <v>0</v>
      </c>
      <c r="E81">
        <v>1500000</v>
      </c>
      <c r="F81">
        <v>2022</v>
      </c>
      <c r="G81">
        <v>0</v>
      </c>
    </row>
    <row r="82" spans="1:7" x14ac:dyDescent="0.3">
      <c r="A82" s="32">
        <v>44927</v>
      </c>
      <c r="B82" t="s">
        <v>7</v>
      </c>
      <c r="C82" t="s">
        <v>62</v>
      </c>
      <c r="D82">
        <v>0</v>
      </c>
      <c r="E82">
        <v>1500000</v>
      </c>
      <c r="F82">
        <v>2023</v>
      </c>
      <c r="G82">
        <v>0</v>
      </c>
    </row>
    <row r="83" spans="1:7" x14ac:dyDescent="0.3">
      <c r="A83" s="32">
        <v>44593</v>
      </c>
      <c r="B83" t="s">
        <v>7</v>
      </c>
      <c r="C83" t="s">
        <v>62</v>
      </c>
      <c r="D83">
        <v>0</v>
      </c>
      <c r="E83">
        <v>1500000</v>
      </c>
      <c r="F83">
        <v>2022</v>
      </c>
      <c r="G83">
        <v>0</v>
      </c>
    </row>
    <row r="84" spans="1:7" x14ac:dyDescent="0.3">
      <c r="A84" s="32">
        <v>44593</v>
      </c>
      <c r="B84" t="s">
        <v>7</v>
      </c>
      <c r="C84" t="s">
        <v>61</v>
      </c>
      <c r="D84">
        <v>0</v>
      </c>
      <c r="E84">
        <v>1500000</v>
      </c>
      <c r="F84">
        <v>2022</v>
      </c>
      <c r="G84">
        <v>0</v>
      </c>
    </row>
    <row r="85" spans="1:7" x14ac:dyDescent="0.3">
      <c r="A85" s="32">
        <v>44593</v>
      </c>
      <c r="B85" t="s">
        <v>7</v>
      </c>
      <c r="C85" t="s">
        <v>59</v>
      </c>
      <c r="D85">
        <v>0</v>
      </c>
      <c r="E85">
        <v>1500000</v>
      </c>
      <c r="F85">
        <v>2022</v>
      </c>
      <c r="G85">
        <v>0</v>
      </c>
    </row>
    <row r="86" spans="1:7" x14ac:dyDescent="0.3">
      <c r="A86" s="32">
        <v>44593</v>
      </c>
      <c r="B86" t="s">
        <v>7</v>
      </c>
      <c r="C86" t="s">
        <v>58</v>
      </c>
      <c r="D86">
        <v>0</v>
      </c>
      <c r="E86">
        <v>1500000</v>
      </c>
      <c r="F86">
        <v>2022</v>
      </c>
      <c r="G86">
        <v>0</v>
      </c>
    </row>
    <row r="87" spans="1:7" x14ac:dyDescent="0.3">
      <c r="A87" s="32">
        <v>44958</v>
      </c>
      <c r="B87" t="s">
        <v>7</v>
      </c>
      <c r="C87" t="s">
        <v>62</v>
      </c>
      <c r="D87">
        <v>0</v>
      </c>
      <c r="E87">
        <v>1500000</v>
      </c>
      <c r="F87">
        <v>2023</v>
      </c>
      <c r="G87">
        <v>0</v>
      </c>
    </row>
    <row r="88" spans="1:7" x14ac:dyDescent="0.3">
      <c r="A88" s="32">
        <v>44621</v>
      </c>
      <c r="B88" t="s">
        <v>7</v>
      </c>
      <c r="C88" t="s">
        <v>62</v>
      </c>
      <c r="D88">
        <v>0</v>
      </c>
      <c r="E88">
        <v>1500000</v>
      </c>
      <c r="F88">
        <v>2022</v>
      </c>
      <c r="G88">
        <v>0</v>
      </c>
    </row>
    <row r="89" spans="1:7" x14ac:dyDescent="0.3">
      <c r="A89" s="32">
        <v>44621</v>
      </c>
      <c r="B89" t="s">
        <v>7</v>
      </c>
      <c r="C89" t="s">
        <v>58</v>
      </c>
      <c r="D89">
        <v>0</v>
      </c>
      <c r="E89">
        <v>1500000</v>
      </c>
      <c r="F89">
        <v>2022</v>
      </c>
      <c r="G89">
        <v>0</v>
      </c>
    </row>
    <row r="90" spans="1:7" x14ac:dyDescent="0.3">
      <c r="A90" s="32">
        <v>44287</v>
      </c>
      <c r="B90" t="s">
        <v>7</v>
      </c>
      <c r="C90" t="s">
        <v>67</v>
      </c>
      <c r="D90">
        <v>322</v>
      </c>
      <c r="E90">
        <v>1500000</v>
      </c>
      <c r="F90">
        <v>2021</v>
      </c>
      <c r="G90">
        <v>483000000</v>
      </c>
    </row>
    <row r="91" spans="1:7" x14ac:dyDescent="0.3">
      <c r="A91" s="32">
        <v>44287</v>
      </c>
      <c r="B91" t="s">
        <v>7</v>
      </c>
      <c r="C91" t="s">
        <v>66</v>
      </c>
      <c r="D91">
        <v>118</v>
      </c>
      <c r="E91">
        <v>1500000</v>
      </c>
      <c r="F91">
        <v>2021</v>
      </c>
      <c r="G91">
        <v>177000000</v>
      </c>
    </row>
    <row r="92" spans="1:7" x14ac:dyDescent="0.3">
      <c r="A92" s="32">
        <v>44287</v>
      </c>
      <c r="B92" t="s">
        <v>7</v>
      </c>
      <c r="C92" t="s">
        <v>65</v>
      </c>
      <c r="D92">
        <v>171</v>
      </c>
      <c r="E92">
        <v>1500000</v>
      </c>
      <c r="F92">
        <v>2021</v>
      </c>
      <c r="G92">
        <v>256500000</v>
      </c>
    </row>
    <row r="93" spans="1:7" x14ac:dyDescent="0.3">
      <c r="A93" s="32">
        <v>44287</v>
      </c>
      <c r="B93" t="s">
        <v>7</v>
      </c>
      <c r="C93" t="s">
        <v>63</v>
      </c>
      <c r="D93">
        <v>12</v>
      </c>
      <c r="E93">
        <v>1500000</v>
      </c>
      <c r="F93">
        <v>2021</v>
      </c>
      <c r="G93">
        <v>18000000</v>
      </c>
    </row>
    <row r="94" spans="1:7" x14ac:dyDescent="0.3">
      <c r="A94" s="32">
        <v>44287</v>
      </c>
      <c r="B94" t="s">
        <v>7</v>
      </c>
      <c r="C94" t="s">
        <v>60</v>
      </c>
      <c r="D94">
        <v>3</v>
      </c>
      <c r="E94">
        <v>1500000</v>
      </c>
      <c r="F94">
        <v>2021</v>
      </c>
      <c r="G94">
        <v>4500000</v>
      </c>
    </row>
    <row r="95" spans="1:7" x14ac:dyDescent="0.3">
      <c r="A95" s="32">
        <v>44652</v>
      </c>
      <c r="B95" t="s">
        <v>7</v>
      </c>
      <c r="C95" t="s">
        <v>67</v>
      </c>
      <c r="D95">
        <v>1409</v>
      </c>
      <c r="E95">
        <v>1500000</v>
      </c>
      <c r="F95">
        <v>2022</v>
      </c>
      <c r="G95">
        <v>2113500000</v>
      </c>
    </row>
    <row r="96" spans="1:7" x14ac:dyDescent="0.3">
      <c r="A96" s="32">
        <v>44652</v>
      </c>
      <c r="B96" t="s">
        <v>7</v>
      </c>
      <c r="C96" t="s">
        <v>66</v>
      </c>
      <c r="D96">
        <v>177</v>
      </c>
      <c r="E96">
        <v>1500000</v>
      </c>
      <c r="F96">
        <v>2022</v>
      </c>
      <c r="G96">
        <v>265500000</v>
      </c>
    </row>
    <row r="97" spans="1:7" x14ac:dyDescent="0.3">
      <c r="A97" s="32">
        <v>44652</v>
      </c>
      <c r="B97" t="s">
        <v>7</v>
      </c>
      <c r="C97" t="s">
        <v>65</v>
      </c>
      <c r="D97">
        <v>611</v>
      </c>
      <c r="E97">
        <v>1500000</v>
      </c>
      <c r="F97">
        <v>2022</v>
      </c>
      <c r="G97">
        <v>916500000</v>
      </c>
    </row>
    <row r="98" spans="1:7" x14ac:dyDescent="0.3">
      <c r="A98" s="32">
        <v>44652</v>
      </c>
      <c r="B98" t="s">
        <v>7</v>
      </c>
      <c r="C98" t="s">
        <v>64</v>
      </c>
      <c r="D98">
        <v>15</v>
      </c>
      <c r="E98">
        <v>1500000</v>
      </c>
      <c r="F98">
        <v>2022</v>
      </c>
      <c r="G98">
        <v>22500000</v>
      </c>
    </row>
    <row r="99" spans="1:7" x14ac:dyDescent="0.3">
      <c r="A99" s="32">
        <v>44652</v>
      </c>
      <c r="B99" t="s">
        <v>7</v>
      </c>
      <c r="C99" t="s">
        <v>63</v>
      </c>
      <c r="D99">
        <v>17</v>
      </c>
      <c r="E99">
        <v>1500000</v>
      </c>
      <c r="F99">
        <v>2022</v>
      </c>
      <c r="G99">
        <v>25500000</v>
      </c>
    </row>
    <row r="100" spans="1:7" x14ac:dyDescent="0.3">
      <c r="A100" s="32">
        <v>44652</v>
      </c>
      <c r="B100" t="s">
        <v>7</v>
      </c>
      <c r="C100" t="s">
        <v>61</v>
      </c>
      <c r="D100">
        <v>12</v>
      </c>
      <c r="E100">
        <v>1500000</v>
      </c>
      <c r="F100">
        <v>2022</v>
      </c>
      <c r="G100">
        <v>18000000</v>
      </c>
    </row>
    <row r="101" spans="1:7" x14ac:dyDescent="0.3">
      <c r="A101" s="32">
        <v>44652</v>
      </c>
      <c r="B101" t="s">
        <v>7</v>
      </c>
      <c r="C101" t="s">
        <v>60</v>
      </c>
      <c r="D101">
        <v>8</v>
      </c>
      <c r="E101">
        <v>1500000</v>
      </c>
      <c r="F101">
        <v>2022</v>
      </c>
      <c r="G101">
        <v>12000000</v>
      </c>
    </row>
    <row r="102" spans="1:7" x14ac:dyDescent="0.3">
      <c r="A102" s="32">
        <v>45017</v>
      </c>
      <c r="B102" t="s">
        <v>7</v>
      </c>
      <c r="C102" t="s">
        <v>67</v>
      </c>
      <c r="D102">
        <v>364</v>
      </c>
      <c r="E102">
        <v>1500000</v>
      </c>
      <c r="F102">
        <v>2023</v>
      </c>
      <c r="G102">
        <v>546000000</v>
      </c>
    </row>
    <row r="103" spans="1:7" x14ac:dyDescent="0.3">
      <c r="A103" s="32">
        <v>45017</v>
      </c>
      <c r="B103" t="s">
        <v>7</v>
      </c>
      <c r="C103" t="s">
        <v>66</v>
      </c>
      <c r="D103">
        <v>265</v>
      </c>
      <c r="E103">
        <v>1500000</v>
      </c>
      <c r="F103">
        <v>2023</v>
      </c>
      <c r="G103">
        <v>397500000</v>
      </c>
    </row>
    <row r="104" spans="1:7" x14ac:dyDescent="0.3">
      <c r="A104" s="32">
        <v>45017</v>
      </c>
      <c r="B104" t="s">
        <v>7</v>
      </c>
      <c r="C104" t="s">
        <v>65</v>
      </c>
      <c r="D104">
        <v>4880</v>
      </c>
      <c r="E104">
        <v>1500000</v>
      </c>
      <c r="F104">
        <v>2023</v>
      </c>
      <c r="G104">
        <v>7320000000</v>
      </c>
    </row>
    <row r="105" spans="1:7" x14ac:dyDescent="0.3">
      <c r="A105" s="32">
        <v>45017</v>
      </c>
      <c r="B105" t="s">
        <v>7</v>
      </c>
      <c r="C105" t="s">
        <v>64</v>
      </c>
      <c r="D105">
        <v>156</v>
      </c>
      <c r="E105">
        <v>1500000</v>
      </c>
      <c r="F105">
        <v>2023</v>
      </c>
      <c r="G105">
        <v>234000000</v>
      </c>
    </row>
    <row r="106" spans="1:7" x14ac:dyDescent="0.3">
      <c r="A106" s="32">
        <v>45017</v>
      </c>
      <c r="B106" t="s">
        <v>7</v>
      </c>
      <c r="C106" t="s">
        <v>63</v>
      </c>
      <c r="D106">
        <v>42</v>
      </c>
      <c r="E106">
        <v>1500000</v>
      </c>
      <c r="F106">
        <v>2023</v>
      </c>
      <c r="G106">
        <v>63000000</v>
      </c>
    </row>
    <row r="107" spans="1:7" x14ac:dyDescent="0.3">
      <c r="A107" s="32">
        <v>45017</v>
      </c>
      <c r="B107" t="s">
        <v>7</v>
      </c>
      <c r="C107" t="s">
        <v>62</v>
      </c>
      <c r="D107">
        <v>181</v>
      </c>
      <c r="E107">
        <v>1500000</v>
      </c>
      <c r="F107">
        <v>2023</v>
      </c>
      <c r="G107">
        <v>271500000</v>
      </c>
    </row>
    <row r="108" spans="1:7" x14ac:dyDescent="0.3">
      <c r="A108" s="32">
        <v>45017</v>
      </c>
      <c r="B108" t="s">
        <v>7</v>
      </c>
      <c r="C108" t="s">
        <v>61</v>
      </c>
      <c r="D108">
        <v>51</v>
      </c>
      <c r="E108">
        <v>1500000</v>
      </c>
      <c r="F108">
        <v>2023</v>
      </c>
      <c r="G108">
        <v>76500000</v>
      </c>
    </row>
    <row r="109" spans="1:7" x14ac:dyDescent="0.3">
      <c r="A109" s="32">
        <v>45017</v>
      </c>
      <c r="B109" t="s">
        <v>7</v>
      </c>
      <c r="C109" t="s">
        <v>60</v>
      </c>
      <c r="D109">
        <v>8</v>
      </c>
      <c r="E109">
        <v>1500000</v>
      </c>
      <c r="F109">
        <v>2023</v>
      </c>
      <c r="G109">
        <v>12000000</v>
      </c>
    </row>
    <row r="110" spans="1:7" x14ac:dyDescent="0.3">
      <c r="A110" s="32">
        <v>45017</v>
      </c>
      <c r="B110" t="s">
        <v>7</v>
      </c>
      <c r="C110" t="s">
        <v>59</v>
      </c>
      <c r="D110">
        <v>27</v>
      </c>
      <c r="E110">
        <v>1500000</v>
      </c>
      <c r="F110">
        <v>2023</v>
      </c>
      <c r="G110">
        <v>40500000</v>
      </c>
    </row>
    <row r="111" spans="1:7" x14ac:dyDescent="0.3">
      <c r="A111" s="32">
        <v>45017</v>
      </c>
      <c r="B111" t="s">
        <v>7</v>
      </c>
      <c r="C111" t="s">
        <v>58</v>
      </c>
      <c r="D111">
        <v>30</v>
      </c>
      <c r="E111">
        <v>1500000</v>
      </c>
      <c r="F111">
        <v>2023</v>
      </c>
      <c r="G111">
        <v>45000000</v>
      </c>
    </row>
    <row r="112" spans="1:7" x14ac:dyDescent="0.3">
      <c r="A112" s="32">
        <v>44317</v>
      </c>
      <c r="B112" t="s">
        <v>7</v>
      </c>
      <c r="C112" t="s">
        <v>67</v>
      </c>
      <c r="D112">
        <v>137</v>
      </c>
      <c r="E112">
        <v>1500000</v>
      </c>
      <c r="F112">
        <v>2021</v>
      </c>
      <c r="G112">
        <v>205500000</v>
      </c>
    </row>
    <row r="113" spans="1:7" x14ac:dyDescent="0.3">
      <c r="A113" s="32">
        <v>44317</v>
      </c>
      <c r="B113" t="s">
        <v>7</v>
      </c>
      <c r="C113" t="s">
        <v>66</v>
      </c>
      <c r="D113">
        <v>39</v>
      </c>
      <c r="E113">
        <v>1500000</v>
      </c>
      <c r="F113">
        <v>2021</v>
      </c>
      <c r="G113">
        <v>58500000</v>
      </c>
    </row>
    <row r="114" spans="1:7" x14ac:dyDescent="0.3">
      <c r="A114" s="32">
        <v>44317</v>
      </c>
      <c r="B114" t="s">
        <v>7</v>
      </c>
      <c r="C114" t="s">
        <v>65</v>
      </c>
      <c r="D114">
        <v>78</v>
      </c>
      <c r="E114">
        <v>1500000</v>
      </c>
      <c r="F114">
        <v>2021</v>
      </c>
      <c r="G114">
        <v>117000000</v>
      </c>
    </row>
    <row r="115" spans="1:7" x14ac:dyDescent="0.3">
      <c r="A115" s="32">
        <v>44317</v>
      </c>
      <c r="B115" t="s">
        <v>7</v>
      </c>
      <c r="C115" t="s">
        <v>63</v>
      </c>
      <c r="D115">
        <v>3</v>
      </c>
      <c r="E115">
        <v>1500000</v>
      </c>
      <c r="F115">
        <v>2021</v>
      </c>
      <c r="G115">
        <v>4500000</v>
      </c>
    </row>
    <row r="116" spans="1:7" x14ac:dyDescent="0.3">
      <c r="A116" s="32">
        <v>44682</v>
      </c>
      <c r="B116" t="s">
        <v>7</v>
      </c>
      <c r="C116" t="s">
        <v>67</v>
      </c>
      <c r="D116">
        <v>2097</v>
      </c>
      <c r="E116">
        <v>1500000</v>
      </c>
      <c r="F116">
        <v>2022</v>
      </c>
      <c r="G116">
        <v>3145500000</v>
      </c>
    </row>
    <row r="117" spans="1:7" x14ac:dyDescent="0.3">
      <c r="A117" s="32">
        <v>44682</v>
      </c>
      <c r="B117" t="s">
        <v>7</v>
      </c>
      <c r="C117" t="s">
        <v>66</v>
      </c>
      <c r="D117">
        <v>181</v>
      </c>
      <c r="E117">
        <v>1500000</v>
      </c>
      <c r="F117">
        <v>2022</v>
      </c>
      <c r="G117">
        <v>271500000</v>
      </c>
    </row>
    <row r="118" spans="1:7" x14ac:dyDescent="0.3">
      <c r="A118" s="32">
        <v>44682</v>
      </c>
      <c r="B118" t="s">
        <v>7</v>
      </c>
      <c r="C118" t="s">
        <v>65</v>
      </c>
      <c r="D118">
        <v>622</v>
      </c>
      <c r="E118">
        <v>1500000</v>
      </c>
      <c r="F118">
        <v>2022</v>
      </c>
      <c r="G118">
        <v>933000000</v>
      </c>
    </row>
    <row r="119" spans="1:7" x14ac:dyDescent="0.3">
      <c r="A119" s="32">
        <v>44682</v>
      </c>
      <c r="B119" t="s">
        <v>7</v>
      </c>
      <c r="C119" t="s">
        <v>64</v>
      </c>
      <c r="D119">
        <v>30</v>
      </c>
      <c r="E119">
        <v>1500000</v>
      </c>
      <c r="F119">
        <v>2022</v>
      </c>
      <c r="G119">
        <v>45000000</v>
      </c>
    </row>
    <row r="120" spans="1:7" x14ac:dyDescent="0.3">
      <c r="A120" s="32">
        <v>44682</v>
      </c>
      <c r="B120" t="s">
        <v>7</v>
      </c>
      <c r="C120" t="s">
        <v>63</v>
      </c>
      <c r="D120">
        <v>19</v>
      </c>
      <c r="E120">
        <v>1500000</v>
      </c>
      <c r="F120">
        <v>2022</v>
      </c>
      <c r="G120">
        <v>28500000</v>
      </c>
    </row>
    <row r="121" spans="1:7" x14ac:dyDescent="0.3">
      <c r="A121" s="32">
        <v>44682</v>
      </c>
      <c r="B121" t="s">
        <v>7</v>
      </c>
      <c r="C121" t="s">
        <v>61</v>
      </c>
      <c r="D121">
        <v>6</v>
      </c>
      <c r="E121">
        <v>1500000</v>
      </c>
      <c r="F121">
        <v>2022</v>
      </c>
      <c r="G121">
        <v>9000000</v>
      </c>
    </row>
    <row r="122" spans="1:7" x14ac:dyDescent="0.3">
      <c r="A122" s="32">
        <v>44682</v>
      </c>
      <c r="B122" t="s">
        <v>7</v>
      </c>
      <c r="C122" t="s">
        <v>60</v>
      </c>
      <c r="D122">
        <v>4</v>
      </c>
      <c r="E122">
        <v>1500000</v>
      </c>
      <c r="F122">
        <v>2022</v>
      </c>
      <c r="G122">
        <v>6000000</v>
      </c>
    </row>
    <row r="123" spans="1:7" x14ac:dyDescent="0.3">
      <c r="A123" s="32">
        <v>45047</v>
      </c>
      <c r="B123" t="s">
        <v>7</v>
      </c>
      <c r="C123" t="s">
        <v>67</v>
      </c>
      <c r="D123">
        <v>3212</v>
      </c>
      <c r="E123">
        <v>1500000</v>
      </c>
      <c r="F123">
        <v>2023</v>
      </c>
      <c r="G123">
        <v>4818000000</v>
      </c>
    </row>
    <row r="124" spans="1:7" x14ac:dyDescent="0.3">
      <c r="A124" s="32">
        <v>45047</v>
      </c>
      <c r="B124" t="s">
        <v>7</v>
      </c>
      <c r="C124" t="s">
        <v>66</v>
      </c>
      <c r="D124">
        <v>351</v>
      </c>
      <c r="E124">
        <v>1500000</v>
      </c>
      <c r="F124">
        <v>2023</v>
      </c>
      <c r="G124">
        <v>526500000</v>
      </c>
    </row>
    <row r="125" spans="1:7" x14ac:dyDescent="0.3">
      <c r="A125" s="32">
        <v>45047</v>
      </c>
      <c r="B125" t="s">
        <v>7</v>
      </c>
      <c r="C125" t="s">
        <v>65</v>
      </c>
      <c r="D125">
        <v>3457</v>
      </c>
      <c r="E125">
        <v>1500000</v>
      </c>
      <c r="F125">
        <v>2023</v>
      </c>
      <c r="G125">
        <v>5185500000</v>
      </c>
    </row>
    <row r="126" spans="1:7" x14ac:dyDescent="0.3">
      <c r="A126" s="32">
        <v>45047</v>
      </c>
      <c r="B126" t="s">
        <v>7</v>
      </c>
      <c r="C126" t="s">
        <v>64</v>
      </c>
      <c r="D126">
        <v>110</v>
      </c>
      <c r="E126">
        <v>1500000</v>
      </c>
      <c r="F126">
        <v>2023</v>
      </c>
      <c r="G126">
        <v>165000000</v>
      </c>
    </row>
    <row r="127" spans="1:7" x14ac:dyDescent="0.3">
      <c r="A127" s="32">
        <v>45047</v>
      </c>
      <c r="B127" t="s">
        <v>7</v>
      </c>
      <c r="C127" t="s">
        <v>63</v>
      </c>
      <c r="D127">
        <v>129</v>
      </c>
      <c r="E127">
        <v>1500000</v>
      </c>
      <c r="F127">
        <v>2023</v>
      </c>
      <c r="G127">
        <v>193500000</v>
      </c>
    </row>
    <row r="128" spans="1:7" x14ac:dyDescent="0.3">
      <c r="A128" s="32">
        <v>45047</v>
      </c>
      <c r="B128" t="s">
        <v>7</v>
      </c>
      <c r="C128" t="s">
        <v>62</v>
      </c>
      <c r="D128">
        <v>245</v>
      </c>
      <c r="E128">
        <v>1500000</v>
      </c>
      <c r="F128">
        <v>2023</v>
      </c>
      <c r="G128">
        <v>367500000</v>
      </c>
    </row>
    <row r="129" spans="1:7" x14ac:dyDescent="0.3">
      <c r="A129" s="32">
        <v>45047</v>
      </c>
      <c r="B129" t="s">
        <v>7</v>
      </c>
      <c r="C129" t="s">
        <v>61</v>
      </c>
      <c r="D129">
        <v>57</v>
      </c>
      <c r="E129">
        <v>1500000</v>
      </c>
      <c r="F129">
        <v>2023</v>
      </c>
      <c r="G129">
        <v>85500000</v>
      </c>
    </row>
    <row r="130" spans="1:7" x14ac:dyDescent="0.3">
      <c r="A130" s="32">
        <v>45047</v>
      </c>
      <c r="B130" t="s">
        <v>7</v>
      </c>
      <c r="C130" t="s">
        <v>60</v>
      </c>
      <c r="D130">
        <v>9</v>
      </c>
      <c r="E130">
        <v>1500000</v>
      </c>
      <c r="F130">
        <v>2023</v>
      </c>
      <c r="G130">
        <v>13500000</v>
      </c>
    </row>
    <row r="131" spans="1:7" x14ac:dyDescent="0.3">
      <c r="A131" s="32">
        <v>45047</v>
      </c>
      <c r="B131" t="s">
        <v>7</v>
      </c>
      <c r="C131" t="s">
        <v>59</v>
      </c>
      <c r="D131">
        <v>34</v>
      </c>
      <c r="E131">
        <v>1500000</v>
      </c>
      <c r="F131">
        <v>2023</v>
      </c>
      <c r="G131">
        <v>51000000</v>
      </c>
    </row>
    <row r="132" spans="1:7" x14ac:dyDescent="0.3">
      <c r="A132" s="32">
        <v>45047</v>
      </c>
      <c r="B132" t="s">
        <v>7</v>
      </c>
      <c r="C132" t="s">
        <v>58</v>
      </c>
      <c r="D132">
        <v>36</v>
      </c>
      <c r="E132">
        <v>1500000</v>
      </c>
      <c r="F132">
        <v>2023</v>
      </c>
      <c r="G132">
        <v>54000000</v>
      </c>
    </row>
    <row r="133" spans="1:7" x14ac:dyDescent="0.3">
      <c r="A133" s="32">
        <v>44348</v>
      </c>
      <c r="B133" t="s">
        <v>7</v>
      </c>
      <c r="C133" t="s">
        <v>67</v>
      </c>
      <c r="D133">
        <v>572</v>
      </c>
      <c r="E133">
        <v>1500000</v>
      </c>
      <c r="F133">
        <v>2021</v>
      </c>
      <c r="G133">
        <v>858000000</v>
      </c>
    </row>
    <row r="134" spans="1:7" x14ac:dyDescent="0.3">
      <c r="A134" s="32">
        <v>44348</v>
      </c>
      <c r="B134" t="s">
        <v>7</v>
      </c>
      <c r="C134" t="s">
        <v>66</v>
      </c>
      <c r="D134">
        <v>128</v>
      </c>
      <c r="E134">
        <v>1500000</v>
      </c>
      <c r="F134">
        <v>2021</v>
      </c>
      <c r="G134">
        <v>192000000</v>
      </c>
    </row>
    <row r="135" spans="1:7" x14ac:dyDescent="0.3">
      <c r="A135" s="32">
        <v>44348</v>
      </c>
      <c r="B135" t="s">
        <v>7</v>
      </c>
      <c r="C135" t="s">
        <v>65</v>
      </c>
      <c r="D135">
        <v>106</v>
      </c>
      <c r="E135">
        <v>1500000</v>
      </c>
      <c r="F135">
        <v>2021</v>
      </c>
      <c r="G135">
        <v>159000000</v>
      </c>
    </row>
    <row r="136" spans="1:7" x14ac:dyDescent="0.3">
      <c r="A136" s="32">
        <v>44348</v>
      </c>
      <c r="B136" t="s">
        <v>7</v>
      </c>
      <c r="C136" t="s">
        <v>63</v>
      </c>
      <c r="D136">
        <v>10</v>
      </c>
      <c r="E136">
        <v>1500000</v>
      </c>
      <c r="F136">
        <v>2021</v>
      </c>
      <c r="G136">
        <v>15000000</v>
      </c>
    </row>
    <row r="137" spans="1:7" x14ac:dyDescent="0.3">
      <c r="A137" s="32">
        <v>44348</v>
      </c>
      <c r="B137" t="s">
        <v>7</v>
      </c>
      <c r="C137" t="s">
        <v>60</v>
      </c>
      <c r="D137">
        <v>2</v>
      </c>
      <c r="E137">
        <v>1500000</v>
      </c>
      <c r="F137">
        <v>2021</v>
      </c>
      <c r="G137">
        <v>3000000</v>
      </c>
    </row>
    <row r="138" spans="1:7" x14ac:dyDescent="0.3">
      <c r="A138" s="32">
        <v>44713</v>
      </c>
      <c r="B138" t="s">
        <v>7</v>
      </c>
      <c r="C138" t="s">
        <v>67</v>
      </c>
      <c r="D138">
        <v>2169</v>
      </c>
      <c r="E138">
        <v>1500000</v>
      </c>
      <c r="F138">
        <v>2022</v>
      </c>
      <c r="G138">
        <v>3253500000</v>
      </c>
    </row>
    <row r="139" spans="1:7" x14ac:dyDescent="0.3">
      <c r="A139" s="32">
        <v>44713</v>
      </c>
      <c r="B139" t="s">
        <v>7</v>
      </c>
      <c r="C139" t="s">
        <v>66</v>
      </c>
      <c r="D139">
        <v>173</v>
      </c>
      <c r="E139">
        <v>1500000</v>
      </c>
      <c r="F139">
        <v>2022</v>
      </c>
      <c r="G139">
        <v>259500000</v>
      </c>
    </row>
    <row r="140" spans="1:7" x14ac:dyDescent="0.3">
      <c r="A140" s="32">
        <v>44713</v>
      </c>
      <c r="B140" t="s">
        <v>7</v>
      </c>
      <c r="C140" t="s">
        <v>65</v>
      </c>
      <c r="D140">
        <v>787</v>
      </c>
      <c r="E140">
        <v>1500000</v>
      </c>
      <c r="F140">
        <v>2022</v>
      </c>
      <c r="G140">
        <v>1180500000</v>
      </c>
    </row>
    <row r="141" spans="1:7" x14ac:dyDescent="0.3">
      <c r="A141" s="32">
        <v>44713</v>
      </c>
      <c r="B141" t="s">
        <v>7</v>
      </c>
      <c r="C141" t="s">
        <v>64</v>
      </c>
      <c r="D141">
        <v>36</v>
      </c>
      <c r="E141">
        <v>1500000</v>
      </c>
      <c r="F141">
        <v>2022</v>
      </c>
      <c r="G141">
        <v>54000000</v>
      </c>
    </row>
    <row r="142" spans="1:7" x14ac:dyDescent="0.3">
      <c r="A142" s="32">
        <v>44713</v>
      </c>
      <c r="B142" t="s">
        <v>7</v>
      </c>
      <c r="C142" t="s">
        <v>63</v>
      </c>
      <c r="D142">
        <v>39</v>
      </c>
      <c r="E142">
        <v>1500000</v>
      </c>
      <c r="F142">
        <v>2022</v>
      </c>
      <c r="G142">
        <v>58500000</v>
      </c>
    </row>
    <row r="143" spans="1:7" x14ac:dyDescent="0.3">
      <c r="A143" s="32">
        <v>44713</v>
      </c>
      <c r="B143" t="s">
        <v>7</v>
      </c>
      <c r="C143" t="s">
        <v>61</v>
      </c>
      <c r="D143">
        <v>4</v>
      </c>
      <c r="E143">
        <v>1500000</v>
      </c>
      <c r="F143">
        <v>2022</v>
      </c>
      <c r="G143">
        <v>6000000</v>
      </c>
    </row>
    <row r="144" spans="1:7" x14ac:dyDescent="0.3">
      <c r="A144" s="32">
        <v>44713</v>
      </c>
      <c r="B144" t="s">
        <v>7</v>
      </c>
      <c r="C144" t="s">
        <v>60</v>
      </c>
      <c r="D144">
        <v>2</v>
      </c>
      <c r="E144">
        <v>1500000</v>
      </c>
      <c r="F144">
        <v>2022</v>
      </c>
      <c r="G144">
        <v>3000000</v>
      </c>
    </row>
    <row r="145" spans="1:7" x14ac:dyDescent="0.3">
      <c r="A145" s="32">
        <v>45078</v>
      </c>
      <c r="B145" t="s">
        <v>7</v>
      </c>
      <c r="C145" t="s">
        <v>67</v>
      </c>
      <c r="D145">
        <v>3671</v>
      </c>
      <c r="E145">
        <v>1500000</v>
      </c>
      <c r="F145">
        <v>2023</v>
      </c>
      <c r="G145">
        <v>5506500000</v>
      </c>
    </row>
    <row r="146" spans="1:7" x14ac:dyDescent="0.3">
      <c r="A146" s="32">
        <v>45078</v>
      </c>
      <c r="B146" t="s">
        <v>7</v>
      </c>
      <c r="C146" t="s">
        <v>66</v>
      </c>
      <c r="D146">
        <v>877</v>
      </c>
      <c r="E146">
        <v>1500000</v>
      </c>
      <c r="F146">
        <v>2023</v>
      </c>
      <c r="G146">
        <v>1315500000</v>
      </c>
    </row>
    <row r="147" spans="1:7" x14ac:dyDescent="0.3">
      <c r="A147" s="32">
        <v>45078</v>
      </c>
      <c r="B147" t="s">
        <v>7</v>
      </c>
      <c r="C147" t="s">
        <v>65</v>
      </c>
      <c r="D147">
        <v>2574</v>
      </c>
      <c r="E147">
        <v>1500000</v>
      </c>
      <c r="F147">
        <v>2023</v>
      </c>
      <c r="G147">
        <v>3861000000</v>
      </c>
    </row>
    <row r="148" spans="1:7" x14ac:dyDescent="0.3">
      <c r="A148" s="32">
        <v>45078</v>
      </c>
      <c r="B148" t="s">
        <v>7</v>
      </c>
      <c r="C148" t="s">
        <v>64</v>
      </c>
      <c r="D148">
        <v>140</v>
      </c>
      <c r="E148">
        <v>1500000</v>
      </c>
      <c r="F148">
        <v>2023</v>
      </c>
      <c r="G148">
        <v>210000000</v>
      </c>
    </row>
    <row r="149" spans="1:7" x14ac:dyDescent="0.3">
      <c r="A149" s="32">
        <v>45078</v>
      </c>
      <c r="B149" t="s">
        <v>7</v>
      </c>
      <c r="C149" t="s">
        <v>63</v>
      </c>
      <c r="D149">
        <v>121</v>
      </c>
      <c r="E149">
        <v>1500000</v>
      </c>
      <c r="F149">
        <v>2023</v>
      </c>
      <c r="G149">
        <v>181500000</v>
      </c>
    </row>
    <row r="150" spans="1:7" x14ac:dyDescent="0.3">
      <c r="A150" s="32">
        <v>45078</v>
      </c>
      <c r="B150" t="s">
        <v>7</v>
      </c>
      <c r="C150" t="s">
        <v>62</v>
      </c>
      <c r="D150">
        <v>254</v>
      </c>
      <c r="E150">
        <v>1500000</v>
      </c>
      <c r="F150">
        <v>2023</v>
      </c>
      <c r="G150">
        <v>381000000</v>
      </c>
    </row>
    <row r="151" spans="1:7" x14ac:dyDescent="0.3">
      <c r="A151" s="32">
        <v>45078</v>
      </c>
      <c r="B151" t="s">
        <v>7</v>
      </c>
      <c r="C151" t="s">
        <v>61</v>
      </c>
      <c r="D151">
        <v>76</v>
      </c>
      <c r="E151">
        <v>1500000</v>
      </c>
      <c r="F151">
        <v>2023</v>
      </c>
      <c r="G151">
        <v>114000000</v>
      </c>
    </row>
    <row r="152" spans="1:7" x14ac:dyDescent="0.3">
      <c r="A152" s="32">
        <v>45078</v>
      </c>
      <c r="B152" t="s">
        <v>7</v>
      </c>
      <c r="C152" t="s">
        <v>60</v>
      </c>
      <c r="D152">
        <v>14</v>
      </c>
      <c r="E152">
        <v>1500000</v>
      </c>
      <c r="F152">
        <v>2023</v>
      </c>
      <c r="G152">
        <v>21000000</v>
      </c>
    </row>
    <row r="153" spans="1:7" x14ac:dyDescent="0.3">
      <c r="A153" s="32">
        <v>45078</v>
      </c>
      <c r="B153" t="s">
        <v>7</v>
      </c>
      <c r="C153" t="s">
        <v>59</v>
      </c>
      <c r="D153">
        <v>33</v>
      </c>
      <c r="E153">
        <v>1500000</v>
      </c>
      <c r="F153">
        <v>2023</v>
      </c>
      <c r="G153">
        <v>49500000</v>
      </c>
    </row>
    <row r="154" spans="1:7" x14ac:dyDescent="0.3">
      <c r="A154" s="32">
        <v>45078</v>
      </c>
      <c r="B154" t="s">
        <v>7</v>
      </c>
      <c r="C154" t="s">
        <v>58</v>
      </c>
      <c r="D154">
        <v>30</v>
      </c>
      <c r="E154">
        <v>1500000</v>
      </c>
      <c r="F154">
        <v>2023</v>
      </c>
      <c r="G154">
        <v>45000000</v>
      </c>
    </row>
    <row r="155" spans="1:7" x14ac:dyDescent="0.3">
      <c r="A155" s="32">
        <v>44378</v>
      </c>
      <c r="B155" t="s">
        <v>7</v>
      </c>
      <c r="C155" t="s">
        <v>67</v>
      </c>
      <c r="D155">
        <v>696</v>
      </c>
      <c r="E155">
        <v>1500000</v>
      </c>
      <c r="F155">
        <v>2021</v>
      </c>
      <c r="G155">
        <v>1044000000</v>
      </c>
    </row>
    <row r="156" spans="1:7" x14ac:dyDescent="0.3">
      <c r="A156" s="32">
        <v>44378</v>
      </c>
      <c r="B156" t="s">
        <v>7</v>
      </c>
      <c r="C156" t="s">
        <v>66</v>
      </c>
      <c r="D156">
        <v>232</v>
      </c>
      <c r="E156">
        <v>1500000</v>
      </c>
      <c r="F156">
        <v>2021</v>
      </c>
      <c r="G156">
        <v>348000000</v>
      </c>
    </row>
    <row r="157" spans="1:7" x14ac:dyDescent="0.3">
      <c r="A157" s="32">
        <v>44378</v>
      </c>
      <c r="B157" t="s">
        <v>7</v>
      </c>
      <c r="C157" t="s">
        <v>65</v>
      </c>
      <c r="D157">
        <v>171</v>
      </c>
      <c r="E157">
        <v>1500000</v>
      </c>
      <c r="F157">
        <v>2021</v>
      </c>
      <c r="G157">
        <v>256500000</v>
      </c>
    </row>
    <row r="158" spans="1:7" x14ac:dyDescent="0.3">
      <c r="A158" s="32">
        <v>44378</v>
      </c>
      <c r="B158" t="s">
        <v>7</v>
      </c>
      <c r="C158" t="s">
        <v>63</v>
      </c>
      <c r="D158">
        <v>18</v>
      </c>
      <c r="E158">
        <v>1500000</v>
      </c>
      <c r="F158">
        <v>2021</v>
      </c>
      <c r="G158">
        <v>27000000</v>
      </c>
    </row>
    <row r="159" spans="1:7" x14ac:dyDescent="0.3">
      <c r="A159" s="32">
        <v>44378</v>
      </c>
      <c r="B159" t="s">
        <v>7</v>
      </c>
      <c r="C159" t="s">
        <v>60</v>
      </c>
      <c r="D159">
        <v>1</v>
      </c>
      <c r="E159">
        <v>1500000</v>
      </c>
      <c r="F159">
        <v>2021</v>
      </c>
      <c r="G159">
        <v>1500000</v>
      </c>
    </row>
    <row r="160" spans="1:7" x14ac:dyDescent="0.3">
      <c r="A160" s="32">
        <v>44743</v>
      </c>
      <c r="B160" t="s">
        <v>7</v>
      </c>
      <c r="C160" t="s">
        <v>67</v>
      </c>
      <c r="D160">
        <v>2264</v>
      </c>
      <c r="E160">
        <v>1500000</v>
      </c>
      <c r="F160">
        <v>2022</v>
      </c>
      <c r="G160">
        <v>3396000000</v>
      </c>
    </row>
    <row r="161" spans="1:7" x14ac:dyDescent="0.3">
      <c r="A161" s="32">
        <v>44743</v>
      </c>
      <c r="B161" t="s">
        <v>7</v>
      </c>
      <c r="C161" t="s">
        <v>66</v>
      </c>
      <c r="D161">
        <v>194</v>
      </c>
      <c r="E161">
        <v>1500000</v>
      </c>
      <c r="F161">
        <v>2022</v>
      </c>
      <c r="G161">
        <v>291000000</v>
      </c>
    </row>
    <row r="162" spans="1:7" x14ac:dyDescent="0.3">
      <c r="A162" s="32">
        <v>44743</v>
      </c>
      <c r="B162" t="s">
        <v>7</v>
      </c>
      <c r="C162" t="s">
        <v>65</v>
      </c>
      <c r="D162">
        <v>866</v>
      </c>
      <c r="E162">
        <v>1500000</v>
      </c>
      <c r="F162">
        <v>2022</v>
      </c>
      <c r="G162">
        <v>1299000000</v>
      </c>
    </row>
    <row r="163" spans="1:7" x14ac:dyDescent="0.3">
      <c r="A163" s="32">
        <v>44743</v>
      </c>
      <c r="B163" t="s">
        <v>7</v>
      </c>
      <c r="C163" t="s">
        <v>64</v>
      </c>
      <c r="D163">
        <v>32</v>
      </c>
      <c r="E163">
        <v>1500000</v>
      </c>
      <c r="F163">
        <v>2022</v>
      </c>
      <c r="G163">
        <v>48000000</v>
      </c>
    </row>
    <row r="164" spans="1:7" x14ac:dyDescent="0.3">
      <c r="A164" s="32">
        <v>44743</v>
      </c>
      <c r="B164" t="s">
        <v>7</v>
      </c>
      <c r="C164" t="s">
        <v>63</v>
      </c>
      <c r="D164">
        <v>45</v>
      </c>
      <c r="E164">
        <v>1500000</v>
      </c>
      <c r="F164">
        <v>2022</v>
      </c>
      <c r="G164">
        <v>67500000</v>
      </c>
    </row>
    <row r="165" spans="1:7" x14ac:dyDescent="0.3">
      <c r="A165" s="32">
        <v>44743</v>
      </c>
      <c r="B165" t="s">
        <v>7</v>
      </c>
      <c r="C165" t="s">
        <v>61</v>
      </c>
      <c r="D165">
        <v>4</v>
      </c>
      <c r="E165">
        <v>1500000</v>
      </c>
      <c r="F165">
        <v>2022</v>
      </c>
      <c r="G165">
        <v>6000000</v>
      </c>
    </row>
    <row r="166" spans="1:7" x14ac:dyDescent="0.3">
      <c r="A166" s="32">
        <v>44743</v>
      </c>
      <c r="B166" t="s">
        <v>7</v>
      </c>
      <c r="C166" t="s">
        <v>60</v>
      </c>
      <c r="D166">
        <v>1</v>
      </c>
      <c r="E166">
        <v>1500000</v>
      </c>
      <c r="F166">
        <v>2022</v>
      </c>
      <c r="G166">
        <v>1500000</v>
      </c>
    </row>
    <row r="167" spans="1:7" x14ac:dyDescent="0.3">
      <c r="A167" s="32">
        <v>45108</v>
      </c>
      <c r="B167" t="s">
        <v>7</v>
      </c>
      <c r="C167" t="s">
        <v>67</v>
      </c>
      <c r="D167">
        <v>3823</v>
      </c>
      <c r="E167">
        <v>1500000</v>
      </c>
      <c r="F167">
        <v>2023</v>
      </c>
      <c r="G167">
        <v>5734500000</v>
      </c>
    </row>
    <row r="168" spans="1:7" x14ac:dyDescent="0.3">
      <c r="A168" s="32">
        <v>45108</v>
      </c>
      <c r="B168" t="s">
        <v>7</v>
      </c>
      <c r="C168" t="s">
        <v>66</v>
      </c>
      <c r="D168">
        <v>935</v>
      </c>
      <c r="E168">
        <v>1500000</v>
      </c>
      <c r="F168">
        <v>2023</v>
      </c>
      <c r="G168">
        <v>1402500000</v>
      </c>
    </row>
    <row r="169" spans="1:7" x14ac:dyDescent="0.3">
      <c r="A169" s="32">
        <v>45108</v>
      </c>
      <c r="B169" t="s">
        <v>7</v>
      </c>
      <c r="C169" t="s">
        <v>65</v>
      </c>
      <c r="D169">
        <v>2174</v>
      </c>
      <c r="E169">
        <v>1500000</v>
      </c>
      <c r="F169">
        <v>2023</v>
      </c>
      <c r="G169">
        <v>3261000000</v>
      </c>
    </row>
    <row r="170" spans="1:7" x14ac:dyDescent="0.3">
      <c r="A170" s="32">
        <v>45108</v>
      </c>
      <c r="B170" t="s">
        <v>7</v>
      </c>
      <c r="C170" t="s">
        <v>64</v>
      </c>
      <c r="D170">
        <v>89</v>
      </c>
      <c r="E170">
        <v>1500000</v>
      </c>
      <c r="F170">
        <v>2023</v>
      </c>
      <c r="G170">
        <v>133500000</v>
      </c>
    </row>
    <row r="171" spans="1:7" x14ac:dyDescent="0.3">
      <c r="A171" s="32">
        <v>45108</v>
      </c>
      <c r="B171" t="s">
        <v>7</v>
      </c>
      <c r="C171" t="s">
        <v>63</v>
      </c>
      <c r="D171">
        <v>88</v>
      </c>
      <c r="E171">
        <v>1500000</v>
      </c>
      <c r="F171">
        <v>2023</v>
      </c>
      <c r="G171">
        <v>132000000</v>
      </c>
    </row>
    <row r="172" spans="1:7" x14ac:dyDescent="0.3">
      <c r="A172" s="32">
        <v>45108</v>
      </c>
      <c r="B172" t="s">
        <v>7</v>
      </c>
      <c r="C172" t="s">
        <v>62</v>
      </c>
      <c r="D172">
        <v>169</v>
      </c>
      <c r="E172">
        <v>1500000</v>
      </c>
      <c r="F172">
        <v>2023</v>
      </c>
      <c r="G172">
        <v>253500000</v>
      </c>
    </row>
    <row r="173" spans="1:7" x14ac:dyDescent="0.3">
      <c r="A173" s="32">
        <v>45108</v>
      </c>
      <c r="B173" t="s">
        <v>7</v>
      </c>
      <c r="C173" t="s">
        <v>61</v>
      </c>
      <c r="D173">
        <v>81</v>
      </c>
      <c r="E173">
        <v>1500000</v>
      </c>
      <c r="F173">
        <v>2023</v>
      </c>
      <c r="G173">
        <v>121500000</v>
      </c>
    </row>
    <row r="174" spans="1:7" x14ac:dyDescent="0.3">
      <c r="A174" s="32">
        <v>45108</v>
      </c>
      <c r="B174" t="s">
        <v>7</v>
      </c>
      <c r="C174" t="s">
        <v>60</v>
      </c>
      <c r="D174">
        <v>23</v>
      </c>
      <c r="E174">
        <v>1500000</v>
      </c>
      <c r="F174">
        <v>2023</v>
      </c>
      <c r="G174">
        <v>34500000</v>
      </c>
    </row>
    <row r="175" spans="1:7" x14ac:dyDescent="0.3">
      <c r="A175" s="32">
        <v>45108</v>
      </c>
      <c r="B175" t="s">
        <v>7</v>
      </c>
      <c r="C175" t="s">
        <v>59</v>
      </c>
      <c r="D175">
        <v>26</v>
      </c>
      <c r="E175">
        <v>1500000</v>
      </c>
      <c r="F175">
        <v>2023</v>
      </c>
      <c r="G175">
        <v>39000000</v>
      </c>
    </row>
    <row r="176" spans="1:7" x14ac:dyDescent="0.3">
      <c r="A176" s="32">
        <v>45108</v>
      </c>
      <c r="B176" t="s">
        <v>7</v>
      </c>
      <c r="C176" t="s">
        <v>58</v>
      </c>
      <c r="D176">
        <v>22</v>
      </c>
      <c r="E176">
        <v>1500000</v>
      </c>
      <c r="F176">
        <v>2023</v>
      </c>
      <c r="G176">
        <v>33000000</v>
      </c>
    </row>
    <row r="177" spans="1:7" x14ac:dyDescent="0.3">
      <c r="A177" s="32">
        <v>44409</v>
      </c>
      <c r="B177" t="s">
        <v>7</v>
      </c>
      <c r="C177" t="s">
        <v>67</v>
      </c>
      <c r="D177">
        <v>584</v>
      </c>
      <c r="E177">
        <v>1500000</v>
      </c>
      <c r="F177">
        <v>2021</v>
      </c>
      <c r="G177">
        <v>876000000</v>
      </c>
    </row>
    <row r="178" spans="1:7" x14ac:dyDescent="0.3">
      <c r="A178" s="32">
        <v>44409</v>
      </c>
      <c r="B178" t="s">
        <v>7</v>
      </c>
      <c r="C178" t="s">
        <v>66</v>
      </c>
      <c r="D178">
        <v>303</v>
      </c>
      <c r="E178">
        <v>1500000</v>
      </c>
      <c r="F178">
        <v>2021</v>
      </c>
      <c r="G178">
        <v>454500000</v>
      </c>
    </row>
    <row r="179" spans="1:7" x14ac:dyDescent="0.3">
      <c r="A179" s="32">
        <v>44409</v>
      </c>
      <c r="B179" t="s">
        <v>7</v>
      </c>
      <c r="C179" t="s">
        <v>65</v>
      </c>
      <c r="D179">
        <v>204</v>
      </c>
      <c r="E179">
        <v>1500000</v>
      </c>
      <c r="F179">
        <v>2021</v>
      </c>
      <c r="G179">
        <v>306000000</v>
      </c>
    </row>
    <row r="180" spans="1:7" x14ac:dyDescent="0.3">
      <c r="A180" s="32">
        <v>44409</v>
      </c>
      <c r="B180" t="s">
        <v>7</v>
      </c>
      <c r="C180" t="s">
        <v>63</v>
      </c>
      <c r="D180">
        <v>10</v>
      </c>
      <c r="E180">
        <v>1500000</v>
      </c>
      <c r="F180">
        <v>2021</v>
      </c>
      <c r="G180">
        <v>15000000</v>
      </c>
    </row>
    <row r="181" spans="1:7" x14ac:dyDescent="0.3">
      <c r="A181" s="32">
        <v>44409</v>
      </c>
      <c r="B181" t="s">
        <v>7</v>
      </c>
      <c r="C181" t="s">
        <v>60</v>
      </c>
      <c r="D181">
        <v>2</v>
      </c>
      <c r="E181">
        <v>1500000</v>
      </c>
      <c r="F181">
        <v>2021</v>
      </c>
      <c r="G181">
        <v>3000000</v>
      </c>
    </row>
    <row r="182" spans="1:7" x14ac:dyDescent="0.3">
      <c r="A182" s="32">
        <v>44774</v>
      </c>
      <c r="B182" t="s">
        <v>7</v>
      </c>
      <c r="C182" t="s">
        <v>67</v>
      </c>
      <c r="D182">
        <v>1931</v>
      </c>
      <c r="E182">
        <v>1500000</v>
      </c>
      <c r="F182">
        <v>2022</v>
      </c>
      <c r="G182">
        <v>2896500000</v>
      </c>
    </row>
    <row r="183" spans="1:7" x14ac:dyDescent="0.3">
      <c r="A183" s="32">
        <v>44774</v>
      </c>
      <c r="B183" t="s">
        <v>7</v>
      </c>
      <c r="C183" t="s">
        <v>66</v>
      </c>
      <c r="D183">
        <v>234</v>
      </c>
      <c r="E183">
        <v>1500000</v>
      </c>
      <c r="F183">
        <v>2022</v>
      </c>
      <c r="G183">
        <v>351000000</v>
      </c>
    </row>
    <row r="184" spans="1:7" x14ac:dyDescent="0.3">
      <c r="A184" s="32">
        <v>44774</v>
      </c>
      <c r="B184" t="s">
        <v>7</v>
      </c>
      <c r="C184" t="s">
        <v>65</v>
      </c>
      <c r="D184">
        <v>1085</v>
      </c>
      <c r="E184">
        <v>1500000</v>
      </c>
      <c r="F184">
        <v>2022</v>
      </c>
      <c r="G184">
        <v>1627500000</v>
      </c>
    </row>
    <row r="185" spans="1:7" x14ac:dyDescent="0.3">
      <c r="A185" s="32">
        <v>44774</v>
      </c>
      <c r="B185" t="s">
        <v>7</v>
      </c>
      <c r="C185" t="s">
        <v>64</v>
      </c>
      <c r="D185">
        <v>33</v>
      </c>
      <c r="E185">
        <v>1500000</v>
      </c>
      <c r="F185">
        <v>2022</v>
      </c>
      <c r="G185">
        <v>49500000</v>
      </c>
    </row>
    <row r="186" spans="1:7" x14ac:dyDescent="0.3">
      <c r="A186" s="32">
        <v>44774</v>
      </c>
      <c r="B186" t="s">
        <v>7</v>
      </c>
      <c r="C186" t="s">
        <v>63</v>
      </c>
      <c r="D186">
        <v>53</v>
      </c>
      <c r="E186">
        <v>1500000</v>
      </c>
      <c r="F186">
        <v>2022</v>
      </c>
      <c r="G186">
        <v>79500000</v>
      </c>
    </row>
    <row r="187" spans="1:7" x14ac:dyDescent="0.3">
      <c r="A187" s="32">
        <v>44774</v>
      </c>
      <c r="B187" t="s">
        <v>7</v>
      </c>
      <c r="C187" t="s">
        <v>61</v>
      </c>
      <c r="D187">
        <v>19</v>
      </c>
      <c r="E187">
        <v>1500000</v>
      </c>
      <c r="F187">
        <v>2022</v>
      </c>
      <c r="G187">
        <v>28500000</v>
      </c>
    </row>
    <row r="188" spans="1:7" x14ac:dyDescent="0.3">
      <c r="A188" s="32">
        <v>44774</v>
      </c>
      <c r="B188" t="s">
        <v>7</v>
      </c>
      <c r="C188" t="s">
        <v>60</v>
      </c>
      <c r="D188">
        <v>3</v>
      </c>
      <c r="E188">
        <v>1500000</v>
      </c>
      <c r="F188">
        <v>2022</v>
      </c>
      <c r="G188">
        <v>4500000</v>
      </c>
    </row>
    <row r="189" spans="1:7" x14ac:dyDescent="0.3">
      <c r="A189" s="32">
        <v>45139</v>
      </c>
      <c r="B189" t="s">
        <v>7</v>
      </c>
      <c r="C189" t="s">
        <v>67</v>
      </c>
      <c r="D189">
        <v>3388</v>
      </c>
      <c r="E189">
        <v>1500000</v>
      </c>
      <c r="F189">
        <v>2023</v>
      </c>
      <c r="G189">
        <v>5082000000</v>
      </c>
    </row>
    <row r="190" spans="1:7" x14ac:dyDescent="0.3">
      <c r="A190" s="32">
        <v>45139</v>
      </c>
      <c r="B190" t="s">
        <v>7</v>
      </c>
      <c r="C190" t="s">
        <v>66</v>
      </c>
      <c r="D190">
        <v>913</v>
      </c>
      <c r="E190">
        <v>1500000</v>
      </c>
      <c r="F190">
        <v>2023</v>
      </c>
      <c r="G190">
        <v>1369500000</v>
      </c>
    </row>
    <row r="191" spans="1:7" x14ac:dyDescent="0.3">
      <c r="A191" s="32">
        <v>45139</v>
      </c>
      <c r="B191" t="s">
        <v>7</v>
      </c>
      <c r="C191" t="s">
        <v>65</v>
      </c>
      <c r="D191">
        <v>2013</v>
      </c>
      <c r="E191">
        <v>1500000</v>
      </c>
      <c r="F191">
        <v>2023</v>
      </c>
      <c r="G191">
        <v>3019500000</v>
      </c>
    </row>
    <row r="192" spans="1:7" x14ac:dyDescent="0.3">
      <c r="A192" s="32">
        <v>45139</v>
      </c>
      <c r="B192" t="s">
        <v>7</v>
      </c>
      <c r="C192" t="s">
        <v>64</v>
      </c>
      <c r="D192">
        <v>80</v>
      </c>
      <c r="E192">
        <v>1500000</v>
      </c>
      <c r="F192">
        <v>2023</v>
      </c>
      <c r="G192">
        <v>120000000</v>
      </c>
    </row>
    <row r="193" spans="1:7" x14ac:dyDescent="0.3">
      <c r="A193" s="32">
        <v>45139</v>
      </c>
      <c r="B193" t="s">
        <v>7</v>
      </c>
      <c r="C193" t="s">
        <v>63</v>
      </c>
      <c r="D193">
        <v>141</v>
      </c>
      <c r="E193">
        <v>1500000</v>
      </c>
      <c r="F193">
        <v>2023</v>
      </c>
      <c r="G193">
        <v>211500000</v>
      </c>
    </row>
    <row r="194" spans="1:7" x14ac:dyDescent="0.3">
      <c r="A194" s="32">
        <v>45139</v>
      </c>
      <c r="B194" t="s">
        <v>7</v>
      </c>
      <c r="C194" t="s">
        <v>62</v>
      </c>
      <c r="D194">
        <v>89</v>
      </c>
      <c r="E194">
        <v>1500000</v>
      </c>
      <c r="F194">
        <v>2023</v>
      </c>
      <c r="G194">
        <v>133500000</v>
      </c>
    </row>
    <row r="195" spans="1:7" x14ac:dyDescent="0.3">
      <c r="A195" s="32">
        <v>45139</v>
      </c>
      <c r="B195" t="s">
        <v>7</v>
      </c>
      <c r="C195" t="s">
        <v>61</v>
      </c>
      <c r="D195">
        <v>64</v>
      </c>
      <c r="E195">
        <v>1500000</v>
      </c>
      <c r="F195">
        <v>2023</v>
      </c>
      <c r="G195">
        <v>96000000</v>
      </c>
    </row>
    <row r="196" spans="1:7" x14ac:dyDescent="0.3">
      <c r="A196" s="32">
        <v>45139</v>
      </c>
      <c r="B196" t="s">
        <v>7</v>
      </c>
      <c r="C196" t="s">
        <v>60</v>
      </c>
      <c r="D196">
        <v>8</v>
      </c>
      <c r="E196">
        <v>1500000</v>
      </c>
      <c r="F196">
        <v>2023</v>
      </c>
      <c r="G196">
        <v>12000000</v>
      </c>
    </row>
    <row r="197" spans="1:7" x14ac:dyDescent="0.3">
      <c r="A197" s="32">
        <v>45139</v>
      </c>
      <c r="B197" t="s">
        <v>7</v>
      </c>
      <c r="C197" t="s">
        <v>59</v>
      </c>
      <c r="D197">
        <v>36</v>
      </c>
      <c r="E197">
        <v>1500000</v>
      </c>
      <c r="F197">
        <v>2023</v>
      </c>
      <c r="G197">
        <v>54000000</v>
      </c>
    </row>
    <row r="198" spans="1:7" x14ac:dyDescent="0.3">
      <c r="A198" s="32">
        <v>45139</v>
      </c>
      <c r="B198" t="s">
        <v>7</v>
      </c>
      <c r="C198" t="s">
        <v>58</v>
      </c>
      <c r="D198">
        <v>21</v>
      </c>
      <c r="E198">
        <v>1500000</v>
      </c>
      <c r="F198">
        <v>2023</v>
      </c>
      <c r="G198">
        <v>31500000</v>
      </c>
    </row>
    <row r="199" spans="1:7" x14ac:dyDescent="0.3">
      <c r="A199" s="32">
        <v>44440</v>
      </c>
      <c r="B199" t="s">
        <v>7</v>
      </c>
      <c r="C199" t="s">
        <v>67</v>
      </c>
      <c r="D199">
        <v>772</v>
      </c>
      <c r="E199">
        <v>1500000</v>
      </c>
      <c r="F199">
        <v>2021</v>
      </c>
      <c r="G199">
        <v>1158000000</v>
      </c>
    </row>
    <row r="200" spans="1:7" x14ac:dyDescent="0.3">
      <c r="A200" s="32">
        <v>44440</v>
      </c>
      <c r="B200" t="s">
        <v>7</v>
      </c>
      <c r="C200" t="s">
        <v>66</v>
      </c>
      <c r="D200">
        <v>263</v>
      </c>
      <c r="E200">
        <v>1500000</v>
      </c>
      <c r="F200">
        <v>2021</v>
      </c>
      <c r="G200">
        <v>394500000</v>
      </c>
    </row>
    <row r="201" spans="1:7" x14ac:dyDescent="0.3">
      <c r="A201" s="32">
        <v>44440</v>
      </c>
      <c r="B201" t="s">
        <v>7</v>
      </c>
      <c r="C201" t="s">
        <v>65</v>
      </c>
      <c r="D201">
        <v>276</v>
      </c>
      <c r="E201">
        <v>1500000</v>
      </c>
      <c r="F201">
        <v>2021</v>
      </c>
      <c r="G201">
        <v>414000000</v>
      </c>
    </row>
    <row r="202" spans="1:7" x14ac:dyDescent="0.3">
      <c r="A202" s="32">
        <v>44440</v>
      </c>
      <c r="B202" t="s">
        <v>7</v>
      </c>
      <c r="C202" t="s">
        <v>63</v>
      </c>
      <c r="D202">
        <v>6</v>
      </c>
      <c r="E202">
        <v>1500000</v>
      </c>
      <c r="F202">
        <v>2021</v>
      </c>
      <c r="G202">
        <v>9000000</v>
      </c>
    </row>
    <row r="203" spans="1:7" x14ac:dyDescent="0.3">
      <c r="A203" s="32">
        <v>44440</v>
      </c>
      <c r="B203" t="s">
        <v>7</v>
      </c>
      <c r="C203" t="s">
        <v>60</v>
      </c>
      <c r="D203">
        <v>2</v>
      </c>
      <c r="E203">
        <v>1500000</v>
      </c>
      <c r="F203">
        <v>2021</v>
      </c>
      <c r="G203">
        <v>3000000</v>
      </c>
    </row>
    <row r="204" spans="1:7" x14ac:dyDescent="0.3">
      <c r="A204" s="32">
        <v>44805</v>
      </c>
      <c r="B204" t="s">
        <v>7</v>
      </c>
      <c r="C204" t="s">
        <v>67</v>
      </c>
      <c r="D204">
        <v>1997</v>
      </c>
      <c r="E204">
        <v>1500000</v>
      </c>
      <c r="F204">
        <v>2022</v>
      </c>
      <c r="G204">
        <v>2995500000</v>
      </c>
    </row>
    <row r="205" spans="1:7" x14ac:dyDescent="0.3">
      <c r="A205" s="32">
        <v>44805</v>
      </c>
      <c r="B205" t="s">
        <v>7</v>
      </c>
      <c r="C205" t="s">
        <v>66</v>
      </c>
      <c r="D205">
        <v>207</v>
      </c>
      <c r="E205">
        <v>1500000</v>
      </c>
      <c r="F205">
        <v>2022</v>
      </c>
      <c r="G205">
        <v>310500000</v>
      </c>
    </row>
    <row r="206" spans="1:7" x14ac:dyDescent="0.3">
      <c r="A206" s="32">
        <v>44805</v>
      </c>
      <c r="B206" t="s">
        <v>7</v>
      </c>
      <c r="C206" t="s">
        <v>65</v>
      </c>
      <c r="D206">
        <v>1213</v>
      </c>
      <c r="E206">
        <v>1500000</v>
      </c>
      <c r="F206">
        <v>2022</v>
      </c>
      <c r="G206">
        <v>1819500000</v>
      </c>
    </row>
    <row r="207" spans="1:7" x14ac:dyDescent="0.3">
      <c r="A207" s="32">
        <v>44805</v>
      </c>
      <c r="B207" t="s">
        <v>7</v>
      </c>
      <c r="C207" t="s">
        <v>64</v>
      </c>
      <c r="D207">
        <v>48</v>
      </c>
      <c r="E207">
        <v>1500000</v>
      </c>
      <c r="F207">
        <v>2022</v>
      </c>
      <c r="G207">
        <v>72000000</v>
      </c>
    </row>
    <row r="208" spans="1:7" x14ac:dyDescent="0.3">
      <c r="A208" s="32">
        <v>44805</v>
      </c>
      <c r="B208" t="s">
        <v>7</v>
      </c>
      <c r="C208" t="s">
        <v>63</v>
      </c>
      <c r="D208">
        <v>57</v>
      </c>
      <c r="E208">
        <v>1500000</v>
      </c>
      <c r="F208">
        <v>2022</v>
      </c>
      <c r="G208">
        <v>85500000</v>
      </c>
    </row>
    <row r="209" spans="1:7" x14ac:dyDescent="0.3">
      <c r="A209" s="32">
        <v>44805</v>
      </c>
      <c r="B209" t="s">
        <v>7</v>
      </c>
      <c r="C209" t="s">
        <v>61</v>
      </c>
      <c r="D209">
        <v>21</v>
      </c>
      <c r="E209">
        <v>1500000</v>
      </c>
      <c r="F209">
        <v>2022</v>
      </c>
      <c r="G209">
        <v>31500000</v>
      </c>
    </row>
    <row r="210" spans="1:7" x14ac:dyDescent="0.3">
      <c r="A210" s="32">
        <v>44805</v>
      </c>
      <c r="B210" t="s">
        <v>7</v>
      </c>
      <c r="C210" t="s">
        <v>60</v>
      </c>
      <c r="D210">
        <v>3</v>
      </c>
      <c r="E210">
        <v>1500000</v>
      </c>
      <c r="F210">
        <v>2022</v>
      </c>
      <c r="G210">
        <v>4500000</v>
      </c>
    </row>
    <row r="211" spans="1:7" x14ac:dyDescent="0.3">
      <c r="A211" s="32">
        <v>45170</v>
      </c>
      <c r="B211" t="s">
        <v>7</v>
      </c>
      <c r="C211" t="s">
        <v>67</v>
      </c>
      <c r="D211">
        <v>3126</v>
      </c>
      <c r="E211">
        <v>1500000</v>
      </c>
      <c r="F211">
        <v>2023</v>
      </c>
      <c r="G211">
        <v>4689000000</v>
      </c>
    </row>
    <row r="212" spans="1:7" x14ac:dyDescent="0.3">
      <c r="A212" s="32">
        <v>45170</v>
      </c>
      <c r="B212" t="s">
        <v>7</v>
      </c>
      <c r="C212" t="s">
        <v>66</v>
      </c>
      <c r="D212">
        <v>676</v>
      </c>
      <c r="E212">
        <v>1500000</v>
      </c>
      <c r="F212">
        <v>2023</v>
      </c>
      <c r="G212">
        <v>1014000000</v>
      </c>
    </row>
    <row r="213" spans="1:7" x14ac:dyDescent="0.3">
      <c r="A213" s="32">
        <v>45170</v>
      </c>
      <c r="B213" t="s">
        <v>7</v>
      </c>
      <c r="C213" t="s">
        <v>65</v>
      </c>
      <c r="D213">
        <v>1668</v>
      </c>
      <c r="E213">
        <v>1500000</v>
      </c>
      <c r="F213">
        <v>2023</v>
      </c>
      <c r="G213">
        <v>2502000000</v>
      </c>
    </row>
    <row r="214" spans="1:7" x14ac:dyDescent="0.3">
      <c r="A214" s="32">
        <v>45170</v>
      </c>
      <c r="B214" t="s">
        <v>7</v>
      </c>
      <c r="C214" t="s">
        <v>64</v>
      </c>
      <c r="D214">
        <v>141</v>
      </c>
      <c r="E214">
        <v>1500000</v>
      </c>
      <c r="F214">
        <v>2023</v>
      </c>
      <c r="G214">
        <v>211500000</v>
      </c>
    </row>
    <row r="215" spans="1:7" x14ac:dyDescent="0.3">
      <c r="A215" s="32">
        <v>45170</v>
      </c>
      <c r="B215" t="s">
        <v>7</v>
      </c>
      <c r="C215" t="s">
        <v>63</v>
      </c>
      <c r="D215">
        <v>161</v>
      </c>
      <c r="E215">
        <v>1500000</v>
      </c>
      <c r="F215">
        <v>2023</v>
      </c>
      <c r="G215">
        <v>241500000</v>
      </c>
    </row>
    <row r="216" spans="1:7" x14ac:dyDescent="0.3">
      <c r="A216" s="32">
        <v>45170</v>
      </c>
      <c r="B216" t="s">
        <v>7</v>
      </c>
      <c r="C216" t="s">
        <v>62</v>
      </c>
      <c r="D216">
        <v>108</v>
      </c>
      <c r="E216">
        <v>1500000</v>
      </c>
      <c r="F216">
        <v>2023</v>
      </c>
      <c r="G216">
        <v>162000000</v>
      </c>
    </row>
    <row r="217" spans="1:7" x14ac:dyDescent="0.3">
      <c r="A217" s="32">
        <v>45170</v>
      </c>
      <c r="B217" t="s">
        <v>7</v>
      </c>
      <c r="C217" t="s">
        <v>61</v>
      </c>
      <c r="D217">
        <v>58</v>
      </c>
      <c r="E217">
        <v>1500000</v>
      </c>
      <c r="F217">
        <v>2023</v>
      </c>
      <c r="G217">
        <v>87000000</v>
      </c>
    </row>
    <row r="218" spans="1:7" x14ac:dyDescent="0.3">
      <c r="A218" s="32">
        <v>45170</v>
      </c>
      <c r="B218" t="s">
        <v>7</v>
      </c>
      <c r="C218" t="s">
        <v>60</v>
      </c>
      <c r="D218">
        <v>41</v>
      </c>
      <c r="E218">
        <v>1500000</v>
      </c>
      <c r="F218">
        <v>2023</v>
      </c>
      <c r="G218">
        <v>61500000</v>
      </c>
    </row>
    <row r="219" spans="1:7" x14ac:dyDescent="0.3">
      <c r="A219" s="32">
        <v>45170</v>
      </c>
      <c r="B219" t="s">
        <v>7</v>
      </c>
      <c r="C219" t="s">
        <v>59</v>
      </c>
      <c r="D219">
        <v>42</v>
      </c>
      <c r="E219">
        <v>1500000</v>
      </c>
      <c r="F219">
        <v>2023</v>
      </c>
      <c r="G219">
        <v>63000000</v>
      </c>
    </row>
    <row r="220" spans="1:7" x14ac:dyDescent="0.3">
      <c r="A220" s="32">
        <v>45170</v>
      </c>
      <c r="B220" t="s">
        <v>7</v>
      </c>
      <c r="C220" t="s">
        <v>58</v>
      </c>
      <c r="D220">
        <v>26</v>
      </c>
      <c r="E220">
        <v>1500000</v>
      </c>
      <c r="F220">
        <v>2023</v>
      </c>
      <c r="G220">
        <v>39000000</v>
      </c>
    </row>
    <row r="221" spans="1:7" x14ac:dyDescent="0.3">
      <c r="A221" s="32">
        <v>44470</v>
      </c>
      <c r="B221" t="s">
        <v>7</v>
      </c>
      <c r="C221" t="s">
        <v>67</v>
      </c>
      <c r="D221">
        <v>803</v>
      </c>
      <c r="E221">
        <v>1500000</v>
      </c>
      <c r="F221">
        <v>2021</v>
      </c>
      <c r="G221">
        <v>1204500000</v>
      </c>
    </row>
    <row r="222" spans="1:7" x14ac:dyDescent="0.3">
      <c r="A222" s="32">
        <v>44470</v>
      </c>
      <c r="B222" t="s">
        <v>7</v>
      </c>
      <c r="C222" t="s">
        <v>66</v>
      </c>
      <c r="D222">
        <v>194</v>
      </c>
      <c r="E222">
        <v>1500000</v>
      </c>
      <c r="F222">
        <v>2021</v>
      </c>
      <c r="G222">
        <v>291000000</v>
      </c>
    </row>
    <row r="223" spans="1:7" x14ac:dyDescent="0.3">
      <c r="A223" s="32">
        <v>44470</v>
      </c>
      <c r="B223" t="s">
        <v>7</v>
      </c>
      <c r="C223" t="s">
        <v>65</v>
      </c>
      <c r="D223">
        <v>369</v>
      </c>
      <c r="E223">
        <v>1500000</v>
      </c>
      <c r="F223">
        <v>2021</v>
      </c>
      <c r="G223">
        <v>553500000</v>
      </c>
    </row>
    <row r="224" spans="1:7" x14ac:dyDescent="0.3">
      <c r="A224" s="32">
        <v>44470</v>
      </c>
      <c r="B224" t="s">
        <v>7</v>
      </c>
      <c r="C224" t="s">
        <v>63</v>
      </c>
      <c r="D224">
        <v>8</v>
      </c>
      <c r="E224">
        <v>1500000</v>
      </c>
      <c r="F224">
        <v>2021</v>
      </c>
      <c r="G224">
        <v>12000000</v>
      </c>
    </row>
    <row r="225" spans="1:7" x14ac:dyDescent="0.3">
      <c r="A225" s="32">
        <v>44470</v>
      </c>
      <c r="B225" t="s">
        <v>7</v>
      </c>
      <c r="C225" t="s">
        <v>60</v>
      </c>
      <c r="D225">
        <v>3</v>
      </c>
      <c r="E225">
        <v>1500000</v>
      </c>
      <c r="F225">
        <v>2021</v>
      </c>
      <c r="G225">
        <v>4500000</v>
      </c>
    </row>
    <row r="226" spans="1:7" x14ac:dyDescent="0.3">
      <c r="A226" s="32">
        <v>44835</v>
      </c>
      <c r="B226" t="s">
        <v>7</v>
      </c>
      <c r="C226" t="s">
        <v>67</v>
      </c>
      <c r="D226">
        <v>2395</v>
      </c>
      <c r="E226">
        <v>1500000</v>
      </c>
      <c r="F226">
        <v>2022</v>
      </c>
      <c r="G226">
        <v>3592500000</v>
      </c>
    </row>
    <row r="227" spans="1:7" x14ac:dyDescent="0.3">
      <c r="A227" s="32">
        <v>44835</v>
      </c>
      <c r="B227" t="s">
        <v>7</v>
      </c>
      <c r="C227" t="s">
        <v>66</v>
      </c>
      <c r="D227">
        <v>338</v>
      </c>
      <c r="E227">
        <v>1500000</v>
      </c>
      <c r="F227">
        <v>2022</v>
      </c>
      <c r="G227">
        <v>507000000</v>
      </c>
    </row>
    <row r="228" spans="1:7" x14ac:dyDescent="0.3">
      <c r="A228" s="32">
        <v>44835</v>
      </c>
      <c r="B228" t="s">
        <v>7</v>
      </c>
      <c r="C228" t="s">
        <v>65</v>
      </c>
      <c r="D228">
        <v>1051</v>
      </c>
      <c r="E228">
        <v>1500000</v>
      </c>
      <c r="F228">
        <v>2022</v>
      </c>
      <c r="G228">
        <v>1576500000</v>
      </c>
    </row>
    <row r="229" spans="1:7" x14ac:dyDescent="0.3">
      <c r="A229" s="32">
        <v>44835</v>
      </c>
      <c r="B229" t="s">
        <v>7</v>
      </c>
      <c r="C229" t="s">
        <v>64</v>
      </c>
      <c r="D229">
        <v>27</v>
      </c>
      <c r="E229">
        <v>1500000</v>
      </c>
      <c r="F229">
        <v>2022</v>
      </c>
      <c r="G229">
        <v>40500000</v>
      </c>
    </row>
    <row r="230" spans="1:7" x14ac:dyDescent="0.3">
      <c r="A230" s="32">
        <v>44835</v>
      </c>
      <c r="B230" t="s">
        <v>7</v>
      </c>
      <c r="C230" t="s">
        <v>63</v>
      </c>
      <c r="D230">
        <v>64</v>
      </c>
      <c r="E230">
        <v>1500000</v>
      </c>
      <c r="F230">
        <v>2022</v>
      </c>
      <c r="G230">
        <v>96000000</v>
      </c>
    </row>
    <row r="231" spans="1:7" x14ac:dyDescent="0.3">
      <c r="A231" s="32">
        <v>44835</v>
      </c>
      <c r="B231" t="s">
        <v>7</v>
      </c>
      <c r="C231" t="s">
        <v>61</v>
      </c>
      <c r="D231">
        <v>4</v>
      </c>
      <c r="E231">
        <v>1500000</v>
      </c>
      <c r="F231">
        <v>2022</v>
      </c>
      <c r="G231">
        <v>6000000</v>
      </c>
    </row>
    <row r="232" spans="1:7" x14ac:dyDescent="0.3">
      <c r="A232" s="32">
        <v>44835</v>
      </c>
      <c r="B232" t="s">
        <v>7</v>
      </c>
      <c r="C232" t="s">
        <v>60</v>
      </c>
      <c r="D232">
        <v>4</v>
      </c>
      <c r="E232">
        <v>1500000</v>
      </c>
      <c r="F232">
        <v>2022</v>
      </c>
      <c r="G232">
        <v>6000000</v>
      </c>
    </row>
    <row r="233" spans="1:7" x14ac:dyDescent="0.3">
      <c r="A233" s="32">
        <v>44835</v>
      </c>
      <c r="B233" t="s">
        <v>7</v>
      </c>
      <c r="C233" t="s">
        <v>58</v>
      </c>
      <c r="D233">
        <v>29</v>
      </c>
      <c r="E233">
        <v>1500000</v>
      </c>
      <c r="F233">
        <v>2022</v>
      </c>
      <c r="G233">
        <v>43500000</v>
      </c>
    </row>
    <row r="234" spans="1:7" x14ac:dyDescent="0.3">
      <c r="A234" s="32">
        <v>45200</v>
      </c>
      <c r="B234" t="s">
        <v>7</v>
      </c>
      <c r="C234" t="s">
        <v>67</v>
      </c>
      <c r="D234">
        <v>3911</v>
      </c>
      <c r="E234">
        <v>1500000</v>
      </c>
      <c r="F234">
        <v>2023</v>
      </c>
      <c r="G234">
        <v>5866500000</v>
      </c>
    </row>
    <row r="235" spans="1:7" x14ac:dyDescent="0.3">
      <c r="A235" s="32">
        <v>45200</v>
      </c>
      <c r="B235" t="s">
        <v>7</v>
      </c>
      <c r="C235" t="s">
        <v>66</v>
      </c>
      <c r="D235">
        <v>714</v>
      </c>
      <c r="E235">
        <v>1500000</v>
      </c>
      <c r="F235">
        <v>2023</v>
      </c>
      <c r="G235">
        <v>1071000000</v>
      </c>
    </row>
    <row r="236" spans="1:7" x14ac:dyDescent="0.3">
      <c r="A236" s="32">
        <v>45200</v>
      </c>
      <c r="B236" t="s">
        <v>7</v>
      </c>
      <c r="C236" t="s">
        <v>65</v>
      </c>
      <c r="D236">
        <v>2027</v>
      </c>
      <c r="E236">
        <v>1500000</v>
      </c>
      <c r="F236">
        <v>2023</v>
      </c>
      <c r="G236">
        <v>3040500000</v>
      </c>
    </row>
    <row r="237" spans="1:7" x14ac:dyDescent="0.3">
      <c r="A237" s="32">
        <v>45200</v>
      </c>
      <c r="B237" t="s">
        <v>7</v>
      </c>
      <c r="C237" t="s">
        <v>64</v>
      </c>
      <c r="D237">
        <v>109</v>
      </c>
      <c r="E237">
        <v>1500000</v>
      </c>
      <c r="F237">
        <v>2023</v>
      </c>
      <c r="G237">
        <v>163500000</v>
      </c>
    </row>
    <row r="238" spans="1:7" x14ac:dyDescent="0.3">
      <c r="A238" s="32">
        <v>45200</v>
      </c>
      <c r="B238" t="s">
        <v>7</v>
      </c>
      <c r="C238" t="s">
        <v>63</v>
      </c>
      <c r="D238">
        <v>148</v>
      </c>
      <c r="E238">
        <v>1500000</v>
      </c>
      <c r="F238">
        <v>2023</v>
      </c>
      <c r="G238">
        <v>222000000</v>
      </c>
    </row>
    <row r="239" spans="1:7" x14ac:dyDescent="0.3">
      <c r="A239" s="32">
        <v>45200</v>
      </c>
      <c r="B239" t="s">
        <v>7</v>
      </c>
      <c r="C239" t="s">
        <v>62</v>
      </c>
      <c r="D239">
        <v>132</v>
      </c>
      <c r="E239">
        <v>1500000</v>
      </c>
      <c r="F239">
        <v>2023</v>
      </c>
      <c r="G239">
        <v>198000000</v>
      </c>
    </row>
    <row r="240" spans="1:7" x14ac:dyDescent="0.3">
      <c r="A240" s="32">
        <v>45200</v>
      </c>
      <c r="B240" t="s">
        <v>7</v>
      </c>
      <c r="C240" t="s">
        <v>61</v>
      </c>
      <c r="D240">
        <v>71</v>
      </c>
      <c r="E240">
        <v>1500000</v>
      </c>
      <c r="F240">
        <v>2023</v>
      </c>
      <c r="G240">
        <v>106500000</v>
      </c>
    </row>
    <row r="241" spans="1:7" x14ac:dyDescent="0.3">
      <c r="A241" s="32">
        <v>45200</v>
      </c>
      <c r="B241" t="s">
        <v>7</v>
      </c>
      <c r="C241" t="s">
        <v>60</v>
      </c>
      <c r="D241">
        <v>18</v>
      </c>
      <c r="E241">
        <v>1500000</v>
      </c>
      <c r="F241">
        <v>2023</v>
      </c>
      <c r="G241">
        <v>27000000</v>
      </c>
    </row>
    <row r="242" spans="1:7" x14ac:dyDescent="0.3">
      <c r="A242" s="32">
        <v>45200</v>
      </c>
      <c r="B242" t="s">
        <v>7</v>
      </c>
      <c r="C242" t="s">
        <v>59</v>
      </c>
      <c r="D242">
        <v>41</v>
      </c>
      <c r="E242">
        <v>1500000</v>
      </c>
      <c r="F242">
        <v>2023</v>
      </c>
      <c r="G242">
        <v>61500000</v>
      </c>
    </row>
    <row r="243" spans="1:7" x14ac:dyDescent="0.3">
      <c r="A243" s="32">
        <v>45200</v>
      </c>
      <c r="B243" t="s">
        <v>7</v>
      </c>
      <c r="C243" t="s">
        <v>58</v>
      </c>
      <c r="D243">
        <v>39</v>
      </c>
      <c r="E243">
        <v>1500000</v>
      </c>
      <c r="F243">
        <v>2023</v>
      </c>
      <c r="G243">
        <v>58500000</v>
      </c>
    </row>
    <row r="244" spans="1:7" x14ac:dyDescent="0.3">
      <c r="A244" s="32">
        <v>44501</v>
      </c>
      <c r="B244" t="s">
        <v>7</v>
      </c>
      <c r="C244" t="s">
        <v>67</v>
      </c>
      <c r="D244">
        <v>1036</v>
      </c>
      <c r="E244">
        <v>1500000</v>
      </c>
      <c r="F244">
        <v>2021</v>
      </c>
      <c r="G244">
        <v>1554000000</v>
      </c>
    </row>
    <row r="245" spans="1:7" x14ac:dyDescent="0.3">
      <c r="A245" s="32">
        <v>44501</v>
      </c>
      <c r="B245" t="s">
        <v>7</v>
      </c>
      <c r="C245" t="s">
        <v>66</v>
      </c>
      <c r="D245">
        <v>118</v>
      </c>
      <c r="E245">
        <v>1500000</v>
      </c>
      <c r="F245">
        <v>2021</v>
      </c>
      <c r="G245">
        <v>177000000</v>
      </c>
    </row>
    <row r="246" spans="1:7" x14ac:dyDescent="0.3">
      <c r="A246" s="32">
        <v>44501</v>
      </c>
      <c r="B246" t="s">
        <v>7</v>
      </c>
      <c r="C246" t="s">
        <v>65</v>
      </c>
      <c r="D246">
        <v>462</v>
      </c>
      <c r="E246">
        <v>1500000</v>
      </c>
      <c r="F246">
        <v>2021</v>
      </c>
      <c r="G246">
        <v>693000000</v>
      </c>
    </row>
    <row r="247" spans="1:7" x14ac:dyDescent="0.3">
      <c r="A247" s="32">
        <v>44501</v>
      </c>
      <c r="B247" t="s">
        <v>7</v>
      </c>
      <c r="C247" t="s">
        <v>63</v>
      </c>
      <c r="D247">
        <v>7</v>
      </c>
      <c r="E247">
        <v>1500000</v>
      </c>
      <c r="F247">
        <v>2021</v>
      </c>
      <c r="G247">
        <v>10500000</v>
      </c>
    </row>
    <row r="248" spans="1:7" x14ac:dyDescent="0.3">
      <c r="A248" s="32">
        <v>44501</v>
      </c>
      <c r="B248" t="s">
        <v>7</v>
      </c>
      <c r="C248" t="s">
        <v>60</v>
      </c>
      <c r="D248">
        <v>2</v>
      </c>
      <c r="E248">
        <v>1500000</v>
      </c>
      <c r="F248">
        <v>2021</v>
      </c>
      <c r="G248">
        <v>3000000</v>
      </c>
    </row>
    <row r="249" spans="1:7" x14ac:dyDescent="0.3">
      <c r="A249" s="32">
        <v>44866</v>
      </c>
      <c r="B249" t="s">
        <v>7</v>
      </c>
      <c r="C249" t="s">
        <v>67</v>
      </c>
      <c r="D249">
        <v>2264</v>
      </c>
      <c r="E249">
        <v>1500000</v>
      </c>
      <c r="F249">
        <v>2022</v>
      </c>
      <c r="G249">
        <v>3396000000</v>
      </c>
    </row>
    <row r="250" spans="1:7" x14ac:dyDescent="0.3">
      <c r="A250" s="32">
        <v>44866</v>
      </c>
      <c r="B250" t="s">
        <v>7</v>
      </c>
      <c r="C250" t="s">
        <v>66</v>
      </c>
      <c r="D250">
        <v>464</v>
      </c>
      <c r="E250">
        <v>1500000</v>
      </c>
      <c r="F250">
        <v>2022</v>
      </c>
      <c r="G250">
        <v>696000000</v>
      </c>
    </row>
    <row r="251" spans="1:7" x14ac:dyDescent="0.3">
      <c r="A251" s="32">
        <v>44866</v>
      </c>
      <c r="B251" t="s">
        <v>7</v>
      </c>
      <c r="C251" t="s">
        <v>65</v>
      </c>
      <c r="D251">
        <v>1067</v>
      </c>
      <c r="E251">
        <v>1500000</v>
      </c>
      <c r="F251">
        <v>2022</v>
      </c>
      <c r="G251">
        <v>1600500000</v>
      </c>
    </row>
    <row r="252" spans="1:7" x14ac:dyDescent="0.3">
      <c r="A252" s="32">
        <v>44866</v>
      </c>
      <c r="B252" t="s">
        <v>7</v>
      </c>
      <c r="C252" t="s">
        <v>64</v>
      </c>
      <c r="D252">
        <v>39</v>
      </c>
      <c r="E252">
        <v>1500000</v>
      </c>
      <c r="F252">
        <v>2022</v>
      </c>
      <c r="G252">
        <v>58500000</v>
      </c>
    </row>
    <row r="253" spans="1:7" x14ac:dyDescent="0.3">
      <c r="A253" s="32">
        <v>44866</v>
      </c>
      <c r="B253" t="s">
        <v>7</v>
      </c>
      <c r="C253" t="s">
        <v>63</v>
      </c>
      <c r="D253">
        <v>59</v>
      </c>
      <c r="E253">
        <v>1500000</v>
      </c>
      <c r="F253">
        <v>2022</v>
      </c>
      <c r="G253">
        <v>88500000</v>
      </c>
    </row>
    <row r="254" spans="1:7" x14ac:dyDescent="0.3">
      <c r="A254" s="32">
        <v>44866</v>
      </c>
      <c r="B254" t="s">
        <v>7</v>
      </c>
      <c r="C254" t="s">
        <v>61</v>
      </c>
      <c r="D254">
        <v>14</v>
      </c>
      <c r="E254">
        <v>1500000</v>
      </c>
      <c r="F254">
        <v>2022</v>
      </c>
      <c r="G254">
        <v>21000000</v>
      </c>
    </row>
    <row r="255" spans="1:7" x14ac:dyDescent="0.3">
      <c r="A255" s="32">
        <v>44866</v>
      </c>
      <c r="B255" t="s">
        <v>7</v>
      </c>
      <c r="C255" t="s">
        <v>60</v>
      </c>
      <c r="D255">
        <v>4</v>
      </c>
      <c r="E255">
        <v>1500000</v>
      </c>
      <c r="F255">
        <v>2022</v>
      </c>
      <c r="G255">
        <v>6000000</v>
      </c>
    </row>
    <row r="256" spans="1:7" x14ac:dyDescent="0.3">
      <c r="A256" s="32">
        <v>44866</v>
      </c>
      <c r="B256" t="s">
        <v>7</v>
      </c>
      <c r="C256" t="s">
        <v>59</v>
      </c>
      <c r="D256">
        <v>5</v>
      </c>
      <c r="E256">
        <v>1500000</v>
      </c>
      <c r="F256">
        <v>2022</v>
      </c>
      <c r="G256">
        <v>7500000</v>
      </c>
    </row>
    <row r="257" spans="1:7" x14ac:dyDescent="0.3">
      <c r="A257" s="32">
        <v>44866</v>
      </c>
      <c r="B257" t="s">
        <v>7</v>
      </c>
      <c r="C257" t="s">
        <v>58</v>
      </c>
      <c r="D257">
        <v>61</v>
      </c>
      <c r="E257">
        <v>1500000</v>
      </c>
      <c r="F257">
        <v>2022</v>
      </c>
      <c r="G257">
        <v>91500000</v>
      </c>
    </row>
    <row r="258" spans="1:7" x14ac:dyDescent="0.3">
      <c r="A258" s="32">
        <v>45231</v>
      </c>
      <c r="B258" t="s">
        <v>7</v>
      </c>
      <c r="C258" t="s">
        <v>67</v>
      </c>
      <c r="D258">
        <v>4432</v>
      </c>
      <c r="E258">
        <v>1500000</v>
      </c>
      <c r="F258">
        <v>2023</v>
      </c>
      <c r="G258">
        <v>6648000000</v>
      </c>
    </row>
    <row r="259" spans="1:7" x14ac:dyDescent="0.3">
      <c r="A259" s="32">
        <v>45231</v>
      </c>
      <c r="B259" t="s">
        <v>7</v>
      </c>
      <c r="C259" t="s">
        <v>66</v>
      </c>
      <c r="D259">
        <v>723</v>
      </c>
      <c r="E259">
        <v>1500000</v>
      </c>
      <c r="F259">
        <v>2023</v>
      </c>
      <c r="G259">
        <v>1084500000</v>
      </c>
    </row>
    <row r="260" spans="1:7" x14ac:dyDescent="0.3">
      <c r="A260" s="32">
        <v>45231</v>
      </c>
      <c r="B260" t="s">
        <v>7</v>
      </c>
      <c r="C260" t="s">
        <v>65</v>
      </c>
      <c r="D260">
        <v>1222</v>
      </c>
      <c r="E260">
        <v>1500000</v>
      </c>
      <c r="F260">
        <v>2023</v>
      </c>
      <c r="G260">
        <v>1833000000</v>
      </c>
    </row>
    <row r="261" spans="1:7" x14ac:dyDescent="0.3">
      <c r="A261" s="32">
        <v>45231</v>
      </c>
      <c r="B261" t="s">
        <v>7</v>
      </c>
      <c r="C261" t="s">
        <v>64</v>
      </c>
      <c r="D261">
        <v>106</v>
      </c>
      <c r="E261">
        <v>1500000</v>
      </c>
      <c r="F261">
        <v>2023</v>
      </c>
      <c r="G261">
        <v>159000000</v>
      </c>
    </row>
    <row r="262" spans="1:7" x14ac:dyDescent="0.3">
      <c r="A262" s="32">
        <v>45231</v>
      </c>
      <c r="B262" t="s">
        <v>7</v>
      </c>
      <c r="C262" t="s">
        <v>63</v>
      </c>
      <c r="D262">
        <v>125</v>
      </c>
      <c r="E262">
        <v>1500000</v>
      </c>
      <c r="F262">
        <v>2023</v>
      </c>
      <c r="G262">
        <v>187500000</v>
      </c>
    </row>
    <row r="263" spans="1:7" x14ac:dyDescent="0.3">
      <c r="A263" s="32">
        <v>45231</v>
      </c>
      <c r="B263" t="s">
        <v>7</v>
      </c>
      <c r="C263" t="s">
        <v>62</v>
      </c>
      <c r="D263">
        <v>98</v>
      </c>
      <c r="E263">
        <v>1500000</v>
      </c>
      <c r="F263">
        <v>2023</v>
      </c>
      <c r="G263">
        <v>147000000</v>
      </c>
    </row>
    <row r="264" spans="1:7" x14ac:dyDescent="0.3">
      <c r="A264" s="32">
        <v>45231</v>
      </c>
      <c r="B264" t="s">
        <v>7</v>
      </c>
      <c r="C264" t="s">
        <v>61</v>
      </c>
      <c r="D264">
        <v>215</v>
      </c>
      <c r="E264">
        <v>1500000</v>
      </c>
      <c r="F264">
        <v>2023</v>
      </c>
      <c r="G264">
        <v>322500000</v>
      </c>
    </row>
    <row r="265" spans="1:7" x14ac:dyDescent="0.3">
      <c r="A265" s="32">
        <v>45231</v>
      </c>
      <c r="B265" t="s">
        <v>7</v>
      </c>
      <c r="C265" t="s">
        <v>60</v>
      </c>
      <c r="D265">
        <v>35</v>
      </c>
      <c r="E265">
        <v>1500000</v>
      </c>
      <c r="F265">
        <v>2023</v>
      </c>
      <c r="G265">
        <v>52500000</v>
      </c>
    </row>
    <row r="266" spans="1:7" x14ac:dyDescent="0.3">
      <c r="A266" s="32">
        <v>45231</v>
      </c>
      <c r="B266" t="s">
        <v>7</v>
      </c>
      <c r="C266" t="s">
        <v>59</v>
      </c>
      <c r="D266">
        <v>57</v>
      </c>
      <c r="E266">
        <v>1500000</v>
      </c>
      <c r="F266">
        <v>2023</v>
      </c>
      <c r="G266">
        <v>85500000</v>
      </c>
    </row>
    <row r="267" spans="1:7" x14ac:dyDescent="0.3">
      <c r="A267" s="32">
        <v>45231</v>
      </c>
      <c r="B267" t="s">
        <v>7</v>
      </c>
      <c r="C267" t="s">
        <v>58</v>
      </c>
      <c r="D267">
        <v>29</v>
      </c>
      <c r="E267">
        <v>1500000</v>
      </c>
      <c r="F267">
        <v>2023</v>
      </c>
      <c r="G267">
        <v>43500000</v>
      </c>
    </row>
    <row r="268" spans="1:7" x14ac:dyDescent="0.3">
      <c r="A268" s="32">
        <v>44531</v>
      </c>
      <c r="B268" t="s">
        <v>7</v>
      </c>
      <c r="C268" t="s">
        <v>67</v>
      </c>
      <c r="D268">
        <v>1952</v>
      </c>
      <c r="E268">
        <v>1500000</v>
      </c>
      <c r="F268">
        <v>2021</v>
      </c>
      <c r="G268">
        <v>2928000000</v>
      </c>
    </row>
    <row r="269" spans="1:7" x14ac:dyDescent="0.3">
      <c r="A269" s="32">
        <v>44531</v>
      </c>
      <c r="B269" t="s">
        <v>7</v>
      </c>
      <c r="C269" t="s">
        <v>66</v>
      </c>
      <c r="D269">
        <v>99</v>
      </c>
      <c r="E269">
        <v>1500000</v>
      </c>
      <c r="F269">
        <v>2021</v>
      </c>
      <c r="G269">
        <v>148500000</v>
      </c>
    </row>
    <row r="270" spans="1:7" x14ac:dyDescent="0.3">
      <c r="A270" s="32">
        <v>44531</v>
      </c>
      <c r="B270" t="s">
        <v>7</v>
      </c>
      <c r="C270" t="s">
        <v>65</v>
      </c>
      <c r="D270">
        <v>552</v>
      </c>
      <c r="E270">
        <v>1500000</v>
      </c>
      <c r="F270">
        <v>2021</v>
      </c>
      <c r="G270">
        <v>828000000</v>
      </c>
    </row>
    <row r="271" spans="1:7" x14ac:dyDescent="0.3">
      <c r="A271" s="32">
        <v>44531</v>
      </c>
      <c r="B271" t="s">
        <v>7</v>
      </c>
      <c r="C271" t="s">
        <v>64</v>
      </c>
      <c r="D271">
        <v>1</v>
      </c>
      <c r="E271">
        <v>1500000</v>
      </c>
      <c r="F271">
        <v>2021</v>
      </c>
      <c r="G271">
        <v>1500000</v>
      </c>
    </row>
    <row r="272" spans="1:7" x14ac:dyDescent="0.3">
      <c r="A272" s="32">
        <v>44531</v>
      </c>
      <c r="B272" t="s">
        <v>7</v>
      </c>
      <c r="C272" t="s">
        <v>63</v>
      </c>
      <c r="D272">
        <v>10</v>
      </c>
      <c r="E272">
        <v>1500000</v>
      </c>
      <c r="F272">
        <v>2021</v>
      </c>
      <c r="G272">
        <v>15000000</v>
      </c>
    </row>
    <row r="273" spans="1:7" x14ac:dyDescent="0.3">
      <c r="A273" s="32">
        <v>44531</v>
      </c>
      <c r="B273" t="s">
        <v>7</v>
      </c>
      <c r="C273" t="s">
        <v>60</v>
      </c>
      <c r="D273">
        <v>1</v>
      </c>
      <c r="E273">
        <v>1500000</v>
      </c>
      <c r="F273">
        <v>2021</v>
      </c>
      <c r="G273">
        <v>1500000</v>
      </c>
    </row>
    <row r="274" spans="1:7" x14ac:dyDescent="0.3">
      <c r="A274" s="32">
        <v>44896</v>
      </c>
      <c r="B274" t="s">
        <v>7</v>
      </c>
      <c r="C274" t="s">
        <v>67</v>
      </c>
      <c r="D274">
        <v>1992</v>
      </c>
      <c r="E274">
        <v>1500000</v>
      </c>
      <c r="F274">
        <v>2022</v>
      </c>
      <c r="G274">
        <v>2988000000</v>
      </c>
    </row>
    <row r="275" spans="1:7" x14ac:dyDescent="0.3">
      <c r="A275" s="32">
        <v>44896</v>
      </c>
      <c r="B275" t="s">
        <v>7</v>
      </c>
      <c r="C275" t="s">
        <v>66</v>
      </c>
      <c r="D275">
        <v>363</v>
      </c>
      <c r="E275">
        <v>1500000</v>
      </c>
      <c r="F275">
        <v>2022</v>
      </c>
      <c r="G275">
        <v>544500000</v>
      </c>
    </row>
    <row r="276" spans="1:7" x14ac:dyDescent="0.3">
      <c r="A276" s="32">
        <v>44896</v>
      </c>
      <c r="B276" t="s">
        <v>7</v>
      </c>
      <c r="C276" t="s">
        <v>65</v>
      </c>
      <c r="D276">
        <v>1260</v>
      </c>
      <c r="E276">
        <v>1500000</v>
      </c>
      <c r="F276">
        <v>2022</v>
      </c>
      <c r="G276">
        <v>1890000000</v>
      </c>
    </row>
    <row r="277" spans="1:7" x14ac:dyDescent="0.3">
      <c r="A277" s="32">
        <v>44896</v>
      </c>
      <c r="B277" t="s">
        <v>7</v>
      </c>
      <c r="C277" t="s">
        <v>64</v>
      </c>
      <c r="D277">
        <v>37</v>
      </c>
      <c r="E277">
        <v>1500000</v>
      </c>
      <c r="F277">
        <v>2022</v>
      </c>
      <c r="G277">
        <v>55500000</v>
      </c>
    </row>
    <row r="278" spans="1:7" x14ac:dyDescent="0.3">
      <c r="A278" s="32">
        <v>44896</v>
      </c>
      <c r="B278" t="s">
        <v>7</v>
      </c>
      <c r="C278" t="s">
        <v>63</v>
      </c>
      <c r="D278">
        <v>68</v>
      </c>
      <c r="E278">
        <v>1500000</v>
      </c>
      <c r="F278">
        <v>2022</v>
      </c>
      <c r="G278">
        <v>102000000</v>
      </c>
    </row>
    <row r="279" spans="1:7" x14ac:dyDescent="0.3">
      <c r="A279" s="32">
        <v>44896</v>
      </c>
      <c r="B279" t="s">
        <v>7</v>
      </c>
      <c r="C279" t="s">
        <v>61</v>
      </c>
      <c r="D279">
        <v>27</v>
      </c>
      <c r="E279">
        <v>1500000</v>
      </c>
      <c r="F279">
        <v>2022</v>
      </c>
      <c r="G279">
        <v>40500000</v>
      </c>
    </row>
    <row r="280" spans="1:7" x14ac:dyDescent="0.3">
      <c r="A280" s="32">
        <v>44896</v>
      </c>
      <c r="B280" t="s">
        <v>7</v>
      </c>
      <c r="C280" t="s">
        <v>60</v>
      </c>
      <c r="D280">
        <v>6</v>
      </c>
      <c r="E280">
        <v>1500000</v>
      </c>
      <c r="F280">
        <v>2022</v>
      </c>
      <c r="G280">
        <v>9000000</v>
      </c>
    </row>
    <row r="281" spans="1:7" x14ac:dyDescent="0.3">
      <c r="A281" s="32">
        <v>44896</v>
      </c>
      <c r="B281" t="s">
        <v>7</v>
      </c>
      <c r="C281" t="s">
        <v>59</v>
      </c>
      <c r="D281">
        <v>16</v>
      </c>
      <c r="E281">
        <v>1500000</v>
      </c>
      <c r="F281">
        <v>2022</v>
      </c>
      <c r="G281">
        <v>24000000</v>
      </c>
    </row>
    <row r="282" spans="1:7" x14ac:dyDescent="0.3">
      <c r="A282" s="32">
        <v>44896</v>
      </c>
      <c r="B282" t="s">
        <v>7</v>
      </c>
      <c r="C282" t="s">
        <v>58</v>
      </c>
      <c r="D282">
        <v>65</v>
      </c>
      <c r="E282">
        <v>1500000</v>
      </c>
      <c r="F282">
        <v>2022</v>
      </c>
      <c r="G282">
        <v>97500000</v>
      </c>
    </row>
    <row r="283" spans="1:7" x14ac:dyDescent="0.3">
      <c r="A283" s="32">
        <v>45261</v>
      </c>
      <c r="B283" t="s">
        <v>7</v>
      </c>
      <c r="C283" t="s">
        <v>67</v>
      </c>
      <c r="D283">
        <v>4893</v>
      </c>
      <c r="E283">
        <v>1500000</v>
      </c>
      <c r="F283">
        <v>2023</v>
      </c>
      <c r="G283">
        <v>7339500000</v>
      </c>
    </row>
    <row r="284" spans="1:7" x14ac:dyDescent="0.3">
      <c r="A284" s="32">
        <v>45261</v>
      </c>
      <c r="B284" t="s">
        <v>7</v>
      </c>
      <c r="C284" t="s">
        <v>66</v>
      </c>
      <c r="D284">
        <v>753</v>
      </c>
      <c r="E284">
        <v>1500000</v>
      </c>
      <c r="F284">
        <v>2023</v>
      </c>
      <c r="G284">
        <v>1129500000</v>
      </c>
    </row>
    <row r="285" spans="1:7" x14ac:dyDescent="0.3">
      <c r="A285" s="32">
        <v>45261</v>
      </c>
      <c r="B285" t="s">
        <v>7</v>
      </c>
      <c r="C285" t="s">
        <v>65</v>
      </c>
      <c r="D285">
        <v>1015</v>
      </c>
      <c r="E285">
        <v>1500000</v>
      </c>
      <c r="F285">
        <v>2023</v>
      </c>
      <c r="G285">
        <v>1522500000</v>
      </c>
    </row>
    <row r="286" spans="1:7" x14ac:dyDescent="0.3">
      <c r="A286" s="32">
        <v>45261</v>
      </c>
      <c r="B286" t="s">
        <v>7</v>
      </c>
      <c r="C286" t="s">
        <v>64</v>
      </c>
      <c r="D286">
        <v>135</v>
      </c>
      <c r="E286">
        <v>1500000</v>
      </c>
      <c r="F286">
        <v>2023</v>
      </c>
      <c r="G286">
        <v>202500000</v>
      </c>
    </row>
    <row r="287" spans="1:7" x14ac:dyDescent="0.3">
      <c r="A287" s="32">
        <v>45261</v>
      </c>
      <c r="B287" t="s">
        <v>7</v>
      </c>
      <c r="C287" t="s">
        <v>63</v>
      </c>
      <c r="D287">
        <v>97</v>
      </c>
      <c r="E287">
        <v>1500000</v>
      </c>
      <c r="F287">
        <v>2023</v>
      </c>
      <c r="G287">
        <v>145500000</v>
      </c>
    </row>
    <row r="288" spans="1:7" x14ac:dyDescent="0.3">
      <c r="A288" s="32">
        <v>45261</v>
      </c>
      <c r="B288" t="s">
        <v>7</v>
      </c>
      <c r="C288" t="s">
        <v>62</v>
      </c>
      <c r="D288">
        <v>40</v>
      </c>
      <c r="E288">
        <v>1500000</v>
      </c>
      <c r="F288">
        <v>2023</v>
      </c>
      <c r="G288">
        <v>60000000</v>
      </c>
    </row>
    <row r="289" spans="1:7" x14ac:dyDescent="0.3">
      <c r="A289" s="32">
        <v>45261</v>
      </c>
      <c r="B289" t="s">
        <v>7</v>
      </c>
      <c r="C289" t="s">
        <v>61</v>
      </c>
      <c r="D289">
        <v>137</v>
      </c>
      <c r="E289">
        <v>1500000</v>
      </c>
      <c r="F289">
        <v>2023</v>
      </c>
      <c r="G289">
        <v>205500000</v>
      </c>
    </row>
    <row r="290" spans="1:7" x14ac:dyDescent="0.3">
      <c r="A290" s="32">
        <v>45261</v>
      </c>
      <c r="B290" t="s">
        <v>7</v>
      </c>
      <c r="C290" t="s">
        <v>60</v>
      </c>
      <c r="D290">
        <v>51</v>
      </c>
      <c r="E290">
        <v>1500000</v>
      </c>
      <c r="F290">
        <v>2023</v>
      </c>
      <c r="G290">
        <v>76500000</v>
      </c>
    </row>
    <row r="291" spans="1:7" x14ac:dyDescent="0.3">
      <c r="A291" s="32">
        <v>45261</v>
      </c>
      <c r="B291" t="s">
        <v>7</v>
      </c>
      <c r="C291" t="s">
        <v>59</v>
      </c>
      <c r="D291">
        <v>47</v>
      </c>
      <c r="E291">
        <v>1500000</v>
      </c>
      <c r="F291">
        <v>2023</v>
      </c>
      <c r="G291">
        <v>70500000</v>
      </c>
    </row>
    <row r="292" spans="1:7" x14ac:dyDescent="0.3">
      <c r="A292" s="32">
        <v>45261</v>
      </c>
      <c r="B292" t="s">
        <v>7</v>
      </c>
      <c r="C292" t="s">
        <v>58</v>
      </c>
      <c r="D292">
        <v>23</v>
      </c>
      <c r="E292">
        <v>1500000</v>
      </c>
      <c r="F292">
        <v>2023</v>
      </c>
      <c r="G292">
        <v>34500000</v>
      </c>
    </row>
    <row r="293" spans="1:7" x14ac:dyDescent="0.3">
      <c r="A293" s="32">
        <v>44562</v>
      </c>
      <c r="B293" t="s">
        <v>7</v>
      </c>
      <c r="C293" t="s">
        <v>67</v>
      </c>
      <c r="D293">
        <v>1012</v>
      </c>
      <c r="E293">
        <v>1500000</v>
      </c>
      <c r="F293">
        <v>2022</v>
      </c>
      <c r="G293">
        <v>1518000000</v>
      </c>
    </row>
    <row r="294" spans="1:7" x14ac:dyDescent="0.3">
      <c r="A294" s="32">
        <v>44562</v>
      </c>
      <c r="B294" t="s">
        <v>7</v>
      </c>
      <c r="C294" t="s">
        <v>66</v>
      </c>
      <c r="D294">
        <v>48</v>
      </c>
      <c r="E294">
        <v>1500000</v>
      </c>
      <c r="F294">
        <v>2022</v>
      </c>
      <c r="G294">
        <v>72000000</v>
      </c>
    </row>
    <row r="295" spans="1:7" x14ac:dyDescent="0.3">
      <c r="A295" s="32">
        <v>44562</v>
      </c>
      <c r="B295" t="s">
        <v>7</v>
      </c>
      <c r="C295" t="s">
        <v>65</v>
      </c>
      <c r="D295">
        <v>474</v>
      </c>
      <c r="E295">
        <v>1500000</v>
      </c>
      <c r="F295">
        <v>2022</v>
      </c>
      <c r="G295">
        <v>711000000</v>
      </c>
    </row>
    <row r="296" spans="1:7" x14ac:dyDescent="0.3">
      <c r="A296" s="32">
        <v>44562</v>
      </c>
      <c r="B296" t="s">
        <v>7</v>
      </c>
      <c r="C296" t="s">
        <v>64</v>
      </c>
      <c r="D296">
        <v>8</v>
      </c>
      <c r="E296">
        <v>1500000</v>
      </c>
      <c r="F296">
        <v>2022</v>
      </c>
      <c r="G296">
        <v>12000000</v>
      </c>
    </row>
    <row r="297" spans="1:7" x14ac:dyDescent="0.3">
      <c r="A297" s="32">
        <v>44562</v>
      </c>
      <c r="B297" t="s">
        <v>7</v>
      </c>
      <c r="C297" t="s">
        <v>63</v>
      </c>
      <c r="D297">
        <v>6</v>
      </c>
      <c r="E297">
        <v>1500000</v>
      </c>
      <c r="F297">
        <v>2022</v>
      </c>
      <c r="G297">
        <v>9000000</v>
      </c>
    </row>
    <row r="298" spans="1:7" x14ac:dyDescent="0.3">
      <c r="A298" s="32">
        <v>44562</v>
      </c>
      <c r="B298" t="s">
        <v>7</v>
      </c>
      <c r="C298" t="s">
        <v>60</v>
      </c>
      <c r="D298">
        <v>2</v>
      </c>
      <c r="E298">
        <v>1500000</v>
      </c>
      <c r="F298">
        <v>2022</v>
      </c>
      <c r="G298">
        <v>3000000</v>
      </c>
    </row>
    <row r="299" spans="1:7" x14ac:dyDescent="0.3">
      <c r="A299" s="32">
        <v>44927</v>
      </c>
      <c r="B299" t="s">
        <v>7</v>
      </c>
      <c r="C299" t="s">
        <v>67</v>
      </c>
      <c r="D299">
        <v>1812</v>
      </c>
      <c r="E299">
        <v>1500000</v>
      </c>
      <c r="F299">
        <v>2023</v>
      </c>
      <c r="G299">
        <v>2718000000</v>
      </c>
    </row>
    <row r="300" spans="1:7" x14ac:dyDescent="0.3">
      <c r="A300" s="32">
        <v>44927</v>
      </c>
      <c r="B300" t="s">
        <v>7</v>
      </c>
      <c r="C300" t="s">
        <v>66</v>
      </c>
      <c r="D300">
        <v>313</v>
      </c>
      <c r="E300">
        <v>1500000</v>
      </c>
      <c r="F300">
        <v>2023</v>
      </c>
      <c r="G300">
        <v>469500000</v>
      </c>
    </row>
    <row r="301" spans="1:7" x14ac:dyDescent="0.3">
      <c r="A301" s="32">
        <v>44927</v>
      </c>
      <c r="B301" t="s">
        <v>7</v>
      </c>
      <c r="C301" t="s">
        <v>65</v>
      </c>
      <c r="D301">
        <v>967</v>
      </c>
      <c r="E301">
        <v>1500000</v>
      </c>
      <c r="F301">
        <v>2023</v>
      </c>
      <c r="G301">
        <v>1450500000</v>
      </c>
    </row>
    <row r="302" spans="1:7" x14ac:dyDescent="0.3">
      <c r="A302" s="32">
        <v>44927</v>
      </c>
      <c r="B302" t="s">
        <v>7</v>
      </c>
      <c r="C302" t="s">
        <v>64</v>
      </c>
      <c r="D302">
        <v>101</v>
      </c>
      <c r="E302">
        <v>1500000</v>
      </c>
      <c r="F302">
        <v>2023</v>
      </c>
      <c r="G302">
        <v>151500000</v>
      </c>
    </row>
    <row r="303" spans="1:7" x14ac:dyDescent="0.3">
      <c r="A303" s="32">
        <v>44927</v>
      </c>
      <c r="B303" t="s">
        <v>7</v>
      </c>
      <c r="C303" t="s">
        <v>63</v>
      </c>
      <c r="D303">
        <v>84</v>
      </c>
      <c r="E303">
        <v>1500000</v>
      </c>
      <c r="F303">
        <v>2023</v>
      </c>
      <c r="G303">
        <v>126000000</v>
      </c>
    </row>
    <row r="304" spans="1:7" x14ac:dyDescent="0.3">
      <c r="A304" s="32">
        <v>44927</v>
      </c>
      <c r="B304" t="s">
        <v>7</v>
      </c>
      <c r="C304" t="s">
        <v>61</v>
      </c>
      <c r="D304">
        <v>91</v>
      </c>
      <c r="E304">
        <v>1500000</v>
      </c>
      <c r="F304">
        <v>2023</v>
      </c>
      <c r="G304">
        <v>136500000</v>
      </c>
    </row>
    <row r="305" spans="1:7" x14ac:dyDescent="0.3">
      <c r="A305" s="32">
        <v>44927</v>
      </c>
      <c r="B305" t="s">
        <v>7</v>
      </c>
      <c r="C305" t="s">
        <v>60</v>
      </c>
      <c r="D305">
        <v>14</v>
      </c>
      <c r="E305">
        <v>1500000</v>
      </c>
      <c r="F305">
        <v>2023</v>
      </c>
      <c r="G305">
        <v>21000000</v>
      </c>
    </row>
    <row r="306" spans="1:7" x14ac:dyDescent="0.3">
      <c r="A306" s="32">
        <v>44927</v>
      </c>
      <c r="B306" t="s">
        <v>7</v>
      </c>
      <c r="C306" t="s">
        <v>59</v>
      </c>
      <c r="D306">
        <v>21</v>
      </c>
      <c r="E306">
        <v>1500000</v>
      </c>
      <c r="F306">
        <v>2023</v>
      </c>
      <c r="G306">
        <v>31500000</v>
      </c>
    </row>
    <row r="307" spans="1:7" x14ac:dyDescent="0.3">
      <c r="A307" s="32">
        <v>44927</v>
      </c>
      <c r="B307" t="s">
        <v>7</v>
      </c>
      <c r="C307" t="s">
        <v>58</v>
      </c>
      <c r="D307">
        <v>35</v>
      </c>
      <c r="E307">
        <v>1500000</v>
      </c>
      <c r="F307">
        <v>2023</v>
      </c>
      <c r="G307">
        <v>52500000</v>
      </c>
    </row>
    <row r="308" spans="1:7" x14ac:dyDescent="0.3">
      <c r="A308" s="32">
        <v>45292</v>
      </c>
      <c r="B308" t="s">
        <v>7</v>
      </c>
      <c r="C308" t="s">
        <v>67</v>
      </c>
      <c r="D308">
        <v>5674</v>
      </c>
      <c r="E308">
        <v>1500000</v>
      </c>
      <c r="F308">
        <v>2024</v>
      </c>
      <c r="G308">
        <v>8511000000</v>
      </c>
    </row>
    <row r="309" spans="1:7" x14ac:dyDescent="0.3">
      <c r="A309" s="32">
        <v>45292</v>
      </c>
      <c r="B309" t="s">
        <v>7</v>
      </c>
      <c r="C309" t="s">
        <v>66</v>
      </c>
      <c r="D309">
        <v>908</v>
      </c>
      <c r="E309">
        <v>1500000</v>
      </c>
      <c r="F309">
        <v>2024</v>
      </c>
      <c r="G309">
        <v>1362000000</v>
      </c>
    </row>
    <row r="310" spans="1:7" x14ac:dyDescent="0.3">
      <c r="A310" s="32">
        <v>45292</v>
      </c>
      <c r="B310" t="s">
        <v>7</v>
      </c>
      <c r="C310" t="s">
        <v>65</v>
      </c>
      <c r="D310">
        <v>896</v>
      </c>
      <c r="E310">
        <v>1500000</v>
      </c>
      <c r="F310">
        <v>2024</v>
      </c>
      <c r="G310">
        <v>1344000000</v>
      </c>
    </row>
    <row r="311" spans="1:7" x14ac:dyDescent="0.3">
      <c r="A311" s="32">
        <v>45292</v>
      </c>
      <c r="B311" t="s">
        <v>7</v>
      </c>
      <c r="C311" t="s">
        <v>64</v>
      </c>
      <c r="D311">
        <v>123</v>
      </c>
      <c r="E311">
        <v>1500000</v>
      </c>
      <c r="F311">
        <v>2024</v>
      </c>
      <c r="G311">
        <v>184500000</v>
      </c>
    </row>
    <row r="312" spans="1:7" x14ac:dyDescent="0.3">
      <c r="A312" s="32">
        <v>45292</v>
      </c>
      <c r="B312" t="s">
        <v>7</v>
      </c>
      <c r="C312" t="s">
        <v>63</v>
      </c>
      <c r="D312">
        <v>128</v>
      </c>
      <c r="E312">
        <v>1500000</v>
      </c>
      <c r="F312">
        <v>2024</v>
      </c>
      <c r="G312">
        <v>192000000</v>
      </c>
    </row>
    <row r="313" spans="1:7" x14ac:dyDescent="0.3">
      <c r="A313" s="32">
        <v>45292</v>
      </c>
      <c r="B313" t="s">
        <v>7</v>
      </c>
      <c r="C313" t="s">
        <v>62</v>
      </c>
      <c r="D313">
        <v>23</v>
      </c>
      <c r="E313">
        <v>1500000</v>
      </c>
      <c r="F313">
        <v>2024</v>
      </c>
      <c r="G313">
        <v>34500000</v>
      </c>
    </row>
    <row r="314" spans="1:7" x14ac:dyDescent="0.3">
      <c r="A314" s="32">
        <v>45292</v>
      </c>
      <c r="B314" t="s">
        <v>7</v>
      </c>
      <c r="C314" t="s">
        <v>61</v>
      </c>
      <c r="D314">
        <v>116</v>
      </c>
      <c r="E314">
        <v>1500000</v>
      </c>
      <c r="F314">
        <v>2024</v>
      </c>
      <c r="G314">
        <v>174000000</v>
      </c>
    </row>
    <row r="315" spans="1:7" x14ac:dyDescent="0.3">
      <c r="A315" s="32">
        <v>45292</v>
      </c>
      <c r="B315" t="s">
        <v>7</v>
      </c>
      <c r="C315" t="s">
        <v>60</v>
      </c>
      <c r="D315">
        <v>29</v>
      </c>
      <c r="E315">
        <v>1500000</v>
      </c>
      <c r="F315">
        <v>2024</v>
      </c>
      <c r="G315">
        <v>43500000</v>
      </c>
    </row>
    <row r="316" spans="1:7" x14ac:dyDescent="0.3">
      <c r="A316" s="32">
        <v>45292</v>
      </c>
      <c r="B316" t="s">
        <v>7</v>
      </c>
      <c r="C316" t="s">
        <v>59</v>
      </c>
      <c r="D316">
        <v>42</v>
      </c>
      <c r="E316">
        <v>1500000</v>
      </c>
      <c r="F316">
        <v>2024</v>
      </c>
      <c r="G316">
        <v>63000000</v>
      </c>
    </row>
    <row r="317" spans="1:7" x14ac:dyDescent="0.3">
      <c r="A317" s="32">
        <v>45292</v>
      </c>
      <c r="B317" t="s">
        <v>7</v>
      </c>
      <c r="C317" t="s">
        <v>58</v>
      </c>
      <c r="D317">
        <v>29</v>
      </c>
      <c r="E317">
        <v>1500000</v>
      </c>
      <c r="F317">
        <v>2024</v>
      </c>
      <c r="G317">
        <v>43500000</v>
      </c>
    </row>
    <row r="318" spans="1:7" x14ac:dyDescent="0.3">
      <c r="A318" s="32">
        <v>44593</v>
      </c>
      <c r="B318" t="s">
        <v>7</v>
      </c>
      <c r="C318" t="s">
        <v>67</v>
      </c>
      <c r="D318">
        <v>1922</v>
      </c>
      <c r="E318">
        <v>1500000</v>
      </c>
      <c r="F318">
        <v>2022</v>
      </c>
      <c r="G318">
        <v>2883000000</v>
      </c>
    </row>
    <row r="319" spans="1:7" x14ac:dyDescent="0.3">
      <c r="A319" s="32">
        <v>44593</v>
      </c>
      <c r="B319" t="s">
        <v>7</v>
      </c>
      <c r="C319" t="s">
        <v>66</v>
      </c>
      <c r="D319">
        <v>30</v>
      </c>
      <c r="E319">
        <v>1500000</v>
      </c>
      <c r="F319">
        <v>2022</v>
      </c>
      <c r="G319">
        <v>45000000</v>
      </c>
    </row>
    <row r="320" spans="1:7" x14ac:dyDescent="0.3">
      <c r="A320" s="32">
        <v>44593</v>
      </c>
      <c r="B320" t="s">
        <v>7</v>
      </c>
      <c r="C320" t="s">
        <v>65</v>
      </c>
      <c r="D320">
        <v>478</v>
      </c>
      <c r="E320">
        <v>1500000</v>
      </c>
      <c r="F320">
        <v>2022</v>
      </c>
      <c r="G320">
        <v>717000000</v>
      </c>
    </row>
    <row r="321" spans="1:7" x14ac:dyDescent="0.3">
      <c r="A321" s="32">
        <v>44593</v>
      </c>
      <c r="B321" t="s">
        <v>7</v>
      </c>
      <c r="C321" t="s">
        <v>64</v>
      </c>
      <c r="D321">
        <v>10</v>
      </c>
      <c r="E321">
        <v>1500000</v>
      </c>
      <c r="F321">
        <v>2022</v>
      </c>
      <c r="G321">
        <v>15000000</v>
      </c>
    </row>
    <row r="322" spans="1:7" x14ac:dyDescent="0.3">
      <c r="A322" s="32">
        <v>44593</v>
      </c>
      <c r="B322" t="s">
        <v>7</v>
      </c>
      <c r="C322" t="s">
        <v>63</v>
      </c>
      <c r="D322">
        <v>6</v>
      </c>
      <c r="E322">
        <v>1500000</v>
      </c>
      <c r="F322">
        <v>2022</v>
      </c>
      <c r="G322">
        <v>9000000</v>
      </c>
    </row>
    <row r="323" spans="1:7" x14ac:dyDescent="0.3">
      <c r="A323" s="32">
        <v>44593</v>
      </c>
      <c r="B323" t="s">
        <v>7</v>
      </c>
      <c r="C323" t="s">
        <v>60</v>
      </c>
      <c r="D323">
        <v>3</v>
      </c>
      <c r="E323">
        <v>1500000</v>
      </c>
      <c r="F323">
        <v>2022</v>
      </c>
      <c r="G323">
        <v>4500000</v>
      </c>
    </row>
    <row r="324" spans="1:7" x14ac:dyDescent="0.3">
      <c r="A324" s="32">
        <v>44958</v>
      </c>
      <c r="B324" t="s">
        <v>7</v>
      </c>
      <c r="C324" t="s">
        <v>67</v>
      </c>
      <c r="D324">
        <v>2651</v>
      </c>
      <c r="E324">
        <v>1500000</v>
      </c>
      <c r="F324">
        <v>2023</v>
      </c>
      <c r="G324">
        <v>3976500000</v>
      </c>
    </row>
    <row r="325" spans="1:7" x14ac:dyDescent="0.3">
      <c r="A325" s="32">
        <v>44958</v>
      </c>
      <c r="B325" t="s">
        <v>7</v>
      </c>
      <c r="C325" t="s">
        <v>66</v>
      </c>
      <c r="D325">
        <v>261</v>
      </c>
      <c r="E325">
        <v>1500000</v>
      </c>
      <c r="F325">
        <v>2023</v>
      </c>
      <c r="G325">
        <v>391500000</v>
      </c>
    </row>
    <row r="326" spans="1:7" x14ac:dyDescent="0.3">
      <c r="A326" s="32">
        <v>44958</v>
      </c>
      <c r="B326" t="s">
        <v>7</v>
      </c>
      <c r="C326" t="s">
        <v>65</v>
      </c>
      <c r="D326">
        <v>1531</v>
      </c>
      <c r="E326">
        <v>1500000</v>
      </c>
      <c r="F326">
        <v>2023</v>
      </c>
      <c r="G326">
        <v>2296500000</v>
      </c>
    </row>
    <row r="327" spans="1:7" x14ac:dyDescent="0.3">
      <c r="A327" s="32">
        <v>44958</v>
      </c>
      <c r="B327" t="s">
        <v>7</v>
      </c>
      <c r="C327" t="s">
        <v>64</v>
      </c>
      <c r="D327">
        <v>174</v>
      </c>
      <c r="E327">
        <v>1500000</v>
      </c>
      <c r="F327">
        <v>2023</v>
      </c>
      <c r="G327">
        <v>261000000</v>
      </c>
    </row>
    <row r="328" spans="1:7" x14ac:dyDescent="0.3">
      <c r="A328" s="32">
        <v>44958</v>
      </c>
      <c r="B328" t="s">
        <v>7</v>
      </c>
      <c r="C328" t="s">
        <v>63</v>
      </c>
      <c r="D328">
        <v>36</v>
      </c>
      <c r="E328">
        <v>1500000</v>
      </c>
      <c r="F328">
        <v>2023</v>
      </c>
      <c r="G328">
        <v>54000000</v>
      </c>
    </row>
    <row r="329" spans="1:7" x14ac:dyDescent="0.3">
      <c r="A329" s="32">
        <v>44958</v>
      </c>
      <c r="B329" t="s">
        <v>7</v>
      </c>
      <c r="C329" t="s">
        <v>61</v>
      </c>
      <c r="D329">
        <v>43</v>
      </c>
      <c r="E329">
        <v>1500000</v>
      </c>
      <c r="F329">
        <v>2023</v>
      </c>
      <c r="G329">
        <v>64500000</v>
      </c>
    </row>
    <row r="330" spans="1:7" x14ac:dyDescent="0.3">
      <c r="A330" s="32">
        <v>44958</v>
      </c>
      <c r="B330" t="s">
        <v>7</v>
      </c>
      <c r="C330" t="s">
        <v>60</v>
      </c>
      <c r="D330">
        <v>12</v>
      </c>
      <c r="E330">
        <v>1500000</v>
      </c>
      <c r="F330">
        <v>2023</v>
      </c>
      <c r="G330">
        <v>18000000</v>
      </c>
    </row>
    <row r="331" spans="1:7" x14ac:dyDescent="0.3">
      <c r="A331" s="32">
        <v>44958</v>
      </c>
      <c r="B331" t="s">
        <v>7</v>
      </c>
      <c r="C331" t="s">
        <v>59</v>
      </c>
      <c r="D331">
        <v>26</v>
      </c>
      <c r="E331">
        <v>1500000</v>
      </c>
      <c r="F331">
        <v>2023</v>
      </c>
      <c r="G331">
        <v>39000000</v>
      </c>
    </row>
    <row r="332" spans="1:7" x14ac:dyDescent="0.3">
      <c r="A332" s="32">
        <v>44958</v>
      </c>
      <c r="B332" t="s">
        <v>7</v>
      </c>
      <c r="C332" t="s">
        <v>58</v>
      </c>
      <c r="D332">
        <v>22</v>
      </c>
      <c r="E332">
        <v>1500000</v>
      </c>
      <c r="F332">
        <v>2023</v>
      </c>
      <c r="G332">
        <v>33000000</v>
      </c>
    </row>
    <row r="333" spans="1:7" x14ac:dyDescent="0.3">
      <c r="A333" s="32">
        <v>45323</v>
      </c>
      <c r="B333" t="s">
        <v>7</v>
      </c>
      <c r="C333" t="s">
        <v>67</v>
      </c>
      <c r="D333">
        <v>5081</v>
      </c>
      <c r="E333">
        <v>1500000</v>
      </c>
      <c r="F333">
        <v>2024</v>
      </c>
      <c r="G333">
        <v>7621500000</v>
      </c>
    </row>
    <row r="334" spans="1:7" x14ac:dyDescent="0.3">
      <c r="A334" s="32">
        <v>45323</v>
      </c>
      <c r="B334" t="s">
        <v>7</v>
      </c>
      <c r="C334" t="s">
        <v>66</v>
      </c>
      <c r="D334">
        <v>829</v>
      </c>
      <c r="E334">
        <v>1500000</v>
      </c>
      <c r="F334">
        <v>2024</v>
      </c>
      <c r="G334">
        <v>1243500000</v>
      </c>
    </row>
    <row r="335" spans="1:7" x14ac:dyDescent="0.3">
      <c r="A335" s="32">
        <v>45323</v>
      </c>
      <c r="B335" t="s">
        <v>7</v>
      </c>
      <c r="C335" t="s">
        <v>65</v>
      </c>
      <c r="D335">
        <v>712</v>
      </c>
      <c r="E335">
        <v>1500000</v>
      </c>
      <c r="F335">
        <v>2024</v>
      </c>
      <c r="G335">
        <v>1068000000</v>
      </c>
    </row>
    <row r="336" spans="1:7" x14ac:dyDescent="0.3">
      <c r="A336" s="32">
        <v>45323</v>
      </c>
      <c r="B336" t="s">
        <v>7</v>
      </c>
      <c r="C336" t="s">
        <v>64</v>
      </c>
      <c r="D336">
        <v>135</v>
      </c>
      <c r="E336">
        <v>1500000</v>
      </c>
      <c r="F336">
        <v>2024</v>
      </c>
      <c r="G336">
        <v>202500000</v>
      </c>
    </row>
    <row r="337" spans="1:7" x14ac:dyDescent="0.3">
      <c r="A337" s="32">
        <v>45323</v>
      </c>
      <c r="B337" t="s">
        <v>7</v>
      </c>
      <c r="C337" t="s">
        <v>63</v>
      </c>
      <c r="D337">
        <v>94</v>
      </c>
      <c r="E337">
        <v>1500000</v>
      </c>
      <c r="F337">
        <v>2024</v>
      </c>
      <c r="G337">
        <v>141000000</v>
      </c>
    </row>
    <row r="338" spans="1:7" x14ac:dyDescent="0.3">
      <c r="A338" s="32">
        <v>45323</v>
      </c>
      <c r="B338" t="s">
        <v>7</v>
      </c>
      <c r="C338" t="s">
        <v>62</v>
      </c>
      <c r="D338">
        <v>64</v>
      </c>
      <c r="E338">
        <v>1500000</v>
      </c>
      <c r="F338">
        <v>2024</v>
      </c>
      <c r="G338">
        <v>96000000</v>
      </c>
    </row>
    <row r="339" spans="1:7" x14ac:dyDescent="0.3">
      <c r="A339" s="32">
        <v>45323</v>
      </c>
      <c r="B339" t="s">
        <v>7</v>
      </c>
      <c r="C339" t="s">
        <v>61</v>
      </c>
      <c r="D339">
        <v>97</v>
      </c>
      <c r="E339">
        <v>1500000</v>
      </c>
      <c r="F339">
        <v>2024</v>
      </c>
      <c r="G339">
        <v>145500000</v>
      </c>
    </row>
    <row r="340" spans="1:7" x14ac:dyDescent="0.3">
      <c r="A340" s="32">
        <v>45323</v>
      </c>
      <c r="B340" t="s">
        <v>7</v>
      </c>
      <c r="C340" t="s">
        <v>60</v>
      </c>
      <c r="D340">
        <v>24</v>
      </c>
      <c r="E340">
        <v>1500000</v>
      </c>
      <c r="F340">
        <v>2024</v>
      </c>
      <c r="G340">
        <v>36000000</v>
      </c>
    </row>
    <row r="341" spans="1:7" x14ac:dyDescent="0.3">
      <c r="A341" s="32">
        <v>45323</v>
      </c>
      <c r="B341" t="s">
        <v>7</v>
      </c>
      <c r="C341" t="s">
        <v>59</v>
      </c>
      <c r="D341">
        <v>35</v>
      </c>
      <c r="E341">
        <v>1500000</v>
      </c>
      <c r="F341">
        <v>2024</v>
      </c>
      <c r="G341">
        <v>52500000</v>
      </c>
    </row>
    <row r="342" spans="1:7" x14ac:dyDescent="0.3">
      <c r="A342" s="32">
        <v>45323</v>
      </c>
      <c r="B342" t="s">
        <v>7</v>
      </c>
      <c r="C342" t="s">
        <v>58</v>
      </c>
      <c r="D342">
        <v>17</v>
      </c>
      <c r="E342">
        <v>1500000</v>
      </c>
      <c r="F342">
        <v>2024</v>
      </c>
      <c r="G342">
        <v>25500000</v>
      </c>
    </row>
    <row r="343" spans="1:7" x14ac:dyDescent="0.3">
      <c r="A343" s="32">
        <v>44621</v>
      </c>
      <c r="B343" t="s">
        <v>7</v>
      </c>
      <c r="C343" t="s">
        <v>67</v>
      </c>
      <c r="D343">
        <v>2900</v>
      </c>
      <c r="E343">
        <v>1500000</v>
      </c>
      <c r="F343">
        <v>2022</v>
      </c>
      <c r="G343">
        <v>4350000000</v>
      </c>
    </row>
    <row r="344" spans="1:7" x14ac:dyDescent="0.3">
      <c r="A344" s="32">
        <v>44621</v>
      </c>
      <c r="B344" t="s">
        <v>7</v>
      </c>
      <c r="C344" t="s">
        <v>66</v>
      </c>
      <c r="D344">
        <v>75</v>
      </c>
      <c r="E344">
        <v>1500000</v>
      </c>
      <c r="F344">
        <v>2022</v>
      </c>
      <c r="G344">
        <v>112500000</v>
      </c>
    </row>
    <row r="345" spans="1:7" x14ac:dyDescent="0.3">
      <c r="A345" s="32">
        <v>44621</v>
      </c>
      <c r="B345" t="s">
        <v>7</v>
      </c>
      <c r="C345" t="s">
        <v>65</v>
      </c>
      <c r="D345">
        <v>701</v>
      </c>
      <c r="E345">
        <v>1500000</v>
      </c>
      <c r="F345">
        <v>2022</v>
      </c>
      <c r="G345">
        <v>1051500000</v>
      </c>
    </row>
    <row r="346" spans="1:7" x14ac:dyDescent="0.3">
      <c r="A346" s="32">
        <v>44621</v>
      </c>
      <c r="B346" t="s">
        <v>7</v>
      </c>
      <c r="C346" t="s">
        <v>64</v>
      </c>
      <c r="D346">
        <v>14</v>
      </c>
      <c r="E346">
        <v>1500000</v>
      </c>
      <c r="F346">
        <v>2022</v>
      </c>
      <c r="G346">
        <v>21000000</v>
      </c>
    </row>
    <row r="347" spans="1:7" x14ac:dyDescent="0.3">
      <c r="A347" s="32">
        <v>44621</v>
      </c>
      <c r="B347" t="s">
        <v>7</v>
      </c>
      <c r="C347" t="s">
        <v>63</v>
      </c>
      <c r="D347">
        <v>14</v>
      </c>
      <c r="E347">
        <v>1500000</v>
      </c>
      <c r="F347">
        <v>2022</v>
      </c>
      <c r="G347">
        <v>21000000</v>
      </c>
    </row>
    <row r="348" spans="1:7" x14ac:dyDescent="0.3">
      <c r="A348" s="32">
        <v>44621</v>
      </c>
      <c r="B348" t="s">
        <v>7</v>
      </c>
      <c r="C348" t="s">
        <v>61</v>
      </c>
      <c r="D348">
        <v>7</v>
      </c>
      <c r="E348">
        <v>1500000</v>
      </c>
      <c r="F348">
        <v>2022</v>
      </c>
      <c r="G348">
        <v>10500000</v>
      </c>
    </row>
    <row r="349" spans="1:7" x14ac:dyDescent="0.3">
      <c r="A349" s="32">
        <v>44621</v>
      </c>
      <c r="B349" t="s">
        <v>7</v>
      </c>
      <c r="C349" t="s">
        <v>60</v>
      </c>
      <c r="D349">
        <v>5</v>
      </c>
      <c r="E349">
        <v>1500000</v>
      </c>
      <c r="F349">
        <v>2022</v>
      </c>
      <c r="G349">
        <v>7500000</v>
      </c>
    </row>
    <row r="350" spans="1:7" x14ac:dyDescent="0.3">
      <c r="A350" s="32">
        <v>44621</v>
      </c>
      <c r="B350" t="s">
        <v>7</v>
      </c>
      <c r="C350" t="s">
        <v>59</v>
      </c>
      <c r="D350">
        <v>4</v>
      </c>
      <c r="E350">
        <v>1500000</v>
      </c>
      <c r="F350">
        <v>2022</v>
      </c>
      <c r="G350">
        <v>6000000</v>
      </c>
    </row>
    <row r="351" spans="1:7" x14ac:dyDescent="0.3">
      <c r="A351" s="32">
        <v>44986</v>
      </c>
      <c r="B351" t="s">
        <v>7</v>
      </c>
      <c r="C351" t="s">
        <v>67</v>
      </c>
      <c r="D351">
        <v>5065</v>
      </c>
      <c r="E351">
        <v>1500000</v>
      </c>
      <c r="F351">
        <v>2023</v>
      </c>
      <c r="G351">
        <v>7597500000</v>
      </c>
    </row>
    <row r="352" spans="1:7" x14ac:dyDescent="0.3">
      <c r="A352" s="32">
        <v>44986</v>
      </c>
      <c r="B352" t="s">
        <v>7</v>
      </c>
      <c r="C352" t="s">
        <v>66</v>
      </c>
      <c r="D352">
        <v>372</v>
      </c>
      <c r="E352">
        <v>1500000</v>
      </c>
      <c r="F352">
        <v>2023</v>
      </c>
      <c r="G352">
        <v>558000000</v>
      </c>
    </row>
    <row r="353" spans="1:7" x14ac:dyDescent="0.3">
      <c r="A353" s="32">
        <v>44986</v>
      </c>
      <c r="B353" t="s">
        <v>7</v>
      </c>
      <c r="C353" t="s">
        <v>65</v>
      </c>
      <c r="D353">
        <v>2745</v>
      </c>
      <c r="E353">
        <v>1500000</v>
      </c>
      <c r="F353">
        <v>2023</v>
      </c>
      <c r="G353">
        <v>4117500000</v>
      </c>
    </row>
    <row r="354" spans="1:7" x14ac:dyDescent="0.3">
      <c r="A354" s="32">
        <v>44986</v>
      </c>
      <c r="B354" t="s">
        <v>7</v>
      </c>
      <c r="C354" t="s">
        <v>64</v>
      </c>
      <c r="D354">
        <v>348</v>
      </c>
      <c r="E354">
        <v>1500000</v>
      </c>
      <c r="F354">
        <v>2023</v>
      </c>
      <c r="G354">
        <v>522000000</v>
      </c>
    </row>
    <row r="355" spans="1:7" x14ac:dyDescent="0.3">
      <c r="A355" s="32">
        <v>44986</v>
      </c>
      <c r="B355" t="s">
        <v>7</v>
      </c>
      <c r="C355" t="s">
        <v>63</v>
      </c>
      <c r="D355">
        <v>35</v>
      </c>
      <c r="E355">
        <v>1500000</v>
      </c>
      <c r="F355">
        <v>2023</v>
      </c>
      <c r="G355">
        <v>52500000</v>
      </c>
    </row>
    <row r="356" spans="1:7" x14ac:dyDescent="0.3">
      <c r="A356" s="32">
        <v>44986</v>
      </c>
      <c r="B356" t="s">
        <v>7</v>
      </c>
      <c r="C356" t="s">
        <v>62</v>
      </c>
      <c r="D356">
        <v>151</v>
      </c>
      <c r="E356">
        <v>1500000</v>
      </c>
      <c r="F356">
        <v>2023</v>
      </c>
      <c r="G356">
        <v>226500000</v>
      </c>
    </row>
    <row r="357" spans="1:7" x14ac:dyDescent="0.3">
      <c r="A357" s="32">
        <v>44986</v>
      </c>
      <c r="B357" t="s">
        <v>7</v>
      </c>
      <c r="C357" t="s">
        <v>61</v>
      </c>
      <c r="D357">
        <v>40</v>
      </c>
      <c r="E357">
        <v>1500000</v>
      </c>
      <c r="F357">
        <v>2023</v>
      </c>
      <c r="G357">
        <v>60000000</v>
      </c>
    </row>
    <row r="358" spans="1:7" x14ac:dyDescent="0.3">
      <c r="A358" s="32">
        <v>44986</v>
      </c>
      <c r="B358" t="s">
        <v>7</v>
      </c>
      <c r="C358" t="s">
        <v>60</v>
      </c>
      <c r="D358">
        <v>10</v>
      </c>
      <c r="E358">
        <v>1500000</v>
      </c>
      <c r="F358">
        <v>2023</v>
      </c>
      <c r="G358">
        <v>15000000</v>
      </c>
    </row>
    <row r="359" spans="1:7" x14ac:dyDescent="0.3">
      <c r="A359" s="32">
        <v>44986</v>
      </c>
      <c r="B359" t="s">
        <v>7</v>
      </c>
      <c r="C359" t="s">
        <v>59</v>
      </c>
      <c r="D359">
        <v>37</v>
      </c>
      <c r="E359">
        <v>1500000</v>
      </c>
      <c r="F359">
        <v>2023</v>
      </c>
      <c r="G359">
        <v>55500000</v>
      </c>
    </row>
    <row r="360" spans="1:7" x14ac:dyDescent="0.3">
      <c r="A360" s="32">
        <v>44986</v>
      </c>
      <c r="B360" t="s">
        <v>7</v>
      </c>
      <c r="C360" t="s">
        <v>58</v>
      </c>
      <c r="D360">
        <v>17</v>
      </c>
      <c r="E360">
        <v>1500000</v>
      </c>
      <c r="F360">
        <v>2023</v>
      </c>
      <c r="G360">
        <v>25500000</v>
      </c>
    </row>
    <row r="361" spans="1:7" x14ac:dyDescent="0.3">
      <c r="A361" s="32">
        <v>45352</v>
      </c>
      <c r="B361" t="s">
        <v>7</v>
      </c>
      <c r="C361" t="s">
        <v>67</v>
      </c>
      <c r="D361">
        <v>6606</v>
      </c>
      <c r="E361">
        <v>1500000</v>
      </c>
      <c r="F361">
        <v>2024</v>
      </c>
      <c r="G361">
        <v>9909000000</v>
      </c>
    </row>
    <row r="362" spans="1:7" x14ac:dyDescent="0.3">
      <c r="A362" s="32">
        <v>45352</v>
      </c>
      <c r="B362" t="s">
        <v>7</v>
      </c>
      <c r="C362" t="s">
        <v>66</v>
      </c>
      <c r="D362">
        <v>885</v>
      </c>
      <c r="E362">
        <v>1500000</v>
      </c>
      <c r="F362">
        <v>2024</v>
      </c>
      <c r="G362">
        <v>1327500000</v>
      </c>
    </row>
    <row r="363" spans="1:7" x14ac:dyDescent="0.3">
      <c r="A363" s="32">
        <v>45352</v>
      </c>
      <c r="B363" t="s">
        <v>7</v>
      </c>
      <c r="C363" t="s">
        <v>65</v>
      </c>
      <c r="D363">
        <v>708</v>
      </c>
      <c r="E363">
        <v>1500000</v>
      </c>
      <c r="F363">
        <v>2024</v>
      </c>
      <c r="G363">
        <v>1062000000</v>
      </c>
    </row>
    <row r="364" spans="1:7" x14ac:dyDescent="0.3">
      <c r="A364" s="32">
        <v>45352</v>
      </c>
      <c r="B364" t="s">
        <v>7</v>
      </c>
      <c r="C364" t="s">
        <v>64</v>
      </c>
      <c r="D364">
        <v>142</v>
      </c>
      <c r="E364">
        <v>1500000</v>
      </c>
      <c r="F364">
        <v>2024</v>
      </c>
      <c r="G364">
        <v>213000000</v>
      </c>
    </row>
    <row r="365" spans="1:7" x14ac:dyDescent="0.3">
      <c r="A365" s="32">
        <v>45352</v>
      </c>
      <c r="B365" t="s">
        <v>7</v>
      </c>
      <c r="C365" t="s">
        <v>63</v>
      </c>
      <c r="D365">
        <v>116</v>
      </c>
      <c r="E365">
        <v>1500000</v>
      </c>
      <c r="F365">
        <v>2024</v>
      </c>
      <c r="G365">
        <v>174000000</v>
      </c>
    </row>
    <row r="366" spans="1:7" x14ac:dyDescent="0.3">
      <c r="A366" s="32">
        <v>45352</v>
      </c>
      <c r="B366" t="s">
        <v>7</v>
      </c>
      <c r="C366" t="s">
        <v>62</v>
      </c>
      <c r="D366">
        <v>130</v>
      </c>
      <c r="E366">
        <v>1500000</v>
      </c>
      <c r="F366">
        <v>2024</v>
      </c>
      <c r="G366">
        <v>195000000</v>
      </c>
    </row>
    <row r="367" spans="1:7" x14ac:dyDescent="0.3">
      <c r="A367" s="32">
        <v>45352</v>
      </c>
      <c r="B367" t="s">
        <v>7</v>
      </c>
      <c r="C367" t="s">
        <v>61</v>
      </c>
      <c r="D367">
        <v>55</v>
      </c>
      <c r="E367">
        <v>1500000</v>
      </c>
      <c r="F367">
        <v>2024</v>
      </c>
      <c r="G367">
        <v>82500000</v>
      </c>
    </row>
    <row r="368" spans="1:7" x14ac:dyDescent="0.3">
      <c r="A368" s="32">
        <v>45352</v>
      </c>
      <c r="B368" t="s">
        <v>7</v>
      </c>
      <c r="C368" t="s">
        <v>60</v>
      </c>
      <c r="D368">
        <v>31</v>
      </c>
      <c r="E368">
        <v>1500000</v>
      </c>
      <c r="F368">
        <v>2024</v>
      </c>
      <c r="G368">
        <v>46500000</v>
      </c>
    </row>
    <row r="369" spans="1:7" x14ac:dyDescent="0.3">
      <c r="A369" s="32">
        <v>45352</v>
      </c>
      <c r="B369" t="s">
        <v>7</v>
      </c>
      <c r="C369" t="s">
        <v>59</v>
      </c>
      <c r="D369">
        <v>39</v>
      </c>
      <c r="E369">
        <v>1500000</v>
      </c>
      <c r="F369">
        <v>2024</v>
      </c>
      <c r="G369">
        <v>58500000</v>
      </c>
    </row>
    <row r="370" spans="1:7" x14ac:dyDescent="0.3">
      <c r="A370" s="32">
        <v>45352</v>
      </c>
      <c r="B370" t="s">
        <v>7</v>
      </c>
      <c r="C370" t="s">
        <v>58</v>
      </c>
      <c r="D370">
        <v>26</v>
      </c>
      <c r="E370">
        <v>1500000</v>
      </c>
      <c r="F370">
        <v>2024</v>
      </c>
      <c r="G370">
        <v>39000000</v>
      </c>
    </row>
    <row r="371" spans="1:7" x14ac:dyDescent="0.3">
      <c r="A371" s="32">
        <v>44287</v>
      </c>
      <c r="B371" t="s">
        <v>6</v>
      </c>
      <c r="C371" t="s">
        <v>48</v>
      </c>
      <c r="D371">
        <v>759</v>
      </c>
      <c r="E371">
        <v>85000</v>
      </c>
      <c r="F371">
        <v>2021</v>
      </c>
      <c r="G371">
        <v>64515000</v>
      </c>
    </row>
    <row r="372" spans="1:7" x14ac:dyDescent="0.3">
      <c r="A372" s="32">
        <v>44287</v>
      </c>
      <c r="B372" t="s">
        <v>6</v>
      </c>
      <c r="C372" t="s">
        <v>49</v>
      </c>
      <c r="D372">
        <v>1251</v>
      </c>
      <c r="E372">
        <v>85000</v>
      </c>
      <c r="F372">
        <v>2021</v>
      </c>
      <c r="G372">
        <v>106335000</v>
      </c>
    </row>
    <row r="373" spans="1:7" x14ac:dyDescent="0.3">
      <c r="A373" s="32">
        <v>44287</v>
      </c>
      <c r="B373" t="s">
        <v>6</v>
      </c>
      <c r="C373" t="s">
        <v>50</v>
      </c>
      <c r="D373">
        <v>751</v>
      </c>
      <c r="E373">
        <v>85000</v>
      </c>
      <c r="F373">
        <v>2021</v>
      </c>
      <c r="G373">
        <v>63835000</v>
      </c>
    </row>
    <row r="374" spans="1:7" x14ac:dyDescent="0.3">
      <c r="A374" s="32">
        <v>44287</v>
      </c>
      <c r="B374" t="s">
        <v>6</v>
      </c>
      <c r="C374" t="s">
        <v>52</v>
      </c>
      <c r="D374">
        <v>903</v>
      </c>
      <c r="E374">
        <v>85000</v>
      </c>
      <c r="F374">
        <v>2021</v>
      </c>
      <c r="G374">
        <v>76755000</v>
      </c>
    </row>
    <row r="375" spans="1:7" x14ac:dyDescent="0.3">
      <c r="A375" s="32">
        <v>44287</v>
      </c>
      <c r="B375" t="s">
        <v>6</v>
      </c>
      <c r="C375" t="s">
        <v>57</v>
      </c>
      <c r="D375">
        <v>581</v>
      </c>
      <c r="E375">
        <v>85000</v>
      </c>
      <c r="F375">
        <v>2021</v>
      </c>
      <c r="G375">
        <v>49385000</v>
      </c>
    </row>
    <row r="376" spans="1:7" x14ac:dyDescent="0.3">
      <c r="A376" s="32">
        <v>44287</v>
      </c>
      <c r="B376" t="s">
        <v>6</v>
      </c>
      <c r="C376" t="s">
        <v>53</v>
      </c>
      <c r="D376">
        <v>302</v>
      </c>
      <c r="E376">
        <v>85000</v>
      </c>
      <c r="F376">
        <v>2021</v>
      </c>
      <c r="G376">
        <v>25670000</v>
      </c>
    </row>
    <row r="377" spans="1:7" x14ac:dyDescent="0.3">
      <c r="A377" s="32">
        <v>44287</v>
      </c>
      <c r="B377" t="s">
        <v>6</v>
      </c>
      <c r="C377" t="s">
        <v>43</v>
      </c>
      <c r="D377">
        <v>138</v>
      </c>
      <c r="E377">
        <v>85000</v>
      </c>
      <c r="F377">
        <v>2021</v>
      </c>
      <c r="G377">
        <v>11730000</v>
      </c>
    </row>
    <row r="378" spans="1:7" x14ac:dyDescent="0.3">
      <c r="A378" s="32">
        <v>44287</v>
      </c>
      <c r="B378" t="s">
        <v>6</v>
      </c>
      <c r="C378" t="s">
        <v>51</v>
      </c>
      <c r="D378">
        <v>48</v>
      </c>
      <c r="E378">
        <v>85000</v>
      </c>
      <c r="F378">
        <v>2021</v>
      </c>
      <c r="G378">
        <v>4080000</v>
      </c>
    </row>
    <row r="379" spans="1:7" x14ac:dyDescent="0.3">
      <c r="A379" s="32">
        <v>44287</v>
      </c>
      <c r="B379" t="s">
        <v>6</v>
      </c>
      <c r="C379" t="s">
        <v>56</v>
      </c>
      <c r="D379">
        <v>171</v>
      </c>
      <c r="E379">
        <v>85000</v>
      </c>
      <c r="F379">
        <v>2021</v>
      </c>
      <c r="G379">
        <v>14535000</v>
      </c>
    </row>
    <row r="380" spans="1:7" x14ac:dyDescent="0.3">
      <c r="A380" s="32">
        <v>44287</v>
      </c>
      <c r="B380" t="s">
        <v>6</v>
      </c>
      <c r="C380" t="s">
        <v>55</v>
      </c>
      <c r="D380">
        <v>36</v>
      </c>
      <c r="E380">
        <v>85000</v>
      </c>
      <c r="F380">
        <v>2021</v>
      </c>
      <c r="G380">
        <v>3060000</v>
      </c>
    </row>
    <row r="381" spans="1:7" x14ac:dyDescent="0.3">
      <c r="A381" s="32">
        <v>44287</v>
      </c>
      <c r="B381" t="s">
        <v>6</v>
      </c>
      <c r="C381" t="s">
        <v>42</v>
      </c>
      <c r="D381">
        <v>749</v>
      </c>
      <c r="E381">
        <v>85000</v>
      </c>
      <c r="F381">
        <v>2021</v>
      </c>
      <c r="G381">
        <v>63665000</v>
      </c>
    </row>
    <row r="382" spans="1:7" x14ac:dyDescent="0.3">
      <c r="A382" s="32">
        <v>44652</v>
      </c>
      <c r="B382" t="s">
        <v>6</v>
      </c>
      <c r="C382" t="s">
        <v>54</v>
      </c>
      <c r="D382">
        <v>13601</v>
      </c>
      <c r="E382">
        <v>85000</v>
      </c>
      <c r="F382">
        <v>2022</v>
      </c>
      <c r="G382">
        <v>1156085000</v>
      </c>
    </row>
    <row r="383" spans="1:7" x14ac:dyDescent="0.3">
      <c r="A383" s="32">
        <v>44652</v>
      </c>
      <c r="B383" t="s">
        <v>6</v>
      </c>
      <c r="C383" t="s">
        <v>49</v>
      </c>
      <c r="D383">
        <v>11341</v>
      </c>
      <c r="E383">
        <v>85000</v>
      </c>
      <c r="F383">
        <v>2022</v>
      </c>
      <c r="G383">
        <v>963985000</v>
      </c>
    </row>
    <row r="384" spans="1:7" x14ac:dyDescent="0.3">
      <c r="A384" s="32">
        <v>44652</v>
      </c>
      <c r="B384" t="s">
        <v>6</v>
      </c>
      <c r="C384" t="s">
        <v>48</v>
      </c>
      <c r="D384">
        <v>6803</v>
      </c>
      <c r="E384">
        <v>85000</v>
      </c>
      <c r="F384">
        <v>2022</v>
      </c>
      <c r="G384">
        <v>578255000</v>
      </c>
    </row>
    <row r="385" spans="1:7" x14ac:dyDescent="0.3">
      <c r="A385" s="32">
        <v>44652</v>
      </c>
      <c r="B385" t="s">
        <v>6</v>
      </c>
      <c r="C385" t="s">
        <v>50</v>
      </c>
      <c r="D385">
        <v>6864</v>
      </c>
      <c r="E385">
        <v>85000</v>
      </c>
      <c r="F385">
        <v>2022</v>
      </c>
      <c r="G385">
        <v>583440000</v>
      </c>
    </row>
    <row r="386" spans="1:7" x14ac:dyDescent="0.3">
      <c r="A386" s="32">
        <v>44652</v>
      </c>
      <c r="B386" t="s">
        <v>6</v>
      </c>
      <c r="C386" t="s">
        <v>53</v>
      </c>
      <c r="D386">
        <v>1498</v>
      </c>
      <c r="E386">
        <v>85000</v>
      </c>
      <c r="F386">
        <v>2022</v>
      </c>
      <c r="G386">
        <v>127330000</v>
      </c>
    </row>
    <row r="387" spans="1:7" x14ac:dyDescent="0.3">
      <c r="A387" s="32">
        <v>44652</v>
      </c>
      <c r="B387" t="s">
        <v>6</v>
      </c>
      <c r="C387" t="s">
        <v>52</v>
      </c>
      <c r="D387">
        <v>2451</v>
      </c>
      <c r="E387">
        <v>85000</v>
      </c>
      <c r="F387">
        <v>2022</v>
      </c>
      <c r="G387">
        <v>208335000</v>
      </c>
    </row>
    <row r="388" spans="1:7" x14ac:dyDescent="0.3">
      <c r="A388" s="32">
        <v>44652</v>
      </c>
      <c r="B388" t="s">
        <v>6</v>
      </c>
      <c r="C388" t="s">
        <v>51</v>
      </c>
      <c r="D388">
        <v>1223</v>
      </c>
      <c r="E388">
        <v>85000</v>
      </c>
      <c r="F388">
        <v>2022</v>
      </c>
      <c r="G388">
        <v>103955000</v>
      </c>
    </row>
    <row r="389" spans="1:7" x14ac:dyDescent="0.3">
      <c r="A389" s="32">
        <v>44652</v>
      </c>
      <c r="B389" t="s">
        <v>6</v>
      </c>
      <c r="C389" t="s">
        <v>43</v>
      </c>
      <c r="D389">
        <v>1241</v>
      </c>
      <c r="E389">
        <v>85000</v>
      </c>
      <c r="F389">
        <v>2022</v>
      </c>
      <c r="G389">
        <v>105485000</v>
      </c>
    </row>
    <row r="390" spans="1:7" x14ac:dyDescent="0.3">
      <c r="A390" s="32">
        <v>44652</v>
      </c>
      <c r="B390" t="s">
        <v>6</v>
      </c>
      <c r="C390" t="s">
        <v>57</v>
      </c>
      <c r="D390">
        <v>1756</v>
      </c>
      <c r="E390">
        <v>85000</v>
      </c>
      <c r="F390">
        <v>2022</v>
      </c>
      <c r="G390">
        <v>149260000</v>
      </c>
    </row>
    <row r="391" spans="1:7" x14ac:dyDescent="0.3">
      <c r="A391" s="32">
        <v>44652</v>
      </c>
      <c r="B391" t="s">
        <v>6</v>
      </c>
      <c r="C391" t="s">
        <v>56</v>
      </c>
      <c r="D391">
        <v>874</v>
      </c>
      <c r="E391">
        <v>85000</v>
      </c>
      <c r="F391">
        <v>2022</v>
      </c>
      <c r="G391">
        <v>74290000</v>
      </c>
    </row>
    <row r="392" spans="1:7" x14ac:dyDescent="0.3">
      <c r="A392" s="32">
        <v>44652</v>
      </c>
      <c r="B392" t="s">
        <v>6</v>
      </c>
      <c r="C392" t="s">
        <v>55</v>
      </c>
      <c r="D392">
        <v>940</v>
      </c>
      <c r="E392">
        <v>85000</v>
      </c>
      <c r="F392">
        <v>2022</v>
      </c>
      <c r="G392">
        <v>79900000</v>
      </c>
    </row>
    <row r="393" spans="1:7" x14ac:dyDescent="0.3">
      <c r="A393" s="32">
        <v>44652</v>
      </c>
      <c r="B393" t="s">
        <v>6</v>
      </c>
      <c r="C393" t="s">
        <v>42</v>
      </c>
      <c r="D393">
        <v>4683</v>
      </c>
      <c r="E393">
        <v>85000</v>
      </c>
      <c r="F393">
        <v>2022</v>
      </c>
      <c r="G393">
        <v>398055000</v>
      </c>
    </row>
    <row r="394" spans="1:7" x14ac:dyDescent="0.3">
      <c r="A394" s="32">
        <v>45017</v>
      </c>
      <c r="B394" t="s">
        <v>6</v>
      </c>
      <c r="C394" t="s">
        <v>54</v>
      </c>
      <c r="D394">
        <v>22548</v>
      </c>
      <c r="E394">
        <v>85000</v>
      </c>
      <c r="F394">
        <v>2023</v>
      </c>
      <c r="G394">
        <v>1916580000</v>
      </c>
    </row>
    <row r="395" spans="1:7" x14ac:dyDescent="0.3">
      <c r="A395" s="32">
        <v>45017</v>
      </c>
      <c r="B395" t="s">
        <v>6</v>
      </c>
      <c r="C395" t="s">
        <v>53</v>
      </c>
      <c r="D395">
        <v>8654</v>
      </c>
      <c r="E395">
        <v>85000</v>
      </c>
      <c r="F395">
        <v>2023</v>
      </c>
      <c r="G395">
        <v>735590000</v>
      </c>
    </row>
    <row r="396" spans="1:7" x14ac:dyDescent="0.3">
      <c r="A396" s="32">
        <v>45017</v>
      </c>
      <c r="B396" t="s">
        <v>6</v>
      </c>
      <c r="C396" t="s">
        <v>52</v>
      </c>
      <c r="D396">
        <v>7707</v>
      </c>
      <c r="E396">
        <v>85000</v>
      </c>
      <c r="F396">
        <v>2023</v>
      </c>
      <c r="G396">
        <v>655095000</v>
      </c>
    </row>
    <row r="397" spans="1:7" x14ac:dyDescent="0.3">
      <c r="A397" s="32">
        <v>45017</v>
      </c>
      <c r="B397" t="s">
        <v>6</v>
      </c>
      <c r="C397" t="s">
        <v>51</v>
      </c>
      <c r="D397">
        <v>4043</v>
      </c>
      <c r="E397">
        <v>85000</v>
      </c>
      <c r="F397">
        <v>2023</v>
      </c>
      <c r="G397">
        <v>343655000</v>
      </c>
    </row>
    <row r="398" spans="1:7" x14ac:dyDescent="0.3">
      <c r="A398" s="32">
        <v>45017</v>
      </c>
      <c r="B398" t="s">
        <v>6</v>
      </c>
      <c r="C398" t="s">
        <v>50</v>
      </c>
      <c r="D398">
        <v>8767</v>
      </c>
      <c r="E398">
        <v>85000</v>
      </c>
      <c r="F398">
        <v>2023</v>
      </c>
      <c r="G398">
        <v>745195000</v>
      </c>
    </row>
    <row r="399" spans="1:7" x14ac:dyDescent="0.3">
      <c r="A399" s="32">
        <v>45017</v>
      </c>
      <c r="B399" t="s">
        <v>6</v>
      </c>
      <c r="C399" t="s">
        <v>49</v>
      </c>
      <c r="D399">
        <v>3179</v>
      </c>
      <c r="E399">
        <v>85000</v>
      </c>
      <c r="F399">
        <v>2023</v>
      </c>
      <c r="G399">
        <v>270215000</v>
      </c>
    </row>
    <row r="400" spans="1:7" x14ac:dyDescent="0.3">
      <c r="A400" s="32">
        <v>45017</v>
      </c>
      <c r="B400" t="s">
        <v>6</v>
      </c>
      <c r="C400" t="s">
        <v>48</v>
      </c>
      <c r="D400">
        <v>3293</v>
      </c>
      <c r="E400">
        <v>85000</v>
      </c>
      <c r="F400">
        <v>2023</v>
      </c>
      <c r="G400">
        <v>279905000</v>
      </c>
    </row>
    <row r="401" spans="1:7" x14ac:dyDescent="0.3">
      <c r="A401" s="32">
        <v>45017</v>
      </c>
      <c r="B401" t="s">
        <v>6</v>
      </c>
      <c r="C401" t="s">
        <v>47</v>
      </c>
      <c r="D401">
        <v>1544</v>
      </c>
      <c r="E401">
        <v>85000</v>
      </c>
      <c r="F401">
        <v>2023</v>
      </c>
      <c r="G401">
        <v>131240000</v>
      </c>
    </row>
    <row r="402" spans="1:7" x14ac:dyDescent="0.3">
      <c r="A402" s="32">
        <v>45017</v>
      </c>
      <c r="B402" t="s">
        <v>6</v>
      </c>
      <c r="C402" t="s">
        <v>46</v>
      </c>
      <c r="D402">
        <v>762</v>
      </c>
      <c r="E402">
        <v>85000</v>
      </c>
      <c r="F402">
        <v>2023</v>
      </c>
      <c r="G402">
        <v>64770000</v>
      </c>
    </row>
    <row r="403" spans="1:7" x14ac:dyDescent="0.3">
      <c r="A403" s="32">
        <v>45017</v>
      </c>
      <c r="B403" t="s">
        <v>6</v>
      </c>
      <c r="C403" t="s">
        <v>45</v>
      </c>
      <c r="D403">
        <v>644</v>
      </c>
      <c r="E403">
        <v>85000</v>
      </c>
      <c r="F403">
        <v>2023</v>
      </c>
      <c r="G403">
        <v>54740000</v>
      </c>
    </row>
    <row r="404" spans="1:7" x14ac:dyDescent="0.3">
      <c r="A404" s="32">
        <v>45017</v>
      </c>
      <c r="B404" t="s">
        <v>6</v>
      </c>
      <c r="C404" t="s">
        <v>44</v>
      </c>
      <c r="D404">
        <v>838</v>
      </c>
      <c r="E404">
        <v>85000</v>
      </c>
      <c r="F404">
        <v>2023</v>
      </c>
      <c r="G404">
        <v>71230000</v>
      </c>
    </row>
    <row r="405" spans="1:7" x14ac:dyDescent="0.3">
      <c r="A405" s="32">
        <v>45017</v>
      </c>
      <c r="B405" t="s">
        <v>6</v>
      </c>
      <c r="C405" t="s">
        <v>43</v>
      </c>
      <c r="D405">
        <v>520</v>
      </c>
      <c r="E405">
        <v>85000</v>
      </c>
      <c r="F405">
        <v>2023</v>
      </c>
      <c r="G405">
        <v>44200000</v>
      </c>
    </row>
    <row r="406" spans="1:7" x14ac:dyDescent="0.3">
      <c r="A406" s="32">
        <v>45017</v>
      </c>
      <c r="B406" t="s">
        <v>6</v>
      </c>
      <c r="C406" t="s">
        <v>42</v>
      </c>
      <c r="D406">
        <v>4315</v>
      </c>
      <c r="E406">
        <v>85000</v>
      </c>
      <c r="F406">
        <v>2023</v>
      </c>
      <c r="G406">
        <v>366775000</v>
      </c>
    </row>
    <row r="407" spans="1:7" x14ac:dyDescent="0.3">
      <c r="A407" s="32">
        <v>44317</v>
      </c>
      <c r="B407" t="s">
        <v>6</v>
      </c>
      <c r="C407" t="s">
        <v>48</v>
      </c>
      <c r="D407">
        <v>170</v>
      </c>
      <c r="E407">
        <v>85000</v>
      </c>
      <c r="F407">
        <v>2021</v>
      </c>
      <c r="G407">
        <v>14450000</v>
      </c>
    </row>
    <row r="408" spans="1:7" x14ac:dyDescent="0.3">
      <c r="A408" s="32">
        <v>44317</v>
      </c>
      <c r="B408" t="s">
        <v>6</v>
      </c>
      <c r="C408" t="s">
        <v>49</v>
      </c>
      <c r="D408">
        <v>245</v>
      </c>
      <c r="E408">
        <v>85000</v>
      </c>
      <c r="F408">
        <v>2021</v>
      </c>
      <c r="G408">
        <v>20825000</v>
      </c>
    </row>
    <row r="409" spans="1:7" x14ac:dyDescent="0.3">
      <c r="A409" s="32">
        <v>44317</v>
      </c>
      <c r="B409" t="s">
        <v>6</v>
      </c>
      <c r="C409" t="s">
        <v>50</v>
      </c>
      <c r="D409">
        <v>147</v>
      </c>
      <c r="E409">
        <v>85000</v>
      </c>
      <c r="F409">
        <v>2021</v>
      </c>
      <c r="G409">
        <v>12495000</v>
      </c>
    </row>
    <row r="410" spans="1:7" x14ac:dyDescent="0.3">
      <c r="A410" s="32">
        <v>44317</v>
      </c>
      <c r="B410" t="s">
        <v>6</v>
      </c>
      <c r="C410" t="s">
        <v>52</v>
      </c>
      <c r="D410">
        <v>160</v>
      </c>
      <c r="E410">
        <v>85000</v>
      </c>
      <c r="F410">
        <v>2021</v>
      </c>
      <c r="G410">
        <v>13600000</v>
      </c>
    </row>
    <row r="411" spans="1:7" x14ac:dyDescent="0.3">
      <c r="A411" s="32">
        <v>44317</v>
      </c>
      <c r="B411" t="s">
        <v>6</v>
      </c>
      <c r="C411" t="s">
        <v>57</v>
      </c>
      <c r="D411">
        <v>122</v>
      </c>
      <c r="E411">
        <v>85000</v>
      </c>
      <c r="F411">
        <v>2021</v>
      </c>
      <c r="G411">
        <v>10370000</v>
      </c>
    </row>
    <row r="412" spans="1:7" x14ac:dyDescent="0.3">
      <c r="A412" s="32">
        <v>44317</v>
      </c>
      <c r="B412" t="s">
        <v>6</v>
      </c>
      <c r="C412" t="s">
        <v>53</v>
      </c>
      <c r="D412">
        <v>9</v>
      </c>
      <c r="E412">
        <v>85000</v>
      </c>
      <c r="F412">
        <v>2021</v>
      </c>
      <c r="G412">
        <v>765000</v>
      </c>
    </row>
    <row r="413" spans="1:7" x14ac:dyDescent="0.3">
      <c r="A413" s="32">
        <v>44317</v>
      </c>
      <c r="B413" t="s">
        <v>6</v>
      </c>
      <c r="C413" t="s">
        <v>43</v>
      </c>
      <c r="D413">
        <v>42</v>
      </c>
      <c r="E413">
        <v>85000</v>
      </c>
      <c r="F413">
        <v>2021</v>
      </c>
      <c r="G413">
        <v>3570000</v>
      </c>
    </row>
    <row r="414" spans="1:7" x14ac:dyDescent="0.3">
      <c r="A414" s="32">
        <v>44317</v>
      </c>
      <c r="B414" t="s">
        <v>6</v>
      </c>
      <c r="C414" t="s">
        <v>51</v>
      </c>
      <c r="D414">
        <v>20</v>
      </c>
      <c r="E414">
        <v>85000</v>
      </c>
      <c r="F414">
        <v>2021</v>
      </c>
      <c r="G414">
        <v>1700000</v>
      </c>
    </row>
    <row r="415" spans="1:7" x14ac:dyDescent="0.3">
      <c r="A415" s="32">
        <v>44317</v>
      </c>
      <c r="B415" t="s">
        <v>6</v>
      </c>
      <c r="C415" t="s">
        <v>56</v>
      </c>
      <c r="D415">
        <v>54</v>
      </c>
      <c r="E415">
        <v>85000</v>
      </c>
      <c r="F415">
        <v>2021</v>
      </c>
      <c r="G415">
        <v>4590000</v>
      </c>
    </row>
    <row r="416" spans="1:7" x14ac:dyDescent="0.3">
      <c r="A416" s="32">
        <v>44317</v>
      </c>
      <c r="B416" t="s">
        <v>6</v>
      </c>
      <c r="C416" t="s">
        <v>55</v>
      </c>
      <c r="D416">
        <v>13</v>
      </c>
      <c r="E416">
        <v>85000</v>
      </c>
      <c r="F416">
        <v>2021</v>
      </c>
      <c r="G416">
        <v>1105000</v>
      </c>
    </row>
    <row r="417" spans="1:7" x14ac:dyDescent="0.3">
      <c r="A417" s="32">
        <v>44317</v>
      </c>
      <c r="B417" t="s">
        <v>6</v>
      </c>
      <c r="C417" t="s">
        <v>42</v>
      </c>
      <c r="D417">
        <v>260</v>
      </c>
      <c r="E417">
        <v>85000</v>
      </c>
      <c r="F417">
        <v>2021</v>
      </c>
      <c r="G417">
        <v>22100000</v>
      </c>
    </row>
    <row r="418" spans="1:7" x14ac:dyDescent="0.3">
      <c r="A418" s="32">
        <v>44682</v>
      </c>
      <c r="B418" t="s">
        <v>6</v>
      </c>
      <c r="C418" t="s">
        <v>54</v>
      </c>
      <c r="D418">
        <v>9266</v>
      </c>
      <c r="E418">
        <v>85000</v>
      </c>
      <c r="F418">
        <v>2022</v>
      </c>
      <c r="G418">
        <v>787610000</v>
      </c>
    </row>
    <row r="419" spans="1:7" x14ac:dyDescent="0.3">
      <c r="A419" s="32">
        <v>44682</v>
      </c>
      <c r="B419" t="s">
        <v>6</v>
      </c>
      <c r="C419" t="s">
        <v>49</v>
      </c>
      <c r="D419">
        <v>10340</v>
      </c>
      <c r="E419">
        <v>85000</v>
      </c>
      <c r="F419">
        <v>2022</v>
      </c>
      <c r="G419">
        <v>878900000</v>
      </c>
    </row>
    <row r="420" spans="1:7" x14ac:dyDescent="0.3">
      <c r="A420" s="32">
        <v>44682</v>
      </c>
      <c r="B420" t="s">
        <v>6</v>
      </c>
      <c r="C420" t="s">
        <v>48</v>
      </c>
      <c r="D420">
        <v>2970</v>
      </c>
      <c r="E420">
        <v>85000</v>
      </c>
      <c r="F420">
        <v>2022</v>
      </c>
      <c r="G420">
        <v>252450000</v>
      </c>
    </row>
    <row r="421" spans="1:7" x14ac:dyDescent="0.3">
      <c r="A421" s="32">
        <v>44682</v>
      </c>
      <c r="B421" t="s">
        <v>6</v>
      </c>
      <c r="C421" t="s">
        <v>50</v>
      </c>
      <c r="D421">
        <v>6176</v>
      </c>
      <c r="E421">
        <v>85000</v>
      </c>
      <c r="F421">
        <v>2022</v>
      </c>
      <c r="G421">
        <v>524960000</v>
      </c>
    </row>
    <row r="422" spans="1:7" x14ac:dyDescent="0.3">
      <c r="A422" s="32">
        <v>44682</v>
      </c>
      <c r="B422" t="s">
        <v>6</v>
      </c>
      <c r="C422" t="s">
        <v>53</v>
      </c>
      <c r="D422">
        <v>478</v>
      </c>
      <c r="E422">
        <v>85000</v>
      </c>
      <c r="F422">
        <v>2022</v>
      </c>
      <c r="G422">
        <v>40630000</v>
      </c>
    </row>
    <row r="423" spans="1:7" x14ac:dyDescent="0.3">
      <c r="A423" s="32">
        <v>44682</v>
      </c>
      <c r="B423" t="s">
        <v>6</v>
      </c>
      <c r="C423" t="s">
        <v>52</v>
      </c>
      <c r="D423">
        <v>3337</v>
      </c>
      <c r="E423">
        <v>85000</v>
      </c>
      <c r="F423">
        <v>2022</v>
      </c>
      <c r="G423">
        <v>283645000</v>
      </c>
    </row>
    <row r="424" spans="1:7" x14ac:dyDescent="0.3">
      <c r="A424" s="32">
        <v>44682</v>
      </c>
      <c r="B424" t="s">
        <v>6</v>
      </c>
      <c r="C424" t="s">
        <v>51</v>
      </c>
      <c r="D424">
        <v>1812</v>
      </c>
      <c r="E424">
        <v>85000</v>
      </c>
      <c r="F424">
        <v>2022</v>
      </c>
      <c r="G424">
        <v>154020000</v>
      </c>
    </row>
    <row r="425" spans="1:7" x14ac:dyDescent="0.3">
      <c r="A425" s="32">
        <v>44682</v>
      </c>
      <c r="B425" t="s">
        <v>6</v>
      </c>
      <c r="C425" t="s">
        <v>47</v>
      </c>
      <c r="D425">
        <v>19</v>
      </c>
      <c r="E425">
        <v>85000</v>
      </c>
      <c r="F425">
        <v>2022</v>
      </c>
      <c r="G425">
        <v>1615000</v>
      </c>
    </row>
    <row r="426" spans="1:7" x14ac:dyDescent="0.3">
      <c r="A426" s="32">
        <v>44682</v>
      </c>
      <c r="B426" t="s">
        <v>6</v>
      </c>
      <c r="C426" t="s">
        <v>43</v>
      </c>
      <c r="D426">
        <v>1589</v>
      </c>
      <c r="E426">
        <v>85000</v>
      </c>
      <c r="F426">
        <v>2022</v>
      </c>
      <c r="G426">
        <v>135065000</v>
      </c>
    </row>
    <row r="427" spans="1:7" x14ac:dyDescent="0.3">
      <c r="A427" s="32">
        <v>44682</v>
      </c>
      <c r="B427" t="s">
        <v>6</v>
      </c>
      <c r="C427" t="s">
        <v>57</v>
      </c>
      <c r="D427">
        <v>1464</v>
      </c>
      <c r="E427">
        <v>85000</v>
      </c>
      <c r="F427">
        <v>2022</v>
      </c>
      <c r="G427">
        <v>124440000</v>
      </c>
    </row>
    <row r="428" spans="1:7" x14ac:dyDescent="0.3">
      <c r="A428" s="32">
        <v>44682</v>
      </c>
      <c r="B428" t="s">
        <v>6</v>
      </c>
      <c r="C428" t="s">
        <v>56</v>
      </c>
      <c r="D428">
        <v>862</v>
      </c>
      <c r="E428">
        <v>85000</v>
      </c>
      <c r="F428">
        <v>2022</v>
      </c>
      <c r="G428">
        <v>73270000</v>
      </c>
    </row>
    <row r="429" spans="1:7" x14ac:dyDescent="0.3">
      <c r="A429" s="32">
        <v>44682</v>
      </c>
      <c r="B429" t="s">
        <v>6</v>
      </c>
      <c r="C429" t="s">
        <v>55</v>
      </c>
      <c r="D429">
        <v>646</v>
      </c>
      <c r="E429">
        <v>85000</v>
      </c>
      <c r="F429">
        <v>2022</v>
      </c>
      <c r="G429">
        <v>54910000</v>
      </c>
    </row>
    <row r="430" spans="1:7" x14ac:dyDescent="0.3">
      <c r="A430" s="32">
        <v>44682</v>
      </c>
      <c r="B430" t="s">
        <v>6</v>
      </c>
      <c r="C430" t="s">
        <v>42</v>
      </c>
      <c r="D430">
        <v>3455</v>
      </c>
      <c r="E430">
        <v>85000</v>
      </c>
      <c r="F430">
        <v>2022</v>
      </c>
      <c r="G430">
        <v>293675000</v>
      </c>
    </row>
    <row r="431" spans="1:7" x14ac:dyDescent="0.3">
      <c r="A431" s="32">
        <v>45047</v>
      </c>
      <c r="B431" t="s">
        <v>6</v>
      </c>
      <c r="C431" t="s">
        <v>54</v>
      </c>
      <c r="D431">
        <v>29447</v>
      </c>
      <c r="E431">
        <v>85000</v>
      </c>
      <c r="F431">
        <v>2023</v>
      </c>
      <c r="G431">
        <v>2502995000</v>
      </c>
    </row>
    <row r="432" spans="1:7" x14ac:dyDescent="0.3">
      <c r="A432" s="32">
        <v>45047</v>
      </c>
      <c r="B432" t="s">
        <v>6</v>
      </c>
      <c r="C432" t="s">
        <v>53</v>
      </c>
      <c r="D432">
        <v>20188</v>
      </c>
      <c r="E432">
        <v>85000</v>
      </c>
      <c r="F432">
        <v>2023</v>
      </c>
      <c r="G432">
        <v>1715980000</v>
      </c>
    </row>
    <row r="433" spans="1:7" x14ac:dyDescent="0.3">
      <c r="A433" s="32">
        <v>45047</v>
      </c>
      <c r="B433" t="s">
        <v>6</v>
      </c>
      <c r="C433" t="s">
        <v>52</v>
      </c>
      <c r="D433">
        <v>15243</v>
      </c>
      <c r="E433">
        <v>85000</v>
      </c>
      <c r="F433">
        <v>2023</v>
      </c>
      <c r="G433">
        <v>1295655000</v>
      </c>
    </row>
    <row r="434" spans="1:7" x14ac:dyDescent="0.3">
      <c r="A434" s="32">
        <v>45047</v>
      </c>
      <c r="B434" t="s">
        <v>6</v>
      </c>
      <c r="C434" t="s">
        <v>51</v>
      </c>
      <c r="D434">
        <v>9976</v>
      </c>
      <c r="E434">
        <v>85000</v>
      </c>
      <c r="F434">
        <v>2023</v>
      </c>
      <c r="G434">
        <v>847960000</v>
      </c>
    </row>
    <row r="435" spans="1:7" x14ac:dyDescent="0.3">
      <c r="A435" s="32">
        <v>45047</v>
      </c>
      <c r="B435" t="s">
        <v>6</v>
      </c>
      <c r="C435" t="s">
        <v>50</v>
      </c>
      <c r="D435">
        <v>10659</v>
      </c>
      <c r="E435">
        <v>85000</v>
      </c>
      <c r="F435">
        <v>2023</v>
      </c>
      <c r="G435">
        <v>906015000</v>
      </c>
    </row>
    <row r="436" spans="1:7" x14ac:dyDescent="0.3">
      <c r="A436" s="32">
        <v>45047</v>
      </c>
      <c r="B436" t="s">
        <v>6</v>
      </c>
      <c r="C436" t="s">
        <v>49</v>
      </c>
      <c r="D436">
        <v>2873</v>
      </c>
      <c r="E436">
        <v>85000</v>
      </c>
      <c r="F436">
        <v>2023</v>
      </c>
      <c r="G436">
        <v>244205000</v>
      </c>
    </row>
    <row r="437" spans="1:7" x14ac:dyDescent="0.3">
      <c r="A437" s="32">
        <v>45047</v>
      </c>
      <c r="B437" t="s">
        <v>6</v>
      </c>
      <c r="C437" t="s">
        <v>48</v>
      </c>
      <c r="D437">
        <v>2085</v>
      </c>
      <c r="E437">
        <v>85000</v>
      </c>
      <c r="F437">
        <v>2023</v>
      </c>
      <c r="G437">
        <v>177225000</v>
      </c>
    </row>
    <row r="438" spans="1:7" x14ac:dyDescent="0.3">
      <c r="A438" s="32">
        <v>45047</v>
      </c>
      <c r="B438" t="s">
        <v>6</v>
      </c>
      <c r="C438" t="s">
        <v>47</v>
      </c>
      <c r="D438">
        <v>3831</v>
      </c>
      <c r="E438">
        <v>85000</v>
      </c>
      <c r="F438">
        <v>2023</v>
      </c>
      <c r="G438">
        <v>325635000</v>
      </c>
    </row>
    <row r="439" spans="1:7" x14ac:dyDescent="0.3">
      <c r="A439" s="32">
        <v>45047</v>
      </c>
      <c r="B439" t="s">
        <v>6</v>
      </c>
      <c r="C439" t="s">
        <v>46</v>
      </c>
      <c r="D439">
        <v>1792</v>
      </c>
      <c r="E439">
        <v>85000</v>
      </c>
      <c r="F439">
        <v>2023</v>
      </c>
      <c r="G439">
        <v>152320000</v>
      </c>
    </row>
    <row r="440" spans="1:7" x14ac:dyDescent="0.3">
      <c r="A440" s="32">
        <v>45047</v>
      </c>
      <c r="B440" t="s">
        <v>6</v>
      </c>
      <c r="C440" t="s">
        <v>45</v>
      </c>
      <c r="D440">
        <v>1185</v>
      </c>
      <c r="E440">
        <v>85000</v>
      </c>
      <c r="F440">
        <v>2023</v>
      </c>
      <c r="G440">
        <v>100725000</v>
      </c>
    </row>
    <row r="441" spans="1:7" x14ac:dyDescent="0.3">
      <c r="A441" s="32">
        <v>45047</v>
      </c>
      <c r="B441" t="s">
        <v>6</v>
      </c>
      <c r="C441" t="s">
        <v>44</v>
      </c>
      <c r="D441">
        <v>886</v>
      </c>
      <c r="E441">
        <v>85000</v>
      </c>
      <c r="F441">
        <v>2023</v>
      </c>
      <c r="G441">
        <v>75310000</v>
      </c>
    </row>
    <row r="442" spans="1:7" x14ac:dyDescent="0.3">
      <c r="A442" s="32">
        <v>45047</v>
      </c>
      <c r="B442" t="s">
        <v>6</v>
      </c>
      <c r="C442" t="s">
        <v>43</v>
      </c>
      <c r="D442">
        <v>565</v>
      </c>
      <c r="E442">
        <v>85000</v>
      </c>
      <c r="F442">
        <v>2023</v>
      </c>
      <c r="G442">
        <v>48025000</v>
      </c>
    </row>
    <row r="443" spans="1:7" x14ac:dyDescent="0.3">
      <c r="A443" s="32">
        <v>45047</v>
      </c>
      <c r="B443" t="s">
        <v>6</v>
      </c>
      <c r="C443" t="s">
        <v>42</v>
      </c>
      <c r="D443">
        <v>6627</v>
      </c>
      <c r="E443">
        <v>85000</v>
      </c>
      <c r="F443">
        <v>2023</v>
      </c>
      <c r="G443">
        <v>563295000</v>
      </c>
    </row>
    <row r="444" spans="1:7" x14ac:dyDescent="0.3">
      <c r="A444" s="32">
        <v>44348</v>
      </c>
      <c r="B444" t="s">
        <v>6</v>
      </c>
      <c r="C444" t="s">
        <v>48</v>
      </c>
      <c r="D444">
        <v>1355</v>
      </c>
      <c r="E444">
        <v>85000</v>
      </c>
      <c r="F444">
        <v>2021</v>
      </c>
      <c r="G444">
        <v>115175000</v>
      </c>
    </row>
    <row r="445" spans="1:7" x14ac:dyDescent="0.3">
      <c r="A445" s="32">
        <v>44348</v>
      </c>
      <c r="B445" t="s">
        <v>6</v>
      </c>
      <c r="C445" t="s">
        <v>49</v>
      </c>
      <c r="D445">
        <v>984</v>
      </c>
      <c r="E445">
        <v>85000</v>
      </c>
      <c r="F445">
        <v>2021</v>
      </c>
      <c r="G445">
        <v>83640000</v>
      </c>
    </row>
    <row r="446" spans="1:7" x14ac:dyDescent="0.3">
      <c r="A446" s="32">
        <v>44348</v>
      </c>
      <c r="B446" t="s">
        <v>6</v>
      </c>
      <c r="C446" t="s">
        <v>50</v>
      </c>
      <c r="D446">
        <v>299</v>
      </c>
      <c r="E446">
        <v>85000</v>
      </c>
      <c r="F446">
        <v>2021</v>
      </c>
      <c r="G446">
        <v>25415000</v>
      </c>
    </row>
    <row r="447" spans="1:7" x14ac:dyDescent="0.3">
      <c r="A447" s="32">
        <v>44348</v>
      </c>
      <c r="B447" t="s">
        <v>6</v>
      </c>
      <c r="C447" t="s">
        <v>52</v>
      </c>
      <c r="D447">
        <v>320</v>
      </c>
      <c r="E447">
        <v>85000</v>
      </c>
      <c r="F447">
        <v>2021</v>
      </c>
      <c r="G447">
        <v>27200000</v>
      </c>
    </row>
    <row r="448" spans="1:7" x14ac:dyDescent="0.3">
      <c r="A448" s="32">
        <v>44348</v>
      </c>
      <c r="B448" t="s">
        <v>6</v>
      </c>
      <c r="C448" t="s">
        <v>57</v>
      </c>
      <c r="D448">
        <v>460</v>
      </c>
      <c r="E448">
        <v>85000</v>
      </c>
      <c r="F448">
        <v>2021</v>
      </c>
      <c r="G448">
        <v>39100000</v>
      </c>
    </row>
    <row r="449" spans="1:7" x14ac:dyDescent="0.3">
      <c r="A449" s="32">
        <v>44348</v>
      </c>
      <c r="B449" t="s">
        <v>6</v>
      </c>
      <c r="C449" t="s">
        <v>53</v>
      </c>
      <c r="D449">
        <v>208</v>
      </c>
      <c r="E449">
        <v>85000</v>
      </c>
      <c r="F449">
        <v>2021</v>
      </c>
      <c r="G449">
        <v>17680000</v>
      </c>
    </row>
    <row r="450" spans="1:7" x14ac:dyDescent="0.3">
      <c r="A450" s="32">
        <v>44348</v>
      </c>
      <c r="B450" t="s">
        <v>6</v>
      </c>
      <c r="C450" t="s">
        <v>43</v>
      </c>
      <c r="D450">
        <v>59</v>
      </c>
      <c r="E450">
        <v>85000</v>
      </c>
      <c r="F450">
        <v>2021</v>
      </c>
      <c r="G450">
        <v>5015000</v>
      </c>
    </row>
    <row r="451" spans="1:7" x14ac:dyDescent="0.3">
      <c r="A451" s="32">
        <v>44348</v>
      </c>
      <c r="B451" t="s">
        <v>6</v>
      </c>
      <c r="C451" t="s">
        <v>51</v>
      </c>
      <c r="D451">
        <v>176</v>
      </c>
      <c r="E451">
        <v>85000</v>
      </c>
      <c r="F451">
        <v>2021</v>
      </c>
      <c r="G451">
        <v>14960000</v>
      </c>
    </row>
    <row r="452" spans="1:7" x14ac:dyDescent="0.3">
      <c r="A452" s="32">
        <v>44348</v>
      </c>
      <c r="B452" t="s">
        <v>6</v>
      </c>
      <c r="C452" t="s">
        <v>56</v>
      </c>
      <c r="D452">
        <v>198</v>
      </c>
      <c r="E452">
        <v>85000</v>
      </c>
      <c r="F452">
        <v>2021</v>
      </c>
      <c r="G452">
        <v>16830000</v>
      </c>
    </row>
    <row r="453" spans="1:7" x14ac:dyDescent="0.3">
      <c r="A453" s="32">
        <v>44348</v>
      </c>
      <c r="B453" t="s">
        <v>6</v>
      </c>
      <c r="C453" t="s">
        <v>55</v>
      </c>
      <c r="D453">
        <v>43</v>
      </c>
      <c r="E453">
        <v>85000</v>
      </c>
      <c r="F453">
        <v>2021</v>
      </c>
      <c r="G453">
        <v>3655000</v>
      </c>
    </row>
    <row r="454" spans="1:7" x14ac:dyDescent="0.3">
      <c r="A454" s="32">
        <v>44348</v>
      </c>
      <c r="B454" t="s">
        <v>6</v>
      </c>
      <c r="C454" t="s">
        <v>42</v>
      </c>
      <c r="D454">
        <v>567</v>
      </c>
      <c r="E454">
        <v>85000</v>
      </c>
      <c r="F454">
        <v>2021</v>
      </c>
      <c r="G454">
        <v>48195000</v>
      </c>
    </row>
    <row r="455" spans="1:7" x14ac:dyDescent="0.3">
      <c r="A455" s="32">
        <v>44713</v>
      </c>
      <c r="B455" t="s">
        <v>6</v>
      </c>
      <c r="C455" t="s">
        <v>54</v>
      </c>
      <c r="D455">
        <v>5897</v>
      </c>
      <c r="E455">
        <v>85000</v>
      </c>
      <c r="F455">
        <v>2022</v>
      </c>
      <c r="G455">
        <v>501245000</v>
      </c>
    </row>
    <row r="456" spans="1:7" x14ac:dyDescent="0.3">
      <c r="A456" s="32">
        <v>44713</v>
      </c>
      <c r="B456" t="s">
        <v>6</v>
      </c>
      <c r="C456" t="s">
        <v>49</v>
      </c>
      <c r="D456">
        <v>7554</v>
      </c>
      <c r="E456">
        <v>85000</v>
      </c>
      <c r="F456">
        <v>2022</v>
      </c>
      <c r="G456">
        <v>642090000</v>
      </c>
    </row>
    <row r="457" spans="1:7" x14ac:dyDescent="0.3">
      <c r="A457" s="32">
        <v>44713</v>
      </c>
      <c r="B457" t="s">
        <v>6</v>
      </c>
      <c r="C457" t="s">
        <v>48</v>
      </c>
      <c r="D457">
        <v>6836</v>
      </c>
      <c r="E457">
        <v>85000</v>
      </c>
      <c r="F457">
        <v>2022</v>
      </c>
      <c r="G457">
        <v>581060000</v>
      </c>
    </row>
    <row r="458" spans="1:7" x14ac:dyDescent="0.3">
      <c r="A458" s="32">
        <v>44713</v>
      </c>
      <c r="B458" t="s">
        <v>6</v>
      </c>
      <c r="C458" t="s">
        <v>50</v>
      </c>
      <c r="D458">
        <v>6919</v>
      </c>
      <c r="E458">
        <v>85000</v>
      </c>
      <c r="F458">
        <v>2022</v>
      </c>
      <c r="G458">
        <v>588115000</v>
      </c>
    </row>
    <row r="459" spans="1:7" x14ac:dyDescent="0.3">
      <c r="A459" s="32">
        <v>44713</v>
      </c>
      <c r="B459" t="s">
        <v>6</v>
      </c>
      <c r="C459" t="s">
        <v>53</v>
      </c>
      <c r="D459">
        <v>1983</v>
      </c>
      <c r="E459">
        <v>85000</v>
      </c>
      <c r="F459">
        <v>2022</v>
      </c>
      <c r="G459">
        <v>168555000</v>
      </c>
    </row>
    <row r="460" spans="1:7" x14ac:dyDescent="0.3">
      <c r="A460" s="32">
        <v>44713</v>
      </c>
      <c r="B460" t="s">
        <v>6</v>
      </c>
      <c r="C460" t="s">
        <v>52</v>
      </c>
      <c r="D460">
        <v>3829</v>
      </c>
      <c r="E460">
        <v>85000</v>
      </c>
      <c r="F460">
        <v>2022</v>
      </c>
      <c r="G460">
        <v>325465000</v>
      </c>
    </row>
    <row r="461" spans="1:7" x14ac:dyDescent="0.3">
      <c r="A461" s="32">
        <v>44713</v>
      </c>
      <c r="B461" t="s">
        <v>6</v>
      </c>
      <c r="C461" t="s">
        <v>51</v>
      </c>
      <c r="D461">
        <v>1824</v>
      </c>
      <c r="E461">
        <v>85000</v>
      </c>
      <c r="F461">
        <v>2022</v>
      </c>
      <c r="G461">
        <v>155040000</v>
      </c>
    </row>
    <row r="462" spans="1:7" x14ac:dyDescent="0.3">
      <c r="A462" s="32">
        <v>44713</v>
      </c>
      <c r="B462" t="s">
        <v>6</v>
      </c>
      <c r="C462" t="s">
        <v>47</v>
      </c>
      <c r="D462">
        <v>760</v>
      </c>
      <c r="E462">
        <v>85000</v>
      </c>
      <c r="F462">
        <v>2022</v>
      </c>
      <c r="G462">
        <v>64600000</v>
      </c>
    </row>
    <row r="463" spans="1:7" x14ac:dyDescent="0.3">
      <c r="A463" s="32">
        <v>44713</v>
      </c>
      <c r="B463" t="s">
        <v>6</v>
      </c>
      <c r="C463" t="s">
        <v>43</v>
      </c>
      <c r="D463">
        <v>2423</v>
      </c>
      <c r="E463">
        <v>85000</v>
      </c>
      <c r="F463">
        <v>2022</v>
      </c>
      <c r="G463">
        <v>205955000</v>
      </c>
    </row>
    <row r="464" spans="1:7" x14ac:dyDescent="0.3">
      <c r="A464" s="32">
        <v>44713</v>
      </c>
      <c r="B464" t="s">
        <v>6</v>
      </c>
      <c r="C464" t="s">
        <v>57</v>
      </c>
      <c r="D464">
        <v>1125</v>
      </c>
      <c r="E464">
        <v>85000</v>
      </c>
      <c r="F464">
        <v>2022</v>
      </c>
      <c r="G464">
        <v>95625000</v>
      </c>
    </row>
    <row r="465" spans="1:7" x14ac:dyDescent="0.3">
      <c r="A465" s="32">
        <v>44713</v>
      </c>
      <c r="B465" t="s">
        <v>6</v>
      </c>
      <c r="C465" t="s">
        <v>56</v>
      </c>
      <c r="D465">
        <v>1005</v>
      </c>
      <c r="E465">
        <v>85000</v>
      </c>
      <c r="F465">
        <v>2022</v>
      </c>
      <c r="G465">
        <v>85425000</v>
      </c>
    </row>
    <row r="466" spans="1:7" x14ac:dyDescent="0.3">
      <c r="A466" s="32">
        <v>44713</v>
      </c>
      <c r="B466" t="s">
        <v>6</v>
      </c>
      <c r="C466" t="s">
        <v>55</v>
      </c>
      <c r="D466">
        <v>568</v>
      </c>
      <c r="E466">
        <v>85000</v>
      </c>
      <c r="F466">
        <v>2022</v>
      </c>
      <c r="G466">
        <v>48280000</v>
      </c>
    </row>
    <row r="467" spans="1:7" x14ac:dyDescent="0.3">
      <c r="A467" s="32">
        <v>44713</v>
      </c>
      <c r="B467" t="s">
        <v>6</v>
      </c>
      <c r="C467" t="s">
        <v>42</v>
      </c>
      <c r="D467">
        <v>3658</v>
      </c>
      <c r="E467">
        <v>85000</v>
      </c>
      <c r="F467">
        <v>2022</v>
      </c>
      <c r="G467">
        <v>310930000</v>
      </c>
    </row>
    <row r="468" spans="1:7" x14ac:dyDescent="0.3">
      <c r="A468" s="32">
        <v>45078</v>
      </c>
      <c r="B468" t="s">
        <v>6</v>
      </c>
      <c r="C468" t="s">
        <v>54</v>
      </c>
      <c r="D468">
        <v>17768</v>
      </c>
      <c r="E468">
        <v>85000</v>
      </c>
      <c r="F468">
        <v>2023</v>
      </c>
      <c r="G468">
        <v>1510280000</v>
      </c>
    </row>
    <row r="469" spans="1:7" x14ac:dyDescent="0.3">
      <c r="A469" s="32">
        <v>45078</v>
      </c>
      <c r="B469" t="s">
        <v>6</v>
      </c>
      <c r="C469" t="s">
        <v>53</v>
      </c>
      <c r="D469">
        <v>7772</v>
      </c>
      <c r="E469">
        <v>85000</v>
      </c>
      <c r="F469">
        <v>2023</v>
      </c>
      <c r="G469">
        <v>660620000</v>
      </c>
    </row>
    <row r="470" spans="1:7" x14ac:dyDescent="0.3">
      <c r="A470" s="32">
        <v>45078</v>
      </c>
      <c r="B470" t="s">
        <v>6</v>
      </c>
      <c r="C470" t="s">
        <v>52</v>
      </c>
      <c r="D470">
        <v>4547</v>
      </c>
      <c r="E470">
        <v>85000</v>
      </c>
      <c r="F470">
        <v>2023</v>
      </c>
      <c r="G470">
        <v>386495000</v>
      </c>
    </row>
    <row r="471" spans="1:7" x14ac:dyDescent="0.3">
      <c r="A471" s="32">
        <v>45078</v>
      </c>
      <c r="B471" t="s">
        <v>6</v>
      </c>
      <c r="C471" t="s">
        <v>51</v>
      </c>
      <c r="D471">
        <v>2975</v>
      </c>
      <c r="E471">
        <v>85000</v>
      </c>
      <c r="F471">
        <v>2023</v>
      </c>
      <c r="G471">
        <v>252875000</v>
      </c>
    </row>
    <row r="472" spans="1:7" x14ac:dyDescent="0.3">
      <c r="A472" s="32">
        <v>45078</v>
      </c>
      <c r="B472" t="s">
        <v>6</v>
      </c>
      <c r="C472" t="s">
        <v>50</v>
      </c>
      <c r="D472">
        <v>3006</v>
      </c>
      <c r="E472">
        <v>85000</v>
      </c>
      <c r="F472">
        <v>2023</v>
      </c>
      <c r="G472">
        <v>255510000</v>
      </c>
    </row>
    <row r="473" spans="1:7" x14ac:dyDescent="0.3">
      <c r="A473" s="32">
        <v>45078</v>
      </c>
      <c r="B473" t="s">
        <v>6</v>
      </c>
      <c r="C473" t="s">
        <v>49</v>
      </c>
      <c r="D473">
        <v>2588</v>
      </c>
      <c r="E473">
        <v>85000</v>
      </c>
      <c r="F473">
        <v>2023</v>
      </c>
      <c r="G473">
        <v>219980000</v>
      </c>
    </row>
    <row r="474" spans="1:7" x14ac:dyDescent="0.3">
      <c r="A474" s="32">
        <v>45078</v>
      </c>
      <c r="B474" t="s">
        <v>6</v>
      </c>
      <c r="C474" t="s">
        <v>48</v>
      </c>
      <c r="D474">
        <v>1123</v>
      </c>
      <c r="E474">
        <v>85000</v>
      </c>
      <c r="F474">
        <v>2023</v>
      </c>
      <c r="G474">
        <v>95455000</v>
      </c>
    </row>
    <row r="475" spans="1:7" x14ac:dyDescent="0.3">
      <c r="A475" s="32">
        <v>45078</v>
      </c>
      <c r="B475" t="s">
        <v>6</v>
      </c>
      <c r="C475" t="s">
        <v>47</v>
      </c>
      <c r="D475">
        <v>419</v>
      </c>
      <c r="E475">
        <v>85000</v>
      </c>
      <c r="F475">
        <v>2023</v>
      </c>
      <c r="G475">
        <v>35615000</v>
      </c>
    </row>
    <row r="476" spans="1:7" x14ac:dyDescent="0.3">
      <c r="A476" s="32">
        <v>45078</v>
      </c>
      <c r="B476" t="s">
        <v>6</v>
      </c>
      <c r="C476" t="s">
        <v>46</v>
      </c>
      <c r="D476">
        <v>189</v>
      </c>
      <c r="E476">
        <v>85000</v>
      </c>
      <c r="F476">
        <v>2023</v>
      </c>
      <c r="G476">
        <v>16065000</v>
      </c>
    </row>
    <row r="477" spans="1:7" x14ac:dyDescent="0.3">
      <c r="A477" s="32">
        <v>45078</v>
      </c>
      <c r="B477" t="s">
        <v>6</v>
      </c>
      <c r="C477" t="s">
        <v>45</v>
      </c>
      <c r="D477">
        <v>82</v>
      </c>
      <c r="E477">
        <v>85000</v>
      </c>
      <c r="F477">
        <v>2023</v>
      </c>
      <c r="G477">
        <v>6970000</v>
      </c>
    </row>
    <row r="478" spans="1:7" x14ac:dyDescent="0.3">
      <c r="A478" s="32">
        <v>45078</v>
      </c>
      <c r="B478" t="s">
        <v>6</v>
      </c>
      <c r="C478" t="s">
        <v>44</v>
      </c>
      <c r="D478">
        <v>201</v>
      </c>
      <c r="E478">
        <v>85000</v>
      </c>
      <c r="F478">
        <v>2023</v>
      </c>
      <c r="G478">
        <v>17085000</v>
      </c>
    </row>
    <row r="479" spans="1:7" x14ac:dyDescent="0.3">
      <c r="A479" s="32">
        <v>45078</v>
      </c>
      <c r="B479" t="s">
        <v>6</v>
      </c>
      <c r="C479" t="s">
        <v>43</v>
      </c>
      <c r="D479">
        <v>705</v>
      </c>
      <c r="E479">
        <v>85000</v>
      </c>
      <c r="F479">
        <v>2023</v>
      </c>
      <c r="G479">
        <v>59925000</v>
      </c>
    </row>
    <row r="480" spans="1:7" x14ac:dyDescent="0.3">
      <c r="A480" s="32">
        <v>45078</v>
      </c>
      <c r="B480" t="s">
        <v>6</v>
      </c>
      <c r="C480" t="s">
        <v>42</v>
      </c>
      <c r="D480">
        <v>4466</v>
      </c>
      <c r="E480">
        <v>85000</v>
      </c>
      <c r="F480">
        <v>2023</v>
      </c>
      <c r="G480">
        <v>379610000</v>
      </c>
    </row>
    <row r="481" spans="1:7" x14ac:dyDescent="0.3">
      <c r="A481" s="32">
        <v>44378</v>
      </c>
      <c r="B481" t="s">
        <v>6</v>
      </c>
      <c r="C481" t="s">
        <v>48</v>
      </c>
      <c r="D481">
        <v>4557</v>
      </c>
      <c r="E481">
        <v>85000</v>
      </c>
      <c r="F481">
        <v>2021</v>
      </c>
      <c r="G481">
        <v>387345000</v>
      </c>
    </row>
    <row r="482" spans="1:7" x14ac:dyDescent="0.3">
      <c r="A482" s="32">
        <v>44378</v>
      </c>
      <c r="B482" t="s">
        <v>6</v>
      </c>
      <c r="C482" t="s">
        <v>49</v>
      </c>
      <c r="D482">
        <v>2633</v>
      </c>
      <c r="E482">
        <v>85000</v>
      </c>
      <c r="F482">
        <v>2021</v>
      </c>
      <c r="G482">
        <v>223805000</v>
      </c>
    </row>
    <row r="483" spans="1:7" x14ac:dyDescent="0.3">
      <c r="A483" s="32">
        <v>44378</v>
      </c>
      <c r="B483" t="s">
        <v>6</v>
      </c>
      <c r="C483" t="s">
        <v>50</v>
      </c>
      <c r="D483">
        <v>663</v>
      </c>
      <c r="E483">
        <v>85000</v>
      </c>
      <c r="F483">
        <v>2021</v>
      </c>
      <c r="G483">
        <v>56355000</v>
      </c>
    </row>
    <row r="484" spans="1:7" x14ac:dyDescent="0.3">
      <c r="A484" s="32">
        <v>44378</v>
      </c>
      <c r="B484" t="s">
        <v>6</v>
      </c>
      <c r="C484" t="s">
        <v>52</v>
      </c>
      <c r="D484">
        <v>1799</v>
      </c>
      <c r="E484">
        <v>85000</v>
      </c>
      <c r="F484">
        <v>2021</v>
      </c>
      <c r="G484">
        <v>152915000</v>
      </c>
    </row>
    <row r="485" spans="1:7" x14ac:dyDescent="0.3">
      <c r="A485" s="32">
        <v>44378</v>
      </c>
      <c r="B485" t="s">
        <v>6</v>
      </c>
      <c r="C485" t="s">
        <v>57</v>
      </c>
      <c r="D485">
        <v>1417</v>
      </c>
      <c r="E485">
        <v>85000</v>
      </c>
      <c r="F485">
        <v>2021</v>
      </c>
      <c r="G485">
        <v>120445000</v>
      </c>
    </row>
    <row r="486" spans="1:7" x14ac:dyDescent="0.3">
      <c r="A486" s="32">
        <v>44378</v>
      </c>
      <c r="B486" t="s">
        <v>6</v>
      </c>
      <c r="C486" t="s">
        <v>53</v>
      </c>
      <c r="D486">
        <v>648</v>
      </c>
      <c r="E486">
        <v>85000</v>
      </c>
      <c r="F486">
        <v>2021</v>
      </c>
      <c r="G486">
        <v>55080000</v>
      </c>
    </row>
    <row r="487" spans="1:7" x14ac:dyDescent="0.3">
      <c r="A487" s="32">
        <v>44378</v>
      </c>
      <c r="B487" t="s">
        <v>6</v>
      </c>
      <c r="C487" t="s">
        <v>43</v>
      </c>
      <c r="D487">
        <v>321</v>
      </c>
      <c r="E487">
        <v>85000</v>
      </c>
      <c r="F487">
        <v>2021</v>
      </c>
      <c r="G487">
        <v>27285000</v>
      </c>
    </row>
    <row r="488" spans="1:7" x14ac:dyDescent="0.3">
      <c r="A488" s="32">
        <v>44378</v>
      </c>
      <c r="B488" t="s">
        <v>6</v>
      </c>
      <c r="C488" t="s">
        <v>51</v>
      </c>
      <c r="D488">
        <v>730</v>
      </c>
      <c r="E488">
        <v>85000</v>
      </c>
      <c r="F488">
        <v>2021</v>
      </c>
      <c r="G488">
        <v>62050000</v>
      </c>
    </row>
    <row r="489" spans="1:7" x14ac:dyDescent="0.3">
      <c r="A489" s="32">
        <v>44378</v>
      </c>
      <c r="B489" t="s">
        <v>6</v>
      </c>
      <c r="C489" t="s">
        <v>56</v>
      </c>
      <c r="D489">
        <v>494</v>
      </c>
      <c r="E489">
        <v>85000</v>
      </c>
      <c r="F489">
        <v>2021</v>
      </c>
      <c r="G489">
        <v>41990000</v>
      </c>
    </row>
    <row r="490" spans="1:7" x14ac:dyDescent="0.3">
      <c r="A490" s="32">
        <v>44378</v>
      </c>
      <c r="B490" t="s">
        <v>6</v>
      </c>
      <c r="C490" t="s">
        <v>55</v>
      </c>
      <c r="D490">
        <v>212</v>
      </c>
      <c r="E490">
        <v>85000</v>
      </c>
      <c r="F490">
        <v>2021</v>
      </c>
      <c r="G490">
        <v>18020000</v>
      </c>
    </row>
    <row r="491" spans="1:7" x14ac:dyDescent="0.3">
      <c r="A491" s="32">
        <v>44378</v>
      </c>
      <c r="B491" t="s">
        <v>6</v>
      </c>
      <c r="C491" t="s">
        <v>42</v>
      </c>
      <c r="D491">
        <v>1202</v>
      </c>
      <c r="E491">
        <v>85000</v>
      </c>
      <c r="F491">
        <v>2021</v>
      </c>
      <c r="G491">
        <v>102170000</v>
      </c>
    </row>
    <row r="492" spans="1:7" x14ac:dyDescent="0.3">
      <c r="A492" s="32">
        <v>44743</v>
      </c>
      <c r="B492" t="s">
        <v>6</v>
      </c>
      <c r="C492" t="s">
        <v>54</v>
      </c>
      <c r="D492">
        <v>3864</v>
      </c>
      <c r="E492">
        <v>85000</v>
      </c>
      <c r="F492">
        <v>2022</v>
      </c>
      <c r="G492">
        <v>328440000</v>
      </c>
    </row>
    <row r="493" spans="1:7" x14ac:dyDescent="0.3">
      <c r="A493" s="32">
        <v>44743</v>
      </c>
      <c r="B493" t="s">
        <v>6</v>
      </c>
      <c r="C493" t="s">
        <v>49</v>
      </c>
      <c r="D493">
        <v>8394</v>
      </c>
      <c r="E493">
        <v>85000</v>
      </c>
      <c r="F493">
        <v>2022</v>
      </c>
      <c r="G493">
        <v>713490000</v>
      </c>
    </row>
    <row r="494" spans="1:7" x14ac:dyDescent="0.3">
      <c r="A494" s="32">
        <v>44743</v>
      </c>
      <c r="B494" t="s">
        <v>6</v>
      </c>
      <c r="C494" t="s">
        <v>48</v>
      </c>
      <c r="D494">
        <v>9334</v>
      </c>
      <c r="E494">
        <v>85000</v>
      </c>
      <c r="F494">
        <v>2022</v>
      </c>
      <c r="G494">
        <v>793390000</v>
      </c>
    </row>
    <row r="495" spans="1:7" x14ac:dyDescent="0.3">
      <c r="A495" s="32">
        <v>44743</v>
      </c>
      <c r="B495" t="s">
        <v>6</v>
      </c>
      <c r="C495" t="s">
        <v>50</v>
      </c>
      <c r="D495">
        <v>6812</v>
      </c>
      <c r="E495">
        <v>85000</v>
      </c>
      <c r="F495">
        <v>2022</v>
      </c>
      <c r="G495">
        <v>579020000</v>
      </c>
    </row>
    <row r="496" spans="1:7" x14ac:dyDescent="0.3">
      <c r="A496" s="32">
        <v>44743</v>
      </c>
      <c r="B496" t="s">
        <v>6</v>
      </c>
      <c r="C496" t="s">
        <v>53</v>
      </c>
      <c r="D496">
        <v>4348</v>
      </c>
      <c r="E496">
        <v>85000</v>
      </c>
      <c r="F496">
        <v>2022</v>
      </c>
      <c r="G496">
        <v>369580000</v>
      </c>
    </row>
    <row r="497" spans="1:7" x14ac:dyDescent="0.3">
      <c r="A497" s="32">
        <v>44743</v>
      </c>
      <c r="B497" t="s">
        <v>6</v>
      </c>
      <c r="C497" t="s">
        <v>52</v>
      </c>
      <c r="D497">
        <v>1289</v>
      </c>
      <c r="E497">
        <v>85000</v>
      </c>
      <c r="F497">
        <v>2022</v>
      </c>
      <c r="G497">
        <v>109565000</v>
      </c>
    </row>
    <row r="498" spans="1:7" x14ac:dyDescent="0.3">
      <c r="A498" s="32">
        <v>44743</v>
      </c>
      <c r="B498" t="s">
        <v>6</v>
      </c>
      <c r="C498" t="s">
        <v>51</v>
      </c>
      <c r="D498">
        <v>2482</v>
      </c>
      <c r="E498">
        <v>85000</v>
      </c>
      <c r="F498">
        <v>2022</v>
      </c>
      <c r="G498">
        <v>210970000</v>
      </c>
    </row>
    <row r="499" spans="1:7" x14ac:dyDescent="0.3">
      <c r="A499" s="32">
        <v>44743</v>
      </c>
      <c r="B499" t="s">
        <v>6</v>
      </c>
      <c r="C499" t="s">
        <v>47</v>
      </c>
      <c r="D499">
        <v>1076</v>
      </c>
      <c r="E499">
        <v>85000</v>
      </c>
      <c r="F499">
        <v>2022</v>
      </c>
      <c r="G499">
        <v>91460000</v>
      </c>
    </row>
    <row r="500" spans="1:7" x14ac:dyDescent="0.3">
      <c r="A500" s="32">
        <v>44743</v>
      </c>
      <c r="B500" t="s">
        <v>6</v>
      </c>
      <c r="C500" t="s">
        <v>43</v>
      </c>
      <c r="D500">
        <v>2318</v>
      </c>
      <c r="E500">
        <v>85000</v>
      </c>
      <c r="F500">
        <v>2022</v>
      </c>
      <c r="G500">
        <v>197030000</v>
      </c>
    </row>
    <row r="501" spans="1:7" x14ac:dyDescent="0.3">
      <c r="A501" s="32">
        <v>44743</v>
      </c>
      <c r="B501" t="s">
        <v>6</v>
      </c>
      <c r="C501" t="s">
        <v>57</v>
      </c>
      <c r="D501">
        <v>1000</v>
      </c>
      <c r="E501">
        <v>85000</v>
      </c>
      <c r="F501">
        <v>2022</v>
      </c>
      <c r="G501">
        <v>85000000</v>
      </c>
    </row>
    <row r="502" spans="1:7" x14ac:dyDescent="0.3">
      <c r="A502" s="32">
        <v>44743</v>
      </c>
      <c r="B502" t="s">
        <v>6</v>
      </c>
      <c r="C502" t="s">
        <v>56</v>
      </c>
      <c r="D502">
        <v>1245</v>
      </c>
      <c r="E502">
        <v>85000</v>
      </c>
      <c r="F502">
        <v>2022</v>
      </c>
      <c r="G502">
        <v>105825000</v>
      </c>
    </row>
    <row r="503" spans="1:7" x14ac:dyDescent="0.3">
      <c r="A503" s="32">
        <v>44743</v>
      </c>
      <c r="B503" t="s">
        <v>6</v>
      </c>
      <c r="C503" t="s">
        <v>55</v>
      </c>
      <c r="D503">
        <v>880</v>
      </c>
      <c r="E503">
        <v>85000</v>
      </c>
      <c r="F503">
        <v>2022</v>
      </c>
      <c r="G503">
        <v>74800000</v>
      </c>
    </row>
    <row r="504" spans="1:7" x14ac:dyDescent="0.3">
      <c r="A504" s="32">
        <v>44743</v>
      </c>
      <c r="B504" t="s">
        <v>6</v>
      </c>
      <c r="C504" t="s">
        <v>42</v>
      </c>
      <c r="D504">
        <v>3562</v>
      </c>
      <c r="E504">
        <v>85000</v>
      </c>
      <c r="F504">
        <v>2022</v>
      </c>
      <c r="G504">
        <v>302770000</v>
      </c>
    </row>
    <row r="505" spans="1:7" x14ac:dyDescent="0.3">
      <c r="A505" s="32">
        <v>45108</v>
      </c>
      <c r="B505" t="s">
        <v>6</v>
      </c>
      <c r="C505" t="s">
        <v>54</v>
      </c>
      <c r="D505">
        <v>19409</v>
      </c>
      <c r="E505">
        <v>85000</v>
      </c>
      <c r="F505">
        <v>2023</v>
      </c>
      <c r="G505">
        <v>1649765000</v>
      </c>
    </row>
    <row r="506" spans="1:7" x14ac:dyDescent="0.3">
      <c r="A506" s="32">
        <v>45108</v>
      </c>
      <c r="B506" t="s">
        <v>6</v>
      </c>
      <c r="C506" t="s">
        <v>53</v>
      </c>
      <c r="D506">
        <v>10272</v>
      </c>
      <c r="E506">
        <v>85000</v>
      </c>
      <c r="F506">
        <v>2023</v>
      </c>
      <c r="G506">
        <v>873120000</v>
      </c>
    </row>
    <row r="507" spans="1:7" x14ac:dyDescent="0.3">
      <c r="A507" s="32">
        <v>45108</v>
      </c>
      <c r="B507" t="s">
        <v>6</v>
      </c>
      <c r="C507" t="s">
        <v>52</v>
      </c>
      <c r="D507">
        <v>6604</v>
      </c>
      <c r="E507">
        <v>85000</v>
      </c>
      <c r="F507">
        <v>2023</v>
      </c>
      <c r="G507">
        <v>561340000</v>
      </c>
    </row>
    <row r="508" spans="1:7" x14ac:dyDescent="0.3">
      <c r="A508" s="32">
        <v>45108</v>
      </c>
      <c r="B508" t="s">
        <v>6</v>
      </c>
      <c r="C508" t="s">
        <v>51</v>
      </c>
      <c r="D508">
        <v>4081</v>
      </c>
      <c r="E508">
        <v>85000</v>
      </c>
      <c r="F508">
        <v>2023</v>
      </c>
      <c r="G508">
        <v>346885000</v>
      </c>
    </row>
    <row r="509" spans="1:7" x14ac:dyDescent="0.3">
      <c r="A509" s="32">
        <v>45108</v>
      </c>
      <c r="B509" t="s">
        <v>6</v>
      </c>
      <c r="C509" t="s">
        <v>50</v>
      </c>
      <c r="D509">
        <v>3530</v>
      </c>
      <c r="E509">
        <v>85000</v>
      </c>
      <c r="F509">
        <v>2023</v>
      </c>
      <c r="G509">
        <v>300050000</v>
      </c>
    </row>
    <row r="510" spans="1:7" x14ac:dyDescent="0.3">
      <c r="A510" s="32">
        <v>45108</v>
      </c>
      <c r="B510" t="s">
        <v>6</v>
      </c>
      <c r="C510" t="s">
        <v>49</v>
      </c>
      <c r="D510">
        <v>2238</v>
      </c>
      <c r="E510">
        <v>85000</v>
      </c>
      <c r="F510">
        <v>2023</v>
      </c>
      <c r="G510">
        <v>190230000</v>
      </c>
    </row>
    <row r="511" spans="1:7" x14ac:dyDescent="0.3">
      <c r="A511" s="32">
        <v>45108</v>
      </c>
      <c r="B511" t="s">
        <v>6</v>
      </c>
      <c r="C511" t="s">
        <v>48</v>
      </c>
      <c r="D511">
        <v>770</v>
      </c>
      <c r="E511">
        <v>85000</v>
      </c>
      <c r="F511">
        <v>2023</v>
      </c>
      <c r="G511">
        <v>65450000</v>
      </c>
    </row>
    <row r="512" spans="1:7" x14ac:dyDescent="0.3">
      <c r="A512" s="32">
        <v>45108</v>
      </c>
      <c r="B512" t="s">
        <v>6</v>
      </c>
      <c r="C512" t="s">
        <v>47</v>
      </c>
      <c r="D512">
        <v>775</v>
      </c>
      <c r="E512">
        <v>85000</v>
      </c>
      <c r="F512">
        <v>2023</v>
      </c>
      <c r="G512">
        <v>65875000</v>
      </c>
    </row>
    <row r="513" spans="1:7" x14ac:dyDescent="0.3">
      <c r="A513" s="32">
        <v>45108</v>
      </c>
      <c r="B513" t="s">
        <v>6</v>
      </c>
      <c r="C513" t="s">
        <v>46</v>
      </c>
      <c r="D513">
        <v>653</v>
      </c>
      <c r="E513">
        <v>85000</v>
      </c>
      <c r="F513">
        <v>2023</v>
      </c>
      <c r="G513">
        <v>55505000</v>
      </c>
    </row>
    <row r="514" spans="1:7" x14ac:dyDescent="0.3">
      <c r="A514" s="32">
        <v>45108</v>
      </c>
      <c r="B514" t="s">
        <v>6</v>
      </c>
      <c r="C514" t="s">
        <v>45</v>
      </c>
      <c r="D514">
        <v>133</v>
      </c>
      <c r="E514">
        <v>85000</v>
      </c>
      <c r="F514">
        <v>2023</v>
      </c>
      <c r="G514">
        <v>11305000</v>
      </c>
    </row>
    <row r="515" spans="1:7" x14ac:dyDescent="0.3">
      <c r="A515" s="32">
        <v>45108</v>
      </c>
      <c r="B515" t="s">
        <v>6</v>
      </c>
      <c r="C515" t="s">
        <v>44</v>
      </c>
      <c r="D515">
        <v>229</v>
      </c>
      <c r="E515">
        <v>85000</v>
      </c>
      <c r="F515">
        <v>2023</v>
      </c>
      <c r="G515">
        <v>19465000</v>
      </c>
    </row>
    <row r="516" spans="1:7" x14ac:dyDescent="0.3">
      <c r="A516" s="32">
        <v>45108</v>
      </c>
      <c r="B516" t="s">
        <v>6</v>
      </c>
      <c r="C516" t="s">
        <v>43</v>
      </c>
      <c r="D516">
        <v>478</v>
      </c>
      <c r="E516">
        <v>85000</v>
      </c>
      <c r="F516">
        <v>2023</v>
      </c>
      <c r="G516">
        <v>40630000</v>
      </c>
    </row>
    <row r="517" spans="1:7" x14ac:dyDescent="0.3">
      <c r="A517" s="32">
        <v>45108</v>
      </c>
      <c r="B517" t="s">
        <v>6</v>
      </c>
      <c r="C517" t="s">
        <v>42</v>
      </c>
      <c r="D517">
        <v>5020</v>
      </c>
      <c r="E517">
        <v>85000</v>
      </c>
      <c r="F517">
        <v>2023</v>
      </c>
      <c r="G517">
        <v>426700000</v>
      </c>
    </row>
    <row r="518" spans="1:7" x14ac:dyDescent="0.3">
      <c r="A518" s="32">
        <v>44409</v>
      </c>
      <c r="B518" t="s">
        <v>6</v>
      </c>
      <c r="C518" t="s">
        <v>48</v>
      </c>
      <c r="D518">
        <v>5527</v>
      </c>
      <c r="E518">
        <v>85000</v>
      </c>
      <c r="F518">
        <v>2021</v>
      </c>
      <c r="G518">
        <v>469795000</v>
      </c>
    </row>
    <row r="519" spans="1:7" x14ac:dyDescent="0.3">
      <c r="A519" s="32">
        <v>44409</v>
      </c>
      <c r="B519" t="s">
        <v>6</v>
      </c>
      <c r="C519" t="s">
        <v>49</v>
      </c>
      <c r="D519">
        <v>2894</v>
      </c>
      <c r="E519">
        <v>85000</v>
      </c>
      <c r="F519">
        <v>2021</v>
      </c>
      <c r="G519">
        <v>245990000</v>
      </c>
    </row>
    <row r="520" spans="1:7" x14ac:dyDescent="0.3">
      <c r="A520" s="32">
        <v>44409</v>
      </c>
      <c r="B520" t="s">
        <v>6</v>
      </c>
      <c r="C520" t="s">
        <v>50</v>
      </c>
      <c r="D520">
        <v>810</v>
      </c>
      <c r="E520">
        <v>85000</v>
      </c>
      <c r="F520">
        <v>2021</v>
      </c>
      <c r="G520">
        <v>68850000</v>
      </c>
    </row>
    <row r="521" spans="1:7" x14ac:dyDescent="0.3">
      <c r="A521" s="32">
        <v>44409</v>
      </c>
      <c r="B521" t="s">
        <v>6</v>
      </c>
      <c r="C521" t="s">
        <v>52</v>
      </c>
      <c r="D521">
        <v>1613</v>
      </c>
      <c r="E521">
        <v>85000</v>
      </c>
      <c r="F521">
        <v>2021</v>
      </c>
      <c r="G521">
        <v>137105000</v>
      </c>
    </row>
    <row r="522" spans="1:7" x14ac:dyDescent="0.3">
      <c r="A522" s="32">
        <v>44409</v>
      </c>
      <c r="B522" t="s">
        <v>6</v>
      </c>
      <c r="C522" t="s">
        <v>57</v>
      </c>
      <c r="D522">
        <v>1094</v>
      </c>
      <c r="E522">
        <v>85000</v>
      </c>
      <c r="F522">
        <v>2021</v>
      </c>
      <c r="G522">
        <v>92990000</v>
      </c>
    </row>
    <row r="523" spans="1:7" x14ac:dyDescent="0.3">
      <c r="A523" s="32">
        <v>44409</v>
      </c>
      <c r="B523" t="s">
        <v>6</v>
      </c>
      <c r="C523" t="s">
        <v>53</v>
      </c>
      <c r="D523">
        <v>651</v>
      </c>
      <c r="E523">
        <v>85000</v>
      </c>
      <c r="F523">
        <v>2021</v>
      </c>
      <c r="G523">
        <v>55335000</v>
      </c>
    </row>
    <row r="524" spans="1:7" x14ac:dyDescent="0.3">
      <c r="A524" s="32">
        <v>44409</v>
      </c>
      <c r="B524" t="s">
        <v>6</v>
      </c>
      <c r="C524" t="s">
        <v>43</v>
      </c>
      <c r="D524">
        <v>853</v>
      </c>
      <c r="E524">
        <v>85000</v>
      </c>
      <c r="F524">
        <v>2021</v>
      </c>
      <c r="G524">
        <v>72505000</v>
      </c>
    </row>
    <row r="525" spans="1:7" x14ac:dyDescent="0.3">
      <c r="A525" s="32">
        <v>44409</v>
      </c>
      <c r="B525" t="s">
        <v>6</v>
      </c>
      <c r="C525" t="s">
        <v>51</v>
      </c>
      <c r="D525">
        <v>796</v>
      </c>
      <c r="E525">
        <v>85000</v>
      </c>
      <c r="F525">
        <v>2021</v>
      </c>
      <c r="G525">
        <v>67660000</v>
      </c>
    </row>
    <row r="526" spans="1:7" x14ac:dyDescent="0.3">
      <c r="A526" s="32">
        <v>44409</v>
      </c>
      <c r="B526" t="s">
        <v>6</v>
      </c>
      <c r="C526" t="s">
        <v>56</v>
      </c>
      <c r="D526">
        <v>325</v>
      </c>
      <c r="E526">
        <v>85000</v>
      </c>
      <c r="F526">
        <v>2021</v>
      </c>
      <c r="G526">
        <v>27625000</v>
      </c>
    </row>
    <row r="527" spans="1:7" x14ac:dyDescent="0.3">
      <c r="A527" s="32">
        <v>44409</v>
      </c>
      <c r="B527" t="s">
        <v>6</v>
      </c>
      <c r="C527" t="s">
        <v>55</v>
      </c>
      <c r="D527">
        <v>208</v>
      </c>
      <c r="E527">
        <v>85000</v>
      </c>
      <c r="F527">
        <v>2021</v>
      </c>
      <c r="G527">
        <v>17680000</v>
      </c>
    </row>
    <row r="528" spans="1:7" x14ac:dyDescent="0.3">
      <c r="A528" s="32">
        <v>44409</v>
      </c>
      <c r="B528" t="s">
        <v>6</v>
      </c>
      <c r="C528" t="s">
        <v>42</v>
      </c>
      <c r="D528">
        <v>1279</v>
      </c>
      <c r="E528">
        <v>85000</v>
      </c>
      <c r="F528">
        <v>2021</v>
      </c>
      <c r="G528">
        <v>108715000</v>
      </c>
    </row>
    <row r="529" spans="1:7" x14ac:dyDescent="0.3">
      <c r="A529" s="32">
        <v>44774</v>
      </c>
      <c r="B529" t="s">
        <v>6</v>
      </c>
      <c r="C529" t="s">
        <v>54</v>
      </c>
      <c r="D529">
        <v>3475</v>
      </c>
      <c r="E529">
        <v>85000</v>
      </c>
      <c r="F529">
        <v>2022</v>
      </c>
      <c r="G529">
        <v>295375000</v>
      </c>
    </row>
    <row r="530" spans="1:7" x14ac:dyDescent="0.3">
      <c r="A530" s="32">
        <v>44774</v>
      </c>
      <c r="B530" t="s">
        <v>6</v>
      </c>
      <c r="C530" t="s">
        <v>49</v>
      </c>
      <c r="D530">
        <v>8756</v>
      </c>
      <c r="E530">
        <v>85000</v>
      </c>
      <c r="F530">
        <v>2022</v>
      </c>
      <c r="G530">
        <v>744260000</v>
      </c>
    </row>
    <row r="531" spans="1:7" x14ac:dyDescent="0.3">
      <c r="A531" s="32">
        <v>44774</v>
      </c>
      <c r="B531" t="s">
        <v>6</v>
      </c>
      <c r="C531" t="s">
        <v>48</v>
      </c>
      <c r="D531">
        <v>9925</v>
      </c>
      <c r="E531">
        <v>85000</v>
      </c>
      <c r="F531">
        <v>2022</v>
      </c>
      <c r="G531">
        <v>843625000</v>
      </c>
    </row>
    <row r="532" spans="1:7" x14ac:dyDescent="0.3">
      <c r="A532" s="32">
        <v>44774</v>
      </c>
      <c r="B532" t="s">
        <v>6</v>
      </c>
      <c r="C532" t="s">
        <v>50</v>
      </c>
      <c r="D532">
        <v>6771</v>
      </c>
      <c r="E532">
        <v>85000</v>
      </c>
      <c r="F532">
        <v>2022</v>
      </c>
      <c r="G532">
        <v>575535000</v>
      </c>
    </row>
    <row r="533" spans="1:7" x14ac:dyDescent="0.3">
      <c r="A533" s="32">
        <v>44774</v>
      </c>
      <c r="B533" t="s">
        <v>6</v>
      </c>
      <c r="C533" t="s">
        <v>53</v>
      </c>
      <c r="D533">
        <v>6426</v>
      </c>
      <c r="E533">
        <v>85000</v>
      </c>
      <c r="F533">
        <v>2022</v>
      </c>
      <c r="G533">
        <v>546210000</v>
      </c>
    </row>
    <row r="534" spans="1:7" x14ac:dyDescent="0.3">
      <c r="A534" s="32">
        <v>44774</v>
      </c>
      <c r="B534" t="s">
        <v>6</v>
      </c>
      <c r="C534" t="s">
        <v>52</v>
      </c>
      <c r="D534">
        <v>5376</v>
      </c>
      <c r="E534">
        <v>85000</v>
      </c>
      <c r="F534">
        <v>2022</v>
      </c>
      <c r="G534">
        <v>456960000</v>
      </c>
    </row>
    <row r="535" spans="1:7" x14ac:dyDescent="0.3">
      <c r="A535" s="32">
        <v>44774</v>
      </c>
      <c r="B535" t="s">
        <v>6</v>
      </c>
      <c r="C535" t="s">
        <v>51</v>
      </c>
      <c r="D535">
        <v>2620</v>
      </c>
      <c r="E535">
        <v>85000</v>
      </c>
      <c r="F535">
        <v>2022</v>
      </c>
      <c r="G535">
        <v>222700000</v>
      </c>
    </row>
    <row r="536" spans="1:7" x14ac:dyDescent="0.3">
      <c r="A536" s="32">
        <v>44774</v>
      </c>
      <c r="B536" t="s">
        <v>6</v>
      </c>
      <c r="C536" t="s">
        <v>47</v>
      </c>
      <c r="D536">
        <v>905</v>
      </c>
      <c r="E536">
        <v>85000</v>
      </c>
      <c r="F536">
        <v>2022</v>
      </c>
      <c r="G536">
        <v>76925000</v>
      </c>
    </row>
    <row r="537" spans="1:7" x14ac:dyDescent="0.3">
      <c r="A537" s="32">
        <v>44774</v>
      </c>
      <c r="B537" t="s">
        <v>6</v>
      </c>
      <c r="C537" t="s">
        <v>43</v>
      </c>
      <c r="D537">
        <v>1662</v>
      </c>
      <c r="E537">
        <v>85000</v>
      </c>
      <c r="F537">
        <v>2022</v>
      </c>
      <c r="G537">
        <v>141270000</v>
      </c>
    </row>
    <row r="538" spans="1:7" x14ac:dyDescent="0.3">
      <c r="A538" s="32">
        <v>44774</v>
      </c>
      <c r="B538" t="s">
        <v>6</v>
      </c>
      <c r="C538" t="s">
        <v>57</v>
      </c>
      <c r="D538">
        <v>880</v>
      </c>
      <c r="E538">
        <v>85000</v>
      </c>
      <c r="F538">
        <v>2022</v>
      </c>
      <c r="G538">
        <v>74800000</v>
      </c>
    </row>
    <row r="539" spans="1:7" x14ac:dyDescent="0.3">
      <c r="A539" s="32">
        <v>44774</v>
      </c>
      <c r="B539" t="s">
        <v>6</v>
      </c>
      <c r="C539" t="s">
        <v>56</v>
      </c>
      <c r="D539">
        <v>1099</v>
      </c>
      <c r="E539">
        <v>85000</v>
      </c>
      <c r="F539">
        <v>2022</v>
      </c>
      <c r="G539">
        <v>93415000</v>
      </c>
    </row>
    <row r="540" spans="1:7" x14ac:dyDescent="0.3">
      <c r="A540" s="32">
        <v>44774</v>
      </c>
      <c r="B540" t="s">
        <v>6</v>
      </c>
      <c r="C540" t="s">
        <v>55</v>
      </c>
      <c r="D540">
        <v>653</v>
      </c>
      <c r="E540">
        <v>85000</v>
      </c>
      <c r="F540">
        <v>2022</v>
      </c>
      <c r="G540">
        <v>55505000</v>
      </c>
    </row>
    <row r="541" spans="1:7" x14ac:dyDescent="0.3">
      <c r="A541" s="32">
        <v>44774</v>
      </c>
      <c r="B541" t="s">
        <v>6</v>
      </c>
      <c r="C541" t="s">
        <v>42</v>
      </c>
      <c r="D541">
        <v>3678</v>
      </c>
      <c r="E541">
        <v>85000</v>
      </c>
      <c r="F541">
        <v>2022</v>
      </c>
      <c r="G541">
        <v>312630000</v>
      </c>
    </row>
    <row r="542" spans="1:7" x14ac:dyDescent="0.3">
      <c r="A542" s="32">
        <v>45139</v>
      </c>
      <c r="B542" t="s">
        <v>6</v>
      </c>
      <c r="C542" t="s">
        <v>54</v>
      </c>
      <c r="D542">
        <v>18983</v>
      </c>
      <c r="E542">
        <v>85000</v>
      </c>
      <c r="F542">
        <v>2023</v>
      </c>
      <c r="G542">
        <v>1613555000</v>
      </c>
    </row>
    <row r="543" spans="1:7" x14ac:dyDescent="0.3">
      <c r="A543" s="32">
        <v>45139</v>
      </c>
      <c r="B543" t="s">
        <v>6</v>
      </c>
      <c r="C543" t="s">
        <v>53</v>
      </c>
      <c r="D543">
        <v>15296</v>
      </c>
      <c r="E543">
        <v>85000</v>
      </c>
      <c r="F543">
        <v>2023</v>
      </c>
      <c r="G543">
        <v>1300160000</v>
      </c>
    </row>
    <row r="544" spans="1:7" x14ac:dyDescent="0.3">
      <c r="A544" s="32">
        <v>45139</v>
      </c>
      <c r="B544" t="s">
        <v>6</v>
      </c>
      <c r="C544" t="s">
        <v>52</v>
      </c>
      <c r="D544">
        <v>7065</v>
      </c>
      <c r="E544">
        <v>85000</v>
      </c>
      <c r="F544">
        <v>2023</v>
      </c>
      <c r="G544">
        <v>600525000</v>
      </c>
    </row>
    <row r="545" spans="1:7" x14ac:dyDescent="0.3">
      <c r="A545" s="32">
        <v>45139</v>
      </c>
      <c r="B545" t="s">
        <v>6</v>
      </c>
      <c r="C545" t="s">
        <v>51</v>
      </c>
      <c r="D545">
        <v>6508</v>
      </c>
      <c r="E545">
        <v>85000</v>
      </c>
      <c r="F545">
        <v>2023</v>
      </c>
      <c r="G545">
        <v>553180000</v>
      </c>
    </row>
    <row r="546" spans="1:7" x14ac:dyDescent="0.3">
      <c r="A546" s="32">
        <v>45139</v>
      </c>
      <c r="B546" t="s">
        <v>6</v>
      </c>
      <c r="C546" t="s">
        <v>50</v>
      </c>
      <c r="D546">
        <v>3654</v>
      </c>
      <c r="E546">
        <v>85000</v>
      </c>
      <c r="F546">
        <v>2023</v>
      </c>
      <c r="G546">
        <v>310590000</v>
      </c>
    </row>
    <row r="547" spans="1:7" x14ac:dyDescent="0.3">
      <c r="A547" s="32">
        <v>45139</v>
      </c>
      <c r="B547" t="s">
        <v>6</v>
      </c>
      <c r="C547" t="s">
        <v>49</v>
      </c>
      <c r="D547">
        <v>1977</v>
      </c>
      <c r="E547">
        <v>85000</v>
      </c>
      <c r="F547">
        <v>2023</v>
      </c>
      <c r="G547">
        <v>168045000</v>
      </c>
    </row>
    <row r="548" spans="1:7" x14ac:dyDescent="0.3">
      <c r="A548" s="32">
        <v>45139</v>
      </c>
      <c r="B548" t="s">
        <v>6</v>
      </c>
      <c r="C548" t="s">
        <v>48</v>
      </c>
      <c r="D548">
        <v>774</v>
      </c>
      <c r="E548">
        <v>85000</v>
      </c>
      <c r="F548">
        <v>2023</v>
      </c>
      <c r="G548">
        <v>65790000</v>
      </c>
    </row>
    <row r="549" spans="1:7" x14ac:dyDescent="0.3">
      <c r="A549" s="32">
        <v>45139</v>
      </c>
      <c r="B549" t="s">
        <v>6</v>
      </c>
      <c r="C549" t="s">
        <v>47</v>
      </c>
      <c r="D549">
        <v>1137</v>
      </c>
      <c r="E549">
        <v>85000</v>
      </c>
      <c r="F549">
        <v>2023</v>
      </c>
      <c r="G549">
        <v>96645000</v>
      </c>
    </row>
    <row r="550" spans="1:7" x14ac:dyDescent="0.3">
      <c r="A550" s="32">
        <v>45139</v>
      </c>
      <c r="B550" t="s">
        <v>6</v>
      </c>
      <c r="C550" t="s">
        <v>46</v>
      </c>
      <c r="D550">
        <v>912</v>
      </c>
      <c r="E550">
        <v>85000</v>
      </c>
      <c r="F550">
        <v>2023</v>
      </c>
      <c r="G550">
        <v>77520000</v>
      </c>
    </row>
    <row r="551" spans="1:7" x14ac:dyDescent="0.3">
      <c r="A551" s="32">
        <v>45139</v>
      </c>
      <c r="B551" t="s">
        <v>6</v>
      </c>
      <c r="C551" t="s">
        <v>45</v>
      </c>
      <c r="D551">
        <v>287</v>
      </c>
      <c r="E551">
        <v>85000</v>
      </c>
      <c r="F551">
        <v>2023</v>
      </c>
      <c r="G551">
        <v>24395000</v>
      </c>
    </row>
    <row r="552" spans="1:7" x14ac:dyDescent="0.3">
      <c r="A552" s="32">
        <v>45139</v>
      </c>
      <c r="B552" t="s">
        <v>6</v>
      </c>
      <c r="C552" t="s">
        <v>44</v>
      </c>
      <c r="D552">
        <v>380</v>
      </c>
      <c r="E552">
        <v>85000</v>
      </c>
      <c r="F552">
        <v>2023</v>
      </c>
      <c r="G552">
        <v>32300000</v>
      </c>
    </row>
    <row r="553" spans="1:7" x14ac:dyDescent="0.3">
      <c r="A553" s="32">
        <v>45139</v>
      </c>
      <c r="B553" t="s">
        <v>6</v>
      </c>
      <c r="C553" t="s">
        <v>43</v>
      </c>
      <c r="D553">
        <v>508</v>
      </c>
      <c r="E553">
        <v>85000</v>
      </c>
      <c r="F553">
        <v>2023</v>
      </c>
      <c r="G553">
        <v>43180000</v>
      </c>
    </row>
    <row r="554" spans="1:7" x14ac:dyDescent="0.3">
      <c r="A554" s="32">
        <v>45139</v>
      </c>
      <c r="B554" t="s">
        <v>6</v>
      </c>
      <c r="C554" t="s">
        <v>42</v>
      </c>
      <c r="D554">
        <v>4990</v>
      </c>
      <c r="E554">
        <v>85000</v>
      </c>
      <c r="F554">
        <v>2023</v>
      </c>
      <c r="G554">
        <v>424150000</v>
      </c>
    </row>
    <row r="555" spans="1:7" x14ac:dyDescent="0.3">
      <c r="A555" s="32">
        <v>44440</v>
      </c>
      <c r="B555" t="s">
        <v>6</v>
      </c>
      <c r="C555" t="s">
        <v>48</v>
      </c>
      <c r="D555">
        <v>6727</v>
      </c>
      <c r="E555">
        <v>85000</v>
      </c>
      <c r="F555">
        <v>2021</v>
      </c>
      <c r="G555">
        <v>571795000</v>
      </c>
    </row>
    <row r="556" spans="1:7" x14ac:dyDescent="0.3">
      <c r="A556" s="32">
        <v>44440</v>
      </c>
      <c r="B556" t="s">
        <v>6</v>
      </c>
      <c r="C556" t="s">
        <v>49</v>
      </c>
      <c r="D556">
        <v>3321</v>
      </c>
      <c r="E556">
        <v>85000</v>
      </c>
      <c r="F556">
        <v>2021</v>
      </c>
      <c r="G556">
        <v>282285000</v>
      </c>
    </row>
    <row r="557" spans="1:7" x14ac:dyDescent="0.3">
      <c r="A557" s="32">
        <v>44440</v>
      </c>
      <c r="B557" t="s">
        <v>6</v>
      </c>
      <c r="C557" t="s">
        <v>50</v>
      </c>
      <c r="D557">
        <v>807</v>
      </c>
      <c r="E557">
        <v>85000</v>
      </c>
      <c r="F557">
        <v>2021</v>
      </c>
      <c r="G557">
        <v>68595000</v>
      </c>
    </row>
    <row r="558" spans="1:7" x14ac:dyDescent="0.3">
      <c r="A558" s="32">
        <v>44440</v>
      </c>
      <c r="B558" t="s">
        <v>6</v>
      </c>
      <c r="C558" t="s">
        <v>52</v>
      </c>
      <c r="D558">
        <v>2174</v>
      </c>
      <c r="E558">
        <v>85000</v>
      </c>
      <c r="F558">
        <v>2021</v>
      </c>
      <c r="G558">
        <v>184790000</v>
      </c>
    </row>
    <row r="559" spans="1:7" x14ac:dyDescent="0.3">
      <c r="A559" s="32">
        <v>44440</v>
      </c>
      <c r="B559" t="s">
        <v>6</v>
      </c>
      <c r="C559" t="s">
        <v>57</v>
      </c>
      <c r="D559">
        <v>1337</v>
      </c>
      <c r="E559">
        <v>85000</v>
      </c>
      <c r="F559">
        <v>2021</v>
      </c>
      <c r="G559">
        <v>113645000</v>
      </c>
    </row>
    <row r="560" spans="1:7" x14ac:dyDescent="0.3">
      <c r="A560" s="32">
        <v>44440</v>
      </c>
      <c r="B560" t="s">
        <v>6</v>
      </c>
      <c r="C560" t="s">
        <v>53</v>
      </c>
      <c r="D560">
        <v>688</v>
      </c>
      <c r="E560">
        <v>85000</v>
      </c>
      <c r="F560">
        <v>2021</v>
      </c>
      <c r="G560">
        <v>58480000</v>
      </c>
    </row>
    <row r="561" spans="1:7" x14ac:dyDescent="0.3">
      <c r="A561" s="32">
        <v>44440</v>
      </c>
      <c r="B561" t="s">
        <v>6</v>
      </c>
      <c r="C561" t="s">
        <v>43</v>
      </c>
      <c r="D561">
        <v>499</v>
      </c>
      <c r="E561">
        <v>85000</v>
      </c>
      <c r="F561">
        <v>2021</v>
      </c>
      <c r="G561">
        <v>42415000</v>
      </c>
    </row>
    <row r="562" spans="1:7" x14ac:dyDescent="0.3">
      <c r="A562" s="32">
        <v>44440</v>
      </c>
      <c r="B562" t="s">
        <v>6</v>
      </c>
      <c r="C562" t="s">
        <v>51</v>
      </c>
      <c r="D562">
        <v>381</v>
      </c>
      <c r="E562">
        <v>85000</v>
      </c>
      <c r="F562">
        <v>2021</v>
      </c>
      <c r="G562">
        <v>32385000</v>
      </c>
    </row>
    <row r="563" spans="1:7" x14ac:dyDescent="0.3">
      <c r="A563" s="32">
        <v>44440</v>
      </c>
      <c r="B563" t="s">
        <v>6</v>
      </c>
      <c r="C563" t="s">
        <v>56</v>
      </c>
      <c r="D563">
        <v>337</v>
      </c>
      <c r="E563">
        <v>85000</v>
      </c>
      <c r="F563">
        <v>2021</v>
      </c>
      <c r="G563">
        <v>28645000</v>
      </c>
    </row>
    <row r="564" spans="1:7" x14ac:dyDescent="0.3">
      <c r="A564" s="32">
        <v>44440</v>
      </c>
      <c r="B564" t="s">
        <v>6</v>
      </c>
      <c r="C564" t="s">
        <v>55</v>
      </c>
      <c r="D564">
        <v>134</v>
      </c>
      <c r="E564">
        <v>85000</v>
      </c>
      <c r="F564">
        <v>2021</v>
      </c>
      <c r="G564">
        <v>11390000</v>
      </c>
    </row>
    <row r="565" spans="1:7" x14ac:dyDescent="0.3">
      <c r="A565" s="32">
        <v>44440</v>
      </c>
      <c r="B565" t="s">
        <v>6</v>
      </c>
      <c r="C565" t="s">
        <v>42</v>
      </c>
      <c r="D565">
        <v>1627</v>
      </c>
      <c r="E565">
        <v>85000</v>
      </c>
      <c r="F565">
        <v>2021</v>
      </c>
      <c r="G565">
        <v>138295000</v>
      </c>
    </row>
    <row r="566" spans="1:7" x14ac:dyDescent="0.3">
      <c r="A566" s="32">
        <v>44805</v>
      </c>
      <c r="B566" t="s">
        <v>6</v>
      </c>
      <c r="C566" t="s">
        <v>54</v>
      </c>
      <c r="D566">
        <v>8065</v>
      </c>
      <c r="E566">
        <v>85000</v>
      </c>
      <c r="F566">
        <v>2022</v>
      </c>
      <c r="G566">
        <v>685525000</v>
      </c>
    </row>
    <row r="567" spans="1:7" x14ac:dyDescent="0.3">
      <c r="A567" s="32">
        <v>44805</v>
      </c>
      <c r="B567" t="s">
        <v>6</v>
      </c>
      <c r="C567" t="s">
        <v>49</v>
      </c>
      <c r="D567">
        <v>8497</v>
      </c>
      <c r="E567">
        <v>85000</v>
      </c>
      <c r="F567">
        <v>2022</v>
      </c>
      <c r="G567">
        <v>722245000</v>
      </c>
    </row>
    <row r="568" spans="1:7" x14ac:dyDescent="0.3">
      <c r="A568" s="32">
        <v>44805</v>
      </c>
      <c r="B568" t="s">
        <v>6</v>
      </c>
      <c r="C568" t="s">
        <v>48</v>
      </c>
      <c r="D568">
        <v>8208</v>
      </c>
      <c r="E568">
        <v>85000</v>
      </c>
      <c r="F568">
        <v>2022</v>
      </c>
      <c r="G568">
        <v>697680000</v>
      </c>
    </row>
    <row r="569" spans="1:7" x14ac:dyDescent="0.3">
      <c r="A569" s="32">
        <v>44805</v>
      </c>
      <c r="B569" t="s">
        <v>6</v>
      </c>
      <c r="C569" t="s">
        <v>50</v>
      </c>
      <c r="D569">
        <v>6488</v>
      </c>
      <c r="E569">
        <v>85000</v>
      </c>
      <c r="F569">
        <v>2022</v>
      </c>
      <c r="G569">
        <v>551480000</v>
      </c>
    </row>
    <row r="570" spans="1:7" x14ac:dyDescent="0.3">
      <c r="A570" s="32">
        <v>44805</v>
      </c>
      <c r="B570" t="s">
        <v>6</v>
      </c>
      <c r="C570" t="s">
        <v>53</v>
      </c>
      <c r="D570">
        <v>4001</v>
      </c>
      <c r="E570">
        <v>85000</v>
      </c>
      <c r="F570">
        <v>2022</v>
      </c>
      <c r="G570">
        <v>340085000</v>
      </c>
    </row>
    <row r="571" spans="1:7" x14ac:dyDescent="0.3">
      <c r="A571" s="32">
        <v>44805</v>
      </c>
      <c r="B571" t="s">
        <v>6</v>
      </c>
      <c r="C571" t="s">
        <v>52</v>
      </c>
      <c r="D571">
        <v>6280</v>
      </c>
      <c r="E571">
        <v>85000</v>
      </c>
      <c r="F571">
        <v>2022</v>
      </c>
      <c r="G571">
        <v>533800000</v>
      </c>
    </row>
    <row r="572" spans="1:7" x14ac:dyDescent="0.3">
      <c r="A572" s="32">
        <v>44805</v>
      </c>
      <c r="B572" t="s">
        <v>6</v>
      </c>
      <c r="C572" t="s">
        <v>51</v>
      </c>
      <c r="D572">
        <v>3649</v>
      </c>
      <c r="E572">
        <v>85000</v>
      </c>
      <c r="F572">
        <v>2022</v>
      </c>
      <c r="G572">
        <v>310165000</v>
      </c>
    </row>
    <row r="573" spans="1:7" x14ac:dyDescent="0.3">
      <c r="A573" s="32">
        <v>44805</v>
      </c>
      <c r="B573" t="s">
        <v>6</v>
      </c>
      <c r="C573" t="s">
        <v>47</v>
      </c>
      <c r="D573">
        <v>954</v>
      </c>
      <c r="E573">
        <v>85000</v>
      </c>
      <c r="F573">
        <v>2022</v>
      </c>
      <c r="G573">
        <v>81090000</v>
      </c>
    </row>
    <row r="574" spans="1:7" x14ac:dyDescent="0.3">
      <c r="A574" s="32">
        <v>44805</v>
      </c>
      <c r="B574" t="s">
        <v>6</v>
      </c>
      <c r="C574" t="s">
        <v>43</v>
      </c>
      <c r="D574">
        <v>865</v>
      </c>
      <c r="E574">
        <v>85000</v>
      </c>
      <c r="F574">
        <v>2022</v>
      </c>
      <c r="G574">
        <v>73525000</v>
      </c>
    </row>
    <row r="575" spans="1:7" x14ac:dyDescent="0.3">
      <c r="A575" s="32">
        <v>44805</v>
      </c>
      <c r="B575" t="s">
        <v>6</v>
      </c>
      <c r="C575" t="s">
        <v>57</v>
      </c>
      <c r="D575">
        <v>790</v>
      </c>
      <c r="E575">
        <v>85000</v>
      </c>
      <c r="F575">
        <v>2022</v>
      </c>
      <c r="G575">
        <v>67150000</v>
      </c>
    </row>
    <row r="576" spans="1:7" x14ac:dyDescent="0.3">
      <c r="A576" s="32">
        <v>44805</v>
      </c>
      <c r="B576" t="s">
        <v>6</v>
      </c>
      <c r="C576" t="s">
        <v>56</v>
      </c>
      <c r="D576">
        <v>975</v>
      </c>
      <c r="E576">
        <v>85000</v>
      </c>
      <c r="F576">
        <v>2022</v>
      </c>
      <c r="G576">
        <v>82875000</v>
      </c>
    </row>
    <row r="577" spans="1:7" x14ac:dyDescent="0.3">
      <c r="A577" s="32">
        <v>44805</v>
      </c>
      <c r="B577" t="s">
        <v>6</v>
      </c>
      <c r="C577" t="s">
        <v>55</v>
      </c>
      <c r="D577">
        <v>661</v>
      </c>
      <c r="E577">
        <v>85000</v>
      </c>
      <c r="F577">
        <v>2022</v>
      </c>
      <c r="G577">
        <v>56185000</v>
      </c>
    </row>
    <row r="578" spans="1:7" x14ac:dyDescent="0.3">
      <c r="A578" s="32">
        <v>44805</v>
      </c>
      <c r="B578" t="s">
        <v>6</v>
      </c>
      <c r="C578" t="s">
        <v>42</v>
      </c>
      <c r="D578">
        <v>3849</v>
      </c>
      <c r="E578">
        <v>85000</v>
      </c>
      <c r="F578">
        <v>2022</v>
      </c>
      <c r="G578">
        <v>327165000</v>
      </c>
    </row>
    <row r="579" spans="1:7" x14ac:dyDescent="0.3">
      <c r="A579" s="32">
        <v>45170</v>
      </c>
      <c r="B579" t="s">
        <v>6</v>
      </c>
      <c r="C579" t="s">
        <v>54</v>
      </c>
      <c r="D579">
        <v>18926</v>
      </c>
      <c r="E579">
        <v>85000</v>
      </c>
      <c r="F579">
        <v>2023</v>
      </c>
      <c r="G579">
        <v>1608710000</v>
      </c>
    </row>
    <row r="580" spans="1:7" x14ac:dyDescent="0.3">
      <c r="A580" s="32">
        <v>45170</v>
      </c>
      <c r="B580" t="s">
        <v>6</v>
      </c>
      <c r="C580" t="s">
        <v>53</v>
      </c>
      <c r="D580">
        <v>15425</v>
      </c>
      <c r="E580">
        <v>85000</v>
      </c>
      <c r="F580">
        <v>2023</v>
      </c>
      <c r="G580">
        <v>1311125000</v>
      </c>
    </row>
    <row r="581" spans="1:7" x14ac:dyDescent="0.3">
      <c r="A581" s="32">
        <v>45170</v>
      </c>
      <c r="B581" t="s">
        <v>6</v>
      </c>
      <c r="C581" t="s">
        <v>52</v>
      </c>
      <c r="D581">
        <v>7107</v>
      </c>
      <c r="E581">
        <v>85000</v>
      </c>
      <c r="F581">
        <v>2023</v>
      </c>
      <c r="G581">
        <v>604095000</v>
      </c>
    </row>
    <row r="582" spans="1:7" x14ac:dyDescent="0.3">
      <c r="A582" s="32">
        <v>45170</v>
      </c>
      <c r="B582" t="s">
        <v>6</v>
      </c>
      <c r="C582" t="s">
        <v>51</v>
      </c>
      <c r="D582">
        <v>7019</v>
      </c>
      <c r="E582">
        <v>85000</v>
      </c>
      <c r="F582">
        <v>2023</v>
      </c>
      <c r="G582">
        <v>596615000</v>
      </c>
    </row>
    <row r="583" spans="1:7" x14ac:dyDescent="0.3">
      <c r="A583" s="32">
        <v>45170</v>
      </c>
      <c r="B583" t="s">
        <v>6</v>
      </c>
      <c r="C583" t="s">
        <v>50</v>
      </c>
      <c r="D583">
        <v>4148</v>
      </c>
      <c r="E583">
        <v>85000</v>
      </c>
      <c r="F583">
        <v>2023</v>
      </c>
      <c r="G583">
        <v>352580000</v>
      </c>
    </row>
    <row r="584" spans="1:7" x14ac:dyDescent="0.3">
      <c r="A584" s="32">
        <v>45170</v>
      </c>
      <c r="B584" t="s">
        <v>6</v>
      </c>
      <c r="C584" t="s">
        <v>49</v>
      </c>
      <c r="D584">
        <v>1769</v>
      </c>
      <c r="E584">
        <v>85000</v>
      </c>
      <c r="F584">
        <v>2023</v>
      </c>
      <c r="G584">
        <v>150365000</v>
      </c>
    </row>
    <row r="585" spans="1:7" x14ac:dyDescent="0.3">
      <c r="A585" s="32">
        <v>45170</v>
      </c>
      <c r="B585" t="s">
        <v>6</v>
      </c>
      <c r="C585" t="s">
        <v>48</v>
      </c>
      <c r="D585">
        <v>835</v>
      </c>
      <c r="E585">
        <v>85000</v>
      </c>
      <c r="F585">
        <v>2023</v>
      </c>
      <c r="G585">
        <v>70975000</v>
      </c>
    </row>
    <row r="586" spans="1:7" x14ac:dyDescent="0.3">
      <c r="A586" s="32">
        <v>45170</v>
      </c>
      <c r="B586" t="s">
        <v>6</v>
      </c>
      <c r="C586" t="s">
        <v>47</v>
      </c>
      <c r="D586">
        <v>873</v>
      </c>
      <c r="E586">
        <v>85000</v>
      </c>
      <c r="F586">
        <v>2023</v>
      </c>
      <c r="G586">
        <v>74205000</v>
      </c>
    </row>
    <row r="587" spans="1:7" x14ac:dyDescent="0.3">
      <c r="A587" s="32">
        <v>45170</v>
      </c>
      <c r="B587" t="s">
        <v>6</v>
      </c>
      <c r="C587" t="s">
        <v>46</v>
      </c>
      <c r="D587">
        <v>924</v>
      </c>
      <c r="E587">
        <v>85000</v>
      </c>
      <c r="F587">
        <v>2023</v>
      </c>
      <c r="G587">
        <v>78540000</v>
      </c>
    </row>
    <row r="588" spans="1:7" x14ac:dyDescent="0.3">
      <c r="A588" s="32">
        <v>45170</v>
      </c>
      <c r="B588" t="s">
        <v>6</v>
      </c>
      <c r="C588" t="s">
        <v>45</v>
      </c>
      <c r="D588">
        <v>255</v>
      </c>
      <c r="E588">
        <v>85000</v>
      </c>
      <c r="F588">
        <v>2023</v>
      </c>
      <c r="G588">
        <v>21675000</v>
      </c>
    </row>
    <row r="589" spans="1:7" x14ac:dyDescent="0.3">
      <c r="A589" s="32">
        <v>45170</v>
      </c>
      <c r="B589" t="s">
        <v>6</v>
      </c>
      <c r="C589" t="s">
        <v>44</v>
      </c>
      <c r="D589">
        <v>231</v>
      </c>
      <c r="E589">
        <v>85000</v>
      </c>
      <c r="F589">
        <v>2023</v>
      </c>
      <c r="G589">
        <v>19635000</v>
      </c>
    </row>
    <row r="590" spans="1:7" x14ac:dyDescent="0.3">
      <c r="A590" s="32">
        <v>45170</v>
      </c>
      <c r="B590" t="s">
        <v>6</v>
      </c>
      <c r="C590" t="s">
        <v>43</v>
      </c>
      <c r="D590">
        <v>879</v>
      </c>
      <c r="E590">
        <v>85000</v>
      </c>
      <c r="F590">
        <v>2023</v>
      </c>
      <c r="G590">
        <v>74715000</v>
      </c>
    </row>
    <row r="591" spans="1:7" x14ac:dyDescent="0.3">
      <c r="A591" s="32">
        <v>45170</v>
      </c>
      <c r="B591" t="s">
        <v>6</v>
      </c>
      <c r="C591" t="s">
        <v>42</v>
      </c>
      <c r="D591">
        <v>5355</v>
      </c>
      <c r="E591">
        <v>85000</v>
      </c>
      <c r="F591">
        <v>2023</v>
      </c>
      <c r="G591">
        <v>455175000</v>
      </c>
    </row>
    <row r="592" spans="1:7" x14ac:dyDescent="0.3">
      <c r="A592" s="32">
        <v>44470</v>
      </c>
      <c r="B592" t="s">
        <v>6</v>
      </c>
      <c r="C592" t="s">
        <v>48</v>
      </c>
      <c r="D592">
        <v>6799</v>
      </c>
      <c r="E592">
        <v>85000</v>
      </c>
      <c r="F592">
        <v>2021</v>
      </c>
      <c r="G592">
        <v>577915000</v>
      </c>
    </row>
    <row r="593" spans="1:7" x14ac:dyDescent="0.3">
      <c r="A593" s="32">
        <v>44470</v>
      </c>
      <c r="B593" t="s">
        <v>6</v>
      </c>
      <c r="C593" t="s">
        <v>49</v>
      </c>
      <c r="D593">
        <v>4166</v>
      </c>
      <c r="E593">
        <v>85000</v>
      </c>
      <c r="F593">
        <v>2021</v>
      </c>
      <c r="G593">
        <v>354110000</v>
      </c>
    </row>
    <row r="594" spans="1:7" x14ac:dyDescent="0.3">
      <c r="A594" s="32">
        <v>44470</v>
      </c>
      <c r="B594" t="s">
        <v>6</v>
      </c>
      <c r="C594" t="s">
        <v>50</v>
      </c>
      <c r="D594">
        <v>1083</v>
      </c>
      <c r="E594">
        <v>85000</v>
      </c>
      <c r="F594">
        <v>2021</v>
      </c>
      <c r="G594">
        <v>92055000</v>
      </c>
    </row>
    <row r="595" spans="1:7" x14ac:dyDescent="0.3">
      <c r="A595" s="32">
        <v>44470</v>
      </c>
      <c r="B595" t="s">
        <v>6</v>
      </c>
      <c r="C595" t="s">
        <v>52</v>
      </c>
      <c r="D595">
        <v>2647</v>
      </c>
      <c r="E595">
        <v>85000</v>
      </c>
      <c r="F595">
        <v>2021</v>
      </c>
      <c r="G595">
        <v>224995000</v>
      </c>
    </row>
    <row r="596" spans="1:7" x14ac:dyDescent="0.3">
      <c r="A596" s="32">
        <v>44470</v>
      </c>
      <c r="B596" t="s">
        <v>6</v>
      </c>
      <c r="C596" t="s">
        <v>57</v>
      </c>
      <c r="D596">
        <v>1400</v>
      </c>
      <c r="E596">
        <v>85000</v>
      </c>
      <c r="F596">
        <v>2021</v>
      </c>
      <c r="G596">
        <v>119000000</v>
      </c>
    </row>
    <row r="597" spans="1:7" x14ac:dyDescent="0.3">
      <c r="A597" s="32">
        <v>44470</v>
      </c>
      <c r="B597" t="s">
        <v>6</v>
      </c>
      <c r="C597" t="s">
        <v>53</v>
      </c>
      <c r="D597">
        <v>486</v>
      </c>
      <c r="E597">
        <v>85000</v>
      </c>
      <c r="F597">
        <v>2021</v>
      </c>
      <c r="G597">
        <v>41310000</v>
      </c>
    </row>
    <row r="598" spans="1:7" x14ac:dyDescent="0.3">
      <c r="A598" s="32">
        <v>44470</v>
      </c>
      <c r="B598" t="s">
        <v>6</v>
      </c>
      <c r="C598" t="s">
        <v>43</v>
      </c>
      <c r="D598">
        <v>900</v>
      </c>
      <c r="E598">
        <v>85000</v>
      </c>
      <c r="F598">
        <v>2021</v>
      </c>
      <c r="G598">
        <v>76500000</v>
      </c>
    </row>
    <row r="599" spans="1:7" x14ac:dyDescent="0.3">
      <c r="A599" s="32">
        <v>44470</v>
      </c>
      <c r="B599" t="s">
        <v>6</v>
      </c>
      <c r="C599" t="s">
        <v>51</v>
      </c>
      <c r="D599">
        <v>754</v>
      </c>
      <c r="E599">
        <v>85000</v>
      </c>
      <c r="F599">
        <v>2021</v>
      </c>
      <c r="G599">
        <v>64090000</v>
      </c>
    </row>
    <row r="600" spans="1:7" x14ac:dyDescent="0.3">
      <c r="A600" s="32">
        <v>44470</v>
      </c>
      <c r="B600" t="s">
        <v>6</v>
      </c>
      <c r="C600" t="s">
        <v>56</v>
      </c>
      <c r="D600">
        <v>469</v>
      </c>
      <c r="E600">
        <v>85000</v>
      </c>
      <c r="F600">
        <v>2021</v>
      </c>
      <c r="G600">
        <v>39865000</v>
      </c>
    </row>
    <row r="601" spans="1:7" x14ac:dyDescent="0.3">
      <c r="A601" s="32">
        <v>44470</v>
      </c>
      <c r="B601" t="s">
        <v>6</v>
      </c>
      <c r="C601" t="s">
        <v>55</v>
      </c>
      <c r="D601">
        <v>283</v>
      </c>
      <c r="E601">
        <v>85000</v>
      </c>
      <c r="F601">
        <v>2021</v>
      </c>
      <c r="G601">
        <v>24055000</v>
      </c>
    </row>
    <row r="602" spans="1:7" x14ac:dyDescent="0.3">
      <c r="A602" s="32">
        <v>44470</v>
      </c>
      <c r="B602" t="s">
        <v>6</v>
      </c>
      <c r="C602" t="s">
        <v>42</v>
      </c>
      <c r="D602">
        <v>1826</v>
      </c>
      <c r="E602">
        <v>85000</v>
      </c>
      <c r="F602">
        <v>2021</v>
      </c>
      <c r="G602">
        <v>155210000</v>
      </c>
    </row>
    <row r="603" spans="1:7" x14ac:dyDescent="0.3">
      <c r="A603" s="32">
        <v>44835</v>
      </c>
      <c r="B603" t="s">
        <v>6</v>
      </c>
      <c r="C603" t="s">
        <v>54</v>
      </c>
      <c r="D603">
        <v>15391</v>
      </c>
      <c r="E603">
        <v>85000</v>
      </c>
      <c r="F603">
        <v>2022</v>
      </c>
      <c r="G603">
        <v>1308235000</v>
      </c>
    </row>
    <row r="604" spans="1:7" x14ac:dyDescent="0.3">
      <c r="A604" s="32">
        <v>44835</v>
      </c>
      <c r="B604" t="s">
        <v>6</v>
      </c>
      <c r="C604" t="s">
        <v>49</v>
      </c>
      <c r="D604">
        <v>14950</v>
      </c>
      <c r="E604">
        <v>85000</v>
      </c>
      <c r="F604">
        <v>2022</v>
      </c>
      <c r="G604">
        <v>1270750000</v>
      </c>
    </row>
    <row r="605" spans="1:7" x14ac:dyDescent="0.3">
      <c r="A605" s="32">
        <v>44835</v>
      </c>
      <c r="B605" t="s">
        <v>6</v>
      </c>
      <c r="C605" t="s">
        <v>48</v>
      </c>
      <c r="D605">
        <v>8868</v>
      </c>
      <c r="E605">
        <v>85000</v>
      </c>
      <c r="F605">
        <v>2022</v>
      </c>
      <c r="G605">
        <v>753780000</v>
      </c>
    </row>
    <row r="606" spans="1:7" x14ac:dyDescent="0.3">
      <c r="A606" s="32">
        <v>44835</v>
      </c>
      <c r="B606" t="s">
        <v>6</v>
      </c>
      <c r="C606" t="s">
        <v>50</v>
      </c>
      <c r="D606">
        <v>10113</v>
      </c>
      <c r="E606">
        <v>85000</v>
      </c>
      <c r="F606">
        <v>2022</v>
      </c>
      <c r="G606">
        <v>859605000</v>
      </c>
    </row>
    <row r="607" spans="1:7" x14ac:dyDescent="0.3">
      <c r="A607" s="32">
        <v>44835</v>
      </c>
      <c r="B607" t="s">
        <v>6</v>
      </c>
      <c r="C607" t="s">
        <v>53</v>
      </c>
      <c r="D607">
        <v>5820</v>
      </c>
      <c r="E607">
        <v>85000</v>
      </c>
      <c r="F607">
        <v>2022</v>
      </c>
      <c r="G607">
        <v>494700000</v>
      </c>
    </row>
    <row r="608" spans="1:7" x14ac:dyDescent="0.3">
      <c r="A608" s="32">
        <v>44835</v>
      </c>
      <c r="B608" t="s">
        <v>6</v>
      </c>
      <c r="C608" t="s">
        <v>52</v>
      </c>
      <c r="D608">
        <v>7356</v>
      </c>
      <c r="E608">
        <v>85000</v>
      </c>
      <c r="F608">
        <v>2022</v>
      </c>
      <c r="G608">
        <v>625260000</v>
      </c>
    </row>
    <row r="609" spans="1:7" x14ac:dyDescent="0.3">
      <c r="A609" s="32">
        <v>44835</v>
      </c>
      <c r="B609" t="s">
        <v>6</v>
      </c>
      <c r="C609" t="s">
        <v>51</v>
      </c>
      <c r="D609">
        <v>3549</v>
      </c>
      <c r="E609">
        <v>85000</v>
      </c>
      <c r="F609">
        <v>2022</v>
      </c>
      <c r="G609">
        <v>301665000</v>
      </c>
    </row>
    <row r="610" spans="1:7" x14ac:dyDescent="0.3">
      <c r="A610" s="32">
        <v>44835</v>
      </c>
      <c r="B610" t="s">
        <v>6</v>
      </c>
      <c r="C610" t="s">
        <v>47</v>
      </c>
      <c r="D610">
        <v>1968</v>
      </c>
      <c r="E610">
        <v>85000</v>
      </c>
      <c r="F610">
        <v>2022</v>
      </c>
      <c r="G610">
        <v>167280000</v>
      </c>
    </row>
    <row r="611" spans="1:7" x14ac:dyDescent="0.3">
      <c r="A611" s="32">
        <v>44835</v>
      </c>
      <c r="B611" t="s">
        <v>6</v>
      </c>
      <c r="C611" t="s">
        <v>43</v>
      </c>
      <c r="D611">
        <v>1041</v>
      </c>
      <c r="E611">
        <v>85000</v>
      </c>
      <c r="F611">
        <v>2022</v>
      </c>
      <c r="G611">
        <v>88485000</v>
      </c>
    </row>
    <row r="612" spans="1:7" x14ac:dyDescent="0.3">
      <c r="A612" s="32">
        <v>44835</v>
      </c>
      <c r="B612" t="s">
        <v>6</v>
      </c>
      <c r="C612" t="s">
        <v>57</v>
      </c>
      <c r="D612">
        <v>1047</v>
      </c>
      <c r="E612">
        <v>85000</v>
      </c>
      <c r="F612">
        <v>2022</v>
      </c>
      <c r="G612">
        <v>88995000</v>
      </c>
    </row>
    <row r="613" spans="1:7" x14ac:dyDescent="0.3">
      <c r="A613" s="32">
        <v>44835</v>
      </c>
      <c r="B613" t="s">
        <v>6</v>
      </c>
      <c r="C613" t="s">
        <v>56</v>
      </c>
      <c r="D613">
        <v>1422</v>
      </c>
      <c r="E613">
        <v>85000</v>
      </c>
      <c r="F613">
        <v>2022</v>
      </c>
      <c r="G613">
        <v>120870000</v>
      </c>
    </row>
    <row r="614" spans="1:7" x14ac:dyDescent="0.3">
      <c r="A614" s="32">
        <v>44835</v>
      </c>
      <c r="B614" t="s">
        <v>6</v>
      </c>
      <c r="C614" t="s">
        <v>55</v>
      </c>
      <c r="D614">
        <v>1111</v>
      </c>
      <c r="E614">
        <v>85000</v>
      </c>
      <c r="F614">
        <v>2022</v>
      </c>
      <c r="G614">
        <v>94435000</v>
      </c>
    </row>
    <row r="615" spans="1:7" x14ac:dyDescent="0.3">
      <c r="A615" s="32">
        <v>44835</v>
      </c>
      <c r="B615" t="s">
        <v>6</v>
      </c>
      <c r="C615" t="s">
        <v>42</v>
      </c>
      <c r="D615">
        <v>4614</v>
      </c>
      <c r="E615">
        <v>85000</v>
      </c>
      <c r="F615">
        <v>2022</v>
      </c>
      <c r="G615">
        <v>392190000</v>
      </c>
    </row>
    <row r="616" spans="1:7" x14ac:dyDescent="0.3">
      <c r="A616" s="32">
        <v>45200</v>
      </c>
      <c r="B616" t="s">
        <v>6</v>
      </c>
      <c r="C616" t="s">
        <v>54</v>
      </c>
      <c r="D616">
        <v>23968</v>
      </c>
      <c r="E616">
        <v>85000</v>
      </c>
      <c r="F616">
        <v>2023</v>
      </c>
      <c r="G616">
        <v>2037280000</v>
      </c>
    </row>
    <row r="617" spans="1:7" x14ac:dyDescent="0.3">
      <c r="A617" s="32">
        <v>45200</v>
      </c>
      <c r="B617" t="s">
        <v>6</v>
      </c>
      <c r="C617" t="s">
        <v>53</v>
      </c>
      <c r="D617">
        <v>16309</v>
      </c>
      <c r="E617">
        <v>85000</v>
      </c>
      <c r="F617">
        <v>2023</v>
      </c>
      <c r="G617">
        <v>1386265000</v>
      </c>
    </row>
    <row r="618" spans="1:7" x14ac:dyDescent="0.3">
      <c r="A618" s="32">
        <v>45200</v>
      </c>
      <c r="B618" t="s">
        <v>6</v>
      </c>
      <c r="C618" t="s">
        <v>52</v>
      </c>
      <c r="D618">
        <v>8375</v>
      </c>
      <c r="E618">
        <v>85000</v>
      </c>
      <c r="F618">
        <v>2023</v>
      </c>
      <c r="G618">
        <v>711875000</v>
      </c>
    </row>
    <row r="619" spans="1:7" x14ac:dyDescent="0.3">
      <c r="A619" s="32">
        <v>45200</v>
      </c>
      <c r="B619" t="s">
        <v>6</v>
      </c>
      <c r="C619" t="s">
        <v>51</v>
      </c>
      <c r="D619">
        <v>8960</v>
      </c>
      <c r="E619">
        <v>85000</v>
      </c>
      <c r="F619">
        <v>2023</v>
      </c>
      <c r="G619">
        <v>761600000</v>
      </c>
    </row>
    <row r="620" spans="1:7" x14ac:dyDescent="0.3">
      <c r="A620" s="32">
        <v>45200</v>
      </c>
      <c r="B620" t="s">
        <v>6</v>
      </c>
      <c r="C620" t="s">
        <v>50</v>
      </c>
      <c r="D620">
        <v>4487</v>
      </c>
      <c r="E620">
        <v>85000</v>
      </c>
      <c r="F620">
        <v>2023</v>
      </c>
      <c r="G620">
        <v>381395000</v>
      </c>
    </row>
    <row r="621" spans="1:7" x14ac:dyDescent="0.3">
      <c r="A621" s="32">
        <v>45200</v>
      </c>
      <c r="B621" t="s">
        <v>6</v>
      </c>
      <c r="C621" t="s">
        <v>49</v>
      </c>
      <c r="D621">
        <v>1457</v>
      </c>
      <c r="E621">
        <v>85000</v>
      </c>
      <c r="F621">
        <v>2023</v>
      </c>
      <c r="G621">
        <v>123845000</v>
      </c>
    </row>
    <row r="622" spans="1:7" x14ac:dyDescent="0.3">
      <c r="A622" s="32">
        <v>45200</v>
      </c>
      <c r="B622" t="s">
        <v>6</v>
      </c>
      <c r="C622" t="s">
        <v>48</v>
      </c>
      <c r="D622">
        <v>658</v>
      </c>
      <c r="E622">
        <v>85000</v>
      </c>
      <c r="F622">
        <v>2023</v>
      </c>
      <c r="G622">
        <v>55930000</v>
      </c>
    </row>
    <row r="623" spans="1:7" x14ac:dyDescent="0.3">
      <c r="A623" s="32">
        <v>45200</v>
      </c>
      <c r="B623" t="s">
        <v>6</v>
      </c>
      <c r="C623" t="s">
        <v>47</v>
      </c>
      <c r="D623">
        <v>863</v>
      </c>
      <c r="E623">
        <v>85000</v>
      </c>
      <c r="F623">
        <v>2023</v>
      </c>
      <c r="G623">
        <v>73355000</v>
      </c>
    </row>
    <row r="624" spans="1:7" x14ac:dyDescent="0.3">
      <c r="A624" s="32">
        <v>45200</v>
      </c>
      <c r="B624" t="s">
        <v>6</v>
      </c>
      <c r="C624" t="s">
        <v>46</v>
      </c>
      <c r="D624">
        <v>1157</v>
      </c>
      <c r="E624">
        <v>85000</v>
      </c>
      <c r="F624">
        <v>2023</v>
      </c>
      <c r="G624">
        <v>98345000</v>
      </c>
    </row>
    <row r="625" spans="1:7" x14ac:dyDescent="0.3">
      <c r="A625" s="32">
        <v>45200</v>
      </c>
      <c r="B625" t="s">
        <v>6</v>
      </c>
      <c r="C625" t="s">
        <v>45</v>
      </c>
      <c r="D625">
        <v>227</v>
      </c>
      <c r="E625">
        <v>85000</v>
      </c>
      <c r="F625">
        <v>2023</v>
      </c>
      <c r="G625">
        <v>19295000</v>
      </c>
    </row>
    <row r="626" spans="1:7" x14ac:dyDescent="0.3">
      <c r="A626" s="32">
        <v>45200</v>
      </c>
      <c r="B626" t="s">
        <v>6</v>
      </c>
      <c r="C626" t="s">
        <v>44</v>
      </c>
      <c r="D626">
        <v>389</v>
      </c>
      <c r="E626">
        <v>85000</v>
      </c>
      <c r="F626">
        <v>2023</v>
      </c>
      <c r="G626">
        <v>33065000</v>
      </c>
    </row>
    <row r="627" spans="1:7" x14ac:dyDescent="0.3">
      <c r="A627" s="32">
        <v>45200</v>
      </c>
      <c r="B627" t="s">
        <v>6</v>
      </c>
      <c r="C627" t="s">
        <v>43</v>
      </c>
      <c r="D627">
        <v>681</v>
      </c>
      <c r="E627">
        <v>85000</v>
      </c>
      <c r="F627">
        <v>2023</v>
      </c>
      <c r="G627">
        <v>57885000</v>
      </c>
    </row>
    <row r="628" spans="1:7" x14ac:dyDescent="0.3">
      <c r="A628" s="32">
        <v>45200</v>
      </c>
      <c r="B628" t="s">
        <v>6</v>
      </c>
      <c r="C628" t="s">
        <v>42</v>
      </c>
      <c r="D628">
        <v>7092</v>
      </c>
      <c r="E628">
        <v>85000</v>
      </c>
      <c r="F628">
        <v>2023</v>
      </c>
      <c r="G628">
        <v>602820000</v>
      </c>
    </row>
    <row r="629" spans="1:7" x14ac:dyDescent="0.3">
      <c r="A629" s="32">
        <v>44501</v>
      </c>
      <c r="B629" t="s">
        <v>6</v>
      </c>
      <c r="C629" t="s">
        <v>48</v>
      </c>
      <c r="D629">
        <v>7493</v>
      </c>
      <c r="E629">
        <v>85000</v>
      </c>
      <c r="F629">
        <v>2021</v>
      </c>
      <c r="G629">
        <v>636905000</v>
      </c>
    </row>
    <row r="630" spans="1:7" x14ac:dyDescent="0.3">
      <c r="A630" s="32">
        <v>44501</v>
      </c>
      <c r="B630" t="s">
        <v>6</v>
      </c>
      <c r="C630" t="s">
        <v>49</v>
      </c>
      <c r="D630">
        <v>5542</v>
      </c>
      <c r="E630">
        <v>85000</v>
      </c>
      <c r="F630">
        <v>2021</v>
      </c>
      <c r="G630">
        <v>471070000</v>
      </c>
    </row>
    <row r="631" spans="1:7" x14ac:dyDescent="0.3">
      <c r="A631" s="32">
        <v>44501</v>
      </c>
      <c r="B631" t="s">
        <v>6</v>
      </c>
      <c r="C631" t="s">
        <v>50</v>
      </c>
      <c r="D631">
        <v>2077</v>
      </c>
      <c r="E631">
        <v>85000</v>
      </c>
      <c r="F631">
        <v>2021</v>
      </c>
      <c r="G631">
        <v>176545000</v>
      </c>
    </row>
    <row r="632" spans="1:7" x14ac:dyDescent="0.3">
      <c r="A632" s="32">
        <v>44501</v>
      </c>
      <c r="B632" t="s">
        <v>6</v>
      </c>
      <c r="C632" t="s">
        <v>52</v>
      </c>
      <c r="D632">
        <v>2202</v>
      </c>
      <c r="E632">
        <v>85000</v>
      </c>
      <c r="F632">
        <v>2021</v>
      </c>
      <c r="G632">
        <v>187170000</v>
      </c>
    </row>
    <row r="633" spans="1:7" x14ac:dyDescent="0.3">
      <c r="A633" s="32">
        <v>44501</v>
      </c>
      <c r="B633" t="s">
        <v>6</v>
      </c>
      <c r="C633" t="s">
        <v>57</v>
      </c>
      <c r="D633">
        <v>1688</v>
      </c>
      <c r="E633">
        <v>85000</v>
      </c>
      <c r="F633">
        <v>2021</v>
      </c>
      <c r="G633">
        <v>143480000</v>
      </c>
    </row>
    <row r="634" spans="1:7" x14ac:dyDescent="0.3">
      <c r="A634" s="32">
        <v>44501</v>
      </c>
      <c r="B634" t="s">
        <v>6</v>
      </c>
      <c r="C634" t="s">
        <v>53</v>
      </c>
      <c r="D634">
        <v>522</v>
      </c>
      <c r="E634">
        <v>85000</v>
      </c>
      <c r="F634">
        <v>2021</v>
      </c>
      <c r="G634">
        <v>44370000</v>
      </c>
    </row>
    <row r="635" spans="1:7" x14ac:dyDescent="0.3">
      <c r="A635" s="32">
        <v>44501</v>
      </c>
      <c r="B635" t="s">
        <v>6</v>
      </c>
      <c r="C635" t="s">
        <v>43</v>
      </c>
      <c r="D635">
        <v>780</v>
      </c>
      <c r="E635">
        <v>85000</v>
      </c>
      <c r="F635">
        <v>2021</v>
      </c>
      <c r="G635">
        <v>66300000</v>
      </c>
    </row>
    <row r="636" spans="1:7" x14ac:dyDescent="0.3">
      <c r="A636" s="32">
        <v>44501</v>
      </c>
      <c r="B636" t="s">
        <v>6</v>
      </c>
      <c r="C636" t="s">
        <v>51</v>
      </c>
      <c r="D636">
        <v>728</v>
      </c>
      <c r="E636">
        <v>85000</v>
      </c>
      <c r="F636">
        <v>2021</v>
      </c>
      <c r="G636">
        <v>61880000</v>
      </c>
    </row>
    <row r="637" spans="1:7" x14ac:dyDescent="0.3">
      <c r="A637" s="32">
        <v>44501</v>
      </c>
      <c r="B637" t="s">
        <v>6</v>
      </c>
      <c r="C637" t="s">
        <v>56</v>
      </c>
      <c r="D637">
        <v>912</v>
      </c>
      <c r="E637">
        <v>85000</v>
      </c>
      <c r="F637">
        <v>2021</v>
      </c>
      <c r="G637">
        <v>77520000</v>
      </c>
    </row>
    <row r="638" spans="1:7" x14ac:dyDescent="0.3">
      <c r="A638" s="32">
        <v>44501</v>
      </c>
      <c r="B638" t="s">
        <v>6</v>
      </c>
      <c r="C638" t="s">
        <v>55</v>
      </c>
      <c r="D638">
        <v>273</v>
      </c>
      <c r="E638">
        <v>85000</v>
      </c>
      <c r="F638">
        <v>2021</v>
      </c>
      <c r="G638">
        <v>23205000</v>
      </c>
    </row>
    <row r="639" spans="1:7" x14ac:dyDescent="0.3">
      <c r="A639" s="32">
        <v>44501</v>
      </c>
      <c r="B639" t="s">
        <v>6</v>
      </c>
      <c r="C639" t="s">
        <v>42</v>
      </c>
      <c r="D639">
        <v>2317</v>
      </c>
      <c r="E639">
        <v>85000</v>
      </c>
      <c r="F639">
        <v>2021</v>
      </c>
      <c r="G639">
        <v>196945000</v>
      </c>
    </row>
    <row r="640" spans="1:7" x14ac:dyDescent="0.3">
      <c r="A640" s="32">
        <v>44866</v>
      </c>
      <c r="B640" t="s">
        <v>6</v>
      </c>
      <c r="C640" t="s">
        <v>54</v>
      </c>
      <c r="D640">
        <v>15797</v>
      </c>
      <c r="E640">
        <v>85000</v>
      </c>
      <c r="F640">
        <v>2022</v>
      </c>
      <c r="G640">
        <v>1342745000</v>
      </c>
    </row>
    <row r="641" spans="1:7" x14ac:dyDescent="0.3">
      <c r="A641" s="32">
        <v>44866</v>
      </c>
      <c r="B641" t="s">
        <v>6</v>
      </c>
      <c r="C641" t="s">
        <v>49</v>
      </c>
      <c r="D641">
        <v>9068</v>
      </c>
      <c r="E641">
        <v>85000</v>
      </c>
      <c r="F641">
        <v>2022</v>
      </c>
      <c r="G641">
        <v>770780000</v>
      </c>
    </row>
    <row r="642" spans="1:7" x14ac:dyDescent="0.3">
      <c r="A642" s="32">
        <v>44866</v>
      </c>
      <c r="B642" t="s">
        <v>6</v>
      </c>
      <c r="C642" t="s">
        <v>48</v>
      </c>
      <c r="D642">
        <v>9026</v>
      </c>
      <c r="E642">
        <v>85000</v>
      </c>
      <c r="F642">
        <v>2022</v>
      </c>
      <c r="G642">
        <v>767210000</v>
      </c>
    </row>
    <row r="643" spans="1:7" x14ac:dyDescent="0.3">
      <c r="A643" s="32">
        <v>44866</v>
      </c>
      <c r="B643" t="s">
        <v>6</v>
      </c>
      <c r="C643" t="s">
        <v>50</v>
      </c>
      <c r="D643">
        <v>12446</v>
      </c>
      <c r="E643">
        <v>85000</v>
      </c>
      <c r="F643">
        <v>2022</v>
      </c>
      <c r="G643">
        <v>1057910000</v>
      </c>
    </row>
    <row r="644" spans="1:7" x14ac:dyDescent="0.3">
      <c r="A644" s="32">
        <v>44866</v>
      </c>
      <c r="B644" t="s">
        <v>6</v>
      </c>
      <c r="C644" t="s">
        <v>53</v>
      </c>
      <c r="D644">
        <v>8147</v>
      </c>
      <c r="E644">
        <v>85000</v>
      </c>
      <c r="F644">
        <v>2022</v>
      </c>
      <c r="G644">
        <v>692495000</v>
      </c>
    </row>
    <row r="645" spans="1:7" x14ac:dyDescent="0.3">
      <c r="A645" s="32">
        <v>44866</v>
      </c>
      <c r="B645" t="s">
        <v>6</v>
      </c>
      <c r="C645" t="s">
        <v>52</v>
      </c>
      <c r="D645">
        <v>7837</v>
      </c>
      <c r="E645">
        <v>85000</v>
      </c>
      <c r="F645">
        <v>2022</v>
      </c>
      <c r="G645">
        <v>666145000</v>
      </c>
    </row>
    <row r="646" spans="1:7" x14ac:dyDescent="0.3">
      <c r="A646" s="32">
        <v>44866</v>
      </c>
      <c r="B646" t="s">
        <v>6</v>
      </c>
      <c r="C646" t="s">
        <v>51</v>
      </c>
      <c r="D646">
        <v>3057</v>
      </c>
      <c r="E646">
        <v>85000</v>
      </c>
      <c r="F646">
        <v>2022</v>
      </c>
      <c r="G646">
        <v>259845000</v>
      </c>
    </row>
    <row r="647" spans="1:7" x14ac:dyDescent="0.3">
      <c r="A647" s="32">
        <v>44866</v>
      </c>
      <c r="B647" t="s">
        <v>6</v>
      </c>
      <c r="C647" t="s">
        <v>47</v>
      </c>
      <c r="D647">
        <v>1783</v>
      </c>
      <c r="E647">
        <v>85000</v>
      </c>
      <c r="F647">
        <v>2022</v>
      </c>
      <c r="G647">
        <v>151555000</v>
      </c>
    </row>
    <row r="648" spans="1:7" x14ac:dyDescent="0.3">
      <c r="A648" s="32">
        <v>44866</v>
      </c>
      <c r="B648" t="s">
        <v>6</v>
      </c>
      <c r="C648" t="s">
        <v>43</v>
      </c>
      <c r="D648">
        <v>524</v>
      </c>
      <c r="E648">
        <v>85000</v>
      </c>
      <c r="F648">
        <v>2022</v>
      </c>
      <c r="G648">
        <v>44540000</v>
      </c>
    </row>
    <row r="649" spans="1:7" x14ac:dyDescent="0.3">
      <c r="A649" s="32">
        <v>44866</v>
      </c>
      <c r="B649" t="s">
        <v>6</v>
      </c>
      <c r="C649" t="s">
        <v>57</v>
      </c>
      <c r="D649">
        <v>925</v>
      </c>
      <c r="E649">
        <v>85000</v>
      </c>
      <c r="F649">
        <v>2022</v>
      </c>
      <c r="G649">
        <v>78625000</v>
      </c>
    </row>
    <row r="650" spans="1:7" x14ac:dyDescent="0.3">
      <c r="A650" s="32">
        <v>44866</v>
      </c>
      <c r="B650" t="s">
        <v>6</v>
      </c>
      <c r="C650" t="s">
        <v>56</v>
      </c>
      <c r="D650">
        <v>1216</v>
      </c>
      <c r="E650">
        <v>85000</v>
      </c>
      <c r="F650">
        <v>2022</v>
      </c>
      <c r="G650">
        <v>103360000</v>
      </c>
    </row>
    <row r="651" spans="1:7" x14ac:dyDescent="0.3">
      <c r="A651" s="32">
        <v>44866</v>
      </c>
      <c r="B651" t="s">
        <v>6</v>
      </c>
      <c r="C651" t="s">
        <v>55</v>
      </c>
      <c r="D651">
        <v>1256</v>
      </c>
      <c r="E651">
        <v>85000</v>
      </c>
      <c r="F651">
        <v>2022</v>
      </c>
      <c r="G651">
        <v>106760000</v>
      </c>
    </row>
    <row r="652" spans="1:7" x14ac:dyDescent="0.3">
      <c r="A652" s="32">
        <v>44866</v>
      </c>
      <c r="B652" t="s">
        <v>6</v>
      </c>
      <c r="C652" t="s">
        <v>42</v>
      </c>
      <c r="D652">
        <v>5693</v>
      </c>
      <c r="E652">
        <v>85000</v>
      </c>
      <c r="F652">
        <v>2022</v>
      </c>
      <c r="G652">
        <v>483905000</v>
      </c>
    </row>
    <row r="653" spans="1:7" x14ac:dyDescent="0.3">
      <c r="A653" s="32">
        <v>45231</v>
      </c>
      <c r="B653" t="s">
        <v>6</v>
      </c>
      <c r="C653" t="s">
        <v>54</v>
      </c>
      <c r="D653">
        <v>29980</v>
      </c>
      <c r="E653">
        <v>85000</v>
      </c>
      <c r="F653">
        <v>2023</v>
      </c>
      <c r="G653">
        <v>2548300000</v>
      </c>
    </row>
    <row r="654" spans="1:7" x14ac:dyDescent="0.3">
      <c r="A654" s="32">
        <v>45231</v>
      </c>
      <c r="B654" t="s">
        <v>6</v>
      </c>
      <c r="C654" t="s">
        <v>53</v>
      </c>
      <c r="D654">
        <v>18914</v>
      </c>
      <c r="E654">
        <v>85000</v>
      </c>
      <c r="F654">
        <v>2023</v>
      </c>
      <c r="G654">
        <v>1607690000</v>
      </c>
    </row>
    <row r="655" spans="1:7" x14ac:dyDescent="0.3">
      <c r="A655" s="32">
        <v>45231</v>
      </c>
      <c r="B655" t="s">
        <v>6</v>
      </c>
      <c r="C655" t="s">
        <v>52</v>
      </c>
      <c r="D655">
        <v>9220</v>
      </c>
      <c r="E655">
        <v>85000</v>
      </c>
      <c r="F655">
        <v>2023</v>
      </c>
      <c r="G655">
        <v>783700000</v>
      </c>
    </row>
    <row r="656" spans="1:7" x14ac:dyDescent="0.3">
      <c r="A656" s="32">
        <v>45231</v>
      </c>
      <c r="B656" t="s">
        <v>6</v>
      </c>
      <c r="C656" t="s">
        <v>51</v>
      </c>
      <c r="D656">
        <v>11769</v>
      </c>
      <c r="E656">
        <v>85000</v>
      </c>
      <c r="F656">
        <v>2023</v>
      </c>
      <c r="G656">
        <v>1000365000</v>
      </c>
    </row>
    <row r="657" spans="1:7" x14ac:dyDescent="0.3">
      <c r="A657" s="32">
        <v>45231</v>
      </c>
      <c r="B657" t="s">
        <v>6</v>
      </c>
      <c r="C657" t="s">
        <v>50</v>
      </c>
      <c r="D657">
        <v>4638</v>
      </c>
      <c r="E657">
        <v>85000</v>
      </c>
      <c r="F657">
        <v>2023</v>
      </c>
      <c r="G657">
        <v>394230000</v>
      </c>
    </row>
    <row r="658" spans="1:7" x14ac:dyDescent="0.3">
      <c r="A658" s="32">
        <v>45231</v>
      </c>
      <c r="B658" t="s">
        <v>6</v>
      </c>
      <c r="C658" t="s">
        <v>49</v>
      </c>
      <c r="D658">
        <v>1587</v>
      </c>
      <c r="E658">
        <v>85000</v>
      </c>
      <c r="F658">
        <v>2023</v>
      </c>
      <c r="G658">
        <v>134895000</v>
      </c>
    </row>
    <row r="659" spans="1:7" x14ac:dyDescent="0.3">
      <c r="A659" s="32">
        <v>45231</v>
      </c>
      <c r="B659" t="s">
        <v>6</v>
      </c>
      <c r="C659" t="s">
        <v>48</v>
      </c>
      <c r="D659">
        <v>814</v>
      </c>
      <c r="E659">
        <v>85000</v>
      </c>
      <c r="F659">
        <v>2023</v>
      </c>
      <c r="G659">
        <v>69190000</v>
      </c>
    </row>
    <row r="660" spans="1:7" x14ac:dyDescent="0.3">
      <c r="A660" s="32">
        <v>45231</v>
      </c>
      <c r="B660" t="s">
        <v>6</v>
      </c>
      <c r="C660" t="s">
        <v>47</v>
      </c>
      <c r="D660">
        <v>1281</v>
      </c>
      <c r="E660">
        <v>85000</v>
      </c>
      <c r="F660">
        <v>2023</v>
      </c>
      <c r="G660">
        <v>108885000</v>
      </c>
    </row>
    <row r="661" spans="1:7" x14ac:dyDescent="0.3">
      <c r="A661" s="32">
        <v>45231</v>
      </c>
      <c r="B661" t="s">
        <v>6</v>
      </c>
      <c r="C661" t="s">
        <v>46</v>
      </c>
      <c r="D661">
        <v>1589</v>
      </c>
      <c r="E661">
        <v>85000</v>
      </c>
      <c r="F661">
        <v>2023</v>
      </c>
      <c r="G661">
        <v>135065000</v>
      </c>
    </row>
    <row r="662" spans="1:7" x14ac:dyDescent="0.3">
      <c r="A662" s="32">
        <v>45231</v>
      </c>
      <c r="B662" t="s">
        <v>6</v>
      </c>
      <c r="C662" t="s">
        <v>45</v>
      </c>
      <c r="D662">
        <v>659</v>
      </c>
      <c r="E662">
        <v>85000</v>
      </c>
      <c r="F662">
        <v>2023</v>
      </c>
      <c r="G662">
        <v>56015000</v>
      </c>
    </row>
    <row r="663" spans="1:7" x14ac:dyDescent="0.3">
      <c r="A663" s="32">
        <v>45231</v>
      </c>
      <c r="B663" t="s">
        <v>6</v>
      </c>
      <c r="C663" t="s">
        <v>44</v>
      </c>
      <c r="D663">
        <v>422</v>
      </c>
      <c r="E663">
        <v>85000</v>
      </c>
      <c r="F663">
        <v>2023</v>
      </c>
      <c r="G663">
        <v>35870000</v>
      </c>
    </row>
    <row r="664" spans="1:7" x14ac:dyDescent="0.3">
      <c r="A664" s="32">
        <v>45231</v>
      </c>
      <c r="B664" t="s">
        <v>6</v>
      </c>
      <c r="C664" t="s">
        <v>43</v>
      </c>
      <c r="D664">
        <v>663</v>
      </c>
      <c r="E664">
        <v>85000</v>
      </c>
      <c r="F664">
        <v>2023</v>
      </c>
      <c r="G664">
        <v>56355000</v>
      </c>
    </row>
    <row r="665" spans="1:7" x14ac:dyDescent="0.3">
      <c r="A665" s="32">
        <v>45231</v>
      </c>
      <c r="B665" t="s">
        <v>6</v>
      </c>
      <c r="C665" t="s">
        <v>42</v>
      </c>
      <c r="D665">
        <v>9707</v>
      </c>
      <c r="E665">
        <v>85000</v>
      </c>
      <c r="F665">
        <v>2023</v>
      </c>
      <c r="G665">
        <v>825095000</v>
      </c>
    </row>
    <row r="666" spans="1:7" x14ac:dyDescent="0.3">
      <c r="A666" s="32">
        <v>44531</v>
      </c>
      <c r="B666" t="s">
        <v>6</v>
      </c>
      <c r="C666" t="s">
        <v>48</v>
      </c>
      <c r="D666">
        <v>6402</v>
      </c>
      <c r="E666">
        <v>85000</v>
      </c>
      <c r="F666">
        <v>2021</v>
      </c>
      <c r="G666">
        <v>544170000</v>
      </c>
    </row>
    <row r="667" spans="1:7" x14ac:dyDescent="0.3">
      <c r="A667" s="32">
        <v>44531</v>
      </c>
      <c r="B667" t="s">
        <v>6</v>
      </c>
      <c r="C667" t="s">
        <v>49</v>
      </c>
      <c r="D667">
        <v>6184</v>
      </c>
      <c r="E667">
        <v>85000</v>
      </c>
      <c r="F667">
        <v>2021</v>
      </c>
      <c r="G667">
        <v>525640000</v>
      </c>
    </row>
    <row r="668" spans="1:7" x14ac:dyDescent="0.3">
      <c r="A668" s="32">
        <v>44531</v>
      </c>
      <c r="B668" t="s">
        <v>6</v>
      </c>
      <c r="C668" t="s">
        <v>50</v>
      </c>
      <c r="D668">
        <v>3410</v>
      </c>
      <c r="E668">
        <v>85000</v>
      </c>
      <c r="F668">
        <v>2021</v>
      </c>
      <c r="G668">
        <v>289850000</v>
      </c>
    </row>
    <row r="669" spans="1:7" x14ac:dyDescent="0.3">
      <c r="A669" s="32">
        <v>44531</v>
      </c>
      <c r="B669" t="s">
        <v>6</v>
      </c>
      <c r="C669" t="s">
        <v>52</v>
      </c>
      <c r="D669">
        <v>1813</v>
      </c>
      <c r="E669">
        <v>85000</v>
      </c>
      <c r="F669">
        <v>2021</v>
      </c>
      <c r="G669">
        <v>154105000</v>
      </c>
    </row>
    <row r="670" spans="1:7" x14ac:dyDescent="0.3">
      <c r="A670" s="32">
        <v>44531</v>
      </c>
      <c r="B670" t="s">
        <v>6</v>
      </c>
      <c r="C670" t="s">
        <v>57</v>
      </c>
      <c r="D670">
        <v>1685</v>
      </c>
      <c r="E670">
        <v>85000</v>
      </c>
      <c r="F670">
        <v>2021</v>
      </c>
      <c r="G670">
        <v>143225000</v>
      </c>
    </row>
    <row r="671" spans="1:7" x14ac:dyDescent="0.3">
      <c r="A671" s="32">
        <v>44531</v>
      </c>
      <c r="B671" t="s">
        <v>6</v>
      </c>
      <c r="C671" t="s">
        <v>54</v>
      </c>
      <c r="D671">
        <v>240</v>
      </c>
      <c r="E671">
        <v>85000</v>
      </c>
      <c r="F671">
        <v>2021</v>
      </c>
      <c r="G671">
        <v>20400000</v>
      </c>
    </row>
    <row r="672" spans="1:7" x14ac:dyDescent="0.3">
      <c r="A672" s="32">
        <v>44531</v>
      </c>
      <c r="B672" t="s">
        <v>6</v>
      </c>
      <c r="C672" t="s">
        <v>53</v>
      </c>
      <c r="D672">
        <v>1119</v>
      </c>
      <c r="E672">
        <v>85000</v>
      </c>
      <c r="F672">
        <v>2021</v>
      </c>
      <c r="G672">
        <v>95115000</v>
      </c>
    </row>
    <row r="673" spans="1:7" x14ac:dyDescent="0.3">
      <c r="A673" s="32">
        <v>44531</v>
      </c>
      <c r="B673" t="s">
        <v>6</v>
      </c>
      <c r="C673" t="s">
        <v>43</v>
      </c>
      <c r="D673">
        <v>835</v>
      </c>
      <c r="E673">
        <v>85000</v>
      </c>
      <c r="F673">
        <v>2021</v>
      </c>
      <c r="G673">
        <v>70975000</v>
      </c>
    </row>
    <row r="674" spans="1:7" x14ac:dyDescent="0.3">
      <c r="A674" s="32">
        <v>44531</v>
      </c>
      <c r="B674" t="s">
        <v>6</v>
      </c>
      <c r="C674" t="s">
        <v>51</v>
      </c>
      <c r="D674">
        <v>642</v>
      </c>
      <c r="E674">
        <v>85000</v>
      </c>
      <c r="F674">
        <v>2021</v>
      </c>
      <c r="G674">
        <v>54570000</v>
      </c>
    </row>
    <row r="675" spans="1:7" x14ac:dyDescent="0.3">
      <c r="A675" s="32">
        <v>44531</v>
      </c>
      <c r="B675" t="s">
        <v>6</v>
      </c>
      <c r="C675" t="s">
        <v>56</v>
      </c>
      <c r="D675">
        <v>1190</v>
      </c>
      <c r="E675">
        <v>85000</v>
      </c>
      <c r="F675">
        <v>2021</v>
      </c>
      <c r="G675">
        <v>101150000</v>
      </c>
    </row>
    <row r="676" spans="1:7" x14ac:dyDescent="0.3">
      <c r="A676" s="32">
        <v>44531</v>
      </c>
      <c r="B676" t="s">
        <v>6</v>
      </c>
      <c r="C676" t="s">
        <v>55</v>
      </c>
      <c r="D676">
        <v>503</v>
      </c>
      <c r="E676">
        <v>85000</v>
      </c>
      <c r="F676">
        <v>2021</v>
      </c>
      <c r="G676">
        <v>42755000</v>
      </c>
    </row>
    <row r="677" spans="1:7" x14ac:dyDescent="0.3">
      <c r="A677" s="32">
        <v>44531</v>
      </c>
      <c r="B677" t="s">
        <v>6</v>
      </c>
      <c r="C677" t="s">
        <v>42</v>
      </c>
      <c r="D677">
        <v>2603</v>
      </c>
      <c r="E677">
        <v>85000</v>
      </c>
      <c r="F677">
        <v>2021</v>
      </c>
      <c r="G677">
        <v>221255000</v>
      </c>
    </row>
    <row r="678" spans="1:7" x14ac:dyDescent="0.3">
      <c r="A678" s="32">
        <v>44896</v>
      </c>
      <c r="B678" t="s">
        <v>6</v>
      </c>
      <c r="C678" t="s">
        <v>54</v>
      </c>
      <c r="D678">
        <v>16919</v>
      </c>
      <c r="E678">
        <v>85000</v>
      </c>
      <c r="F678">
        <v>2022</v>
      </c>
      <c r="G678">
        <v>1438115000</v>
      </c>
    </row>
    <row r="679" spans="1:7" x14ac:dyDescent="0.3">
      <c r="A679" s="32">
        <v>44896</v>
      </c>
      <c r="B679" t="s">
        <v>6</v>
      </c>
      <c r="C679" t="s">
        <v>49</v>
      </c>
      <c r="D679">
        <v>5281</v>
      </c>
      <c r="E679">
        <v>85000</v>
      </c>
      <c r="F679">
        <v>2022</v>
      </c>
      <c r="G679">
        <v>448885000</v>
      </c>
    </row>
    <row r="680" spans="1:7" x14ac:dyDescent="0.3">
      <c r="A680" s="32">
        <v>44896</v>
      </c>
      <c r="B680" t="s">
        <v>6</v>
      </c>
      <c r="C680" t="s">
        <v>48</v>
      </c>
      <c r="D680">
        <v>8100</v>
      </c>
      <c r="E680">
        <v>85000</v>
      </c>
      <c r="F680">
        <v>2022</v>
      </c>
      <c r="G680">
        <v>688500000</v>
      </c>
    </row>
    <row r="681" spans="1:7" x14ac:dyDescent="0.3">
      <c r="A681" s="32">
        <v>44896</v>
      </c>
      <c r="B681" t="s">
        <v>6</v>
      </c>
      <c r="C681" t="s">
        <v>50</v>
      </c>
      <c r="D681">
        <v>4592</v>
      </c>
      <c r="E681">
        <v>85000</v>
      </c>
      <c r="F681">
        <v>2022</v>
      </c>
      <c r="G681">
        <v>390320000</v>
      </c>
    </row>
    <row r="682" spans="1:7" x14ac:dyDescent="0.3">
      <c r="A682" s="32">
        <v>44896</v>
      </c>
      <c r="B682" t="s">
        <v>6</v>
      </c>
      <c r="C682" t="s">
        <v>53</v>
      </c>
      <c r="D682">
        <v>9363</v>
      </c>
      <c r="E682">
        <v>85000</v>
      </c>
      <c r="F682">
        <v>2022</v>
      </c>
      <c r="G682">
        <v>795855000</v>
      </c>
    </row>
    <row r="683" spans="1:7" x14ac:dyDescent="0.3">
      <c r="A683" s="32">
        <v>44896</v>
      </c>
      <c r="B683" t="s">
        <v>6</v>
      </c>
      <c r="C683" t="s">
        <v>52</v>
      </c>
      <c r="D683">
        <v>7693</v>
      </c>
      <c r="E683">
        <v>85000</v>
      </c>
      <c r="F683">
        <v>2022</v>
      </c>
      <c r="G683">
        <v>653905000</v>
      </c>
    </row>
    <row r="684" spans="1:7" x14ac:dyDescent="0.3">
      <c r="A684" s="32">
        <v>44896</v>
      </c>
      <c r="B684" t="s">
        <v>6</v>
      </c>
      <c r="C684" t="s">
        <v>51</v>
      </c>
      <c r="D684">
        <v>3240</v>
      </c>
      <c r="E684">
        <v>85000</v>
      </c>
      <c r="F684">
        <v>2022</v>
      </c>
      <c r="G684">
        <v>275400000</v>
      </c>
    </row>
    <row r="685" spans="1:7" x14ac:dyDescent="0.3">
      <c r="A685" s="32">
        <v>44896</v>
      </c>
      <c r="B685" t="s">
        <v>6</v>
      </c>
      <c r="C685" t="s">
        <v>47</v>
      </c>
      <c r="D685">
        <v>1445</v>
      </c>
      <c r="E685">
        <v>85000</v>
      </c>
      <c r="F685">
        <v>2022</v>
      </c>
      <c r="G685">
        <v>122825000</v>
      </c>
    </row>
    <row r="686" spans="1:7" x14ac:dyDescent="0.3">
      <c r="A686" s="32">
        <v>44896</v>
      </c>
      <c r="B686" t="s">
        <v>6</v>
      </c>
      <c r="C686" t="s">
        <v>43</v>
      </c>
      <c r="D686">
        <v>37</v>
      </c>
      <c r="E686">
        <v>85000</v>
      </c>
      <c r="F686">
        <v>2022</v>
      </c>
      <c r="G686">
        <v>3145000</v>
      </c>
    </row>
    <row r="687" spans="1:7" x14ac:dyDescent="0.3">
      <c r="A687" s="32">
        <v>44896</v>
      </c>
      <c r="B687" t="s">
        <v>6</v>
      </c>
      <c r="C687" t="s">
        <v>57</v>
      </c>
      <c r="D687">
        <v>780</v>
      </c>
      <c r="E687">
        <v>85000</v>
      </c>
      <c r="F687">
        <v>2022</v>
      </c>
      <c r="G687">
        <v>66300000</v>
      </c>
    </row>
    <row r="688" spans="1:7" x14ac:dyDescent="0.3">
      <c r="A688" s="32">
        <v>44896</v>
      </c>
      <c r="B688" t="s">
        <v>6</v>
      </c>
      <c r="C688" t="s">
        <v>56</v>
      </c>
      <c r="D688">
        <v>966</v>
      </c>
      <c r="E688">
        <v>85000</v>
      </c>
      <c r="F688">
        <v>2022</v>
      </c>
      <c r="G688">
        <v>82110000</v>
      </c>
    </row>
    <row r="689" spans="1:7" x14ac:dyDescent="0.3">
      <c r="A689" s="32">
        <v>44896</v>
      </c>
      <c r="B689" t="s">
        <v>6</v>
      </c>
      <c r="C689" t="s">
        <v>55</v>
      </c>
      <c r="D689">
        <v>668</v>
      </c>
      <c r="E689">
        <v>85000</v>
      </c>
      <c r="F689">
        <v>2022</v>
      </c>
      <c r="G689">
        <v>56780000</v>
      </c>
    </row>
    <row r="690" spans="1:7" x14ac:dyDescent="0.3">
      <c r="A690" s="32">
        <v>44896</v>
      </c>
      <c r="B690" t="s">
        <v>6</v>
      </c>
      <c r="C690" t="s">
        <v>42</v>
      </c>
      <c r="D690">
        <v>5557</v>
      </c>
      <c r="E690">
        <v>85000</v>
      </c>
      <c r="F690">
        <v>2022</v>
      </c>
      <c r="G690">
        <v>472345000</v>
      </c>
    </row>
    <row r="691" spans="1:7" x14ac:dyDescent="0.3">
      <c r="A691" s="32">
        <v>45261</v>
      </c>
      <c r="B691" t="s">
        <v>6</v>
      </c>
      <c r="C691" t="s">
        <v>54</v>
      </c>
      <c r="D691">
        <v>30588</v>
      </c>
      <c r="E691">
        <v>85000</v>
      </c>
      <c r="F691">
        <v>2023</v>
      </c>
      <c r="G691">
        <v>2599980000</v>
      </c>
    </row>
    <row r="692" spans="1:7" x14ac:dyDescent="0.3">
      <c r="A692" s="32">
        <v>45261</v>
      </c>
      <c r="B692" t="s">
        <v>6</v>
      </c>
      <c r="C692" t="s">
        <v>53</v>
      </c>
      <c r="D692">
        <v>12171</v>
      </c>
      <c r="E692">
        <v>85000</v>
      </c>
      <c r="F692">
        <v>2023</v>
      </c>
      <c r="G692">
        <v>1034535000</v>
      </c>
    </row>
    <row r="693" spans="1:7" x14ac:dyDescent="0.3">
      <c r="A693" s="32">
        <v>45261</v>
      </c>
      <c r="B693" t="s">
        <v>6</v>
      </c>
      <c r="C693" t="s">
        <v>52</v>
      </c>
      <c r="D693">
        <v>6471</v>
      </c>
      <c r="E693">
        <v>85000</v>
      </c>
      <c r="F693">
        <v>2023</v>
      </c>
      <c r="G693">
        <v>550035000</v>
      </c>
    </row>
    <row r="694" spans="1:7" x14ac:dyDescent="0.3">
      <c r="A694" s="32">
        <v>45261</v>
      </c>
      <c r="B694" t="s">
        <v>6</v>
      </c>
      <c r="C694" t="s">
        <v>51</v>
      </c>
      <c r="D694">
        <v>10292</v>
      </c>
      <c r="E694">
        <v>85000</v>
      </c>
      <c r="F694">
        <v>2023</v>
      </c>
      <c r="G694">
        <v>874820000</v>
      </c>
    </row>
    <row r="695" spans="1:7" x14ac:dyDescent="0.3">
      <c r="A695" s="32">
        <v>45261</v>
      </c>
      <c r="B695" t="s">
        <v>6</v>
      </c>
      <c r="C695" t="s">
        <v>50</v>
      </c>
      <c r="D695">
        <v>3309</v>
      </c>
      <c r="E695">
        <v>85000</v>
      </c>
      <c r="F695">
        <v>2023</v>
      </c>
      <c r="G695">
        <v>281265000</v>
      </c>
    </row>
    <row r="696" spans="1:7" x14ac:dyDescent="0.3">
      <c r="A696" s="32">
        <v>45261</v>
      </c>
      <c r="B696" t="s">
        <v>6</v>
      </c>
      <c r="C696" t="s">
        <v>49</v>
      </c>
      <c r="D696">
        <v>953</v>
      </c>
      <c r="E696">
        <v>85000</v>
      </c>
      <c r="F696">
        <v>2023</v>
      </c>
      <c r="G696">
        <v>81005000</v>
      </c>
    </row>
    <row r="697" spans="1:7" x14ac:dyDescent="0.3">
      <c r="A697" s="32">
        <v>45261</v>
      </c>
      <c r="B697" t="s">
        <v>6</v>
      </c>
      <c r="C697" t="s">
        <v>48</v>
      </c>
      <c r="D697">
        <v>545</v>
      </c>
      <c r="E697">
        <v>85000</v>
      </c>
      <c r="F697">
        <v>2023</v>
      </c>
      <c r="G697">
        <v>46325000</v>
      </c>
    </row>
    <row r="698" spans="1:7" x14ac:dyDescent="0.3">
      <c r="A698" s="32">
        <v>45261</v>
      </c>
      <c r="B698" t="s">
        <v>6</v>
      </c>
      <c r="C698" t="s">
        <v>47</v>
      </c>
      <c r="D698">
        <v>700</v>
      </c>
      <c r="E698">
        <v>85000</v>
      </c>
      <c r="F698">
        <v>2023</v>
      </c>
      <c r="G698">
        <v>59500000</v>
      </c>
    </row>
    <row r="699" spans="1:7" x14ac:dyDescent="0.3">
      <c r="A699" s="32">
        <v>45261</v>
      </c>
      <c r="B699" t="s">
        <v>6</v>
      </c>
      <c r="C699" t="s">
        <v>46</v>
      </c>
      <c r="D699">
        <v>1200</v>
      </c>
      <c r="E699">
        <v>85000</v>
      </c>
      <c r="F699">
        <v>2023</v>
      </c>
      <c r="G699">
        <v>102000000</v>
      </c>
    </row>
    <row r="700" spans="1:7" x14ac:dyDescent="0.3">
      <c r="A700" s="32">
        <v>45261</v>
      </c>
      <c r="B700" t="s">
        <v>6</v>
      </c>
      <c r="C700" t="s">
        <v>45</v>
      </c>
      <c r="D700">
        <v>241</v>
      </c>
      <c r="E700">
        <v>85000</v>
      </c>
      <c r="F700">
        <v>2023</v>
      </c>
      <c r="G700">
        <v>20485000</v>
      </c>
    </row>
    <row r="701" spans="1:7" x14ac:dyDescent="0.3">
      <c r="A701" s="32">
        <v>45261</v>
      </c>
      <c r="B701" t="s">
        <v>6</v>
      </c>
      <c r="C701" t="s">
        <v>44</v>
      </c>
      <c r="D701">
        <v>660</v>
      </c>
      <c r="E701">
        <v>85000</v>
      </c>
      <c r="F701">
        <v>2023</v>
      </c>
      <c r="G701">
        <v>56100000</v>
      </c>
    </row>
    <row r="702" spans="1:7" x14ac:dyDescent="0.3">
      <c r="A702" s="32">
        <v>45261</v>
      </c>
      <c r="B702" t="s">
        <v>6</v>
      </c>
      <c r="C702" t="s">
        <v>43</v>
      </c>
      <c r="D702">
        <v>673</v>
      </c>
      <c r="E702">
        <v>85000</v>
      </c>
      <c r="F702">
        <v>2023</v>
      </c>
      <c r="G702">
        <v>57205000</v>
      </c>
    </row>
    <row r="703" spans="1:7" x14ac:dyDescent="0.3">
      <c r="A703" s="32">
        <v>45261</v>
      </c>
      <c r="B703" t="s">
        <v>6</v>
      </c>
      <c r="C703" t="s">
        <v>42</v>
      </c>
      <c r="D703">
        <v>7691</v>
      </c>
      <c r="E703">
        <v>85000</v>
      </c>
      <c r="F703">
        <v>2023</v>
      </c>
      <c r="G703">
        <v>653735000</v>
      </c>
    </row>
    <row r="704" spans="1:7" x14ac:dyDescent="0.3">
      <c r="A704" s="32">
        <v>44562</v>
      </c>
      <c r="B704" t="s">
        <v>6</v>
      </c>
      <c r="C704" t="s">
        <v>48</v>
      </c>
      <c r="D704">
        <v>8238</v>
      </c>
      <c r="E704">
        <v>85000</v>
      </c>
      <c r="F704">
        <v>2022</v>
      </c>
      <c r="G704">
        <v>700230000</v>
      </c>
    </row>
    <row r="705" spans="1:7" x14ac:dyDescent="0.3">
      <c r="A705" s="32">
        <v>44562</v>
      </c>
      <c r="B705" t="s">
        <v>6</v>
      </c>
      <c r="C705" t="s">
        <v>49</v>
      </c>
      <c r="D705">
        <v>5737</v>
      </c>
      <c r="E705">
        <v>85000</v>
      </c>
      <c r="F705">
        <v>2022</v>
      </c>
      <c r="G705">
        <v>487645000</v>
      </c>
    </row>
    <row r="706" spans="1:7" x14ac:dyDescent="0.3">
      <c r="A706" s="32">
        <v>44562</v>
      </c>
      <c r="B706" t="s">
        <v>6</v>
      </c>
      <c r="C706" t="s">
        <v>50</v>
      </c>
      <c r="D706">
        <v>4366</v>
      </c>
      <c r="E706">
        <v>85000</v>
      </c>
      <c r="F706">
        <v>2022</v>
      </c>
      <c r="G706">
        <v>371110000</v>
      </c>
    </row>
    <row r="707" spans="1:7" x14ac:dyDescent="0.3">
      <c r="A707" s="32">
        <v>44562</v>
      </c>
      <c r="B707" t="s">
        <v>6</v>
      </c>
      <c r="C707" t="s">
        <v>52</v>
      </c>
      <c r="D707">
        <v>1881</v>
      </c>
      <c r="E707">
        <v>85000</v>
      </c>
      <c r="F707">
        <v>2022</v>
      </c>
      <c r="G707">
        <v>159885000</v>
      </c>
    </row>
    <row r="708" spans="1:7" x14ac:dyDescent="0.3">
      <c r="A708" s="32">
        <v>44562</v>
      </c>
      <c r="B708" t="s">
        <v>6</v>
      </c>
      <c r="C708" t="s">
        <v>57</v>
      </c>
      <c r="D708">
        <v>1691</v>
      </c>
      <c r="E708">
        <v>85000</v>
      </c>
      <c r="F708">
        <v>2022</v>
      </c>
      <c r="G708">
        <v>143735000</v>
      </c>
    </row>
    <row r="709" spans="1:7" x14ac:dyDescent="0.3">
      <c r="A709" s="32">
        <v>44562</v>
      </c>
      <c r="B709" t="s">
        <v>6</v>
      </c>
      <c r="C709" t="s">
        <v>54</v>
      </c>
      <c r="D709">
        <v>1107</v>
      </c>
      <c r="E709">
        <v>85000</v>
      </c>
      <c r="F709">
        <v>2022</v>
      </c>
      <c r="G709">
        <v>94095000</v>
      </c>
    </row>
    <row r="710" spans="1:7" x14ac:dyDescent="0.3">
      <c r="A710" s="32">
        <v>44562</v>
      </c>
      <c r="B710" t="s">
        <v>6</v>
      </c>
      <c r="C710" t="s">
        <v>53</v>
      </c>
      <c r="D710">
        <v>1155</v>
      </c>
      <c r="E710">
        <v>85000</v>
      </c>
      <c r="F710">
        <v>2022</v>
      </c>
      <c r="G710">
        <v>98175000</v>
      </c>
    </row>
    <row r="711" spans="1:7" x14ac:dyDescent="0.3">
      <c r="A711" s="32">
        <v>44562</v>
      </c>
      <c r="B711" t="s">
        <v>6</v>
      </c>
      <c r="C711" t="s">
        <v>43</v>
      </c>
      <c r="D711">
        <v>673</v>
      </c>
      <c r="E711">
        <v>85000</v>
      </c>
      <c r="F711">
        <v>2022</v>
      </c>
      <c r="G711">
        <v>57205000</v>
      </c>
    </row>
    <row r="712" spans="1:7" x14ac:dyDescent="0.3">
      <c r="A712" s="32">
        <v>44562</v>
      </c>
      <c r="B712" t="s">
        <v>6</v>
      </c>
      <c r="C712" t="s">
        <v>51</v>
      </c>
      <c r="D712">
        <v>612</v>
      </c>
      <c r="E712">
        <v>85000</v>
      </c>
      <c r="F712">
        <v>2022</v>
      </c>
      <c r="G712">
        <v>52020000</v>
      </c>
    </row>
    <row r="713" spans="1:7" x14ac:dyDescent="0.3">
      <c r="A713" s="32">
        <v>44562</v>
      </c>
      <c r="B713" t="s">
        <v>6</v>
      </c>
      <c r="C713" t="s">
        <v>56</v>
      </c>
      <c r="D713">
        <v>1062</v>
      </c>
      <c r="E713">
        <v>85000</v>
      </c>
      <c r="F713">
        <v>2022</v>
      </c>
      <c r="G713">
        <v>90270000</v>
      </c>
    </row>
    <row r="714" spans="1:7" x14ac:dyDescent="0.3">
      <c r="A714" s="32">
        <v>44562</v>
      </c>
      <c r="B714" t="s">
        <v>6</v>
      </c>
      <c r="C714" t="s">
        <v>55</v>
      </c>
      <c r="D714">
        <v>535</v>
      </c>
      <c r="E714">
        <v>85000</v>
      </c>
      <c r="F714">
        <v>2022</v>
      </c>
      <c r="G714">
        <v>45475000</v>
      </c>
    </row>
    <row r="715" spans="1:7" x14ac:dyDescent="0.3">
      <c r="A715" s="32">
        <v>44562</v>
      </c>
      <c r="B715" t="s">
        <v>6</v>
      </c>
      <c r="C715" t="s">
        <v>42</v>
      </c>
      <c r="D715">
        <v>3065</v>
      </c>
      <c r="E715">
        <v>85000</v>
      </c>
      <c r="F715">
        <v>2022</v>
      </c>
      <c r="G715">
        <v>260525000</v>
      </c>
    </row>
    <row r="716" spans="1:7" x14ac:dyDescent="0.3">
      <c r="A716" s="32">
        <v>44927</v>
      </c>
      <c r="B716" t="s">
        <v>6</v>
      </c>
      <c r="C716" t="s">
        <v>54</v>
      </c>
      <c r="D716">
        <v>20148</v>
      </c>
      <c r="E716">
        <v>85000</v>
      </c>
      <c r="F716">
        <v>2023</v>
      </c>
      <c r="G716">
        <v>1712580000</v>
      </c>
    </row>
    <row r="717" spans="1:7" x14ac:dyDescent="0.3">
      <c r="A717" s="32">
        <v>44927</v>
      </c>
      <c r="B717" t="s">
        <v>6</v>
      </c>
      <c r="C717" t="s">
        <v>49</v>
      </c>
      <c r="D717">
        <v>4407</v>
      </c>
      <c r="E717">
        <v>85000</v>
      </c>
      <c r="F717">
        <v>2023</v>
      </c>
      <c r="G717">
        <v>374595000</v>
      </c>
    </row>
    <row r="718" spans="1:7" x14ac:dyDescent="0.3">
      <c r="A718" s="32">
        <v>44927</v>
      </c>
      <c r="B718" t="s">
        <v>6</v>
      </c>
      <c r="C718" t="s">
        <v>48</v>
      </c>
      <c r="D718">
        <v>6399</v>
      </c>
      <c r="E718">
        <v>85000</v>
      </c>
      <c r="F718">
        <v>2023</v>
      </c>
      <c r="G718">
        <v>543915000</v>
      </c>
    </row>
    <row r="719" spans="1:7" x14ac:dyDescent="0.3">
      <c r="A719" s="32">
        <v>44927</v>
      </c>
      <c r="B719" t="s">
        <v>6</v>
      </c>
      <c r="C719" t="s">
        <v>50</v>
      </c>
      <c r="D719">
        <v>4456</v>
      </c>
      <c r="E719">
        <v>85000</v>
      </c>
      <c r="F719">
        <v>2023</v>
      </c>
      <c r="G719">
        <v>378760000</v>
      </c>
    </row>
    <row r="720" spans="1:7" x14ac:dyDescent="0.3">
      <c r="A720" s="32">
        <v>44927</v>
      </c>
      <c r="B720" t="s">
        <v>6</v>
      </c>
      <c r="C720" t="s">
        <v>53</v>
      </c>
      <c r="D720">
        <v>10462</v>
      </c>
      <c r="E720">
        <v>85000</v>
      </c>
      <c r="F720">
        <v>2023</v>
      </c>
      <c r="G720">
        <v>889270000</v>
      </c>
    </row>
    <row r="721" spans="1:7" x14ac:dyDescent="0.3">
      <c r="A721" s="32">
        <v>44927</v>
      </c>
      <c r="B721" t="s">
        <v>6</v>
      </c>
      <c r="C721" t="s">
        <v>52</v>
      </c>
      <c r="D721">
        <v>9224</v>
      </c>
      <c r="E721">
        <v>85000</v>
      </c>
      <c r="F721">
        <v>2023</v>
      </c>
      <c r="G721">
        <v>784040000</v>
      </c>
    </row>
    <row r="722" spans="1:7" x14ac:dyDescent="0.3">
      <c r="A722" s="32">
        <v>44927</v>
      </c>
      <c r="B722" t="s">
        <v>6</v>
      </c>
      <c r="C722" t="s">
        <v>51</v>
      </c>
      <c r="D722">
        <v>2252</v>
      </c>
      <c r="E722">
        <v>85000</v>
      </c>
      <c r="F722">
        <v>2023</v>
      </c>
      <c r="G722">
        <v>191420000</v>
      </c>
    </row>
    <row r="723" spans="1:7" x14ac:dyDescent="0.3">
      <c r="A723" s="32">
        <v>44927</v>
      </c>
      <c r="B723" t="s">
        <v>6</v>
      </c>
      <c r="C723" t="s">
        <v>47</v>
      </c>
      <c r="D723">
        <v>1265</v>
      </c>
      <c r="E723">
        <v>85000</v>
      </c>
      <c r="F723">
        <v>2023</v>
      </c>
      <c r="G723">
        <v>107525000</v>
      </c>
    </row>
    <row r="724" spans="1:7" x14ac:dyDescent="0.3">
      <c r="A724" s="32">
        <v>44927</v>
      </c>
      <c r="B724" t="s">
        <v>6</v>
      </c>
      <c r="C724" t="s">
        <v>43</v>
      </c>
      <c r="D724">
        <v>14</v>
      </c>
      <c r="E724">
        <v>85000</v>
      </c>
      <c r="F724">
        <v>2023</v>
      </c>
      <c r="G724">
        <v>1190000</v>
      </c>
    </row>
    <row r="725" spans="1:7" x14ac:dyDescent="0.3">
      <c r="A725" s="32">
        <v>44927</v>
      </c>
      <c r="B725" t="s">
        <v>6</v>
      </c>
      <c r="C725" t="s">
        <v>57</v>
      </c>
      <c r="D725">
        <v>717</v>
      </c>
      <c r="E725">
        <v>85000</v>
      </c>
      <c r="F725">
        <v>2023</v>
      </c>
      <c r="G725">
        <v>60945000</v>
      </c>
    </row>
    <row r="726" spans="1:7" x14ac:dyDescent="0.3">
      <c r="A726" s="32">
        <v>44927</v>
      </c>
      <c r="B726" t="s">
        <v>6</v>
      </c>
      <c r="C726" t="s">
        <v>56</v>
      </c>
      <c r="D726">
        <v>571</v>
      </c>
      <c r="E726">
        <v>85000</v>
      </c>
      <c r="F726">
        <v>2023</v>
      </c>
      <c r="G726">
        <v>48535000</v>
      </c>
    </row>
    <row r="727" spans="1:7" x14ac:dyDescent="0.3">
      <c r="A727" s="32">
        <v>44927</v>
      </c>
      <c r="B727" t="s">
        <v>6</v>
      </c>
      <c r="C727" t="s">
        <v>55</v>
      </c>
      <c r="D727">
        <v>522</v>
      </c>
      <c r="E727">
        <v>85000</v>
      </c>
      <c r="F727">
        <v>2023</v>
      </c>
      <c r="G727">
        <v>44370000</v>
      </c>
    </row>
    <row r="728" spans="1:7" x14ac:dyDescent="0.3">
      <c r="A728" s="32">
        <v>44927</v>
      </c>
      <c r="B728" t="s">
        <v>6</v>
      </c>
      <c r="C728" t="s">
        <v>42</v>
      </c>
      <c r="D728">
        <v>4241</v>
      </c>
      <c r="E728">
        <v>85000</v>
      </c>
      <c r="F728">
        <v>2023</v>
      </c>
      <c r="G728">
        <v>360485000</v>
      </c>
    </row>
    <row r="729" spans="1:7" x14ac:dyDescent="0.3">
      <c r="A729" s="32">
        <v>45292</v>
      </c>
      <c r="B729" t="s">
        <v>6</v>
      </c>
      <c r="C729" t="s">
        <v>54</v>
      </c>
      <c r="D729">
        <v>32275</v>
      </c>
      <c r="E729">
        <v>85000</v>
      </c>
      <c r="F729">
        <v>2024</v>
      </c>
      <c r="G729">
        <v>2743375000</v>
      </c>
    </row>
    <row r="730" spans="1:7" x14ac:dyDescent="0.3">
      <c r="A730" s="32">
        <v>45292</v>
      </c>
      <c r="B730" t="s">
        <v>6</v>
      </c>
      <c r="C730" t="s">
        <v>53</v>
      </c>
      <c r="D730">
        <v>15153</v>
      </c>
      <c r="E730">
        <v>85000</v>
      </c>
      <c r="F730">
        <v>2024</v>
      </c>
      <c r="G730">
        <v>1288005000</v>
      </c>
    </row>
    <row r="731" spans="1:7" x14ac:dyDescent="0.3">
      <c r="A731" s="32">
        <v>45292</v>
      </c>
      <c r="B731" t="s">
        <v>6</v>
      </c>
      <c r="C731" t="s">
        <v>52</v>
      </c>
      <c r="D731">
        <v>9244</v>
      </c>
      <c r="E731">
        <v>85000</v>
      </c>
      <c r="F731">
        <v>2024</v>
      </c>
      <c r="G731">
        <v>785740000</v>
      </c>
    </row>
    <row r="732" spans="1:7" x14ac:dyDescent="0.3">
      <c r="A732" s="32">
        <v>45292</v>
      </c>
      <c r="B732" t="s">
        <v>6</v>
      </c>
      <c r="C732" t="s">
        <v>51</v>
      </c>
      <c r="D732">
        <v>10753</v>
      </c>
      <c r="E732">
        <v>85000</v>
      </c>
      <c r="F732">
        <v>2024</v>
      </c>
      <c r="G732">
        <v>914005000</v>
      </c>
    </row>
    <row r="733" spans="1:7" x14ac:dyDescent="0.3">
      <c r="A733" s="32">
        <v>45292</v>
      </c>
      <c r="B733" t="s">
        <v>6</v>
      </c>
      <c r="C733" t="s">
        <v>50</v>
      </c>
      <c r="D733">
        <v>2505</v>
      </c>
      <c r="E733">
        <v>85000</v>
      </c>
      <c r="F733">
        <v>2024</v>
      </c>
      <c r="G733">
        <v>212925000</v>
      </c>
    </row>
    <row r="734" spans="1:7" x14ac:dyDescent="0.3">
      <c r="A734" s="32">
        <v>45292</v>
      </c>
      <c r="B734" t="s">
        <v>6</v>
      </c>
      <c r="C734" t="s">
        <v>49</v>
      </c>
      <c r="D734">
        <v>675</v>
      </c>
      <c r="E734">
        <v>85000</v>
      </c>
      <c r="F734">
        <v>2024</v>
      </c>
      <c r="G734">
        <v>57375000</v>
      </c>
    </row>
    <row r="735" spans="1:7" x14ac:dyDescent="0.3">
      <c r="A735" s="32">
        <v>45292</v>
      </c>
      <c r="B735" t="s">
        <v>6</v>
      </c>
      <c r="C735" t="s">
        <v>48</v>
      </c>
      <c r="D735">
        <v>413</v>
      </c>
      <c r="E735">
        <v>85000</v>
      </c>
      <c r="F735">
        <v>2024</v>
      </c>
      <c r="G735">
        <v>35105000</v>
      </c>
    </row>
    <row r="736" spans="1:7" x14ac:dyDescent="0.3">
      <c r="A736" s="32">
        <v>45292</v>
      </c>
      <c r="B736" t="s">
        <v>6</v>
      </c>
      <c r="C736" t="s">
        <v>47</v>
      </c>
      <c r="D736">
        <v>574</v>
      </c>
      <c r="E736">
        <v>85000</v>
      </c>
      <c r="F736">
        <v>2024</v>
      </c>
      <c r="G736">
        <v>48790000</v>
      </c>
    </row>
    <row r="737" spans="1:7" x14ac:dyDescent="0.3">
      <c r="A737" s="32">
        <v>45292</v>
      </c>
      <c r="B737" t="s">
        <v>6</v>
      </c>
      <c r="C737" t="s">
        <v>46</v>
      </c>
      <c r="D737">
        <v>1469</v>
      </c>
      <c r="E737">
        <v>85000</v>
      </c>
      <c r="F737">
        <v>2024</v>
      </c>
      <c r="G737">
        <v>124865000</v>
      </c>
    </row>
    <row r="738" spans="1:7" x14ac:dyDescent="0.3">
      <c r="A738" s="32">
        <v>45292</v>
      </c>
      <c r="B738" t="s">
        <v>6</v>
      </c>
      <c r="C738" t="s">
        <v>45</v>
      </c>
      <c r="D738">
        <v>284</v>
      </c>
      <c r="E738">
        <v>85000</v>
      </c>
      <c r="F738">
        <v>2024</v>
      </c>
      <c r="G738">
        <v>24140000</v>
      </c>
    </row>
    <row r="739" spans="1:7" x14ac:dyDescent="0.3">
      <c r="A739" s="32">
        <v>45292</v>
      </c>
      <c r="B739" t="s">
        <v>6</v>
      </c>
      <c r="C739" t="s">
        <v>44</v>
      </c>
      <c r="D739">
        <v>810</v>
      </c>
      <c r="E739">
        <v>85000</v>
      </c>
      <c r="F739">
        <v>2024</v>
      </c>
      <c r="G739">
        <v>68850000</v>
      </c>
    </row>
    <row r="740" spans="1:7" x14ac:dyDescent="0.3">
      <c r="A740" s="32">
        <v>45292</v>
      </c>
      <c r="B740" t="s">
        <v>6</v>
      </c>
      <c r="C740" t="s">
        <v>43</v>
      </c>
      <c r="D740">
        <v>524</v>
      </c>
      <c r="E740">
        <v>85000</v>
      </c>
      <c r="F740">
        <v>2024</v>
      </c>
      <c r="G740">
        <v>44540000</v>
      </c>
    </row>
    <row r="741" spans="1:7" x14ac:dyDescent="0.3">
      <c r="A741" s="32">
        <v>45292</v>
      </c>
      <c r="B741" t="s">
        <v>6</v>
      </c>
      <c r="C741" t="s">
        <v>42</v>
      </c>
      <c r="D741">
        <v>6664</v>
      </c>
      <c r="E741">
        <v>85000</v>
      </c>
      <c r="F741">
        <v>2024</v>
      </c>
      <c r="G741">
        <v>566440000</v>
      </c>
    </row>
    <row r="742" spans="1:7" x14ac:dyDescent="0.3">
      <c r="A742" s="32">
        <v>44593</v>
      </c>
      <c r="B742" t="s">
        <v>6</v>
      </c>
      <c r="C742" t="s">
        <v>48</v>
      </c>
      <c r="D742">
        <v>7773</v>
      </c>
      <c r="E742">
        <v>85000</v>
      </c>
      <c r="F742">
        <v>2022</v>
      </c>
      <c r="G742">
        <v>660705000</v>
      </c>
    </row>
    <row r="743" spans="1:7" x14ac:dyDescent="0.3">
      <c r="A743" s="32">
        <v>44593</v>
      </c>
      <c r="B743" t="s">
        <v>6</v>
      </c>
      <c r="C743" t="s">
        <v>49</v>
      </c>
      <c r="D743">
        <v>6122</v>
      </c>
      <c r="E743">
        <v>85000</v>
      </c>
      <c r="F743">
        <v>2022</v>
      </c>
      <c r="G743">
        <v>520370000</v>
      </c>
    </row>
    <row r="744" spans="1:7" x14ac:dyDescent="0.3">
      <c r="A744" s="32">
        <v>44593</v>
      </c>
      <c r="B744" t="s">
        <v>6</v>
      </c>
      <c r="C744" t="s">
        <v>50</v>
      </c>
      <c r="D744">
        <v>4431</v>
      </c>
      <c r="E744">
        <v>85000</v>
      </c>
      <c r="F744">
        <v>2022</v>
      </c>
      <c r="G744">
        <v>376635000</v>
      </c>
    </row>
    <row r="745" spans="1:7" x14ac:dyDescent="0.3">
      <c r="A745" s="32">
        <v>44593</v>
      </c>
      <c r="B745" t="s">
        <v>6</v>
      </c>
      <c r="C745" t="s">
        <v>52</v>
      </c>
      <c r="D745">
        <v>2232</v>
      </c>
      <c r="E745">
        <v>85000</v>
      </c>
      <c r="F745">
        <v>2022</v>
      </c>
      <c r="G745">
        <v>189720000</v>
      </c>
    </row>
    <row r="746" spans="1:7" x14ac:dyDescent="0.3">
      <c r="A746" s="32">
        <v>44593</v>
      </c>
      <c r="B746" t="s">
        <v>6</v>
      </c>
      <c r="C746" t="s">
        <v>57</v>
      </c>
      <c r="D746">
        <v>1428</v>
      </c>
      <c r="E746">
        <v>85000</v>
      </c>
      <c r="F746">
        <v>2022</v>
      </c>
      <c r="G746">
        <v>121380000</v>
      </c>
    </row>
    <row r="747" spans="1:7" x14ac:dyDescent="0.3">
      <c r="A747" s="32">
        <v>44593</v>
      </c>
      <c r="B747" t="s">
        <v>6</v>
      </c>
      <c r="C747" t="s">
        <v>54</v>
      </c>
      <c r="D747">
        <v>3911</v>
      </c>
      <c r="E747">
        <v>85000</v>
      </c>
      <c r="F747">
        <v>2022</v>
      </c>
      <c r="G747">
        <v>332435000</v>
      </c>
    </row>
    <row r="748" spans="1:7" x14ac:dyDescent="0.3">
      <c r="A748" s="32">
        <v>44593</v>
      </c>
      <c r="B748" t="s">
        <v>6</v>
      </c>
      <c r="C748" t="s">
        <v>53</v>
      </c>
      <c r="D748">
        <v>1560</v>
      </c>
      <c r="E748">
        <v>85000</v>
      </c>
      <c r="F748">
        <v>2022</v>
      </c>
      <c r="G748">
        <v>132600000</v>
      </c>
    </row>
    <row r="749" spans="1:7" x14ac:dyDescent="0.3">
      <c r="A749" s="32">
        <v>44593</v>
      </c>
      <c r="B749" t="s">
        <v>6</v>
      </c>
      <c r="C749" t="s">
        <v>43</v>
      </c>
      <c r="D749">
        <v>1128</v>
      </c>
      <c r="E749">
        <v>85000</v>
      </c>
      <c r="F749">
        <v>2022</v>
      </c>
      <c r="G749">
        <v>95880000</v>
      </c>
    </row>
    <row r="750" spans="1:7" x14ac:dyDescent="0.3">
      <c r="A750" s="32">
        <v>44593</v>
      </c>
      <c r="B750" t="s">
        <v>6</v>
      </c>
      <c r="C750" t="s">
        <v>51</v>
      </c>
      <c r="D750">
        <v>1372</v>
      </c>
      <c r="E750">
        <v>85000</v>
      </c>
      <c r="F750">
        <v>2022</v>
      </c>
      <c r="G750">
        <v>116620000</v>
      </c>
    </row>
    <row r="751" spans="1:7" x14ac:dyDescent="0.3">
      <c r="A751" s="32">
        <v>44593</v>
      </c>
      <c r="B751" t="s">
        <v>6</v>
      </c>
      <c r="C751" t="s">
        <v>56</v>
      </c>
      <c r="D751">
        <v>1149</v>
      </c>
      <c r="E751">
        <v>85000</v>
      </c>
      <c r="F751">
        <v>2022</v>
      </c>
      <c r="G751">
        <v>97665000</v>
      </c>
    </row>
    <row r="752" spans="1:7" x14ac:dyDescent="0.3">
      <c r="A752" s="32">
        <v>44593</v>
      </c>
      <c r="B752" t="s">
        <v>6</v>
      </c>
      <c r="C752" t="s">
        <v>55</v>
      </c>
      <c r="D752">
        <v>583</v>
      </c>
      <c r="E752">
        <v>85000</v>
      </c>
      <c r="F752">
        <v>2022</v>
      </c>
      <c r="G752">
        <v>49555000</v>
      </c>
    </row>
    <row r="753" spans="1:7" x14ac:dyDescent="0.3">
      <c r="A753" s="32">
        <v>44593</v>
      </c>
      <c r="B753" t="s">
        <v>6</v>
      </c>
      <c r="C753" t="s">
        <v>42</v>
      </c>
      <c r="D753">
        <v>4033</v>
      </c>
      <c r="E753">
        <v>85000</v>
      </c>
      <c r="F753">
        <v>2022</v>
      </c>
      <c r="G753">
        <v>342805000</v>
      </c>
    </row>
    <row r="754" spans="1:7" x14ac:dyDescent="0.3">
      <c r="A754" s="32">
        <v>44958</v>
      </c>
      <c r="B754" t="s">
        <v>6</v>
      </c>
      <c r="C754" t="s">
        <v>54</v>
      </c>
      <c r="D754">
        <v>17762</v>
      </c>
      <c r="E754">
        <v>85000</v>
      </c>
      <c r="F754">
        <v>2023</v>
      </c>
      <c r="G754">
        <v>1509770000</v>
      </c>
    </row>
    <row r="755" spans="1:7" x14ac:dyDescent="0.3">
      <c r="A755" s="32">
        <v>44958</v>
      </c>
      <c r="B755" t="s">
        <v>6</v>
      </c>
      <c r="C755" t="s">
        <v>49</v>
      </c>
      <c r="D755">
        <v>3848</v>
      </c>
      <c r="E755">
        <v>85000</v>
      </c>
      <c r="F755">
        <v>2023</v>
      </c>
      <c r="G755">
        <v>327080000</v>
      </c>
    </row>
    <row r="756" spans="1:7" x14ac:dyDescent="0.3">
      <c r="A756" s="32">
        <v>44958</v>
      </c>
      <c r="B756" t="s">
        <v>6</v>
      </c>
      <c r="C756" t="s">
        <v>48</v>
      </c>
      <c r="D756">
        <v>5863</v>
      </c>
      <c r="E756">
        <v>85000</v>
      </c>
      <c r="F756">
        <v>2023</v>
      </c>
      <c r="G756">
        <v>498355000</v>
      </c>
    </row>
    <row r="757" spans="1:7" x14ac:dyDescent="0.3">
      <c r="A757" s="32">
        <v>44958</v>
      </c>
      <c r="B757" t="s">
        <v>6</v>
      </c>
      <c r="C757" t="s">
        <v>50</v>
      </c>
      <c r="D757">
        <v>6003</v>
      </c>
      <c r="E757">
        <v>85000</v>
      </c>
      <c r="F757">
        <v>2023</v>
      </c>
      <c r="G757">
        <v>510255000</v>
      </c>
    </row>
    <row r="758" spans="1:7" x14ac:dyDescent="0.3">
      <c r="A758" s="32">
        <v>44958</v>
      </c>
      <c r="B758" t="s">
        <v>6</v>
      </c>
      <c r="C758" t="s">
        <v>53</v>
      </c>
      <c r="D758">
        <v>12671</v>
      </c>
      <c r="E758">
        <v>85000</v>
      </c>
      <c r="F758">
        <v>2023</v>
      </c>
      <c r="G758">
        <v>1077035000</v>
      </c>
    </row>
    <row r="759" spans="1:7" x14ac:dyDescent="0.3">
      <c r="A759" s="32">
        <v>44958</v>
      </c>
      <c r="B759" t="s">
        <v>6</v>
      </c>
      <c r="C759" t="s">
        <v>52</v>
      </c>
      <c r="D759">
        <v>10069</v>
      </c>
      <c r="E759">
        <v>85000</v>
      </c>
      <c r="F759">
        <v>2023</v>
      </c>
      <c r="G759">
        <v>855865000</v>
      </c>
    </row>
    <row r="760" spans="1:7" x14ac:dyDescent="0.3">
      <c r="A760" s="32">
        <v>44958</v>
      </c>
      <c r="B760" t="s">
        <v>6</v>
      </c>
      <c r="C760" t="s">
        <v>51</v>
      </c>
      <c r="D760">
        <v>2537</v>
      </c>
      <c r="E760">
        <v>85000</v>
      </c>
      <c r="F760">
        <v>2023</v>
      </c>
      <c r="G760">
        <v>215645000</v>
      </c>
    </row>
    <row r="761" spans="1:7" x14ac:dyDescent="0.3">
      <c r="A761" s="32">
        <v>44958</v>
      </c>
      <c r="B761" t="s">
        <v>6</v>
      </c>
      <c r="C761" t="s">
        <v>47</v>
      </c>
      <c r="D761">
        <v>1232</v>
      </c>
      <c r="E761">
        <v>85000</v>
      </c>
      <c r="F761">
        <v>2023</v>
      </c>
      <c r="G761">
        <v>104720000</v>
      </c>
    </row>
    <row r="762" spans="1:7" x14ac:dyDescent="0.3">
      <c r="A762" s="32">
        <v>44958</v>
      </c>
      <c r="B762" t="s">
        <v>6</v>
      </c>
      <c r="C762" t="s">
        <v>43</v>
      </c>
      <c r="D762">
        <v>79</v>
      </c>
      <c r="E762">
        <v>85000</v>
      </c>
      <c r="F762">
        <v>2023</v>
      </c>
      <c r="G762">
        <v>6715000</v>
      </c>
    </row>
    <row r="763" spans="1:7" x14ac:dyDescent="0.3">
      <c r="A763" s="32">
        <v>44958</v>
      </c>
      <c r="B763" t="s">
        <v>6</v>
      </c>
      <c r="C763" t="s">
        <v>57</v>
      </c>
      <c r="D763">
        <v>488</v>
      </c>
      <c r="E763">
        <v>85000</v>
      </c>
      <c r="F763">
        <v>2023</v>
      </c>
      <c r="G763">
        <v>41480000</v>
      </c>
    </row>
    <row r="764" spans="1:7" x14ac:dyDescent="0.3">
      <c r="A764" s="32">
        <v>44958</v>
      </c>
      <c r="B764" t="s">
        <v>6</v>
      </c>
      <c r="C764" t="s">
        <v>56</v>
      </c>
      <c r="D764">
        <v>337</v>
      </c>
      <c r="E764">
        <v>85000</v>
      </c>
      <c r="F764">
        <v>2023</v>
      </c>
      <c r="G764">
        <v>28645000</v>
      </c>
    </row>
    <row r="765" spans="1:7" x14ac:dyDescent="0.3">
      <c r="A765" s="32">
        <v>44958</v>
      </c>
      <c r="B765" t="s">
        <v>6</v>
      </c>
      <c r="C765" t="s">
        <v>55</v>
      </c>
      <c r="D765">
        <v>308</v>
      </c>
      <c r="E765">
        <v>85000</v>
      </c>
      <c r="F765">
        <v>2023</v>
      </c>
      <c r="G765">
        <v>26180000</v>
      </c>
    </row>
    <row r="766" spans="1:7" x14ac:dyDescent="0.3">
      <c r="A766" s="32">
        <v>44958</v>
      </c>
      <c r="B766" t="s">
        <v>6</v>
      </c>
      <c r="C766" t="s">
        <v>42</v>
      </c>
      <c r="D766">
        <v>4874</v>
      </c>
      <c r="E766">
        <v>85000</v>
      </c>
      <c r="F766">
        <v>2023</v>
      </c>
      <c r="G766">
        <v>414290000</v>
      </c>
    </row>
    <row r="767" spans="1:7" x14ac:dyDescent="0.3">
      <c r="A767" s="32">
        <v>45323</v>
      </c>
      <c r="B767" t="s">
        <v>6</v>
      </c>
      <c r="C767" t="s">
        <v>54</v>
      </c>
      <c r="D767">
        <v>33967</v>
      </c>
      <c r="E767">
        <v>85000</v>
      </c>
      <c r="F767">
        <v>2024</v>
      </c>
      <c r="G767">
        <v>2887195000</v>
      </c>
    </row>
    <row r="768" spans="1:7" x14ac:dyDescent="0.3">
      <c r="A768" s="32">
        <v>45323</v>
      </c>
      <c r="B768" t="s">
        <v>6</v>
      </c>
      <c r="C768" t="s">
        <v>53</v>
      </c>
      <c r="D768">
        <v>14431</v>
      </c>
      <c r="E768">
        <v>85000</v>
      </c>
      <c r="F768">
        <v>2024</v>
      </c>
      <c r="G768">
        <v>1226635000</v>
      </c>
    </row>
    <row r="769" spans="1:7" x14ac:dyDescent="0.3">
      <c r="A769" s="32">
        <v>45323</v>
      </c>
      <c r="B769" t="s">
        <v>6</v>
      </c>
      <c r="C769" t="s">
        <v>52</v>
      </c>
      <c r="D769">
        <v>8957</v>
      </c>
      <c r="E769">
        <v>85000</v>
      </c>
      <c r="F769">
        <v>2024</v>
      </c>
      <c r="G769">
        <v>761345000</v>
      </c>
    </row>
    <row r="770" spans="1:7" x14ac:dyDescent="0.3">
      <c r="A770" s="32">
        <v>45323</v>
      </c>
      <c r="B770" t="s">
        <v>6</v>
      </c>
      <c r="C770" t="s">
        <v>51</v>
      </c>
      <c r="D770">
        <v>11603</v>
      </c>
      <c r="E770">
        <v>85000</v>
      </c>
      <c r="F770">
        <v>2024</v>
      </c>
      <c r="G770">
        <v>986255000</v>
      </c>
    </row>
    <row r="771" spans="1:7" x14ac:dyDescent="0.3">
      <c r="A771" s="32">
        <v>45323</v>
      </c>
      <c r="B771" t="s">
        <v>6</v>
      </c>
      <c r="C771" t="s">
        <v>50</v>
      </c>
      <c r="D771">
        <v>2577</v>
      </c>
      <c r="E771">
        <v>85000</v>
      </c>
      <c r="F771">
        <v>2024</v>
      </c>
      <c r="G771">
        <v>219045000</v>
      </c>
    </row>
    <row r="772" spans="1:7" x14ac:dyDescent="0.3">
      <c r="A772" s="32">
        <v>45323</v>
      </c>
      <c r="B772" t="s">
        <v>6</v>
      </c>
      <c r="C772" t="s">
        <v>49</v>
      </c>
      <c r="D772">
        <v>652</v>
      </c>
      <c r="E772">
        <v>85000</v>
      </c>
      <c r="F772">
        <v>2024</v>
      </c>
      <c r="G772">
        <v>55420000</v>
      </c>
    </row>
    <row r="773" spans="1:7" x14ac:dyDescent="0.3">
      <c r="A773" s="32">
        <v>45323</v>
      </c>
      <c r="B773" t="s">
        <v>6</v>
      </c>
      <c r="C773" t="s">
        <v>48</v>
      </c>
      <c r="D773">
        <v>323</v>
      </c>
      <c r="E773">
        <v>85000</v>
      </c>
      <c r="F773">
        <v>2024</v>
      </c>
      <c r="G773">
        <v>27455000</v>
      </c>
    </row>
    <row r="774" spans="1:7" x14ac:dyDescent="0.3">
      <c r="A774" s="32">
        <v>45323</v>
      </c>
      <c r="B774" t="s">
        <v>6</v>
      </c>
      <c r="C774" t="s">
        <v>47</v>
      </c>
      <c r="D774">
        <v>649</v>
      </c>
      <c r="E774">
        <v>85000</v>
      </c>
      <c r="F774">
        <v>2024</v>
      </c>
      <c r="G774">
        <v>55165000</v>
      </c>
    </row>
    <row r="775" spans="1:7" x14ac:dyDescent="0.3">
      <c r="A775" s="32">
        <v>45323</v>
      </c>
      <c r="B775" t="s">
        <v>6</v>
      </c>
      <c r="C775" t="s">
        <v>46</v>
      </c>
      <c r="D775">
        <v>1334</v>
      </c>
      <c r="E775">
        <v>85000</v>
      </c>
      <c r="F775">
        <v>2024</v>
      </c>
      <c r="G775">
        <v>113390000</v>
      </c>
    </row>
    <row r="776" spans="1:7" x14ac:dyDescent="0.3">
      <c r="A776" s="32">
        <v>45323</v>
      </c>
      <c r="B776" t="s">
        <v>6</v>
      </c>
      <c r="C776" t="s">
        <v>45</v>
      </c>
      <c r="D776">
        <v>219</v>
      </c>
      <c r="E776">
        <v>85000</v>
      </c>
      <c r="F776">
        <v>2024</v>
      </c>
      <c r="G776">
        <v>18615000</v>
      </c>
    </row>
    <row r="777" spans="1:7" x14ac:dyDescent="0.3">
      <c r="A777" s="32">
        <v>45323</v>
      </c>
      <c r="B777" t="s">
        <v>6</v>
      </c>
      <c r="C777" t="s">
        <v>44</v>
      </c>
      <c r="D777">
        <v>624</v>
      </c>
      <c r="E777">
        <v>85000</v>
      </c>
      <c r="F777">
        <v>2024</v>
      </c>
      <c r="G777">
        <v>53040000</v>
      </c>
    </row>
    <row r="778" spans="1:7" x14ac:dyDescent="0.3">
      <c r="A778" s="32">
        <v>45323</v>
      </c>
      <c r="B778" t="s">
        <v>6</v>
      </c>
      <c r="C778" t="s">
        <v>43</v>
      </c>
      <c r="D778">
        <v>473</v>
      </c>
      <c r="E778">
        <v>85000</v>
      </c>
      <c r="F778">
        <v>2024</v>
      </c>
      <c r="G778">
        <v>40205000</v>
      </c>
    </row>
    <row r="779" spans="1:7" x14ac:dyDescent="0.3">
      <c r="A779" s="32">
        <v>45323</v>
      </c>
      <c r="B779" t="s">
        <v>6</v>
      </c>
      <c r="C779" t="s">
        <v>42</v>
      </c>
      <c r="D779">
        <v>6154</v>
      </c>
      <c r="E779">
        <v>85000</v>
      </c>
      <c r="F779">
        <v>2024</v>
      </c>
      <c r="G779">
        <v>523090000</v>
      </c>
    </row>
    <row r="780" spans="1:7" x14ac:dyDescent="0.3">
      <c r="A780" s="32">
        <v>44621</v>
      </c>
      <c r="B780" t="s">
        <v>6</v>
      </c>
      <c r="C780" t="s">
        <v>48</v>
      </c>
      <c r="D780">
        <v>13652</v>
      </c>
      <c r="E780">
        <v>85000</v>
      </c>
      <c r="F780">
        <v>2022</v>
      </c>
      <c r="G780">
        <v>1160420000</v>
      </c>
    </row>
    <row r="781" spans="1:7" x14ac:dyDescent="0.3">
      <c r="A781" s="32">
        <v>44621</v>
      </c>
      <c r="B781" t="s">
        <v>6</v>
      </c>
      <c r="C781" t="s">
        <v>49</v>
      </c>
      <c r="D781">
        <v>8586</v>
      </c>
      <c r="E781">
        <v>85000</v>
      </c>
      <c r="F781">
        <v>2022</v>
      </c>
      <c r="G781">
        <v>729810000</v>
      </c>
    </row>
    <row r="782" spans="1:7" x14ac:dyDescent="0.3">
      <c r="A782" s="32">
        <v>44621</v>
      </c>
      <c r="B782" t="s">
        <v>6</v>
      </c>
      <c r="C782" t="s">
        <v>50</v>
      </c>
      <c r="D782">
        <v>6666</v>
      </c>
      <c r="E782">
        <v>85000</v>
      </c>
      <c r="F782">
        <v>2022</v>
      </c>
      <c r="G782">
        <v>566610000</v>
      </c>
    </row>
    <row r="783" spans="1:7" x14ac:dyDescent="0.3">
      <c r="A783" s="32">
        <v>44621</v>
      </c>
      <c r="B783" t="s">
        <v>6</v>
      </c>
      <c r="C783" t="s">
        <v>52</v>
      </c>
      <c r="D783">
        <v>2232</v>
      </c>
      <c r="E783">
        <v>85000</v>
      </c>
      <c r="F783">
        <v>2022</v>
      </c>
      <c r="G783">
        <v>189720000</v>
      </c>
    </row>
    <row r="784" spans="1:7" x14ac:dyDescent="0.3">
      <c r="A784" s="32">
        <v>44621</v>
      </c>
      <c r="B784" t="s">
        <v>6</v>
      </c>
      <c r="C784" t="s">
        <v>57</v>
      </c>
      <c r="D784">
        <v>2065</v>
      </c>
      <c r="E784">
        <v>85000</v>
      </c>
      <c r="F784">
        <v>2022</v>
      </c>
      <c r="G784">
        <v>175525000</v>
      </c>
    </row>
    <row r="785" spans="1:7" x14ac:dyDescent="0.3">
      <c r="A785" s="32">
        <v>44621</v>
      </c>
      <c r="B785" t="s">
        <v>6</v>
      </c>
      <c r="C785" t="s">
        <v>54</v>
      </c>
      <c r="D785">
        <v>9143</v>
      </c>
      <c r="E785">
        <v>85000</v>
      </c>
      <c r="F785">
        <v>2022</v>
      </c>
      <c r="G785">
        <v>777155000</v>
      </c>
    </row>
    <row r="786" spans="1:7" x14ac:dyDescent="0.3">
      <c r="A786" s="32">
        <v>44621</v>
      </c>
      <c r="B786" t="s">
        <v>6</v>
      </c>
      <c r="C786" t="s">
        <v>53</v>
      </c>
      <c r="D786">
        <v>2391</v>
      </c>
      <c r="E786">
        <v>85000</v>
      </c>
      <c r="F786">
        <v>2022</v>
      </c>
      <c r="G786">
        <v>203235000</v>
      </c>
    </row>
    <row r="787" spans="1:7" x14ac:dyDescent="0.3">
      <c r="A787" s="32">
        <v>44621</v>
      </c>
      <c r="B787" t="s">
        <v>6</v>
      </c>
      <c r="C787" t="s">
        <v>43</v>
      </c>
      <c r="D787">
        <v>1413</v>
      </c>
      <c r="E787">
        <v>85000</v>
      </c>
      <c r="F787">
        <v>2022</v>
      </c>
      <c r="G787">
        <v>120105000</v>
      </c>
    </row>
    <row r="788" spans="1:7" x14ac:dyDescent="0.3">
      <c r="A788" s="32">
        <v>44621</v>
      </c>
      <c r="B788" t="s">
        <v>6</v>
      </c>
      <c r="C788" t="s">
        <v>51</v>
      </c>
      <c r="D788">
        <v>855</v>
      </c>
      <c r="E788">
        <v>85000</v>
      </c>
      <c r="F788">
        <v>2022</v>
      </c>
      <c r="G788">
        <v>72675000</v>
      </c>
    </row>
    <row r="789" spans="1:7" x14ac:dyDescent="0.3">
      <c r="A789" s="32">
        <v>44621</v>
      </c>
      <c r="B789" t="s">
        <v>6</v>
      </c>
      <c r="C789" t="s">
        <v>56</v>
      </c>
      <c r="D789">
        <v>1013</v>
      </c>
      <c r="E789">
        <v>85000</v>
      </c>
      <c r="F789">
        <v>2022</v>
      </c>
      <c r="G789">
        <v>86105000</v>
      </c>
    </row>
    <row r="790" spans="1:7" x14ac:dyDescent="0.3">
      <c r="A790" s="32">
        <v>44621</v>
      </c>
      <c r="B790" t="s">
        <v>6</v>
      </c>
      <c r="C790" t="s">
        <v>55</v>
      </c>
      <c r="D790">
        <v>1052</v>
      </c>
      <c r="E790">
        <v>85000</v>
      </c>
      <c r="F790">
        <v>2022</v>
      </c>
      <c r="G790">
        <v>89420000</v>
      </c>
    </row>
    <row r="791" spans="1:7" x14ac:dyDescent="0.3">
      <c r="A791" s="32">
        <v>44621</v>
      </c>
      <c r="B791" t="s">
        <v>6</v>
      </c>
      <c r="C791" t="s">
        <v>42</v>
      </c>
      <c r="D791">
        <v>5330</v>
      </c>
      <c r="E791">
        <v>85000</v>
      </c>
      <c r="F791">
        <v>2022</v>
      </c>
      <c r="G791">
        <v>453050000</v>
      </c>
    </row>
    <row r="792" spans="1:7" x14ac:dyDescent="0.3">
      <c r="A792" s="32">
        <v>44986</v>
      </c>
      <c r="B792" t="s">
        <v>6</v>
      </c>
      <c r="C792" t="s">
        <v>54</v>
      </c>
      <c r="D792">
        <v>22398</v>
      </c>
      <c r="E792">
        <v>85000</v>
      </c>
      <c r="F792">
        <v>2023</v>
      </c>
      <c r="G792">
        <v>1903830000</v>
      </c>
    </row>
    <row r="793" spans="1:7" x14ac:dyDescent="0.3">
      <c r="A793" s="32">
        <v>44986</v>
      </c>
      <c r="B793" t="s">
        <v>6</v>
      </c>
      <c r="C793" t="s">
        <v>49</v>
      </c>
      <c r="D793">
        <v>4509</v>
      </c>
      <c r="E793">
        <v>85000</v>
      </c>
      <c r="F793">
        <v>2023</v>
      </c>
      <c r="G793">
        <v>383265000</v>
      </c>
    </row>
    <row r="794" spans="1:7" x14ac:dyDescent="0.3">
      <c r="A794" s="32">
        <v>44986</v>
      </c>
      <c r="B794" t="s">
        <v>6</v>
      </c>
      <c r="C794" t="s">
        <v>48</v>
      </c>
      <c r="D794">
        <v>6661</v>
      </c>
      <c r="E794">
        <v>85000</v>
      </c>
      <c r="F794">
        <v>2023</v>
      </c>
      <c r="G794">
        <v>566185000</v>
      </c>
    </row>
    <row r="795" spans="1:7" x14ac:dyDescent="0.3">
      <c r="A795" s="32">
        <v>44986</v>
      </c>
      <c r="B795" t="s">
        <v>6</v>
      </c>
      <c r="C795" t="s">
        <v>50</v>
      </c>
      <c r="D795">
        <v>9736</v>
      </c>
      <c r="E795">
        <v>85000</v>
      </c>
      <c r="F795">
        <v>2023</v>
      </c>
      <c r="G795">
        <v>827560000</v>
      </c>
    </row>
    <row r="796" spans="1:7" x14ac:dyDescent="0.3">
      <c r="A796" s="32">
        <v>44986</v>
      </c>
      <c r="B796" t="s">
        <v>6</v>
      </c>
      <c r="C796" t="s">
        <v>53</v>
      </c>
      <c r="D796">
        <v>16896</v>
      </c>
      <c r="E796">
        <v>85000</v>
      </c>
      <c r="F796">
        <v>2023</v>
      </c>
      <c r="G796">
        <v>1436160000</v>
      </c>
    </row>
    <row r="797" spans="1:7" x14ac:dyDescent="0.3">
      <c r="A797" s="32">
        <v>44986</v>
      </c>
      <c r="B797" t="s">
        <v>6</v>
      </c>
      <c r="C797" t="s">
        <v>52</v>
      </c>
      <c r="D797">
        <v>12180</v>
      </c>
      <c r="E797">
        <v>85000</v>
      </c>
      <c r="F797">
        <v>2023</v>
      </c>
      <c r="G797">
        <v>1035300000</v>
      </c>
    </row>
    <row r="798" spans="1:7" x14ac:dyDescent="0.3">
      <c r="A798" s="32">
        <v>44986</v>
      </c>
      <c r="B798" t="s">
        <v>6</v>
      </c>
      <c r="C798" t="s">
        <v>51</v>
      </c>
      <c r="D798">
        <v>4552</v>
      </c>
      <c r="E798">
        <v>85000</v>
      </c>
      <c r="F798">
        <v>2023</v>
      </c>
      <c r="G798">
        <v>386920000</v>
      </c>
    </row>
    <row r="799" spans="1:7" x14ac:dyDescent="0.3">
      <c r="A799" s="32">
        <v>44986</v>
      </c>
      <c r="B799" t="s">
        <v>6</v>
      </c>
      <c r="C799" t="s">
        <v>47</v>
      </c>
      <c r="D799">
        <v>1765</v>
      </c>
      <c r="E799">
        <v>85000</v>
      </c>
      <c r="F799">
        <v>2023</v>
      </c>
      <c r="G799">
        <v>150025000</v>
      </c>
    </row>
    <row r="800" spans="1:7" x14ac:dyDescent="0.3">
      <c r="A800" s="32">
        <v>44986</v>
      </c>
      <c r="B800" t="s">
        <v>6</v>
      </c>
      <c r="C800" t="s">
        <v>43</v>
      </c>
      <c r="D800">
        <v>1140</v>
      </c>
      <c r="E800">
        <v>85000</v>
      </c>
      <c r="F800">
        <v>2023</v>
      </c>
      <c r="G800">
        <v>96900000</v>
      </c>
    </row>
    <row r="801" spans="1:7" x14ac:dyDescent="0.3">
      <c r="A801" s="32">
        <v>44986</v>
      </c>
      <c r="B801" t="s">
        <v>6</v>
      </c>
      <c r="C801" t="s">
        <v>57</v>
      </c>
      <c r="D801">
        <v>584</v>
      </c>
      <c r="E801">
        <v>85000</v>
      </c>
      <c r="F801">
        <v>2023</v>
      </c>
      <c r="G801">
        <v>49640000</v>
      </c>
    </row>
    <row r="802" spans="1:7" x14ac:dyDescent="0.3">
      <c r="A802" s="32">
        <v>44986</v>
      </c>
      <c r="B802" t="s">
        <v>6</v>
      </c>
      <c r="C802" t="s">
        <v>56</v>
      </c>
      <c r="D802">
        <v>446</v>
      </c>
      <c r="E802">
        <v>85000</v>
      </c>
      <c r="F802">
        <v>2023</v>
      </c>
      <c r="G802">
        <v>37910000</v>
      </c>
    </row>
    <row r="803" spans="1:7" x14ac:dyDescent="0.3">
      <c r="A803" s="32">
        <v>44986</v>
      </c>
      <c r="B803" t="s">
        <v>6</v>
      </c>
      <c r="C803" t="s">
        <v>55</v>
      </c>
      <c r="D803">
        <v>350</v>
      </c>
      <c r="E803">
        <v>85000</v>
      </c>
      <c r="F803">
        <v>2023</v>
      </c>
      <c r="G803">
        <v>29750000</v>
      </c>
    </row>
    <row r="804" spans="1:7" x14ac:dyDescent="0.3">
      <c r="A804" s="32">
        <v>44986</v>
      </c>
      <c r="B804" t="s">
        <v>6</v>
      </c>
      <c r="C804" t="s">
        <v>42</v>
      </c>
      <c r="D804">
        <v>5089</v>
      </c>
      <c r="E804">
        <v>85000</v>
      </c>
      <c r="F804">
        <v>2023</v>
      </c>
      <c r="G804">
        <v>432565000</v>
      </c>
    </row>
    <row r="805" spans="1:7" x14ac:dyDescent="0.3">
      <c r="A805" s="32">
        <v>45352</v>
      </c>
      <c r="B805" t="s">
        <v>6</v>
      </c>
      <c r="C805" t="s">
        <v>54</v>
      </c>
      <c r="D805">
        <v>44630</v>
      </c>
      <c r="E805">
        <v>85000</v>
      </c>
      <c r="F805">
        <v>2024</v>
      </c>
      <c r="G805">
        <v>3793550000</v>
      </c>
    </row>
    <row r="806" spans="1:7" x14ac:dyDescent="0.3">
      <c r="A806" s="32">
        <v>45352</v>
      </c>
      <c r="B806" t="s">
        <v>6</v>
      </c>
      <c r="C806" t="s">
        <v>53</v>
      </c>
      <c r="D806">
        <v>26158</v>
      </c>
      <c r="E806">
        <v>85000</v>
      </c>
      <c r="F806">
        <v>2024</v>
      </c>
      <c r="G806">
        <v>2223430000</v>
      </c>
    </row>
    <row r="807" spans="1:7" x14ac:dyDescent="0.3">
      <c r="A807" s="32">
        <v>45352</v>
      </c>
      <c r="B807" t="s">
        <v>6</v>
      </c>
      <c r="C807" t="s">
        <v>52</v>
      </c>
      <c r="D807">
        <v>17012</v>
      </c>
      <c r="E807">
        <v>85000</v>
      </c>
      <c r="F807">
        <v>2024</v>
      </c>
      <c r="G807">
        <v>1446020000</v>
      </c>
    </row>
    <row r="808" spans="1:7" x14ac:dyDescent="0.3">
      <c r="A808" s="32">
        <v>45352</v>
      </c>
      <c r="B808" t="s">
        <v>6</v>
      </c>
      <c r="C808" t="s">
        <v>51</v>
      </c>
      <c r="D808">
        <v>17716</v>
      </c>
      <c r="E808">
        <v>85000</v>
      </c>
      <c r="F808">
        <v>2024</v>
      </c>
      <c r="G808">
        <v>1505860000</v>
      </c>
    </row>
    <row r="809" spans="1:7" x14ac:dyDescent="0.3">
      <c r="A809" s="32">
        <v>45352</v>
      </c>
      <c r="B809" t="s">
        <v>6</v>
      </c>
      <c r="C809" t="s">
        <v>50</v>
      </c>
      <c r="D809">
        <v>3108</v>
      </c>
      <c r="E809">
        <v>85000</v>
      </c>
      <c r="F809">
        <v>2024</v>
      </c>
      <c r="G809">
        <v>264180000</v>
      </c>
    </row>
    <row r="810" spans="1:7" x14ac:dyDescent="0.3">
      <c r="A810" s="32">
        <v>45352</v>
      </c>
      <c r="B810" t="s">
        <v>6</v>
      </c>
      <c r="C810" t="s">
        <v>49</v>
      </c>
      <c r="D810">
        <v>673</v>
      </c>
      <c r="E810">
        <v>85000</v>
      </c>
      <c r="F810">
        <v>2024</v>
      </c>
      <c r="G810">
        <v>57205000</v>
      </c>
    </row>
    <row r="811" spans="1:7" x14ac:dyDescent="0.3">
      <c r="A811" s="32">
        <v>45352</v>
      </c>
      <c r="B811" t="s">
        <v>6</v>
      </c>
      <c r="C811" t="s">
        <v>48</v>
      </c>
      <c r="D811">
        <v>316</v>
      </c>
      <c r="E811">
        <v>85000</v>
      </c>
      <c r="F811">
        <v>2024</v>
      </c>
      <c r="G811">
        <v>26860000</v>
      </c>
    </row>
    <row r="812" spans="1:7" x14ac:dyDescent="0.3">
      <c r="A812" s="32">
        <v>45352</v>
      </c>
      <c r="B812" t="s">
        <v>6</v>
      </c>
      <c r="C812" t="s">
        <v>47</v>
      </c>
      <c r="D812">
        <v>1218</v>
      </c>
      <c r="E812">
        <v>85000</v>
      </c>
      <c r="F812">
        <v>2024</v>
      </c>
      <c r="G812">
        <v>103530000</v>
      </c>
    </row>
    <row r="813" spans="1:7" x14ac:dyDescent="0.3">
      <c r="A813" s="32">
        <v>45352</v>
      </c>
      <c r="B813" t="s">
        <v>6</v>
      </c>
      <c r="C813" t="s">
        <v>46</v>
      </c>
      <c r="D813">
        <v>3070</v>
      </c>
      <c r="E813">
        <v>85000</v>
      </c>
      <c r="F813">
        <v>2024</v>
      </c>
      <c r="G813">
        <v>260950000</v>
      </c>
    </row>
    <row r="814" spans="1:7" x14ac:dyDescent="0.3">
      <c r="A814" s="32">
        <v>45352</v>
      </c>
      <c r="B814" t="s">
        <v>6</v>
      </c>
      <c r="C814" t="s">
        <v>45</v>
      </c>
      <c r="D814">
        <v>625</v>
      </c>
      <c r="E814">
        <v>85000</v>
      </c>
      <c r="F814">
        <v>2024</v>
      </c>
      <c r="G814">
        <v>53125000</v>
      </c>
    </row>
    <row r="815" spans="1:7" x14ac:dyDescent="0.3">
      <c r="A815" s="32">
        <v>45352</v>
      </c>
      <c r="B815" t="s">
        <v>6</v>
      </c>
      <c r="C815" t="s">
        <v>44</v>
      </c>
      <c r="D815">
        <v>3915</v>
      </c>
      <c r="E815">
        <v>85000</v>
      </c>
      <c r="F815">
        <v>2024</v>
      </c>
      <c r="G815">
        <v>332775000</v>
      </c>
    </row>
    <row r="816" spans="1:7" x14ac:dyDescent="0.3">
      <c r="A816" s="32">
        <v>45352</v>
      </c>
      <c r="B816" t="s">
        <v>6</v>
      </c>
      <c r="C816" t="s">
        <v>43</v>
      </c>
      <c r="D816">
        <v>585</v>
      </c>
      <c r="E816">
        <v>85000</v>
      </c>
      <c r="F816">
        <v>2024</v>
      </c>
      <c r="G816">
        <v>49725000</v>
      </c>
    </row>
    <row r="817" spans="1:7" x14ac:dyDescent="0.3">
      <c r="A817" s="32">
        <v>45352</v>
      </c>
      <c r="B817" t="s">
        <v>6</v>
      </c>
      <c r="C817" t="s">
        <v>42</v>
      </c>
      <c r="D817">
        <v>10579</v>
      </c>
      <c r="E817">
        <v>85000</v>
      </c>
      <c r="F817">
        <v>2024</v>
      </c>
      <c r="G817">
        <v>899215000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B1248-6FAB-4413-BEF5-47BC83611CC2}">
  <sheetPr codeName="Sheet20"/>
  <dimension ref="A3:G73"/>
  <sheetViews>
    <sheetView zoomScale="64" workbookViewId="0">
      <selection activeCell="A72" sqref="A72"/>
    </sheetView>
  </sheetViews>
  <sheetFormatPr defaultRowHeight="14.4" x14ac:dyDescent="0.3"/>
  <cols>
    <col min="1" max="1" width="34.6640625" bestFit="1" customWidth="1"/>
    <col min="2" max="2" width="17" bestFit="1" customWidth="1"/>
    <col min="3" max="3" width="7.44140625" bestFit="1" customWidth="1"/>
    <col min="4" max="4" width="8.44140625" bestFit="1" customWidth="1"/>
    <col min="5" max="5" width="11.21875" bestFit="1" customWidth="1"/>
    <col min="6" max="7" width="11.6640625" customWidth="1"/>
    <col min="8" max="13" width="7" bestFit="1" customWidth="1"/>
    <col min="14" max="14" width="11.109375" bestFit="1" customWidth="1"/>
    <col min="15" max="36" width="16.21875" bestFit="1" customWidth="1"/>
    <col min="37" max="37" width="11.109375" bestFit="1" customWidth="1"/>
  </cols>
  <sheetData>
    <row r="3" spans="1:7" x14ac:dyDescent="0.3">
      <c r="B3" s="4" t="s">
        <v>84</v>
      </c>
    </row>
    <row r="4" spans="1:7" x14ac:dyDescent="0.3">
      <c r="B4">
        <v>2022</v>
      </c>
      <c r="C4">
        <v>2023</v>
      </c>
      <c r="D4">
        <v>2024</v>
      </c>
      <c r="E4" t="s">
        <v>75</v>
      </c>
      <c r="G4" t="s">
        <v>124</v>
      </c>
    </row>
    <row r="5" spans="1:7" x14ac:dyDescent="0.3">
      <c r="A5" t="s">
        <v>143</v>
      </c>
      <c r="B5">
        <v>271150</v>
      </c>
      <c r="C5">
        <v>775368</v>
      </c>
      <c r="D5">
        <v>1019593</v>
      </c>
      <c r="E5">
        <v>2066111</v>
      </c>
      <c r="G5" s="81">
        <f>(D5/C5) - 1</f>
        <v>0.31497946781399278</v>
      </c>
    </row>
    <row r="40" spans="1:5" x14ac:dyDescent="0.3">
      <c r="A40" s="4" t="s">
        <v>143</v>
      </c>
      <c r="B40" s="4" t="s">
        <v>84</v>
      </c>
    </row>
    <row r="41" spans="1:5" x14ac:dyDescent="0.3">
      <c r="A41" s="4" t="s">
        <v>76</v>
      </c>
      <c r="B41">
        <v>2022</v>
      </c>
      <c r="C41">
        <v>2023</v>
      </c>
      <c r="D41">
        <v>2024</v>
      </c>
      <c r="E41" t="s">
        <v>75</v>
      </c>
    </row>
    <row r="42" spans="1:5" x14ac:dyDescent="0.3">
      <c r="A42" s="5" t="s">
        <v>94</v>
      </c>
      <c r="B42">
        <v>31672</v>
      </c>
      <c r="C42">
        <v>68116</v>
      </c>
      <c r="D42">
        <v>89311</v>
      </c>
      <c r="E42">
        <v>189099</v>
      </c>
    </row>
    <row r="43" spans="1:5" x14ac:dyDescent="0.3">
      <c r="A43" s="5" t="s">
        <v>95</v>
      </c>
      <c r="B43">
        <v>38171</v>
      </c>
      <c r="C43">
        <v>70827</v>
      </c>
      <c r="D43">
        <v>89051</v>
      </c>
      <c r="E43">
        <v>198049</v>
      </c>
    </row>
    <row r="44" spans="1:5" x14ac:dyDescent="0.3">
      <c r="A44" s="5" t="s">
        <v>96</v>
      </c>
      <c r="B44">
        <v>58118</v>
      </c>
      <c r="C44">
        <v>95126</v>
      </c>
      <c r="D44">
        <v>138343</v>
      </c>
      <c r="E44">
        <v>291587</v>
      </c>
    </row>
    <row r="45" spans="1:5" x14ac:dyDescent="0.3">
      <c r="A45" s="5" t="s">
        <v>97</v>
      </c>
      <c r="B45">
        <v>6315</v>
      </c>
      <c r="C45">
        <v>55524</v>
      </c>
      <c r="D45">
        <v>72818</v>
      </c>
      <c r="E45">
        <v>134657</v>
      </c>
    </row>
    <row r="46" spans="1:5" x14ac:dyDescent="0.3">
      <c r="A46" s="5" t="s">
        <v>98</v>
      </c>
      <c r="B46">
        <v>1499</v>
      </c>
      <c r="C46">
        <v>45373</v>
      </c>
      <c r="D46">
        <v>112997</v>
      </c>
      <c r="E46">
        <v>159869</v>
      </c>
    </row>
    <row r="47" spans="1:5" x14ac:dyDescent="0.3">
      <c r="A47" s="5" t="s">
        <v>99</v>
      </c>
      <c r="B47">
        <v>5487</v>
      </c>
      <c r="C47">
        <v>47591</v>
      </c>
      <c r="D47">
        <v>53631</v>
      </c>
      <c r="E47">
        <v>106709</v>
      </c>
    </row>
    <row r="48" spans="1:5" x14ac:dyDescent="0.3">
      <c r="A48" s="5" t="s">
        <v>100</v>
      </c>
      <c r="B48">
        <v>15794</v>
      </c>
      <c r="C48">
        <v>50010</v>
      </c>
      <c r="D48">
        <v>61622</v>
      </c>
      <c r="E48">
        <v>127426</v>
      </c>
    </row>
    <row r="49" spans="1:5" x14ac:dyDescent="0.3">
      <c r="A49" s="5" t="s">
        <v>101</v>
      </c>
      <c r="B49">
        <v>17153</v>
      </c>
      <c r="C49">
        <v>55584</v>
      </c>
      <c r="D49">
        <v>69224</v>
      </c>
      <c r="E49">
        <v>141961</v>
      </c>
    </row>
    <row r="50" spans="1:5" x14ac:dyDescent="0.3">
      <c r="A50" s="5" t="s">
        <v>102</v>
      </c>
      <c r="B50">
        <v>19351</v>
      </c>
      <c r="C50">
        <v>56828</v>
      </c>
      <c r="D50">
        <v>69793</v>
      </c>
      <c r="E50">
        <v>145972</v>
      </c>
    </row>
    <row r="51" spans="1:5" x14ac:dyDescent="0.3">
      <c r="A51" s="5" t="s">
        <v>103</v>
      </c>
      <c r="B51">
        <v>22190</v>
      </c>
      <c r="C51">
        <v>81162</v>
      </c>
      <c r="D51">
        <v>81833</v>
      </c>
      <c r="E51">
        <v>185185</v>
      </c>
    </row>
    <row r="52" spans="1:5" x14ac:dyDescent="0.3">
      <c r="A52" s="5" t="s">
        <v>104</v>
      </c>
      <c r="B52">
        <v>26159</v>
      </c>
      <c r="C52">
        <v>80752</v>
      </c>
      <c r="D52">
        <v>98285</v>
      </c>
      <c r="E52">
        <v>205196</v>
      </c>
    </row>
    <row r="53" spans="1:5" x14ac:dyDescent="0.3">
      <c r="A53" s="5" t="s">
        <v>105</v>
      </c>
      <c r="B53">
        <v>29241</v>
      </c>
      <c r="C53">
        <v>68475</v>
      </c>
      <c r="D53">
        <v>82685</v>
      </c>
      <c r="E53">
        <v>180401</v>
      </c>
    </row>
    <row r="54" spans="1:5" x14ac:dyDescent="0.3">
      <c r="A54" s="5" t="s">
        <v>75</v>
      </c>
      <c r="B54">
        <v>271150</v>
      </c>
      <c r="C54">
        <v>775368</v>
      </c>
      <c r="D54">
        <v>1019593</v>
      </c>
      <c r="E54">
        <v>2066111</v>
      </c>
    </row>
    <row r="72" spans="1:1" x14ac:dyDescent="0.3">
      <c r="A72" t="s">
        <v>143</v>
      </c>
    </row>
    <row r="73" spans="1:1" x14ac:dyDescent="0.3">
      <c r="A73">
        <v>2066111</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632D5-9805-452F-A6D3-6022A7FF1F52}">
  <sheetPr codeName="Sheet21"/>
  <dimension ref="A1:H817"/>
  <sheetViews>
    <sheetView topLeftCell="A61" zoomScale="75" workbookViewId="0">
      <selection activeCell="A2" sqref="A2:H817"/>
    </sheetView>
  </sheetViews>
  <sheetFormatPr defaultRowHeight="14.4" x14ac:dyDescent="0.3"/>
  <cols>
    <col min="1" max="1" width="13.6640625" bestFit="1" customWidth="1"/>
    <col min="2" max="2" width="12.109375" bestFit="1" customWidth="1"/>
    <col min="3" max="3" width="9.44140625" bestFit="1" customWidth="1"/>
    <col min="4" max="4" width="24.88671875" bestFit="1" customWidth="1"/>
    <col min="5" max="5" width="19" bestFit="1" customWidth="1"/>
    <col min="6" max="6" width="28.88671875" bestFit="1" customWidth="1"/>
    <col min="7" max="7" width="14.44140625" bestFit="1" customWidth="1"/>
    <col min="8" max="8" width="17.77734375" bestFit="1" customWidth="1"/>
  </cols>
  <sheetData>
    <row r="1" spans="1:8" x14ac:dyDescent="0.3">
      <c r="A1" t="s">
        <v>0</v>
      </c>
      <c r="B1" t="s">
        <v>74</v>
      </c>
      <c r="C1" t="s">
        <v>73</v>
      </c>
      <c r="D1" t="s">
        <v>138</v>
      </c>
      <c r="E1" t="s">
        <v>139</v>
      </c>
      <c r="F1" t="s">
        <v>140</v>
      </c>
      <c r="G1" t="s">
        <v>141</v>
      </c>
      <c r="H1" t="s">
        <v>142</v>
      </c>
    </row>
    <row r="2" spans="1:8" x14ac:dyDescent="0.3">
      <c r="A2" s="32">
        <v>44287</v>
      </c>
      <c r="B2">
        <v>2022</v>
      </c>
      <c r="C2" t="s">
        <v>72</v>
      </c>
      <c r="D2" t="s">
        <v>6</v>
      </c>
      <c r="E2" t="s">
        <v>54</v>
      </c>
      <c r="F2">
        <v>0</v>
      </c>
      <c r="G2">
        <v>85000</v>
      </c>
      <c r="H2">
        <v>0</v>
      </c>
    </row>
    <row r="3" spans="1:8" x14ac:dyDescent="0.3">
      <c r="A3" s="32">
        <v>44287</v>
      </c>
      <c r="B3">
        <v>2022</v>
      </c>
      <c r="C3" t="s">
        <v>72</v>
      </c>
      <c r="D3" t="s">
        <v>7</v>
      </c>
      <c r="E3" t="s">
        <v>64</v>
      </c>
      <c r="F3">
        <v>0</v>
      </c>
      <c r="G3">
        <v>1500000</v>
      </c>
      <c r="H3">
        <v>0</v>
      </c>
    </row>
    <row r="4" spans="1:8" x14ac:dyDescent="0.3">
      <c r="A4" s="32">
        <v>44287</v>
      </c>
      <c r="B4">
        <v>2022</v>
      </c>
      <c r="C4" t="s">
        <v>72</v>
      </c>
      <c r="D4" t="s">
        <v>7</v>
      </c>
      <c r="E4" t="s">
        <v>62</v>
      </c>
      <c r="F4">
        <v>0</v>
      </c>
      <c r="G4">
        <v>1500000</v>
      </c>
      <c r="H4">
        <v>0</v>
      </c>
    </row>
    <row r="5" spans="1:8" x14ac:dyDescent="0.3">
      <c r="A5" s="32">
        <v>44287</v>
      </c>
      <c r="B5">
        <v>2022</v>
      </c>
      <c r="C5" t="s">
        <v>72</v>
      </c>
      <c r="D5" t="s">
        <v>7</v>
      </c>
      <c r="E5" t="s">
        <v>61</v>
      </c>
      <c r="F5">
        <v>0</v>
      </c>
      <c r="G5">
        <v>1500000</v>
      </c>
      <c r="H5">
        <v>0</v>
      </c>
    </row>
    <row r="6" spans="1:8" x14ac:dyDescent="0.3">
      <c r="A6" s="32">
        <v>44287</v>
      </c>
      <c r="B6">
        <v>2022</v>
      </c>
      <c r="C6" t="s">
        <v>72</v>
      </c>
      <c r="D6" t="s">
        <v>7</v>
      </c>
      <c r="E6" t="s">
        <v>59</v>
      </c>
      <c r="F6">
        <v>0</v>
      </c>
      <c r="G6">
        <v>1500000</v>
      </c>
      <c r="H6">
        <v>0</v>
      </c>
    </row>
    <row r="7" spans="1:8" x14ac:dyDescent="0.3">
      <c r="A7" s="32">
        <v>44287</v>
      </c>
      <c r="B7">
        <v>2022</v>
      </c>
      <c r="C7" t="s">
        <v>72</v>
      </c>
      <c r="D7" t="s">
        <v>7</v>
      </c>
      <c r="E7" t="s">
        <v>58</v>
      </c>
      <c r="F7">
        <v>0</v>
      </c>
      <c r="G7">
        <v>1500000</v>
      </c>
      <c r="H7">
        <v>0</v>
      </c>
    </row>
    <row r="8" spans="1:8" x14ac:dyDescent="0.3">
      <c r="A8" s="32">
        <v>44317</v>
      </c>
      <c r="B8">
        <v>2022</v>
      </c>
      <c r="C8" t="s">
        <v>72</v>
      </c>
      <c r="D8" t="s">
        <v>6</v>
      </c>
      <c r="E8" t="s">
        <v>54</v>
      </c>
      <c r="F8">
        <v>0</v>
      </c>
      <c r="G8">
        <v>85000</v>
      </c>
      <c r="H8">
        <v>0</v>
      </c>
    </row>
    <row r="9" spans="1:8" x14ac:dyDescent="0.3">
      <c r="A9" s="32">
        <v>44317</v>
      </c>
      <c r="B9">
        <v>2022</v>
      </c>
      <c r="C9" t="s">
        <v>72</v>
      </c>
      <c r="D9" t="s">
        <v>7</v>
      </c>
      <c r="E9" t="s">
        <v>64</v>
      </c>
      <c r="F9">
        <v>0</v>
      </c>
      <c r="G9">
        <v>1500000</v>
      </c>
      <c r="H9">
        <v>0</v>
      </c>
    </row>
    <row r="10" spans="1:8" x14ac:dyDescent="0.3">
      <c r="A10" s="32">
        <v>44317</v>
      </c>
      <c r="B10">
        <v>2022</v>
      </c>
      <c r="C10" t="s">
        <v>72</v>
      </c>
      <c r="D10" t="s">
        <v>7</v>
      </c>
      <c r="E10" t="s">
        <v>62</v>
      </c>
      <c r="F10">
        <v>0</v>
      </c>
      <c r="G10">
        <v>1500000</v>
      </c>
      <c r="H10">
        <v>0</v>
      </c>
    </row>
    <row r="11" spans="1:8" x14ac:dyDescent="0.3">
      <c r="A11" s="32">
        <v>44317</v>
      </c>
      <c r="B11">
        <v>2022</v>
      </c>
      <c r="C11" t="s">
        <v>72</v>
      </c>
      <c r="D11" t="s">
        <v>7</v>
      </c>
      <c r="E11" t="s">
        <v>61</v>
      </c>
      <c r="F11">
        <v>0</v>
      </c>
      <c r="G11">
        <v>1500000</v>
      </c>
      <c r="H11">
        <v>0</v>
      </c>
    </row>
    <row r="12" spans="1:8" x14ac:dyDescent="0.3">
      <c r="A12" s="32">
        <v>44317</v>
      </c>
      <c r="B12">
        <v>2022</v>
      </c>
      <c r="C12" t="s">
        <v>72</v>
      </c>
      <c r="D12" t="s">
        <v>7</v>
      </c>
      <c r="E12" t="s">
        <v>60</v>
      </c>
      <c r="F12">
        <v>0</v>
      </c>
      <c r="G12">
        <v>1500000</v>
      </c>
      <c r="H12">
        <v>0</v>
      </c>
    </row>
    <row r="13" spans="1:8" x14ac:dyDescent="0.3">
      <c r="A13" s="32">
        <v>44317</v>
      </c>
      <c r="B13">
        <v>2022</v>
      </c>
      <c r="C13" t="s">
        <v>72</v>
      </c>
      <c r="D13" t="s">
        <v>7</v>
      </c>
      <c r="E13" t="s">
        <v>59</v>
      </c>
      <c r="F13">
        <v>0</v>
      </c>
      <c r="G13">
        <v>1500000</v>
      </c>
      <c r="H13">
        <v>0</v>
      </c>
    </row>
    <row r="14" spans="1:8" x14ac:dyDescent="0.3">
      <c r="A14" s="32">
        <v>44317</v>
      </c>
      <c r="B14">
        <v>2022</v>
      </c>
      <c r="C14" t="s">
        <v>72</v>
      </c>
      <c r="D14" t="s">
        <v>7</v>
      </c>
      <c r="E14" t="s">
        <v>58</v>
      </c>
      <c r="F14">
        <v>0</v>
      </c>
      <c r="G14">
        <v>1500000</v>
      </c>
      <c r="H14">
        <v>0</v>
      </c>
    </row>
    <row r="15" spans="1:8" x14ac:dyDescent="0.3">
      <c r="A15" s="32">
        <v>44652</v>
      </c>
      <c r="B15">
        <v>2023</v>
      </c>
      <c r="C15" t="s">
        <v>72</v>
      </c>
      <c r="D15" t="s">
        <v>6</v>
      </c>
      <c r="E15" t="s">
        <v>47</v>
      </c>
      <c r="F15">
        <v>0</v>
      </c>
      <c r="G15">
        <v>85000</v>
      </c>
      <c r="H15">
        <v>0</v>
      </c>
    </row>
    <row r="16" spans="1:8" x14ac:dyDescent="0.3">
      <c r="A16" s="32">
        <v>44652</v>
      </c>
      <c r="B16">
        <v>2023</v>
      </c>
      <c r="C16" t="s">
        <v>72</v>
      </c>
      <c r="D16" t="s">
        <v>7</v>
      </c>
      <c r="E16" t="s">
        <v>62</v>
      </c>
      <c r="F16">
        <v>0</v>
      </c>
      <c r="G16">
        <v>1500000</v>
      </c>
      <c r="H16">
        <v>0</v>
      </c>
    </row>
    <row r="17" spans="1:8" x14ac:dyDescent="0.3">
      <c r="A17" s="32">
        <v>44652</v>
      </c>
      <c r="B17">
        <v>2023</v>
      </c>
      <c r="C17" t="s">
        <v>72</v>
      </c>
      <c r="D17" t="s">
        <v>7</v>
      </c>
      <c r="E17" t="s">
        <v>59</v>
      </c>
      <c r="F17">
        <v>0</v>
      </c>
      <c r="G17">
        <v>1500000</v>
      </c>
      <c r="H17">
        <v>0</v>
      </c>
    </row>
    <row r="18" spans="1:8" x14ac:dyDescent="0.3">
      <c r="A18" s="32">
        <v>44652</v>
      </c>
      <c r="B18">
        <v>2023</v>
      </c>
      <c r="C18" t="s">
        <v>72</v>
      </c>
      <c r="D18" t="s">
        <v>7</v>
      </c>
      <c r="E18" t="s">
        <v>58</v>
      </c>
      <c r="F18">
        <v>0</v>
      </c>
      <c r="G18">
        <v>1500000</v>
      </c>
      <c r="H18">
        <v>0</v>
      </c>
    </row>
    <row r="19" spans="1:8" x14ac:dyDescent="0.3">
      <c r="A19" s="32">
        <v>44348</v>
      </c>
      <c r="B19">
        <v>2022</v>
      </c>
      <c r="C19" t="s">
        <v>72</v>
      </c>
      <c r="D19" t="s">
        <v>6</v>
      </c>
      <c r="E19" t="s">
        <v>54</v>
      </c>
      <c r="F19">
        <v>0</v>
      </c>
      <c r="G19">
        <v>85000</v>
      </c>
      <c r="H19">
        <v>0</v>
      </c>
    </row>
    <row r="20" spans="1:8" x14ac:dyDescent="0.3">
      <c r="A20" s="32">
        <v>44348</v>
      </c>
      <c r="B20">
        <v>2022</v>
      </c>
      <c r="C20" t="s">
        <v>72</v>
      </c>
      <c r="D20" t="s">
        <v>7</v>
      </c>
      <c r="E20" t="s">
        <v>64</v>
      </c>
      <c r="F20">
        <v>0</v>
      </c>
      <c r="G20">
        <v>1500000</v>
      </c>
      <c r="H20">
        <v>0</v>
      </c>
    </row>
    <row r="21" spans="1:8" x14ac:dyDescent="0.3">
      <c r="A21" s="32">
        <v>44348</v>
      </c>
      <c r="B21">
        <v>2022</v>
      </c>
      <c r="C21" t="s">
        <v>72</v>
      </c>
      <c r="D21" t="s">
        <v>7</v>
      </c>
      <c r="E21" t="s">
        <v>62</v>
      </c>
      <c r="F21">
        <v>0</v>
      </c>
      <c r="G21">
        <v>1500000</v>
      </c>
      <c r="H21">
        <v>0</v>
      </c>
    </row>
    <row r="22" spans="1:8" x14ac:dyDescent="0.3">
      <c r="A22" s="32">
        <v>44348</v>
      </c>
      <c r="B22">
        <v>2022</v>
      </c>
      <c r="C22" t="s">
        <v>72</v>
      </c>
      <c r="D22" t="s">
        <v>7</v>
      </c>
      <c r="E22" t="s">
        <v>61</v>
      </c>
      <c r="F22">
        <v>0</v>
      </c>
      <c r="G22">
        <v>1500000</v>
      </c>
      <c r="H22">
        <v>0</v>
      </c>
    </row>
    <row r="23" spans="1:8" x14ac:dyDescent="0.3">
      <c r="A23" s="32">
        <v>44348</v>
      </c>
      <c r="B23">
        <v>2022</v>
      </c>
      <c r="C23" t="s">
        <v>72</v>
      </c>
      <c r="D23" t="s">
        <v>7</v>
      </c>
      <c r="E23" t="s">
        <v>59</v>
      </c>
      <c r="F23">
        <v>0</v>
      </c>
      <c r="G23">
        <v>1500000</v>
      </c>
      <c r="H23">
        <v>0</v>
      </c>
    </row>
    <row r="24" spans="1:8" x14ac:dyDescent="0.3">
      <c r="A24" s="32">
        <v>44348</v>
      </c>
      <c r="B24">
        <v>2022</v>
      </c>
      <c r="C24" t="s">
        <v>72</v>
      </c>
      <c r="D24" t="s">
        <v>7</v>
      </c>
      <c r="E24" t="s">
        <v>58</v>
      </c>
      <c r="F24">
        <v>0</v>
      </c>
      <c r="G24">
        <v>1500000</v>
      </c>
      <c r="H24">
        <v>0</v>
      </c>
    </row>
    <row r="25" spans="1:8" x14ac:dyDescent="0.3">
      <c r="A25" s="32">
        <v>44378</v>
      </c>
      <c r="B25">
        <v>2022</v>
      </c>
      <c r="C25" t="s">
        <v>71</v>
      </c>
      <c r="D25" t="s">
        <v>6</v>
      </c>
      <c r="E25" t="s">
        <v>54</v>
      </c>
      <c r="F25">
        <v>0</v>
      </c>
      <c r="G25">
        <v>85000</v>
      </c>
      <c r="H25">
        <v>0</v>
      </c>
    </row>
    <row r="26" spans="1:8" x14ac:dyDescent="0.3">
      <c r="A26" s="32">
        <v>44378</v>
      </c>
      <c r="B26">
        <v>2022</v>
      </c>
      <c r="C26" t="s">
        <v>71</v>
      </c>
      <c r="D26" t="s">
        <v>7</v>
      </c>
      <c r="E26" t="s">
        <v>64</v>
      </c>
      <c r="F26">
        <v>0</v>
      </c>
      <c r="G26">
        <v>1500000</v>
      </c>
      <c r="H26">
        <v>0</v>
      </c>
    </row>
    <row r="27" spans="1:8" x14ac:dyDescent="0.3">
      <c r="A27" s="32">
        <v>44378</v>
      </c>
      <c r="B27">
        <v>2022</v>
      </c>
      <c r="C27" t="s">
        <v>71</v>
      </c>
      <c r="D27" t="s">
        <v>7</v>
      </c>
      <c r="E27" t="s">
        <v>62</v>
      </c>
      <c r="F27">
        <v>0</v>
      </c>
      <c r="G27">
        <v>1500000</v>
      </c>
      <c r="H27">
        <v>0</v>
      </c>
    </row>
    <row r="28" spans="1:8" x14ac:dyDescent="0.3">
      <c r="A28" s="32">
        <v>44378</v>
      </c>
      <c r="B28">
        <v>2022</v>
      </c>
      <c r="C28" t="s">
        <v>71</v>
      </c>
      <c r="D28" t="s">
        <v>7</v>
      </c>
      <c r="E28" t="s">
        <v>61</v>
      </c>
      <c r="F28">
        <v>0</v>
      </c>
      <c r="G28">
        <v>1500000</v>
      </c>
      <c r="H28">
        <v>0</v>
      </c>
    </row>
    <row r="29" spans="1:8" x14ac:dyDescent="0.3">
      <c r="A29" s="32">
        <v>44409</v>
      </c>
      <c r="B29">
        <v>2022</v>
      </c>
      <c r="C29" t="s">
        <v>71</v>
      </c>
      <c r="D29" t="s">
        <v>6</v>
      </c>
      <c r="E29" t="s">
        <v>54</v>
      </c>
      <c r="F29">
        <v>0</v>
      </c>
      <c r="G29">
        <v>85000</v>
      </c>
      <c r="H29">
        <v>0</v>
      </c>
    </row>
    <row r="30" spans="1:8" x14ac:dyDescent="0.3">
      <c r="A30" s="32">
        <v>44440</v>
      </c>
      <c r="B30">
        <v>2022</v>
      </c>
      <c r="C30" t="s">
        <v>71</v>
      </c>
      <c r="D30" t="s">
        <v>6</v>
      </c>
      <c r="E30" t="s">
        <v>54</v>
      </c>
      <c r="F30">
        <v>0</v>
      </c>
      <c r="G30">
        <v>85000</v>
      </c>
      <c r="H30">
        <v>0</v>
      </c>
    </row>
    <row r="31" spans="1:8" x14ac:dyDescent="0.3">
      <c r="A31" s="32">
        <v>44470</v>
      </c>
      <c r="B31">
        <v>2022</v>
      </c>
      <c r="C31" t="s">
        <v>70</v>
      </c>
      <c r="D31" t="s">
        <v>6</v>
      </c>
      <c r="E31" t="s">
        <v>54</v>
      </c>
      <c r="F31">
        <v>0</v>
      </c>
      <c r="G31">
        <v>85000</v>
      </c>
      <c r="H31">
        <v>0</v>
      </c>
    </row>
    <row r="32" spans="1:8" x14ac:dyDescent="0.3">
      <c r="A32" s="32">
        <v>44501</v>
      </c>
      <c r="B32">
        <v>2022</v>
      </c>
      <c r="C32" t="s">
        <v>70</v>
      </c>
      <c r="D32" t="s">
        <v>6</v>
      </c>
      <c r="E32" t="s">
        <v>54</v>
      </c>
      <c r="F32">
        <v>0</v>
      </c>
      <c r="G32">
        <v>85000</v>
      </c>
      <c r="H32">
        <v>0</v>
      </c>
    </row>
    <row r="33" spans="1:8" x14ac:dyDescent="0.3">
      <c r="A33" s="32">
        <v>44682</v>
      </c>
      <c r="B33">
        <v>2023</v>
      </c>
      <c r="C33" t="s">
        <v>72</v>
      </c>
      <c r="D33" t="s">
        <v>7</v>
      </c>
      <c r="E33" t="s">
        <v>62</v>
      </c>
      <c r="F33">
        <v>0</v>
      </c>
      <c r="G33">
        <v>1500000</v>
      </c>
      <c r="H33">
        <v>0</v>
      </c>
    </row>
    <row r="34" spans="1:8" x14ac:dyDescent="0.3">
      <c r="A34" s="32">
        <v>44682</v>
      </c>
      <c r="B34">
        <v>2023</v>
      </c>
      <c r="C34" t="s">
        <v>72</v>
      </c>
      <c r="D34" t="s">
        <v>7</v>
      </c>
      <c r="E34" t="s">
        <v>59</v>
      </c>
      <c r="F34">
        <v>0</v>
      </c>
      <c r="G34">
        <v>1500000</v>
      </c>
      <c r="H34">
        <v>0</v>
      </c>
    </row>
    <row r="35" spans="1:8" x14ac:dyDescent="0.3">
      <c r="A35" s="32">
        <v>44682</v>
      </c>
      <c r="B35">
        <v>2023</v>
      </c>
      <c r="C35" t="s">
        <v>72</v>
      </c>
      <c r="D35" t="s">
        <v>7</v>
      </c>
      <c r="E35" t="s">
        <v>58</v>
      </c>
      <c r="F35">
        <v>0</v>
      </c>
      <c r="G35">
        <v>1500000</v>
      </c>
      <c r="H35">
        <v>0</v>
      </c>
    </row>
    <row r="36" spans="1:8" x14ac:dyDescent="0.3">
      <c r="A36" s="32">
        <v>44713</v>
      </c>
      <c r="B36">
        <v>2023</v>
      </c>
      <c r="C36" t="s">
        <v>72</v>
      </c>
      <c r="D36" t="s">
        <v>7</v>
      </c>
      <c r="E36" t="s">
        <v>62</v>
      </c>
      <c r="F36">
        <v>0</v>
      </c>
      <c r="G36">
        <v>1500000</v>
      </c>
      <c r="H36">
        <v>0</v>
      </c>
    </row>
    <row r="37" spans="1:8" x14ac:dyDescent="0.3">
      <c r="A37" s="32">
        <v>44713</v>
      </c>
      <c r="B37">
        <v>2023</v>
      </c>
      <c r="C37" t="s">
        <v>72</v>
      </c>
      <c r="D37" t="s">
        <v>7</v>
      </c>
      <c r="E37" t="s">
        <v>59</v>
      </c>
      <c r="F37">
        <v>0</v>
      </c>
      <c r="G37">
        <v>1500000</v>
      </c>
      <c r="H37">
        <v>0</v>
      </c>
    </row>
    <row r="38" spans="1:8" x14ac:dyDescent="0.3">
      <c r="A38" s="32">
        <v>44713</v>
      </c>
      <c r="B38">
        <v>2023</v>
      </c>
      <c r="C38" t="s">
        <v>72</v>
      </c>
      <c r="D38" t="s">
        <v>7</v>
      </c>
      <c r="E38" t="s">
        <v>58</v>
      </c>
      <c r="F38">
        <v>0</v>
      </c>
      <c r="G38">
        <v>1500000</v>
      </c>
      <c r="H38">
        <v>0</v>
      </c>
    </row>
    <row r="39" spans="1:8" x14ac:dyDescent="0.3">
      <c r="A39" s="32">
        <v>44378</v>
      </c>
      <c r="B39">
        <v>2022</v>
      </c>
      <c r="C39" t="s">
        <v>71</v>
      </c>
      <c r="D39" t="s">
        <v>7</v>
      </c>
      <c r="E39" t="s">
        <v>59</v>
      </c>
      <c r="F39">
        <v>0</v>
      </c>
      <c r="G39">
        <v>1500000</v>
      </c>
      <c r="H39">
        <v>0</v>
      </c>
    </row>
    <row r="40" spans="1:8" x14ac:dyDescent="0.3">
      <c r="A40" s="32">
        <v>44378</v>
      </c>
      <c r="B40">
        <v>2022</v>
      </c>
      <c r="C40" t="s">
        <v>71</v>
      </c>
      <c r="D40" t="s">
        <v>7</v>
      </c>
      <c r="E40" t="s">
        <v>58</v>
      </c>
      <c r="F40">
        <v>0</v>
      </c>
      <c r="G40">
        <v>1500000</v>
      </c>
      <c r="H40">
        <v>0</v>
      </c>
    </row>
    <row r="41" spans="1:8" x14ac:dyDescent="0.3">
      <c r="A41" s="32">
        <v>44743</v>
      </c>
      <c r="B41">
        <v>2023</v>
      </c>
      <c r="C41" t="s">
        <v>71</v>
      </c>
      <c r="D41" t="s">
        <v>7</v>
      </c>
      <c r="E41" t="s">
        <v>62</v>
      </c>
      <c r="F41">
        <v>0</v>
      </c>
      <c r="G41">
        <v>1500000</v>
      </c>
      <c r="H41">
        <v>0</v>
      </c>
    </row>
    <row r="42" spans="1:8" x14ac:dyDescent="0.3">
      <c r="A42" s="32">
        <v>44743</v>
      </c>
      <c r="B42">
        <v>2023</v>
      </c>
      <c r="C42" t="s">
        <v>71</v>
      </c>
      <c r="D42" t="s">
        <v>7</v>
      </c>
      <c r="E42" t="s">
        <v>59</v>
      </c>
      <c r="F42">
        <v>0</v>
      </c>
      <c r="G42">
        <v>1500000</v>
      </c>
      <c r="H42">
        <v>0</v>
      </c>
    </row>
    <row r="43" spans="1:8" x14ac:dyDescent="0.3">
      <c r="A43" s="32">
        <v>44743</v>
      </c>
      <c r="B43">
        <v>2023</v>
      </c>
      <c r="C43" t="s">
        <v>71</v>
      </c>
      <c r="D43" t="s">
        <v>7</v>
      </c>
      <c r="E43" t="s">
        <v>58</v>
      </c>
      <c r="F43">
        <v>0</v>
      </c>
      <c r="G43">
        <v>1500000</v>
      </c>
      <c r="H43">
        <v>0</v>
      </c>
    </row>
    <row r="44" spans="1:8" x14ac:dyDescent="0.3">
      <c r="A44" s="32">
        <v>44409</v>
      </c>
      <c r="B44">
        <v>2022</v>
      </c>
      <c r="C44" t="s">
        <v>71</v>
      </c>
      <c r="D44" t="s">
        <v>7</v>
      </c>
      <c r="E44" t="s">
        <v>64</v>
      </c>
      <c r="F44">
        <v>0</v>
      </c>
      <c r="G44">
        <v>1500000</v>
      </c>
      <c r="H44">
        <v>0</v>
      </c>
    </row>
    <row r="45" spans="1:8" x14ac:dyDescent="0.3">
      <c r="A45" s="32">
        <v>44409</v>
      </c>
      <c r="B45">
        <v>2022</v>
      </c>
      <c r="C45" t="s">
        <v>71</v>
      </c>
      <c r="D45" t="s">
        <v>7</v>
      </c>
      <c r="E45" t="s">
        <v>62</v>
      </c>
      <c r="F45">
        <v>0</v>
      </c>
      <c r="G45">
        <v>1500000</v>
      </c>
      <c r="H45">
        <v>0</v>
      </c>
    </row>
    <row r="46" spans="1:8" x14ac:dyDescent="0.3">
      <c r="A46" s="32">
        <v>44409</v>
      </c>
      <c r="B46">
        <v>2022</v>
      </c>
      <c r="C46" t="s">
        <v>71</v>
      </c>
      <c r="D46" t="s">
        <v>7</v>
      </c>
      <c r="E46" t="s">
        <v>61</v>
      </c>
      <c r="F46">
        <v>0</v>
      </c>
      <c r="G46">
        <v>1500000</v>
      </c>
      <c r="H46">
        <v>0</v>
      </c>
    </row>
    <row r="47" spans="1:8" x14ac:dyDescent="0.3">
      <c r="A47" s="32">
        <v>44409</v>
      </c>
      <c r="B47">
        <v>2022</v>
      </c>
      <c r="C47" t="s">
        <v>71</v>
      </c>
      <c r="D47" t="s">
        <v>7</v>
      </c>
      <c r="E47" t="s">
        <v>59</v>
      </c>
      <c r="F47">
        <v>0</v>
      </c>
      <c r="G47">
        <v>1500000</v>
      </c>
      <c r="H47">
        <v>0</v>
      </c>
    </row>
    <row r="48" spans="1:8" x14ac:dyDescent="0.3">
      <c r="A48" s="32">
        <v>44409</v>
      </c>
      <c r="B48">
        <v>2022</v>
      </c>
      <c r="C48" t="s">
        <v>71</v>
      </c>
      <c r="D48" t="s">
        <v>7</v>
      </c>
      <c r="E48" t="s">
        <v>58</v>
      </c>
      <c r="F48">
        <v>0</v>
      </c>
      <c r="G48">
        <v>1500000</v>
      </c>
      <c r="H48">
        <v>0</v>
      </c>
    </row>
    <row r="49" spans="1:8" x14ac:dyDescent="0.3">
      <c r="A49" s="32">
        <v>44774</v>
      </c>
      <c r="B49">
        <v>2023</v>
      </c>
      <c r="C49" t="s">
        <v>71</v>
      </c>
      <c r="D49" t="s">
        <v>7</v>
      </c>
      <c r="E49" t="s">
        <v>62</v>
      </c>
      <c r="F49">
        <v>0</v>
      </c>
      <c r="G49">
        <v>1500000</v>
      </c>
      <c r="H49">
        <v>0</v>
      </c>
    </row>
    <row r="50" spans="1:8" x14ac:dyDescent="0.3">
      <c r="A50" s="32">
        <v>44774</v>
      </c>
      <c r="B50">
        <v>2023</v>
      </c>
      <c r="C50" t="s">
        <v>71</v>
      </c>
      <c r="D50" t="s">
        <v>7</v>
      </c>
      <c r="E50" t="s">
        <v>59</v>
      </c>
      <c r="F50">
        <v>0</v>
      </c>
      <c r="G50">
        <v>1500000</v>
      </c>
      <c r="H50">
        <v>0</v>
      </c>
    </row>
    <row r="51" spans="1:8" x14ac:dyDescent="0.3">
      <c r="A51" s="32">
        <v>44774</v>
      </c>
      <c r="B51">
        <v>2023</v>
      </c>
      <c r="C51" t="s">
        <v>71</v>
      </c>
      <c r="D51" t="s">
        <v>7</v>
      </c>
      <c r="E51" t="s">
        <v>58</v>
      </c>
      <c r="F51">
        <v>0</v>
      </c>
      <c r="G51">
        <v>1500000</v>
      </c>
      <c r="H51">
        <v>0</v>
      </c>
    </row>
    <row r="52" spans="1:8" x14ac:dyDescent="0.3">
      <c r="A52" s="32">
        <v>44440</v>
      </c>
      <c r="B52">
        <v>2022</v>
      </c>
      <c r="C52" t="s">
        <v>71</v>
      </c>
      <c r="D52" t="s">
        <v>7</v>
      </c>
      <c r="E52" t="s">
        <v>64</v>
      </c>
      <c r="F52">
        <v>0</v>
      </c>
      <c r="G52">
        <v>1500000</v>
      </c>
      <c r="H52">
        <v>0</v>
      </c>
    </row>
    <row r="53" spans="1:8" x14ac:dyDescent="0.3">
      <c r="A53" s="32">
        <v>44440</v>
      </c>
      <c r="B53">
        <v>2022</v>
      </c>
      <c r="C53" t="s">
        <v>71</v>
      </c>
      <c r="D53" t="s">
        <v>7</v>
      </c>
      <c r="E53" t="s">
        <v>62</v>
      </c>
      <c r="F53">
        <v>0</v>
      </c>
      <c r="G53">
        <v>1500000</v>
      </c>
      <c r="H53">
        <v>0</v>
      </c>
    </row>
    <row r="54" spans="1:8" x14ac:dyDescent="0.3">
      <c r="A54" s="32">
        <v>44440</v>
      </c>
      <c r="B54">
        <v>2022</v>
      </c>
      <c r="C54" t="s">
        <v>71</v>
      </c>
      <c r="D54" t="s">
        <v>7</v>
      </c>
      <c r="E54" t="s">
        <v>61</v>
      </c>
      <c r="F54">
        <v>0</v>
      </c>
      <c r="G54">
        <v>1500000</v>
      </c>
      <c r="H54">
        <v>0</v>
      </c>
    </row>
    <row r="55" spans="1:8" x14ac:dyDescent="0.3">
      <c r="A55" s="32">
        <v>44440</v>
      </c>
      <c r="B55">
        <v>2022</v>
      </c>
      <c r="C55" t="s">
        <v>71</v>
      </c>
      <c r="D55" t="s">
        <v>7</v>
      </c>
      <c r="E55" t="s">
        <v>59</v>
      </c>
      <c r="F55">
        <v>0</v>
      </c>
      <c r="G55">
        <v>1500000</v>
      </c>
      <c r="H55">
        <v>0</v>
      </c>
    </row>
    <row r="56" spans="1:8" x14ac:dyDescent="0.3">
      <c r="A56" s="32">
        <v>44440</v>
      </c>
      <c r="B56">
        <v>2022</v>
      </c>
      <c r="C56" t="s">
        <v>71</v>
      </c>
      <c r="D56" t="s">
        <v>7</v>
      </c>
      <c r="E56" t="s">
        <v>58</v>
      </c>
      <c r="F56">
        <v>0</v>
      </c>
      <c r="G56">
        <v>1500000</v>
      </c>
      <c r="H56">
        <v>0</v>
      </c>
    </row>
    <row r="57" spans="1:8" x14ac:dyDescent="0.3">
      <c r="A57" s="32">
        <v>44805</v>
      </c>
      <c r="B57">
        <v>2023</v>
      </c>
      <c r="C57" t="s">
        <v>71</v>
      </c>
      <c r="D57" t="s">
        <v>7</v>
      </c>
      <c r="E57" t="s">
        <v>62</v>
      </c>
      <c r="F57">
        <v>0</v>
      </c>
      <c r="G57">
        <v>1500000</v>
      </c>
      <c r="H57">
        <v>0</v>
      </c>
    </row>
    <row r="58" spans="1:8" x14ac:dyDescent="0.3">
      <c r="A58" s="32">
        <v>44805</v>
      </c>
      <c r="B58">
        <v>2023</v>
      </c>
      <c r="C58" t="s">
        <v>71</v>
      </c>
      <c r="D58" t="s">
        <v>7</v>
      </c>
      <c r="E58" t="s">
        <v>59</v>
      </c>
      <c r="F58">
        <v>0</v>
      </c>
      <c r="G58">
        <v>1500000</v>
      </c>
      <c r="H58">
        <v>0</v>
      </c>
    </row>
    <row r="59" spans="1:8" x14ac:dyDescent="0.3">
      <c r="A59" s="32">
        <v>44805</v>
      </c>
      <c r="B59">
        <v>2023</v>
      </c>
      <c r="C59" t="s">
        <v>71</v>
      </c>
      <c r="D59" t="s">
        <v>7</v>
      </c>
      <c r="E59" t="s">
        <v>58</v>
      </c>
      <c r="F59">
        <v>0</v>
      </c>
      <c r="G59">
        <v>1500000</v>
      </c>
      <c r="H59">
        <v>0</v>
      </c>
    </row>
    <row r="60" spans="1:8" x14ac:dyDescent="0.3">
      <c r="A60" s="32">
        <v>44470</v>
      </c>
      <c r="B60">
        <v>2022</v>
      </c>
      <c r="C60" t="s">
        <v>70</v>
      </c>
      <c r="D60" t="s">
        <v>7</v>
      </c>
      <c r="E60" t="s">
        <v>64</v>
      </c>
      <c r="F60">
        <v>0</v>
      </c>
      <c r="G60">
        <v>1500000</v>
      </c>
      <c r="H60">
        <v>0</v>
      </c>
    </row>
    <row r="61" spans="1:8" x14ac:dyDescent="0.3">
      <c r="A61" s="32">
        <v>44470</v>
      </c>
      <c r="B61">
        <v>2022</v>
      </c>
      <c r="C61" t="s">
        <v>70</v>
      </c>
      <c r="D61" t="s">
        <v>7</v>
      </c>
      <c r="E61" t="s">
        <v>62</v>
      </c>
      <c r="F61">
        <v>0</v>
      </c>
      <c r="G61">
        <v>1500000</v>
      </c>
      <c r="H61">
        <v>0</v>
      </c>
    </row>
    <row r="62" spans="1:8" x14ac:dyDescent="0.3">
      <c r="A62" s="32">
        <v>44470</v>
      </c>
      <c r="B62">
        <v>2022</v>
      </c>
      <c r="C62" t="s">
        <v>70</v>
      </c>
      <c r="D62" t="s">
        <v>7</v>
      </c>
      <c r="E62" t="s">
        <v>61</v>
      </c>
      <c r="F62">
        <v>0</v>
      </c>
      <c r="G62">
        <v>1500000</v>
      </c>
      <c r="H62">
        <v>0</v>
      </c>
    </row>
    <row r="63" spans="1:8" x14ac:dyDescent="0.3">
      <c r="A63" s="32">
        <v>44470</v>
      </c>
      <c r="B63">
        <v>2022</v>
      </c>
      <c r="C63" t="s">
        <v>70</v>
      </c>
      <c r="D63" t="s">
        <v>7</v>
      </c>
      <c r="E63" t="s">
        <v>59</v>
      </c>
      <c r="F63">
        <v>0</v>
      </c>
      <c r="G63">
        <v>1500000</v>
      </c>
      <c r="H63">
        <v>0</v>
      </c>
    </row>
    <row r="64" spans="1:8" x14ac:dyDescent="0.3">
      <c r="A64" s="32">
        <v>44470</v>
      </c>
      <c r="B64">
        <v>2022</v>
      </c>
      <c r="C64" t="s">
        <v>70</v>
      </c>
      <c r="D64" t="s">
        <v>7</v>
      </c>
      <c r="E64" t="s">
        <v>58</v>
      </c>
      <c r="F64">
        <v>0</v>
      </c>
      <c r="G64">
        <v>1500000</v>
      </c>
      <c r="H64">
        <v>0</v>
      </c>
    </row>
    <row r="65" spans="1:8" x14ac:dyDescent="0.3">
      <c r="A65" s="32">
        <v>44835</v>
      </c>
      <c r="B65">
        <v>2023</v>
      </c>
      <c r="C65" t="s">
        <v>70</v>
      </c>
      <c r="D65" t="s">
        <v>7</v>
      </c>
      <c r="E65" t="s">
        <v>62</v>
      </c>
      <c r="F65">
        <v>0</v>
      </c>
      <c r="G65">
        <v>1500000</v>
      </c>
      <c r="H65">
        <v>0</v>
      </c>
    </row>
    <row r="66" spans="1:8" x14ac:dyDescent="0.3">
      <c r="A66" s="32">
        <v>44835</v>
      </c>
      <c r="B66">
        <v>2023</v>
      </c>
      <c r="C66" t="s">
        <v>70</v>
      </c>
      <c r="D66" t="s">
        <v>7</v>
      </c>
      <c r="E66" t="s">
        <v>59</v>
      </c>
      <c r="F66">
        <v>0</v>
      </c>
      <c r="G66">
        <v>1500000</v>
      </c>
      <c r="H66">
        <v>0</v>
      </c>
    </row>
    <row r="67" spans="1:8" x14ac:dyDescent="0.3">
      <c r="A67" s="32">
        <v>44501</v>
      </c>
      <c r="B67">
        <v>2022</v>
      </c>
      <c r="C67" t="s">
        <v>70</v>
      </c>
      <c r="D67" t="s">
        <v>7</v>
      </c>
      <c r="E67" t="s">
        <v>64</v>
      </c>
      <c r="F67">
        <v>0</v>
      </c>
      <c r="G67">
        <v>1500000</v>
      </c>
      <c r="H67">
        <v>0</v>
      </c>
    </row>
    <row r="68" spans="1:8" x14ac:dyDescent="0.3">
      <c r="A68" s="32">
        <v>44501</v>
      </c>
      <c r="B68">
        <v>2022</v>
      </c>
      <c r="C68" t="s">
        <v>70</v>
      </c>
      <c r="D68" t="s">
        <v>7</v>
      </c>
      <c r="E68" t="s">
        <v>62</v>
      </c>
      <c r="F68">
        <v>0</v>
      </c>
      <c r="G68">
        <v>1500000</v>
      </c>
      <c r="H68">
        <v>0</v>
      </c>
    </row>
    <row r="69" spans="1:8" x14ac:dyDescent="0.3">
      <c r="A69" s="32">
        <v>44501</v>
      </c>
      <c r="B69">
        <v>2022</v>
      </c>
      <c r="C69" t="s">
        <v>70</v>
      </c>
      <c r="D69" t="s">
        <v>7</v>
      </c>
      <c r="E69" t="s">
        <v>61</v>
      </c>
      <c r="F69">
        <v>0</v>
      </c>
      <c r="G69">
        <v>1500000</v>
      </c>
      <c r="H69">
        <v>0</v>
      </c>
    </row>
    <row r="70" spans="1:8" x14ac:dyDescent="0.3">
      <c r="A70" s="32">
        <v>44501</v>
      </c>
      <c r="B70">
        <v>2022</v>
      </c>
      <c r="C70" t="s">
        <v>70</v>
      </c>
      <c r="D70" t="s">
        <v>7</v>
      </c>
      <c r="E70" t="s">
        <v>59</v>
      </c>
      <c r="F70">
        <v>0</v>
      </c>
      <c r="G70">
        <v>1500000</v>
      </c>
      <c r="H70">
        <v>0</v>
      </c>
    </row>
    <row r="71" spans="1:8" x14ac:dyDescent="0.3">
      <c r="A71" s="32">
        <v>44501</v>
      </c>
      <c r="B71">
        <v>2022</v>
      </c>
      <c r="C71" t="s">
        <v>70</v>
      </c>
      <c r="D71" t="s">
        <v>7</v>
      </c>
      <c r="E71" t="s">
        <v>58</v>
      </c>
      <c r="F71">
        <v>0</v>
      </c>
      <c r="G71">
        <v>1500000</v>
      </c>
      <c r="H71">
        <v>0</v>
      </c>
    </row>
    <row r="72" spans="1:8" x14ac:dyDescent="0.3">
      <c r="A72" s="32">
        <v>44866</v>
      </c>
      <c r="B72">
        <v>2023</v>
      </c>
      <c r="C72" t="s">
        <v>70</v>
      </c>
      <c r="D72" t="s">
        <v>7</v>
      </c>
      <c r="E72" t="s">
        <v>62</v>
      </c>
      <c r="F72">
        <v>0</v>
      </c>
      <c r="G72">
        <v>1500000</v>
      </c>
      <c r="H72">
        <v>0</v>
      </c>
    </row>
    <row r="73" spans="1:8" x14ac:dyDescent="0.3">
      <c r="A73" s="32">
        <v>44531</v>
      </c>
      <c r="B73">
        <v>2022</v>
      </c>
      <c r="C73" t="s">
        <v>70</v>
      </c>
      <c r="D73" t="s">
        <v>7</v>
      </c>
      <c r="E73" t="s">
        <v>62</v>
      </c>
      <c r="F73">
        <v>0</v>
      </c>
      <c r="G73">
        <v>1500000</v>
      </c>
      <c r="H73">
        <v>0</v>
      </c>
    </row>
    <row r="74" spans="1:8" x14ac:dyDescent="0.3">
      <c r="A74" s="32">
        <v>44531</v>
      </c>
      <c r="B74">
        <v>2022</v>
      </c>
      <c r="C74" t="s">
        <v>70</v>
      </c>
      <c r="D74" t="s">
        <v>7</v>
      </c>
      <c r="E74" t="s">
        <v>61</v>
      </c>
      <c r="F74">
        <v>0</v>
      </c>
      <c r="G74">
        <v>1500000</v>
      </c>
      <c r="H74">
        <v>0</v>
      </c>
    </row>
    <row r="75" spans="1:8" x14ac:dyDescent="0.3">
      <c r="A75" s="32">
        <v>44531</v>
      </c>
      <c r="B75">
        <v>2022</v>
      </c>
      <c r="C75" t="s">
        <v>70</v>
      </c>
      <c r="D75" t="s">
        <v>7</v>
      </c>
      <c r="E75" t="s">
        <v>59</v>
      </c>
      <c r="F75">
        <v>0</v>
      </c>
      <c r="G75">
        <v>1500000</v>
      </c>
      <c r="H75">
        <v>0</v>
      </c>
    </row>
    <row r="76" spans="1:8" x14ac:dyDescent="0.3">
      <c r="A76" s="32">
        <v>44531</v>
      </c>
      <c r="B76">
        <v>2022</v>
      </c>
      <c r="C76" t="s">
        <v>70</v>
      </c>
      <c r="D76" t="s">
        <v>7</v>
      </c>
      <c r="E76" t="s">
        <v>58</v>
      </c>
      <c r="F76">
        <v>0</v>
      </c>
      <c r="G76">
        <v>1500000</v>
      </c>
      <c r="H76">
        <v>0</v>
      </c>
    </row>
    <row r="77" spans="1:8" x14ac:dyDescent="0.3">
      <c r="A77" s="32">
        <v>44896</v>
      </c>
      <c r="B77">
        <v>2023</v>
      </c>
      <c r="C77" t="s">
        <v>70</v>
      </c>
      <c r="D77" t="s">
        <v>7</v>
      </c>
      <c r="E77" t="s">
        <v>62</v>
      </c>
      <c r="F77">
        <v>0</v>
      </c>
      <c r="G77">
        <v>1500000</v>
      </c>
      <c r="H77">
        <v>0</v>
      </c>
    </row>
    <row r="78" spans="1:8" x14ac:dyDescent="0.3">
      <c r="A78" s="32">
        <v>44562</v>
      </c>
      <c r="B78">
        <v>2022</v>
      </c>
      <c r="C78" t="s">
        <v>69</v>
      </c>
      <c r="D78" t="s">
        <v>7</v>
      </c>
      <c r="E78" t="s">
        <v>62</v>
      </c>
      <c r="F78">
        <v>0</v>
      </c>
      <c r="G78">
        <v>1500000</v>
      </c>
      <c r="H78">
        <v>0</v>
      </c>
    </row>
    <row r="79" spans="1:8" x14ac:dyDescent="0.3">
      <c r="A79" s="32">
        <v>44562</v>
      </c>
      <c r="B79">
        <v>2022</v>
      </c>
      <c r="C79" t="s">
        <v>69</v>
      </c>
      <c r="D79" t="s">
        <v>7</v>
      </c>
      <c r="E79" t="s">
        <v>61</v>
      </c>
      <c r="F79">
        <v>0</v>
      </c>
      <c r="G79">
        <v>1500000</v>
      </c>
      <c r="H79">
        <v>0</v>
      </c>
    </row>
    <row r="80" spans="1:8" x14ac:dyDescent="0.3">
      <c r="A80" s="32">
        <v>44562</v>
      </c>
      <c r="B80">
        <v>2022</v>
      </c>
      <c r="C80" t="s">
        <v>69</v>
      </c>
      <c r="D80" t="s">
        <v>7</v>
      </c>
      <c r="E80" t="s">
        <v>59</v>
      </c>
      <c r="F80">
        <v>0</v>
      </c>
      <c r="G80">
        <v>1500000</v>
      </c>
      <c r="H80">
        <v>0</v>
      </c>
    </row>
    <row r="81" spans="1:8" x14ac:dyDescent="0.3">
      <c r="A81" s="32">
        <v>44562</v>
      </c>
      <c r="B81">
        <v>2022</v>
      </c>
      <c r="C81" t="s">
        <v>69</v>
      </c>
      <c r="D81" t="s">
        <v>7</v>
      </c>
      <c r="E81" t="s">
        <v>58</v>
      </c>
      <c r="F81">
        <v>0</v>
      </c>
      <c r="G81">
        <v>1500000</v>
      </c>
      <c r="H81">
        <v>0</v>
      </c>
    </row>
    <row r="82" spans="1:8" x14ac:dyDescent="0.3">
      <c r="A82" s="32">
        <v>44927</v>
      </c>
      <c r="B82">
        <v>2023</v>
      </c>
      <c r="C82" t="s">
        <v>69</v>
      </c>
      <c r="D82" t="s">
        <v>7</v>
      </c>
      <c r="E82" t="s">
        <v>62</v>
      </c>
      <c r="F82">
        <v>0</v>
      </c>
      <c r="G82">
        <v>1500000</v>
      </c>
      <c r="H82">
        <v>0</v>
      </c>
    </row>
    <row r="83" spans="1:8" x14ac:dyDescent="0.3">
      <c r="A83" s="32">
        <v>44593</v>
      </c>
      <c r="B83">
        <v>2022</v>
      </c>
      <c r="C83" t="s">
        <v>69</v>
      </c>
      <c r="D83" t="s">
        <v>7</v>
      </c>
      <c r="E83" t="s">
        <v>62</v>
      </c>
      <c r="F83">
        <v>0</v>
      </c>
      <c r="G83">
        <v>1500000</v>
      </c>
      <c r="H83">
        <v>0</v>
      </c>
    </row>
    <row r="84" spans="1:8" x14ac:dyDescent="0.3">
      <c r="A84" s="32">
        <v>44593</v>
      </c>
      <c r="B84">
        <v>2022</v>
      </c>
      <c r="C84" t="s">
        <v>69</v>
      </c>
      <c r="D84" t="s">
        <v>7</v>
      </c>
      <c r="E84" t="s">
        <v>61</v>
      </c>
      <c r="F84">
        <v>0</v>
      </c>
      <c r="G84">
        <v>1500000</v>
      </c>
      <c r="H84">
        <v>0</v>
      </c>
    </row>
    <row r="85" spans="1:8" x14ac:dyDescent="0.3">
      <c r="A85" s="32">
        <v>44593</v>
      </c>
      <c r="B85">
        <v>2022</v>
      </c>
      <c r="C85" t="s">
        <v>69</v>
      </c>
      <c r="D85" t="s">
        <v>7</v>
      </c>
      <c r="E85" t="s">
        <v>59</v>
      </c>
      <c r="F85">
        <v>0</v>
      </c>
      <c r="G85">
        <v>1500000</v>
      </c>
      <c r="H85">
        <v>0</v>
      </c>
    </row>
    <row r="86" spans="1:8" x14ac:dyDescent="0.3">
      <c r="A86" s="32">
        <v>44593</v>
      </c>
      <c r="B86">
        <v>2022</v>
      </c>
      <c r="C86" t="s">
        <v>69</v>
      </c>
      <c r="D86" t="s">
        <v>7</v>
      </c>
      <c r="E86" t="s">
        <v>58</v>
      </c>
      <c r="F86">
        <v>0</v>
      </c>
      <c r="G86">
        <v>1500000</v>
      </c>
      <c r="H86">
        <v>0</v>
      </c>
    </row>
    <row r="87" spans="1:8" x14ac:dyDescent="0.3">
      <c r="A87" s="32">
        <v>44958</v>
      </c>
      <c r="B87">
        <v>2023</v>
      </c>
      <c r="C87" t="s">
        <v>69</v>
      </c>
      <c r="D87" t="s">
        <v>7</v>
      </c>
      <c r="E87" t="s">
        <v>62</v>
      </c>
      <c r="F87">
        <v>0</v>
      </c>
      <c r="G87">
        <v>1500000</v>
      </c>
      <c r="H87">
        <v>0</v>
      </c>
    </row>
    <row r="88" spans="1:8" x14ac:dyDescent="0.3">
      <c r="A88" s="32">
        <v>44621</v>
      </c>
      <c r="B88">
        <v>2022</v>
      </c>
      <c r="C88" t="s">
        <v>69</v>
      </c>
      <c r="D88" t="s">
        <v>7</v>
      </c>
      <c r="E88" t="s">
        <v>62</v>
      </c>
      <c r="F88">
        <v>0</v>
      </c>
      <c r="G88">
        <v>1500000</v>
      </c>
      <c r="H88">
        <v>0</v>
      </c>
    </row>
    <row r="89" spans="1:8" x14ac:dyDescent="0.3">
      <c r="A89" s="32">
        <v>44621</v>
      </c>
      <c r="B89">
        <v>2022</v>
      </c>
      <c r="C89" t="s">
        <v>69</v>
      </c>
      <c r="D89" t="s">
        <v>7</v>
      </c>
      <c r="E89" t="s">
        <v>58</v>
      </c>
      <c r="F89">
        <v>0</v>
      </c>
      <c r="G89">
        <v>1500000</v>
      </c>
      <c r="H89">
        <v>0</v>
      </c>
    </row>
    <row r="90" spans="1:8" x14ac:dyDescent="0.3">
      <c r="A90" s="32">
        <v>44287</v>
      </c>
      <c r="B90">
        <v>2022</v>
      </c>
      <c r="C90" t="s">
        <v>72</v>
      </c>
      <c r="D90" t="s">
        <v>7</v>
      </c>
      <c r="E90" t="s">
        <v>67</v>
      </c>
      <c r="F90">
        <v>322</v>
      </c>
      <c r="G90">
        <v>1500000</v>
      </c>
      <c r="H90">
        <v>483000000</v>
      </c>
    </row>
    <row r="91" spans="1:8" x14ac:dyDescent="0.3">
      <c r="A91" s="32">
        <v>44287</v>
      </c>
      <c r="B91">
        <v>2022</v>
      </c>
      <c r="C91" t="s">
        <v>72</v>
      </c>
      <c r="D91" t="s">
        <v>7</v>
      </c>
      <c r="E91" t="s">
        <v>66</v>
      </c>
      <c r="F91">
        <v>118</v>
      </c>
      <c r="G91">
        <v>1500000</v>
      </c>
      <c r="H91">
        <v>177000000</v>
      </c>
    </row>
    <row r="92" spans="1:8" x14ac:dyDescent="0.3">
      <c r="A92" s="32">
        <v>44287</v>
      </c>
      <c r="B92">
        <v>2022</v>
      </c>
      <c r="C92" t="s">
        <v>72</v>
      </c>
      <c r="D92" t="s">
        <v>7</v>
      </c>
      <c r="E92" t="s">
        <v>65</v>
      </c>
      <c r="F92">
        <v>171</v>
      </c>
      <c r="G92">
        <v>1500000</v>
      </c>
      <c r="H92">
        <v>256500000</v>
      </c>
    </row>
    <row r="93" spans="1:8" x14ac:dyDescent="0.3">
      <c r="A93" s="32">
        <v>44287</v>
      </c>
      <c r="B93">
        <v>2022</v>
      </c>
      <c r="C93" t="s">
        <v>72</v>
      </c>
      <c r="D93" t="s">
        <v>7</v>
      </c>
      <c r="E93" t="s">
        <v>63</v>
      </c>
      <c r="F93">
        <v>12</v>
      </c>
      <c r="G93">
        <v>1500000</v>
      </c>
      <c r="H93">
        <v>18000000</v>
      </c>
    </row>
    <row r="94" spans="1:8" x14ac:dyDescent="0.3">
      <c r="A94" s="32">
        <v>44287</v>
      </c>
      <c r="B94">
        <v>2022</v>
      </c>
      <c r="C94" t="s">
        <v>72</v>
      </c>
      <c r="D94" t="s">
        <v>7</v>
      </c>
      <c r="E94" t="s">
        <v>60</v>
      </c>
      <c r="F94">
        <v>3</v>
      </c>
      <c r="G94">
        <v>1500000</v>
      </c>
      <c r="H94">
        <v>4500000</v>
      </c>
    </row>
    <row r="95" spans="1:8" x14ac:dyDescent="0.3">
      <c r="A95" s="32">
        <v>44652</v>
      </c>
      <c r="B95">
        <v>2023</v>
      </c>
      <c r="C95" t="s">
        <v>72</v>
      </c>
      <c r="D95" t="s">
        <v>7</v>
      </c>
      <c r="E95" t="s">
        <v>67</v>
      </c>
      <c r="F95">
        <v>1409</v>
      </c>
      <c r="G95">
        <v>1500000</v>
      </c>
      <c r="H95">
        <v>2113500000</v>
      </c>
    </row>
    <row r="96" spans="1:8" x14ac:dyDescent="0.3">
      <c r="A96" s="32">
        <v>44652</v>
      </c>
      <c r="B96">
        <v>2023</v>
      </c>
      <c r="C96" t="s">
        <v>72</v>
      </c>
      <c r="D96" t="s">
        <v>7</v>
      </c>
      <c r="E96" t="s">
        <v>66</v>
      </c>
      <c r="F96">
        <v>177</v>
      </c>
      <c r="G96">
        <v>1500000</v>
      </c>
      <c r="H96">
        <v>265500000</v>
      </c>
    </row>
    <row r="97" spans="1:8" x14ac:dyDescent="0.3">
      <c r="A97" s="32">
        <v>44652</v>
      </c>
      <c r="B97">
        <v>2023</v>
      </c>
      <c r="C97" t="s">
        <v>72</v>
      </c>
      <c r="D97" t="s">
        <v>7</v>
      </c>
      <c r="E97" t="s">
        <v>65</v>
      </c>
      <c r="F97">
        <v>611</v>
      </c>
      <c r="G97">
        <v>1500000</v>
      </c>
      <c r="H97">
        <v>916500000</v>
      </c>
    </row>
    <row r="98" spans="1:8" x14ac:dyDescent="0.3">
      <c r="A98" s="32">
        <v>44652</v>
      </c>
      <c r="B98">
        <v>2023</v>
      </c>
      <c r="C98" t="s">
        <v>72</v>
      </c>
      <c r="D98" t="s">
        <v>7</v>
      </c>
      <c r="E98" t="s">
        <v>64</v>
      </c>
      <c r="F98">
        <v>15</v>
      </c>
      <c r="G98">
        <v>1500000</v>
      </c>
      <c r="H98">
        <v>22500000</v>
      </c>
    </row>
    <row r="99" spans="1:8" x14ac:dyDescent="0.3">
      <c r="A99" s="32">
        <v>44652</v>
      </c>
      <c r="B99">
        <v>2023</v>
      </c>
      <c r="C99" t="s">
        <v>72</v>
      </c>
      <c r="D99" t="s">
        <v>7</v>
      </c>
      <c r="E99" t="s">
        <v>63</v>
      </c>
      <c r="F99">
        <v>17</v>
      </c>
      <c r="G99">
        <v>1500000</v>
      </c>
      <c r="H99">
        <v>25500000</v>
      </c>
    </row>
    <row r="100" spans="1:8" x14ac:dyDescent="0.3">
      <c r="A100" s="32">
        <v>44652</v>
      </c>
      <c r="B100">
        <v>2023</v>
      </c>
      <c r="C100" t="s">
        <v>72</v>
      </c>
      <c r="D100" t="s">
        <v>7</v>
      </c>
      <c r="E100" t="s">
        <v>61</v>
      </c>
      <c r="F100">
        <v>12</v>
      </c>
      <c r="G100">
        <v>1500000</v>
      </c>
      <c r="H100">
        <v>18000000</v>
      </c>
    </row>
    <row r="101" spans="1:8" x14ac:dyDescent="0.3">
      <c r="A101" s="32">
        <v>44652</v>
      </c>
      <c r="B101">
        <v>2023</v>
      </c>
      <c r="C101" t="s">
        <v>72</v>
      </c>
      <c r="D101" t="s">
        <v>7</v>
      </c>
      <c r="E101" t="s">
        <v>60</v>
      </c>
      <c r="F101">
        <v>8</v>
      </c>
      <c r="G101">
        <v>1500000</v>
      </c>
      <c r="H101">
        <v>12000000</v>
      </c>
    </row>
    <row r="102" spans="1:8" x14ac:dyDescent="0.3">
      <c r="A102" s="32">
        <v>45017</v>
      </c>
      <c r="B102">
        <v>2024</v>
      </c>
      <c r="C102" t="s">
        <v>72</v>
      </c>
      <c r="D102" t="s">
        <v>7</v>
      </c>
      <c r="E102" t="s">
        <v>67</v>
      </c>
      <c r="F102">
        <v>364</v>
      </c>
      <c r="G102">
        <v>1500000</v>
      </c>
      <c r="H102">
        <v>546000000</v>
      </c>
    </row>
    <row r="103" spans="1:8" x14ac:dyDescent="0.3">
      <c r="A103" s="32">
        <v>45017</v>
      </c>
      <c r="B103">
        <v>2024</v>
      </c>
      <c r="C103" t="s">
        <v>72</v>
      </c>
      <c r="D103" t="s">
        <v>7</v>
      </c>
      <c r="E103" t="s">
        <v>66</v>
      </c>
      <c r="F103">
        <v>265</v>
      </c>
      <c r="G103">
        <v>1500000</v>
      </c>
      <c r="H103">
        <v>397500000</v>
      </c>
    </row>
    <row r="104" spans="1:8" x14ac:dyDescent="0.3">
      <c r="A104" s="32">
        <v>45017</v>
      </c>
      <c r="B104">
        <v>2024</v>
      </c>
      <c r="C104" t="s">
        <v>72</v>
      </c>
      <c r="D104" t="s">
        <v>7</v>
      </c>
      <c r="E104" t="s">
        <v>65</v>
      </c>
      <c r="F104">
        <v>4880</v>
      </c>
      <c r="G104">
        <v>1500000</v>
      </c>
      <c r="H104">
        <v>7320000000</v>
      </c>
    </row>
    <row r="105" spans="1:8" x14ac:dyDescent="0.3">
      <c r="A105" s="32">
        <v>45017</v>
      </c>
      <c r="B105">
        <v>2024</v>
      </c>
      <c r="C105" t="s">
        <v>72</v>
      </c>
      <c r="D105" t="s">
        <v>7</v>
      </c>
      <c r="E105" t="s">
        <v>64</v>
      </c>
      <c r="F105">
        <v>156</v>
      </c>
      <c r="G105">
        <v>1500000</v>
      </c>
      <c r="H105">
        <v>234000000</v>
      </c>
    </row>
    <row r="106" spans="1:8" x14ac:dyDescent="0.3">
      <c r="A106" s="32">
        <v>45017</v>
      </c>
      <c r="B106">
        <v>2024</v>
      </c>
      <c r="C106" t="s">
        <v>72</v>
      </c>
      <c r="D106" t="s">
        <v>7</v>
      </c>
      <c r="E106" t="s">
        <v>63</v>
      </c>
      <c r="F106">
        <v>42</v>
      </c>
      <c r="G106">
        <v>1500000</v>
      </c>
      <c r="H106">
        <v>63000000</v>
      </c>
    </row>
    <row r="107" spans="1:8" x14ac:dyDescent="0.3">
      <c r="A107" s="32">
        <v>45017</v>
      </c>
      <c r="B107">
        <v>2024</v>
      </c>
      <c r="C107" t="s">
        <v>72</v>
      </c>
      <c r="D107" t="s">
        <v>7</v>
      </c>
      <c r="E107" t="s">
        <v>62</v>
      </c>
      <c r="F107">
        <v>181</v>
      </c>
      <c r="G107">
        <v>1500000</v>
      </c>
      <c r="H107">
        <v>271500000</v>
      </c>
    </row>
    <row r="108" spans="1:8" x14ac:dyDescent="0.3">
      <c r="A108" s="32">
        <v>45017</v>
      </c>
      <c r="B108">
        <v>2024</v>
      </c>
      <c r="C108" t="s">
        <v>72</v>
      </c>
      <c r="D108" t="s">
        <v>7</v>
      </c>
      <c r="E108" t="s">
        <v>61</v>
      </c>
      <c r="F108">
        <v>51</v>
      </c>
      <c r="G108">
        <v>1500000</v>
      </c>
      <c r="H108">
        <v>76500000</v>
      </c>
    </row>
    <row r="109" spans="1:8" x14ac:dyDescent="0.3">
      <c r="A109" s="32">
        <v>45017</v>
      </c>
      <c r="B109">
        <v>2024</v>
      </c>
      <c r="C109" t="s">
        <v>72</v>
      </c>
      <c r="D109" t="s">
        <v>7</v>
      </c>
      <c r="E109" t="s">
        <v>60</v>
      </c>
      <c r="F109">
        <v>8</v>
      </c>
      <c r="G109">
        <v>1500000</v>
      </c>
      <c r="H109">
        <v>12000000</v>
      </c>
    </row>
    <row r="110" spans="1:8" x14ac:dyDescent="0.3">
      <c r="A110" s="32">
        <v>45017</v>
      </c>
      <c r="B110">
        <v>2024</v>
      </c>
      <c r="C110" t="s">
        <v>72</v>
      </c>
      <c r="D110" t="s">
        <v>7</v>
      </c>
      <c r="E110" t="s">
        <v>59</v>
      </c>
      <c r="F110">
        <v>27</v>
      </c>
      <c r="G110">
        <v>1500000</v>
      </c>
      <c r="H110">
        <v>40500000</v>
      </c>
    </row>
    <row r="111" spans="1:8" x14ac:dyDescent="0.3">
      <c r="A111" s="32">
        <v>45017</v>
      </c>
      <c r="B111">
        <v>2024</v>
      </c>
      <c r="C111" t="s">
        <v>72</v>
      </c>
      <c r="D111" t="s">
        <v>7</v>
      </c>
      <c r="E111" t="s">
        <v>58</v>
      </c>
      <c r="F111">
        <v>30</v>
      </c>
      <c r="G111">
        <v>1500000</v>
      </c>
      <c r="H111">
        <v>45000000</v>
      </c>
    </row>
    <row r="112" spans="1:8" x14ac:dyDescent="0.3">
      <c r="A112" s="32">
        <v>44317</v>
      </c>
      <c r="B112">
        <v>2022</v>
      </c>
      <c r="C112" t="s">
        <v>72</v>
      </c>
      <c r="D112" t="s">
        <v>7</v>
      </c>
      <c r="E112" t="s">
        <v>67</v>
      </c>
      <c r="F112">
        <v>137</v>
      </c>
      <c r="G112">
        <v>1500000</v>
      </c>
      <c r="H112">
        <v>205500000</v>
      </c>
    </row>
    <row r="113" spans="1:8" x14ac:dyDescent="0.3">
      <c r="A113" s="32">
        <v>44317</v>
      </c>
      <c r="B113">
        <v>2022</v>
      </c>
      <c r="C113" t="s">
        <v>72</v>
      </c>
      <c r="D113" t="s">
        <v>7</v>
      </c>
      <c r="E113" t="s">
        <v>66</v>
      </c>
      <c r="F113">
        <v>39</v>
      </c>
      <c r="G113">
        <v>1500000</v>
      </c>
      <c r="H113">
        <v>58500000</v>
      </c>
    </row>
    <row r="114" spans="1:8" x14ac:dyDescent="0.3">
      <c r="A114" s="32">
        <v>44317</v>
      </c>
      <c r="B114">
        <v>2022</v>
      </c>
      <c r="C114" t="s">
        <v>72</v>
      </c>
      <c r="D114" t="s">
        <v>7</v>
      </c>
      <c r="E114" t="s">
        <v>65</v>
      </c>
      <c r="F114">
        <v>78</v>
      </c>
      <c r="G114">
        <v>1500000</v>
      </c>
      <c r="H114">
        <v>117000000</v>
      </c>
    </row>
    <row r="115" spans="1:8" x14ac:dyDescent="0.3">
      <c r="A115" s="32">
        <v>44317</v>
      </c>
      <c r="B115">
        <v>2022</v>
      </c>
      <c r="C115" t="s">
        <v>72</v>
      </c>
      <c r="D115" t="s">
        <v>7</v>
      </c>
      <c r="E115" t="s">
        <v>63</v>
      </c>
      <c r="F115">
        <v>3</v>
      </c>
      <c r="G115">
        <v>1500000</v>
      </c>
      <c r="H115">
        <v>4500000</v>
      </c>
    </row>
    <row r="116" spans="1:8" x14ac:dyDescent="0.3">
      <c r="A116" s="32">
        <v>44682</v>
      </c>
      <c r="B116">
        <v>2023</v>
      </c>
      <c r="C116" t="s">
        <v>72</v>
      </c>
      <c r="D116" t="s">
        <v>7</v>
      </c>
      <c r="E116" t="s">
        <v>67</v>
      </c>
      <c r="F116">
        <v>2097</v>
      </c>
      <c r="G116">
        <v>1500000</v>
      </c>
      <c r="H116">
        <v>3145500000</v>
      </c>
    </row>
    <row r="117" spans="1:8" x14ac:dyDescent="0.3">
      <c r="A117" s="32">
        <v>44682</v>
      </c>
      <c r="B117">
        <v>2023</v>
      </c>
      <c r="C117" t="s">
        <v>72</v>
      </c>
      <c r="D117" t="s">
        <v>7</v>
      </c>
      <c r="E117" t="s">
        <v>66</v>
      </c>
      <c r="F117">
        <v>181</v>
      </c>
      <c r="G117">
        <v>1500000</v>
      </c>
      <c r="H117">
        <v>271500000</v>
      </c>
    </row>
    <row r="118" spans="1:8" x14ac:dyDescent="0.3">
      <c r="A118" s="32">
        <v>44682</v>
      </c>
      <c r="B118">
        <v>2023</v>
      </c>
      <c r="C118" t="s">
        <v>72</v>
      </c>
      <c r="D118" t="s">
        <v>7</v>
      </c>
      <c r="E118" t="s">
        <v>65</v>
      </c>
      <c r="F118">
        <v>622</v>
      </c>
      <c r="G118">
        <v>1500000</v>
      </c>
      <c r="H118">
        <v>933000000</v>
      </c>
    </row>
    <row r="119" spans="1:8" x14ac:dyDescent="0.3">
      <c r="A119" s="32">
        <v>44682</v>
      </c>
      <c r="B119">
        <v>2023</v>
      </c>
      <c r="C119" t="s">
        <v>72</v>
      </c>
      <c r="D119" t="s">
        <v>7</v>
      </c>
      <c r="E119" t="s">
        <v>64</v>
      </c>
      <c r="F119">
        <v>30</v>
      </c>
      <c r="G119">
        <v>1500000</v>
      </c>
      <c r="H119">
        <v>45000000</v>
      </c>
    </row>
    <row r="120" spans="1:8" x14ac:dyDescent="0.3">
      <c r="A120" s="32">
        <v>44682</v>
      </c>
      <c r="B120">
        <v>2023</v>
      </c>
      <c r="C120" t="s">
        <v>72</v>
      </c>
      <c r="D120" t="s">
        <v>7</v>
      </c>
      <c r="E120" t="s">
        <v>63</v>
      </c>
      <c r="F120">
        <v>19</v>
      </c>
      <c r="G120">
        <v>1500000</v>
      </c>
      <c r="H120">
        <v>28500000</v>
      </c>
    </row>
    <row r="121" spans="1:8" x14ac:dyDescent="0.3">
      <c r="A121" s="32">
        <v>44682</v>
      </c>
      <c r="B121">
        <v>2023</v>
      </c>
      <c r="C121" t="s">
        <v>72</v>
      </c>
      <c r="D121" t="s">
        <v>7</v>
      </c>
      <c r="E121" t="s">
        <v>61</v>
      </c>
      <c r="F121">
        <v>6</v>
      </c>
      <c r="G121">
        <v>1500000</v>
      </c>
      <c r="H121">
        <v>9000000</v>
      </c>
    </row>
    <row r="122" spans="1:8" x14ac:dyDescent="0.3">
      <c r="A122" s="32">
        <v>44682</v>
      </c>
      <c r="B122">
        <v>2023</v>
      </c>
      <c r="C122" t="s">
        <v>72</v>
      </c>
      <c r="D122" t="s">
        <v>7</v>
      </c>
      <c r="E122" t="s">
        <v>60</v>
      </c>
      <c r="F122">
        <v>4</v>
      </c>
      <c r="G122">
        <v>1500000</v>
      </c>
      <c r="H122">
        <v>6000000</v>
      </c>
    </row>
    <row r="123" spans="1:8" x14ac:dyDescent="0.3">
      <c r="A123" s="32">
        <v>45047</v>
      </c>
      <c r="B123">
        <v>2024</v>
      </c>
      <c r="C123" t="s">
        <v>72</v>
      </c>
      <c r="D123" t="s">
        <v>7</v>
      </c>
      <c r="E123" t="s">
        <v>67</v>
      </c>
      <c r="F123">
        <v>3212</v>
      </c>
      <c r="G123">
        <v>1500000</v>
      </c>
      <c r="H123">
        <v>4818000000</v>
      </c>
    </row>
    <row r="124" spans="1:8" x14ac:dyDescent="0.3">
      <c r="A124" s="32">
        <v>45047</v>
      </c>
      <c r="B124">
        <v>2024</v>
      </c>
      <c r="C124" t="s">
        <v>72</v>
      </c>
      <c r="D124" t="s">
        <v>7</v>
      </c>
      <c r="E124" t="s">
        <v>66</v>
      </c>
      <c r="F124">
        <v>351</v>
      </c>
      <c r="G124">
        <v>1500000</v>
      </c>
      <c r="H124">
        <v>526500000</v>
      </c>
    </row>
    <row r="125" spans="1:8" x14ac:dyDescent="0.3">
      <c r="A125" s="32">
        <v>45047</v>
      </c>
      <c r="B125">
        <v>2024</v>
      </c>
      <c r="C125" t="s">
        <v>72</v>
      </c>
      <c r="D125" t="s">
        <v>7</v>
      </c>
      <c r="E125" t="s">
        <v>65</v>
      </c>
      <c r="F125">
        <v>3457</v>
      </c>
      <c r="G125">
        <v>1500000</v>
      </c>
      <c r="H125">
        <v>5185500000</v>
      </c>
    </row>
    <row r="126" spans="1:8" x14ac:dyDescent="0.3">
      <c r="A126" s="32">
        <v>45047</v>
      </c>
      <c r="B126">
        <v>2024</v>
      </c>
      <c r="C126" t="s">
        <v>72</v>
      </c>
      <c r="D126" t="s">
        <v>7</v>
      </c>
      <c r="E126" t="s">
        <v>64</v>
      </c>
      <c r="F126">
        <v>110</v>
      </c>
      <c r="G126">
        <v>1500000</v>
      </c>
      <c r="H126">
        <v>165000000</v>
      </c>
    </row>
    <row r="127" spans="1:8" x14ac:dyDescent="0.3">
      <c r="A127" s="32">
        <v>45047</v>
      </c>
      <c r="B127">
        <v>2024</v>
      </c>
      <c r="C127" t="s">
        <v>72</v>
      </c>
      <c r="D127" t="s">
        <v>7</v>
      </c>
      <c r="E127" t="s">
        <v>63</v>
      </c>
      <c r="F127">
        <v>129</v>
      </c>
      <c r="G127">
        <v>1500000</v>
      </c>
      <c r="H127">
        <v>193500000</v>
      </c>
    </row>
    <row r="128" spans="1:8" x14ac:dyDescent="0.3">
      <c r="A128" s="32">
        <v>45047</v>
      </c>
      <c r="B128">
        <v>2024</v>
      </c>
      <c r="C128" t="s">
        <v>72</v>
      </c>
      <c r="D128" t="s">
        <v>7</v>
      </c>
      <c r="E128" t="s">
        <v>62</v>
      </c>
      <c r="F128">
        <v>245</v>
      </c>
      <c r="G128">
        <v>1500000</v>
      </c>
      <c r="H128">
        <v>367500000</v>
      </c>
    </row>
    <row r="129" spans="1:8" x14ac:dyDescent="0.3">
      <c r="A129" s="32">
        <v>45047</v>
      </c>
      <c r="B129">
        <v>2024</v>
      </c>
      <c r="C129" t="s">
        <v>72</v>
      </c>
      <c r="D129" t="s">
        <v>7</v>
      </c>
      <c r="E129" t="s">
        <v>61</v>
      </c>
      <c r="F129">
        <v>57</v>
      </c>
      <c r="G129">
        <v>1500000</v>
      </c>
      <c r="H129">
        <v>85500000</v>
      </c>
    </row>
    <row r="130" spans="1:8" x14ac:dyDescent="0.3">
      <c r="A130" s="32">
        <v>45047</v>
      </c>
      <c r="B130">
        <v>2024</v>
      </c>
      <c r="C130" t="s">
        <v>72</v>
      </c>
      <c r="D130" t="s">
        <v>7</v>
      </c>
      <c r="E130" t="s">
        <v>60</v>
      </c>
      <c r="F130">
        <v>9</v>
      </c>
      <c r="G130">
        <v>1500000</v>
      </c>
      <c r="H130">
        <v>13500000</v>
      </c>
    </row>
    <row r="131" spans="1:8" x14ac:dyDescent="0.3">
      <c r="A131" s="32">
        <v>45047</v>
      </c>
      <c r="B131">
        <v>2024</v>
      </c>
      <c r="C131" t="s">
        <v>72</v>
      </c>
      <c r="D131" t="s">
        <v>7</v>
      </c>
      <c r="E131" t="s">
        <v>59</v>
      </c>
      <c r="F131">
        <v>34</v>
      </c>
      <c r="G131">
        <v>1500000</v>
      </c>
      <c r="H131">
        <v>51000000</v>
      </c>
    </row>
    <row r="132" spans="1:8" x14ac:dyDescent="0.3">
      <c r="A132" s="32">
        <v>45047</v>
      </c>
      <c r="B132">
        <v>2024</v>
      </c>
      <c r="C132" t="s">
        <v>72</v>
      </c>
      <c r="D132" t="s">
        <v>7</v>
      </c>
      <c r="E132" t="s">
        <v>58</v>
      </c>
      <c r="F132">
        <v>36</v>
      </c>
      <c r="G132">
        <v>1500000</v>
      </c>
      <c r="H132">
        <v>54000000</v>
      </c>
    </row>
    <row r="133" spans="1:8" x14ac:dyDescent="0.3">
      <c r="A133" s="32">
        <v>44348</v>
      </c>
      <c r="B133">
        <v>2022</v>
      </c>
      <c r="C133" t="s">
        <v>72</v>
      </c>
      <c r="D133" t="s">
        <v>7</v>
      </c>
      <c r="E133" t="s">
        <v>67</v>
      </c>
      <c r="F133">
        <v>572</v>
      </c>
      <c r="G133">
        <v>1500000</v>
      </c>
      <c r="H133">
        <v>858000000</v>
      </c>
    </row>
    <row r="134" spans="1:8" x14ac:dyDescent="0.3">
      <c r="A134" s="32">
        <v>44348</v>
      </c>
      <c r="B134">
        <v>2022</v>
      </c>
      <c r="C134" t="s">
        <v>72</v>
      </c>
      <c r="D134" t="s">
        <v>7</v>
      </c>
      <c r="E134" t="s">
        <v>66</v>
      </c>
      <c r="F134">
        <v>128</v>
      </c>
      <c r="G134">
        <v>1500000</v>
      </c>
      <c r="H134">
        <v>192000000</v>
      </c>
    </row>
    <row r="135" spans="1:8" x14ac:dyDescent="0.3">
      <c r="A135" s="32">
        <v>44348</v>
      </c>
      <c r="B135">
        <v>2022</v>
      </c>
      <c r="C135" t="s">
        <v>72</v>
      </c>
      <c r="D135" t="s">
        <v>7</v>
      </c>
      <c r="E135" t="s">
        <v>65</v>
      </c>
      <c r="F135">
        <v>106</v>
      </c>
      <c r="G135">
        <v>1500000</v>
      </c>
      <c r="H135">
        <v>159000000</v>
      </c>
    </row>
    <row r="136" spans="1:8" x14ac:dyDescent="0.3">
      <c r="A136" s="32">
        <v>44348</v>
      </c>
      <c r="B136">
        <v>2022</v>
      </c>
      <c r="C136" t="s">
        <v>72</v>
      </c>
      <c r="D136" t="s">
        <v>7</v>
      </c>
      <c r="E136" t="s">
        <v>63</v>
      </c>
      <c r="F136">
        <v>10</v>
      </c>
      <c r="G136">
        <v>1500000</v>
      </c>
      <c r="H136">
        <v>15000000</v>
      </c>
    </row>
    <row r="137" spans="1:8" x14ac:dyDescent="0.3">
      <c r="A137" s="32">
        <v>44348</v>
      </c>
      <c r="B137">
        <v>2022</v>
      </c>
      <c r="C137" t="s">
        <v>72</v>
      </c>
      <c r="D137" t="s">
        <v>7</v>
      </c>
      <c r="E137" t="s">
        <v>60</v>
      </c>
      <c r="F137">
        <v>2</v>
      </c>
      <c r="G137">
        <v>1500000</v>
      </c>
      <c r="H137">
        <v>3000000</v>
      </c>
    </row>
    <row r="138" spans="1:8" x14ac:dyDescent="0.3">
      <c r="A138" s="32">
        <v>44713</v>
      </c>
      <c r="B138">
        <v>2023</v>
      </c>
      <c r="C138" t="s">
        <v>72</v>
      </c>
      <c r="D138" t="s">
        <v>7</v>
      </c>
      <c r="E138" t="s">
        <v>67</v>
      </c>
      <c r="F138">
        <v>2169</v>
      </c>
      <c r="G138">
        <v>1500000</v>
      </c>
      <c r="H138">
        <v>3253500000</v>
      </c>
    </row>
    <row r="139" spans="1:8" x14ac:dyDescent="0.3">
      <c r="A139" s="32">
        <v>44713</v>
      </c>
      <c r="B139">
        <v>2023</v>
      </c>
      <c r="C139" t="s">
        <v>72</v>
      </c>
      <c r="D139" t="s">
        <v>7</v>
      </c>
      <c r="E139" t="s">
        <v>66</v>
      </c>
      <c r="F139">
        <v>173</v>
      </c>
      <c r="G139">
        <v>1500000</v>
      </c>
      <c r="H139">
        <v>259500000</v>
      </c>
    </row>
    <row r="140" spans="1:8" x14ac:dyDescent="0.3">
      <c r="A140" s="32">
        <v>44713</v>
      </c>
      <c r="B140">
        <v>2023</v>
      </c>
      <c r="C140" t="s">
        <v>72</v>
      </c>
      <c r="D140" t="s">
        <v>7</v>
      </c>
      <c r="E140" t="s">
        <v>65</v>
      </c>
      <c r="F140">
        <v>787</v>
      </c>
      <c r="G140">
        <v>1500000</v>
      </c>
      <c r="H140">
        <v>1180500000</v>
      </c>
    </row>
    <row r="141" spans="1:8" x14ac:dyDescent="0.3">
      <c r="A141" s="32">
        <v>44713</v>
      </c>
      <c r="B141">
        <v>2023</v>
      </c>
      <c r="C141" t="s">
        <v>72</v>
      </c>
      <c r="D141" t="s">
        <v>7</v>
      </c>
      <c r="E141" t="s">
        <v>64</v>
      </c>
      <c r="F141">
        <v>36</v>
      </c>
      <c r="G141">
        <v>1500000</v>
      </c>
      <c r="H141">
        <v>54000000</v>
      </c>
    </row>
    <row r="142" spans="1:8" x14ac:dyDescent="0.3">
      <c r="A142" s="32">
        <v>44713</v>
      </c>
      <c r="B142">
        <v>2023</v>
      </c>
      <c r="C142" t="s">
        <v>72</v>
      </c>
      <c r="D142" t="s">
        <v>7</v>
      </c>
      <c r="E142" t="s">
        <v>63</v>
      </c>
      <c r="F142">
        <v>39</v>
      </c>
      <c r="G142">
        <v>1500000</v>
      </c>
      <c r="H142">
        <v>58500000</v>
      </c>
    </row>
    <row r="143" spans="1:8" x14ac:dyDescent="0.3">
      <c r="A143" s="32">
        <v>44713</v>
      </c>
      <c r="B143">
        <v>2023</v>
      </c>
      <c r="C143" t="s">
        <v>72</v>
      </c>
      <c r="D143" t="s">
        <v>7</v>
      </c>
      <c r="E143" t="s">
        <v>61</v>
      </c>
      <c r="F143">
        <v>4</v>
      </c>
      <c r="G143">
        <v>1500000</v>
      </c>
      <c r="H143">
        <v>6000000</v>
      </c>
    </row>
    <row r="144" spans="1:8" x14ac:dyDescent="0.3">
      <c r="A144" s="32">
        <v>44713</v>
      </c>
      <c r="B144">
        <v>2023</v>
      </c>
      <c r="C144" t="s">
        <v>72</v>
      </c>
      <c r="D144" t="s">
        <v>7</v>
      </c>
      <c r="E144" t="s">
        <v>60</v>
      </c>
      <c r="F144">
        <v>2</v>
      </c>
      <c r="G144">
        <v>1500000</v>
      </c>
      <c r="H144">
        <v>3000000</v>
      </c>
    </row>
    <row r="145" spans="1:8" x14ac:dyDescent="0.3">
      <c r="A145" s="32">
        <v>45078</v>
      </c>
      <c r="B145">
        <v>2024</v>
      </c>
      <c r="C145" t="s">
        <v>72</v>
      </c>
      <c r="D145" t="s">
        <v>7</v>
      </c>
      <c r="E145" t="s">
        <v>67</v>
      </c>
      <c r="F145">
        <v>3671</v>
      </c>
      <c r="G145">
        <v>1500000</v>
      </c>
      <c r="H145">
        <v>5506500000</v>
      </c>
    </row>
    <row r="146" spans="1:8" x14ac:dyDescent="0.3">
      <c r="A146" s="32">
        <v>45078</v>
      </c>
      <c r="B146">
        <v>2024</v>
      </c>
      <c r="C146" t="s">
        <v>72</v>
      </c>
      <c r="D146" t="s">
        <v>7</v>
      </c>
      <c r="E146" t="s">
        <v>66</v>
      </c>
      <c r="F146">
        <v>877</v>
      </c>
      <c r="G146">
        <v>1500000</v>
      </c>
      <c r="H146">
        <v>1315500000</v>
      </c>
    </row>
    <row r="147" spans="1:8" x14ac:dyDescent="0.3">
      <c r="A147" s="32">
        <v>45078</v>
      </c>
      <c r="B147">
        <v>2024</v>
      </c>
      <c r="C147" t="s">
        <v>72</v>
      </c>
      <c r="D147" t="s">
        <v>7</v>
      </c>
      <c r="E147" t="s">
        <v>65</v>
      </c>
      <c r="F147">
        <v>2574</v>
      </c>
      <c r="G147">
        <v>1500000</v>
      </c>
      <c r="H147">
        <v>3861000000</v>
      </c>
    </row>
    <row r="148" spans="1:8" x14ac:dyDescent="0.3">
      <c r="A148" s="32">
        <v>45078</v>
      </c>
      <c r="B148">
        <v>2024</v>
      </c>
      <c r="C148" t="s">
        <v>72</v>
      </c>
      <c r="D148" t="s">
        <v>7</v>
      </c>
      <c r="E148" t="s">
        <v>64</v>
      </c>
      <c r="F148">
        <v>140</v>
      </c>
      <c r="G148">
        <v>1500000</v>
      </c>
      <c r="H148">
        <v>210000000</v>
      </c>
    </row>
    <row r="149" spans="1:8" x14ac:dyDescent="0.3">
      <c r="A149" s="32">
        <v>45078</v>
      </c>
      <c r="B149">
        <v>2024</v>
      </c>
      <c r="C149" t="s">
        <v>72</v>
      </c>
      <c r="D149" t="s">
        <v>7</v>
      </c>
      <c r="E149" t="s">
        <v>63</v>
      </c>
      <c r="F149">
        <v>121</v>
      </c>
      <c r="G149">
        <v>1500000</v>
      </c>
      <c r="H149">
        <v>181500000</v>
      </c>
    </row>
    <row r="150" spans="1:8" x14ac:dyDescent="0.3">
      <c r="A150" s="32">
        <v>45078</v>
      </c>
      <c r="B150">
        <v>2024</v>
      </c>
      <c r="C150" t="s">
        <v>72</v>
      </c>
      <c r="D150" t="s">
        <v>7</v>
      </c>
      <c r="E150" t="s">
        <v>62</v>
      </c>
      <c r="F150">
        <v>254</v>
      </c>
      <c r="G150">
        <v>1500000</v>
      </c>
      <c r="H150">
        <v>381000000</v>
      </c>
    </row>
    <row r="151" spans="1:8" x14ac:dyDescent="0.3">
      <c r="A151" s="32">
        <v>45078</v>
      </c>
      <c r="B151">
        <v>2024</v>
      </c>
      <c r="C151" t="s">
        <v>72</v>
      </c>
      <c r="D151" t="s">
        <v>7</v>
      </c>
      <c r="E151" t="s">
        <v>61</v>
      </c>
      <c r="F151">
        <v>76</v>
      </c>
      <c r="G151">
        <v>1500000</v>
      </c>
      <c r="H151">
        <v>114000000</v>
      </c>
    </row>
    <row r="152" spans="1:8" x14ac:dyDescent="0.3">
      <c r="A152" s="32">
        <v>45078</v>
      </c>
      <c r="B152">
        <v>2024</v>
      </c>
      <c r="C152" t="s">
        <v>72</v>
      </c>
      <c r="D152" t="s">
        <v>7</v>
      </c>
      <c r="E152" t="s">
        <v>60</v>
      </c>
      <c r="F152">
        <v>14</v>
      </c>
      <c r="G152">
        <v>1500000</v>
      </c>
      <c r="H152">
        <v>21000000</v>
      </c>
    </row>
    <row r="153" spans="1:8" x14ac:dyDescent="0.3">
      <c r="A153" s="32">
        <v>45078</v>
      </c>
      <c r="B153">
        <v>2024</v>
      </c>
      <c r="C153" t="s">
        <v>72</v>
      </c>
      <c r="D153" t="s">
        <v>7</v>
      </c>
      <c r="E153" t="s">
        <v>59</v>
      </c>
      <c r="F153">
        <v>33</v>
      </c>
      <c r="G153">
        <v>1500000</v>
      </c>
      <c r="H153">
        <v>49500000</v>
      </c>
    </row>
    <row r="154" spans="1:8" x14ac:dyDescent="0.3">
      <c r="A154" s="32">
        <v>45078</v>
      </c>
      <c r="B154">
        <v>2024</v>
      </c>
      <c r="C154" t="s">
        <v>72</v>
      </c>
      <c r="D154" t="s">
        <v>7</v>
      </c>
      <c r="E154" t="s">
        <v>58</v>
      </c>
      <c r="F154">
        <v>30</v>
      </c>
      <c r="G154">
        <v>1500000</v>
      </c>
      <c r="H154">
        <v>45000000</v>
      </c>
    </row>
    <row r="155" spans="1:8" x14ac:dyDescent="0.3">
      <c r="A155" s="32">
        <v>44378</v>
      </c>
      <c r="B155">
        <v>2022</v>
      </c>
      <c r="C155" t="s">
        <v>71</v>
      </c>
      <c r="D155" t="s">
        <v>7</v>
      </c>
      <c r="E155" t="s">
        <v>67</v>
      </c>
      <c r="F155">
        <v>696</v>
      </c>
      <c r="G155">
        <v>1500000</v>
      </c>
      <c r="H155">
        <v>1044000000</v>
      </c>
    </row>
    <row r="156" spans="1:8" x14ac:dyDescent="0.3">
      <c r="A156" s="32">
        <v>44378</v>
      </c>
      <c r="B156">
        <v>2022</v>
      </c>
      <c r="C156" t="s">
        <v>71</v>
      </c>
      <c r="D156" t="s">
        <v>7</v>
      </c>
      <c r="E156" t="s">
        <v>66</v>
      </c>
      <c r="F156">
        <v>232</v>
      </c>
      <c r="G156">
        <v>1500000</v>
      </c>
      <c r="H156">
        <v>348000000</v>
      </c>
    </row>
    <row r="157" spans="1:8" x14ac:dyDescent="0.3">
      <c r="A157" s="32">
        <v>44378</v>
      </c>
      <c r="B157">
        <v>2022</v>
      </c>
      <c r="C157" t="s">
        <v>71</v>
      </c>
      <c r="D157" t="s">
        <v>7</v>
      </c>
      <c r="E157" t="s">
        <v>65</v>
      </c>
      <c r="F157">
        <v>171</v>
      </c>
      <c r="G157">
        <v>1500000</v>
      </c>
      <c r="H157">
        <v>256500000</v>
      </c>
    </row>
    <row r="158" spans="1:8" x14ac:dyDescent="0.3">
      <c r="A158" s="32">
        <v>44378</v>
      </c>
      <c r="B158">
        <v>2022</v>
      </c>
      <c r="C158" t="s">
        <v>71</v>
      </c>
      <c r="D158" t="s">
        <v>7</v>
      </c>
      <c r="E158" t="s">
        <v>63</v>
      </c>
      <c r="F158">
        <v>18</v>
      </c>
      <c r="G158">
        <v>1500000</v>
      </c>
      <c r="H158">
        <v>27000000</v>
      </c>
    </row>
    <row r="159" spans="1:8" x14ac:dyDescent="0.3">
      <c r="A159" s="32">
        <v>44378</v>
      </c>
      <c r="B159">
        <v>2022</v>
      </c>
      <c r="C159" t="s">
        <v>71</v>
      </c>
      <c r="D159" t="s">
        <v>7</v>
      </c>
      <c r="E159" t="s">
        <v>60</v>
      </c>
      <c r="F159">
        <v>1</v>
      </c>
      <c r="G159">
        <v>1500000</v>
      </c>
      <c r="H159">
        <v>1500000</v>
      </c>
    </row>
    <row r="160" spans="1:8" x14ac:dyDescent="0.3">
      <c r="A160" s="32">
        <v>44743</v>
      </c>
      <c r="B160">
        <v>2023</v>
      </c>
      <c r="C160" t="s">
        <v>71</v>
      </c>
      <c r="D160" t="s">
        <v>7</v>
      </c>
      <c r="E160" t="s">
        <v>67</v>
      </c>
      <c r="F160">
        <v>2264</v>
      </c>
      <c r="G160">
        <v>1500000</v>
      </c>
      <c r="H160">
        <v>3396000000</v>
      </c>
    </row>
    <row r="161" spans="1:8" x14ac:dyDescent="0.3">
      <c r="A161" s="32">
        <v>44743</v>
      </c>
      <c r="B161">
        <v>2023</v>
      </c>
      <c r="C161" t="s">
        <v>71</v>
      </c>
      <c r="D161" t="s">
        <v>7</v>
      </c>
      <c r="E161" t="s">
        <v>66</v>
      </c>
      <c r="F161">
        <v>194</v>
      </c>
      <c r="G161">
        <v>1500000</v>
      </c>
      <c r="H161">
        <v>291000000</v>
      </c>
    </row>
    <row r="162" spans="1:8" x14ac:dyDescent="0.3">
      <c r="A162" s="32">
        <v>44743</v>
      </c>
      <c r="B162">
        <v>2023</v>
      </c>
      <c r="C162" t="s">
        <v>71</v>
      </c>
      <c r="D162" t="s">
        <v>7</v>
      </c>
      <c r="E162" t="s">
        <v>65</v>
      </c>
      <c r="F162">
        <v>866</v>
      </c>
      <c r="G162">
        <v>1500000</v>
      </c>
      <c r="H162">
        <v>1299000000</v>
      </c>
    </row>
    <row r="163" spans="1:8" x14ac:dyDescent="0.3">
      <c r="A163" s="32">
        <v>44743</v>
      </c>
      <c r="B163">
        <v>2023</v>
      </c>
      <c r="C163" t="s">
        <v>71</v>
      </c>
      <c r="D163" t="s">
        <v>7</v>
      </c>
      <c r="E163" t="s">
        <v>64</v>
      </c>
      <c r="F163">
        <v>32</v>
      </c>
      <c r="G163">
        <v>1500000</v>
      </c>
      <c r="H163">
        <v>48000000</v>
      </c>
    </row>
    <row r="164" spans="1:8" x14ac:dyDescent="0.3">
      <c r="A164" s="32">
        <v>44743</v>
      </c>
      <c r="B164">
        <v>2023</v>
      </c>
      <c r="C164" t="s">
        <v>71</v>
      </c>
      <c r="D164" t="s">
        <v>7</v>
      </c>
      <c r="E164" t="s">
        <v>63</v>
      </c>
      <c r="F164">
        <v>45</v>
      </c>
      <c r="G164">
        <v>1500000</v>
      </c>
      <c r="H164">
        <v>67500000</v>
      </c>
    </row>
    <row r="165" spans="1:8" x14ac:dyDescent="0.3">
      <c r="A165" s="32">
        <v>44743</v>
      </c>
      <c r="B165">
        <v>2023</v>
      </c>
      <c r="C165" t="s">
        <v>71</v>
      </c>
      <c r="D165" t="s">
        <v>7</v>
      </c>
      <c r="E165" t="s">
        <v>61</v>
      </c>
      <c r="F165">
        <v>4</v>
      </c>
      <c r="G165">
        <v>1500000</v>
      </c>
      <c r="H165">
        <v>6000000</v>
      </c>
    </row>
    <row r="166" spans="1:8" x14ac:dyDescent="0.3">
      <c r="A166" s="32">
        <v>44743</v>
      </c>
      <c r="B166">
        <v>2023</v>
      </c>
      <c r="C166" t="s">
        <v>71</v>
      </c>
      <c r="D166" t="s">
        <v>7</v>
      </c>
      <c r="E166" t="s">
        <v>60</v>
      </c>
      <c r="F166">
        <v>1</v>
      </c>
      <c r="G166">
        <v>1500000</v>
      </c>
      <c r="H166">
        <v>1500000</v>
      </c>
    </row>
    <row r="167" spans="1:8" x14ac:dyDescent="0.3">
      <c r="A167" s="32">
        <v>45108</v>
      </c>
      <c r="B167">
        <v>2024</v>
      </c>
      <c r="C167" t="s">
        <v>71</v>
      </c>
      <c r="D167" t="s">
        <v>7</v>
      </c>
      <c r="E167" t="s">
        <v>67</v>
      </c>
      <c r="F167">
        <v>3823</v>
      </c>
      <c r="G167">
        <v>1500000</v>
      </c>
      <c r="H167">
        <v>5734500000</v>
      </c>
    </row>
    <row r="168" spans="1:8" x14ac:dyDescent="0.3">
      <c r="A168" s="32">
        <v>45108</v>
      </c>
      <c r="B168">
        <v>2024</v>
      </c>
      <c r="C168" t="s">
        <v>71</v>
      </c>
      <c r="D168" t="s">
        <v>7</v>
      </c>
      <c r="E168" t="s">
        <v>66</v>
      </c>
      <c r="F168">
        <v>935</v>
      </c>
      <c r="G168">
        <v>1500000</v>
      </c>
      <c r="H168">
        <v>1402500000</v>
      </c>
    </row>
    <row r="169" spans="1:8" x14ac:dyDescent="0.3">
      <c r="A169" s="32">
        <v>45108</v>
      </c>
      <c r="B169">
        <v>2024</v>
      </c>
      <c r="C169" t="s">
        <v>71</v>
      </c>
      <c r="D169" t="s">
        <v>7</v>
      </c>
      <c r="E169" t="s">
        <v>65</v>
      </c>
      <c r="F169">
        <v>2174</v>
      </c>
      <c r="G169">
        <v>1500000</v>
      </c>
      <c r="H169">
        <v>3261000000</v>
      </c>
    </row>
    <row r="170" spans="1:8" x14ac:dyDescent="0.3">
      <c r="A170" s="32">
        <v>45108</v>
      </c>
      <c r="B170">
        <v>2024</v>
      </c>
      <c r="C170" t="s">
        <v>71</v>
      </c>
      <c r="D170" t="s">
        <v>7</v>
      </c>
      <c r="E170" t="s">
        <v>64</v>
      </c>
      <c r="F170">
        <v>89</v>
      </c>
      <c r="G170">
        <v>1500000</v>
      </c>
      <c r="H170">
        <v>133500000</v>
      </c>
    </row>
    <row r="171" spans="1:8" x14ac:dyDescent="0.3">
      <c r="A171" s="32">
        <v>45108</v>
      </c>
      <c r="B171">
        <v>2024</v>
      </c>
      <c r="C171" t="s">
        <v>71</v>
      </c>
      <c r="D171" t="s">
        <v>7</v>
      </c>
      <c r="E171" t="s">
        <v>63</v>
      </c>
      <c r="F171">
        <v>88</v>
      </c>
      <c r="G171">
        <v>1500000</v>
      </c>
      <c r="H171">
        <v>132000000</v>
      </c>
    </row>
    <row r="172" spans="1:8" x14ac:dyDescent="0.3">
      <c r="A172" s="32">
        <v>45108</v>
      </c>
      <c r="B172">
        <v>2024</v>
      </c>
      <c r="C172" t="s">
        <v>71</v>
      </c>
      <c r="D172" t="s">
        <v>7</v>
      </c>
      <c r="E172" t="s">
        <v>62</v>
      </c>
      <c r="F172">
        <v>169</v>
      </c>
      <c r="G172">
        <v>1500000</v>
      </c>
      <c r="H172">
        <v>253500000</v>
      </c>
    </row>
    <row r="173" spans="1:8" x14ac:dyDescent="0.3">
      <c r="A173" s="32">
        <v>45108</v>
      </c>
      <c r="B173">
        <v>2024</v>
      </c>
      <c r="C173" t="s">
        <v>71</v>
      </c>
      <c r="D173" t="s">
        <v>7</v>
      </c>
      <c r="E173" t="s">
        <v>61</v>
      </c>
      <c r="F173">
        <v>81</v>
      </c>
      <c r="G173">
        <v>1500000</v>
      </c>
      <c r="H173">
        <v>121500000</v>
      </c>
    </row>
    <row r="174" spans="1:8" x14ac:dyDescent="0.3">
      <c r="A174" s="32">
        <v>45108</v>
      </c>
      <c r="B174">
        <v>2024</v>
      </c>
      <c r="C174" t="s">
        <v>71</v>
      </c>
      <c r="D174" t="s">
        <v>7</v>
      </c>
      <c r="E174" t="s">
        <v>60</v>
      </c>
      <c r="F174">
        <v>23</v>
      </c>
      <c r="G174">
        <v>1500000</v>
      </c>
      <c r="H174">
        <v>34500000</v>
      </c>
    </row>
    <row r="175" spans="1:8" x14ac:dyDescent="0.3">
      <c r="A175" s="32">
        <v>45108</v>
      </c>
      <c r="B175">
        <v>2024</v>
      </c>
      <c r="C175" t="s">
        <v>71</v>
      </c>
      <c r="D175" t="s">
        <v>7</v>
      </c>
      <c r="E175" t="s">
        <v>59</v>
      </c>
      <c r="F175">
        <v>26</v>
      </c>
      <c r="G175">
        <v>1500000</v>
      </c>
      <c r="H175">
        <v>39000000</v>
      </c>
    </row>
    <row r="176" spans="1:8" x14ac:dyDescent="0.3">
      <c r="A176" s="32">
        <v>45108</v>
      </c>
      <c r="B176">
        <v>2024</v>
      </c>
      <c r="C176" t="s">
        <v>71</v>
      </c>
      <c r="D176" t="s">
        <v>7</v>
      </c>
      <c r="E176" t="s">
        <v>58</v>
      </c>
      <c r="F176">
        <v>22</v>
      </c>
      <c r="G176">
        <v>1500000</v>
      </c>
      <c r="H176">
        <v>33000000</v>
      </c>
    </row>
    <row r="177" spans="1:8" x14ac:dyDescent="0.3">
      <c r="A177" s="32">
        <v>44409</v>
      </c>
      <c r="B177">
        <v>2022</v>
      </c>
      <c r="C177" t="s">
        <v>71</v>
      </c>
      <c r="D177" t="s">
        <v>7</v>
      </c>
      <c r="E177" t="s">
        <v>67</v>
      </c>
      <c r="F177">
        <v>584</v>
      </c>
      <c r="G177">
        <v>1500000</v>
      </c>
      <c r="H177">
        <v>876000000</v>
      </c>
    </row>
    <row r="178" spans="1:8" x14ac:dyDescent="0.3">
      <c r="A178" s="32">
        <v>44409</v>
      </c>
      <c r="B178">
        <v>2022</v>
      </c>
      <c r="C178" t="s">
        <v>71</v>
      </c>
      <c r="D178" t="s">
        <v>7</v>
      </c>
      <c r="E178" t="s">
        <v>66</v>
      </c>
      <c r="F178">
        <v>303</v>
      </c>
      <c r="G178">
        <v>1500000</v>
      </c>
      <c r="H178">
        <v>454500000</v>
      </c>
    </row>
    <row r="179" spans="1:8" x14ac:dyDescent="0.3">
      <c r="A179" s="32">
        <v>44409</v>
      </c>
      <c r="B179">
        <v>2022</v>
      </c>
      <c r="C179" t="s">
        <v>71</v>
      </c>
      <c r="D179" t="s">
        <v>7</v>
      </c>
      <c r="E179" t="s">
        <v>65</v>
      </c>
      <c r="F179">
        <v>204</v>
      </c>
      <c r="G179">
        <v>1500000</v>
      </c>
      <c r="H179">
        <v>306000000</v>
      </c>
    </row>
    <row r="180" spans="1:8" x14ac:dyDescent="0.3">
      <c r="A180" s="32">
        <v>44409</v>
      </c>
      <c r="B180">
        <v>2022</v>
      </c>
      <c r="C180" t="s">
        <v>71</v>
      </c>
      <c r="D180" t="s">
        <v>7</v>
      </c>
      <c r="E180" t="s">
        <v>63</v>
      </c>
      <c r="F180">
        <v>10</v>
      </c>
      <c r="G180">
        <v>1500000</v>
      </c>
      <c r="H180">
        <v>15000000</v>
      </c>
    </row>
    <row r="181" spans="1:8" x14ac:dyDescent="0.3">
      <c r="A181" s="32">
        <v>44409</v>
      </c>
      <c r="B181">
        <v>2022</v>
      </c>
      <c r="C181" t="s">
        <v>71</v>
      </c>
      <c r="D181" t="s">
        <v>7</v>
      </c>
      <c r="E181" t="s">
        <v>60</v>
      </c>
      <c r="F181">
        <v>2</v>
      </c>
      <c r="G181">
        <v>1500000</v>
      </c>
      <c r="H181">
        <v>3000000</v>
      </c>
    </row>
    <row r="182" spans="1:8" x14ac:dyDescent="0.3">
      <c r="A182" s="32">
        <v>44774</v>
      </c>
      <c r="B182">
        <v>2023</v>
      </c>
      <c r="C182" t="s">
        <v>71</v>
      </c>
      <c r="D182" t="s">
        <v>7</v>
      </c>
      <c r="E182" t="s">
        <v>67</v>
      </c>
      <c r="F182">
        <v>1931</v>
      </c>
      <c r="G182">
        <v>1500000</v>
      </c>
      <c r="H182">
        <v>2896500000</v>
      </c>
    </row>
    <row r="183" spans="1:8" x14ac:dyDescent="0.3">
      <c r="A183" s="32">
        <v>44774</v>
      </c>
      <c r="B183">
        <v>2023</v>
      </c>
      <c r="C183" t="s">
        <v>71</v>
      </c>
      <c r="D183" t="s">
        <v>7</v>
      </c>
      <c r="E183" t="s">
        <v>66</v>
      </c>
      <c r="F183">
        <v>234</v>
      </c>
      <c r="G183">
        <v>1500000</v>
      </c>
      <c r="H183">
        <v>351000000</v>
      </c>
    </row>
    <row r="184" spans="1:8" x14ac:dyDescent="0.3">
      <c r="A184" s="32">
        <v>44774</v>
      </c>
      <c r="B184">
        <v>2023</v>
      </c>
      <c r="C184" t="s">
        <v>71</v>
      </c>
      <c r="D184" t="s">
        <v>7</v>
      </c>
      <c r="E184" t="s">
        <v>65</v>
      </c>
      <c r="F184">
        <v>1085</v>
      </c>
      <c r="G184">
        <v>1500000</v>
      </c>
      <c r="H184">
        <v>1627500000</v>
      </c>
    </row>
    <row r="185" spans="1:8" x14ac:dyDescent="0.3">
      <c r="A185" s="32">
        <v>44774</v>
      </c>
      <c r="B185">
        <v>2023</v>
      </c>
      <c r="C185" t="s">
        <v>71</v>
      </c>
      <c r="D185" t="s">
        <v>7</v>
      </c>
      <c r="E185" t="s">
        <v>64</v>
      </c>
      <c r="F185">
        <v>33</v>
      </c>
      <c r="G185">
        <v>1500000</v>
      </c>
      <c r="H185">
        <v>49500000</v>
      </c>
    </row>
    <row r="186" spans="1:8" x14ac:dyDescent="0.3">
      <c r="A186" s="32">
        <v>44774</v>
      </c>
      <c r="B186">
        <v>2023</v>
      </c>
      <c r="C186" t="s">
        <v>71</v>
      </c>
      <c r="D186" t="s">
        <v>7</v>
      </c>
      <c r="E186" t="s">
        <v>63</v>
      </c>
      <c r="F186">
        <v>53</v>
      </c>
      <c r="G186">
        <v>1500000</v>
      </c>
      <c r="H186">
        <v>79500000</v>
      </c>
    </row>
    <row r="187" spans="1:8" x14ac:dyDescent="0.3">
      <c r="A187" s="32">
        <v>44774</v>
      </c>
      <c r="B187">
        <v>2023</v>
      </c>
      <c r="C187" t="s">
        <v>71</v>
      </c>
      <c r="D187" t="s">
        <v>7</v>
      </c>
      <c r="E187" t="s">
        <v>61</v>
      </c>
      <c r="F187">
        <v>19</v>
      </c>
      <c r="G187">
        <v>1500000</v>
      </c>
      <c r="H187">
        <v>28500000</v>
      </c>
    </row>
    <row r="188" spans="1:8" x14ac:dyDescent="0.3">
      <c r="A188" s="32">
        <v>44774</v>
      </c>
      <c r="B188">
        <v>2023</v>
      </c>
      <c r="C188" t="s">
        <v>71</v>
      </c>
      <c r="D188" t="s">
        <v>7</v>
      </c>
      <c r="E188" t="s">
        <v>60</v>
      </c>
      <c r="F188">
        <v>3</v>
      </c>
      <c r="G188">
        <v>1500000</v>
      </c>
      <c r="H188">
        <v>4500000</v>
      </c>
    </row>
    <row r="189" spans="1:8" x14ac:dyDescent="0.3">
      <c r="A189" s="32">
        <v>45139</v>
      </c>
      <c r="B189">
        <v>2024</v>
      </c>
      <c r="C189" t="s">
        <v>71</v>
      </c>
      <c r="D189" t="s">
        <v>7</v>
      </c>
      <c r="E189" t="s">
        <v>67</v>
      </c>
      <c r="F189">
        <v>3388</v>
      </c>
      <c r="G189">
        <v>1500000</v>
      </c>
      <c r="H189">
        <v>5082000000</v>
      </c>
    </row>
    <row r="190" spans="1:8" x14ac:dyDescent="0.3">
      <c r="A190" s="32">
        <v>45139</v>
      </c>
      <c r="B190">
        <v>2024</v>
      </c>
      <c r="C190" t="s">
        <v>71</v>
      </c>
      <c r="D190" t="s">
        <v>7</v>
      </c>
      <c r="E190" t="s">
        <v>66</v>
      </c>
      <c r="F190">
        <v>913</v>
      </c>
      <c r="G190">
        <v>1500000</v>
      </c>
      <c r="H190">
        <v>1369500000</v>
      </c>
    </row>
    <row r="191" spans="1:8" x14ac:dyDescent="0.3">
      <c r="A191" s="32">
        <v>45139</v>
      </c>
      <c r="B191">
        <v>2024</v>
      </c>
      <c r="C191" t="s">
        <v>71</v>
      </c>
      <c r="D191" t="s">
        <v>7</v>
      </c>
      <c r="E191" t="s">
        <v>65</v>
      </c>
      <c r="F191">
        <v>2013</v>
      </c>
      <c r="G191">
        <v>1500000</v>
      </c>
      <c r="H191">
        <v>3019500000</v>
      </c>
    </row>
    <row r="192" spans="1:8" x14ac:dyDescent="0.3">
      <c r="A192" s="32">
        <v>45139</v>
      </c>
      <c r="B192">
        <v>2024</v>
      </c>
      <c r="C192" t="s">
        <v>71</v>
      </c>
      <c r="D192" t="s">
        <v>7</v>
      </c>
      <c r="E192" t="s">
        <v>64</v>
      </c>
      <c r="F192">
        <v>80</v>
      </c>
      <c r="G192">
        <v>1500000</v>
      </c>
      <c r="H192">
        <v>120000000</v>
      </c>
    </row>
    <row r="193" spans="1:8" x14ac:dyDescent="0.3">
      <c r="A193" s="32">
        <v>45139</v>
      </c>
      <c r="B193">
        <v>2024</v>
      </c>
      <c r="C193" t="s">
        <v>71</v>
      </c>
      <c r="D193" t="s">
        <v>7</v>
      </c>
      <c r="E193" t="s">
        <v>63</v>
      </c>
      <c r="F193">
        <v>141</v>
      </c>
      <c r="G193">
        <v>1500000</v>
      </c>
      <c r="H193">
        <v>211500000</v>
      </c>
    </row>
    <row r="194" spans="1:8" x14ac:dyDescent="0.3">
      <c r="A194" s="32">
        <v>45139</v>
      </c>
      <c r="B194">
        <v>2024</v>
      </c>
      <c r="C194" t="s">
        <v>71</v>
      </c>
      <c r="D194" t="s">
        <v>7</v>
      </c>
      <c r="E194" t="s">
        <v>62</v>
      </c>
      <c r="F194">
        <v>89</v>
      </c>
      <c r="G194">
        <v>1500000</v>
      </c>
      <c r="H194">
        <v>133500000</v>
      </c>
    </row>
    <row r="195" spans="1:8" x14ac:dyDescent="0.3">
      <c r="A195" s="32">
        <v>45139</v>
      </c>
      <c r="B195">
        <v>2024</v>
      </c>
      <c r="C195" t="s">
        <v>71</v>
      </c>
      <c r="D195" t="s">
        <v>7</v>
      </c>
      <c r="E195" t="s">
        <v>61</v>
      </c>
      <c r="F195">
        <v>64</v>
      </c>
      <c r="G195">
        <v>1500000</v>
      </c>
      <c r="H195">
        <v>96000000</v>
      </c>
    </row>
    <row r="196" spans="1:8" x14ac:dyDescent="0.3">
      <c r="A196" s="32">
        <v>45139</v>
      </c>
      <c r="B196">
        <v>2024</v>
      </c>
      <c r="C196" t="s">
        <v>71</v>
      </c>
      <c r="D196" t="s">
        <v>7</v>
      </c>
      <c r="E196" t="s">
        <v>60</v>
      </c>
      <c r="F196">
        <v>8</v>
      </c>
      <c r="G196">
        <v>1500000</v>
      </c>
      <c r="H196">
        <v>12000000</v>
      </c>
    </row>
    <row r="197" spans="1:8" x14ac:dyDescent="0.3">
      <c r="A197" s="32">
        <v>45139</v>
      </c>
      <c r="B197">
        <v>2024</v>
      </c>
      <c r="C197" t="s">
        <v>71</v>
      </c>
      <c r="D197" t="s">
        <v>7</v>
      </c>
      <c r="E197" t="s">
        <v>59</v>
      </c>
      <c r="F197">
        <v>36</v>
      </c>
      <c r="G197">
        <v>1500000</v>
      </c>
      <c r="H197">
        <v>54000000</v>
      </c>
    </row>
    <row r="198" spans="1:8" x14ac:dyDescent="0.3">
      <c r="A198" s="32">
        <v>45139</v>
      </c>
      <c r="B198">
        <v>2024</v>
      </c>
      <c r="C198" t="s">
        <v>71</v>
      </c>
      <c r="D198" t="s">
        <v>7</v>
      </c>
      <c r="E198" t="s">
        <v>58</v>
      </c>
      <c r="F198">
        <v>21</v>
      </c>
      <c r="G198">
        <v>1500000</v>
      </c>
      <c r="H198">
        <v>31500000</v>
      </c>
    </row>
    <row r="199" spans="1:8" x14ac:dyDescent="0.3">
      <c r="A199" s="32">
        <v>44440</v>
      </c>
      <c r="B199">
        <v>2022</v>
      </c>
      <c r="C199" t="s">
        <v>71</v>
      </c>
      <c r="D199" t="s">
        <v>7</v>
      </c>
      <c r="E199" t="s">
        <v>67</v>
      </c>
      <c r="F199">
        <v>772</v>
      </c>
      <c r="G199">
        <v>1500000</v>
      </c>
      <c r="H199">
        <v>1158000000</v>
      </c>
    </row>
    <row r="200" spans="1:8" x14ac:dyDescent="0.3">
      <c r="A200" s="32">
        <v>44440</v>
      </c>
      <c r="B200">
        <v>2022</v>
      </c>
      <c r="C200" t="s">
        <v>71</v>
      </c>
      <c r="D200" t="s">
        <v>7</v>
      </c>
      <c r="E200" t="s">
        <v>66</v>
      </c>
      <c r="F200">
        <v>263</v>
      </c>
      <c r="G200">
        <v>1500000</v>
      </c>
      <c r="H200">
        <v>394500000</v>
      </c>
    </row>
    <row r="201" spans="1:8" x14ac:dyDescent="0.3">
      <c r="A201" s="32">
        <v>44440</v>
      </c>
      <c r="B201">
        <v>2022</v>
      </c>
      <c r="C201" t="s">
        <v>71</v>
      </c>
      <c r="D201" t="s">
        <v>7</v>
      </c>
      <c r="E201" t="s">
        <v>65</v>
      </c>
      <c r="F201">
        <v>276</v>
      </c>
      <c r="G201">
        <v>1500000</v>
      </c>
      <c r="H201">
        <v>414000000</v>
      </c>
    </row>
    <row r="202" spans="1:8" x14ac:dyDescent="0.3">
      <c r="A202" s="32">
        <v>44440</v>
      </c>
      <c r="B202">
        <v>2022</v>
      </c>
      <c r="C202" t="s">
        <v>71</v>
      </c>
      <c r="D202" t="s">
        <v>7</v>
      </c>
      <c r="E202" t="s">
        <v>63</v>
      </c>
      <c r="F202">
        <v>6</v>
      </c>
      <c r="G202">
        <v>1500000</v>
      </c>
      <c r="H202">
        <v>9000000</v>
      </c>
    </row>
    <row r="203" spans="1:8" x14ac:dyDescent="0.3">
      <c r="A203" s="32">
        <v>44440</v>
      </c>
      <c r="B203">
        <v>2022</v>
      </c>
      <c r="C203" t="s">
        <v>71</v>
      </c>
      <c r="D203" t="s">
        <v>7</v>
      </c>
      <c r="E203" t="s">
        <v>60</v>
      </c>
      <c r="F203">
        <v>2</v>
      </c>
      <c r="G203">
        <v>1500000</v>
      </c>
      <c r="H203">
        <v>3000000</v>
      </c>
    </row>
    <row r="204" spans="1:8" x14ac:dyDescent="0.3">
      <c r="A204" s="32">
        <v>44805</v>
      </c>
      <c r="B204">
        <v>2023</v>
      </c>
      <c r="C204" t="s">
        <v>71</v>
      </c>
      <c r="D204" t="s">
        <v>7</v>
      </c>
      <c r="E204" t="s">
        <v>67</v>
      </c>
      <c r="F204">
        <v>1997</v>
      </c>
      <c r="G204">
        <v>1500000</v>
      </c>
      <c r="H204">
        <v>2995500000</v>
      </c>
    </row>
    <row r="205" spans="1:8" x14ac:dyDescent="0.3">
      <c r="A205" s="32">
        <v>44805</v>
      </c>
      <c r="B205">
        <v>2023</v>
      </c>
      <c r="C205" t="s">
        <v>71</v>
      </c>
      <c r="D205" t="s">
        <v>7</v>
      </c>
      <c r="E205" t="s">
        <v>66</v>
      </c>
      <c r="F205">
        <v>207</v>
      </c>
      <c r="G205">
        <v>1500000</v>
      </c>
      <c r="H205">
        <v>310500000</v>
      </c>
    </row>
    <row r="206" spans="1:8" x14ac:dyDescent="0.3">
      <c r="A206" s="32">
        <v>44805</v>
      </c>
      <c r="B206">
        <v>2023</v>
      </c>
      <c r="C206" t="s">
        <v>71</v>
      </c>
      <c r="D206" t="s">
        <v>7</v>
      </c>
      <c r="E206" t="s">
        <v>65</v>
      </c>
      <c r="F206">
        <v>1213</v>
      </c>
      <c r="G206">
        <v>1500000</v>
      </c>
      <c r="H206">
        <v>1819500000</v>
      </c>
    </row>
    <row r="207" spans="1:8" x14ac:dyDescent="0.3">
      <c r="A207" s="32">
        <v>44805</v>
      </c>
      <c r="B207">
        <v>2023</v>
      </c>
      <c r="C207" t="s">
        <v>71</v>
      </c>
      <c r="D207" t="s">
        <v>7</v>
      </c>
      <c r="E207" t="s">
        <v>64</v>
      </c>
      <c r="F207">
        <v>48</v>
      </c>
      <c r="G207">
        <v>1500000</v>
      </c>
      <c r="H207">
        <v>72000000</v>
      </c>
    </row>
    <row r="208" spans="1:8" x14ac:dyDescent="0.3">
      <c r="A208" s="32">
        <v>44805</v>
      </c>
      <c r="B208">
        <v>2023</v>
      </c>
      <c r="C208" t="s">
        <v>71</v>
      </c>
      <c r="D208" t="s">
        <v>7</v>
      </c>
      <c r="E208" t="s">
        <v>63</v>
      </c>
      <c r="F208">
        <v>57</v>
      </c>
      <c r="G208">
        <v>1500000</v>
      </c>
      <c r="H208">
        <v>85500000</v>
      </c>
    </row>
    <row r="209" spans="1:8" x14ac:dyDescent="0.3">
      <c r="A209" s="32">
        <v>44805</v>
      </c>
      <c r="B209">
        <v>2023</v>
      </c>
      <c r="C209" t="s">
        <v>71</v>
      </c>
      <c r="D209" t="s">
        <v>7</v>
      </c>
      <c r="E209" t="s">
        <v>61</v>
      </c>
      <c r="F209">
        <v>21</v>
      </c>
      <c r="G209">
        <v>1500000</v>
      </c>
      <c r="H209">
        <v>31500000</v>
      </c>
    </row>
    <row r="210" spans="1:8" x14ac:dyDescent="0.3">
      <c r="A210" s="32">
        <v>44805</v>
      </c>
      <c r="B210">
        <v>2023</v>
      </c>
      <c r="C210" t="s">
        <v>71</v>
      </c>
      <c r="D210" t="s">
        <v>7</v>
      </c>
      <c r="E210" t="s">
        <v>60</v>
      </c>
      <c r="F210">
        <v>3</v>
      </c>
      <c r="G210">
        <v>1500000</v>
      </c>
      <c r="H210">
        <v>4500000</v>
      </c>
    </row>
    <row r="211" spans="1:8" x14ac:dyDescent="0.3">
      <c r="A211" s="32">
        <v>45170</v>
      </c>
      <c r="B211">
        <v>2024</v>
      </c>
      <c r="C211" t="s">
        <v>71</v>
      </c>
      <c r="D211" t="s">
        <v>7</v>
      </c>
      <c r="E211" t="s">
        <v>67</v>
      </c>
      <c r="F211">
        <v>3126</v>
      </c>
      <c r="G211">
        <v>1500000</v>
      </c>
      <c r="H211">
        <v>4689000000</v>
      </c>
    </row>
    <row r="212" spans="1:8" x14ac:dyDescent="0.3">
      <c r="A212" s="32">
        <v>45170</v>
      </c>
      <c r="B212">
        <v>2024</v>
      </c>
      <c r="C212" t="s">
        <v>71</v>
      </c>
      <c r="D212" t="s">
        <v>7</v>
      </c>
      <c r="E212" t="s">
        <v>66</v>
      </c>
      <c r="F212">
        <v>676</v>
      </c>
      <c r="G212">
        <v>1500000</v>
      </c>
      <c r="H212">
        <v>1014000000</v>
      </c>
    </row>
    <row r="213" spans="1:8" x14ac:dyDescent="0.3">
      <c r="A213" s="32">
        <v>45170</v>
      </c>
      <c r="B213">
        <v>2024</v>
      </c>
      <c r="C213" t="s">
        <v>71</v>
      </c>
      <c r="D213" t="s">
        <v>7</v>
      </c>
      <c r="E213" t="s">
        <v>65</v>
      </c>
      <c r="F213">
        <v>1668</v>
      </c>
      <c r="G213">
        <v>1500000</v>
      </c>
      <c r="H213">
        <v>2502000000</v>
      </c>
    </row>
    <row r="214" spans="1:8" x14ac:dyDescent="0.3">
      <c r="A214" s="32">
        <v>45170</v>
      </c>
      <c r="B214">
        <v>2024</v>
      </c>
      <c r="C214" t="s">
        <v>71</v>
      </c>
      <c r="D214" t="s">
        <v>7</v>
      </c>
      <c r="E214" t="s">
        <v>64</v>
      </c>
      <c r="F214">
        <v>141</v>
      </c>
      <c r="G214">
        <v>1500000</v>
      </c>
      <c r="H214">
        <v>211500000</v>
      </c>
    </row>
    <row r="215" spans="1:8" x14ac:dyDescent="0.3">
      <c r="A215" s="32">
        <v>45170</v>
      </c>
      <c r="B215">
        <v>2024</v>
      </c>
      <c r="C215" t="s">
        <v>71</v>
      </c>
      <c r="D215" t="s">
        <v>7</v>
      </c>
      <c r="E215" t="s">
        <v>63</v>
      </c>
      <c r="F215">
        <v>161</v>
      </c>
      <c r="G215">
        <v>1500000</v>
      </c>
      <c r="H215">
        <v>241500000</v>
      </c>
    </row>
    <row r="216" spans="1:8" x14ac:dyDescent="0.3">
      <c r="A216" s="32">
        <v>45170</v>
      </c>
      <c r="B216">
        <v>2024</v>
      </c>
      <c r="C216" t="s">
        <v>71</v>
      </c>
      <c r="D216" t="s">
        <v>7</v>
      </c>
      <c r="E216" t="s">
        <v>62</v>
      </c>
      <c r="F216">
        <v>108</v>
      </c>
      <c r="G216">
        <v>1500000</v>
      </c>
      <c r="H216">
        <v>162000000</v>
      </c>
    </row>
    <row r="217" spans="1:8" x14ac:dyDescent="0.3">
      <c r="A217" s="32">
        <v>45170</v>
      </c>
      <c r="B217">
        <v>2024</v>
      </c>
      <c r="C217" t="s">
        <v>71</v>
      </c>
      <c r="D217" t="s">
        <v>7</v>
      </c>
      <c r="E217" t="s">
        <v>61</v>
      </c>
      <c r="F217">
        <v>58</v>
      </c>
      <c r="G217">
        <v>1500000</v>
      </c>
      <c r="H217">
        <v>87000000</v>
      </c>
    </row>
    <row r="218" spans="1:8" x14ac:dyDescent="0.3">
      <c r="A218" s="32">
        <v>45170</v>
      </c>
      <c r="B218">
        <v>2024</v>
      </c>
      <c r="C218" t="s">
        <v>71</v>
      </c>
      <c r="D218" t="s">
        <v>7</v>
      </c>
      <c r="E218" t="s">
        <v>60</v>
      </c>
      <c r="F218">
        <v>41</v>
      </c>
      <c r="G218">
        <v>1500000</v>
      </c>
      <c r="H218">
        <v>61500000</v>
      </c>
    </row>
    <row r="219" spans="1:8" x14ac:dyDescent="0.3">
      <c r="A219" s="32">
        <v>45170</v>
      </c>
      <c r="B219">
        <v>2024</v>
      </c>
      <c r="C219" t="s">
        <v>71</v>
      </c>
      <c r="D219" t="s">
        <v>7</v>
      </c>
      <c r="E219" t="s">
        <v>59</v>
      </c>
      <c r="F219">
        <v>42</v>
      </c>
      <c r="G219">
        <v>1500000</v>
      </c>
      <c r="H219">
        <v>63000000</v>
      </c>
    </row>
    <row r="220" spans="1:8" x14ac:dyDescent="0.3">
      <c r="A220" s="32">
        <v>45170</v>
      </c>
      <c r="B220">
        <v>2024</v>
      </c>
      <c r="C220" t="s">
        <v>71</v>
      </c>
      <c r="D220" t="s">
        <v>7</v>
      </c>
      <c r="E220" t="s">
        <v>58</v>
      </c>
      <c r="F220">
        <v>26</v>
      </c>
      <c r="G220">
        <v>1500000</v>
      </c>
      <c r="H220">
        <v>39000000</v>
      </c>
    </row>
    <row r="221" spans="1:8" x14ac:dyDescent="0.3">
      <c r="A221" s="32">
        <v>44470</v>
      </c>
      <c r="B221">
        <v>2022</v>
      </c>
      <c r="C221" t="s">
        <v>70</v>
      </c>
      <c r="D221" t="s">
        <v>7</v>
      </c>
      <c r="E221" t="s">
        <v>67</v>
      </c>
      <c r="F221">
        <v>803</v>
      </c>
      <c r="G221">
        <v>1500000</v>
      </c>
      <c r="H221">
        <v>1204500000</v>
      </c>
    </row>
    <row r="222" spans="1:8" x14ac:dyDescent="0.3">
      <c r="A222" s="32">
        <v>44470</v>
      </c>
      <c r="B222">
        <v>2022</v>
      </c>
      <c r="C222" t="s">
        <v>70</v>
      </c>
      <c r="D222" t="s">
        <v>7</v>
      </c>
      <c r="E222" t="s">
        <v>66</v>
      </c>
      <c r="F222">
        <v>194</v>
      </c>
      <c r="G222">
        <v>1500000</v>
      </c>
      <c r="H222">
        <v>291000000</v>
      </c>
    </row>
    <row r="223" spans="1:8" x14ac:dyDescent="0.3">
      <c r="A223" s="32">
        <v>44470</v>
      </c>
      <c r="B223">
        <v>2022</v>
      </c>
      <c r="C223" t="s">
        <v>70</v>
      </c>
      <c r="D223" t="s">
        <v>7</v>
      </c>
      <c r="E223" t="s">
        <v>65</v>
      </c>
      <c r="F223">
        <v>369</v>
      </c>
      <c r="G223">
        <v>1500000</v>
      </c>
      <c r="H223">
        <v>553500000</v>
      </c>
    </row>
    <row r="224" spans="1:8" x14ac:dyDescent="0.3">
      <c r="A224" s="32">
        <v>44470</v>
      </c>
      <c r="B224">
        <v>2022</v>
      </c>
      <c r="C224" t="s">
        <v>70</v>
      </c>
      <c r="D224" t="s">
        <v>7</v>
      </c>
      <c r="E224" t="s">
        <v>63</v>
      </c>
      <c r="F224">
        <v>8</v>
      </c>
      <c r="G224">
        <v>1500000</v>
      </c>
      <c r="H224">
        <v>12000000</v>
      </c>
    </row>
    <row r="225" spans="1:8" x14ac:dyDescent="0.3">
      <c r="A225" s="32">
        <v>44470</v>
      </c>
      <c r="B225">
        <v>2022</v>
      </c>
      <c r="C225" t="s">
        <v>70</v>
      </c>
      <c r="D225" t="s">
        <v>7</v>
      </c>
      <c r="E225" t="s">
        <v>60</v>
      </c>
      <c r="F225">
        <v>3</v>
      </c>
      <c r="G225">
        <v>1500000</v>
      </c>
      <c r="H225">
        <v>4500000</v>
      </c>
    </row>
    <row r="226" spans="1:8" x14ac:dyDescent="0.3">
      <c r="A226" s="32">
        <v>44835</v>
      </c>
      <c r="B226">
        <v>2023</v>
      </c>
      <c r="C226" t="s">
        <v>70</v>
      </c>
      <c r="D226" t="s">
        <v>7</v>
      </c>
      <c r="E226" t="s">
        <v>67</v>
      </c>
      <c r="F226">
        <v>2395</v>
      </c>
      <c r="G226">
        <v>1500000</v>
      </c>
      <c r="H226">
        <v>3592500000</v>
      </c>
    </row>
    <row r="227" spans="1:8" x14ac:dyDescent="0.3">
      <c r="A227" s="32">
        <v>44835</v>
      </c>
      <c r="B227">
        <v>2023</v>
      </c>
      <c r="C227" t="s">
        <v>70</v>
      </c>
      <c r="D227" t="s">
        <v>7</v>
      </c>
      <c r="E227" t="s">
        <v>66</v>
      </c>
      <c r="F227">
        <v>338</v>
      </c>
      <c r="G227">
        <v>1500000</v>
      </c>
      <c r="H227">
        <v>507000000</v>
      </c>
    </row>
    <row r="228" spans="1:8" x14ac:dyDescent="0.3">
      <c r="A228" s="32">
        <v>44835</v>
      </c>
      <c r="B228">
        <v>2023</v>
      </c>
      <c r="C228" t="s">
        <v>70</v>
      </c>
      <c r="D228" t="s">
        <v>7</v>
      </c>
      <c r="E228" t="s">
        <v>65</v>
      </c>
      <c r="F228">
        <v>1051</v>
      </c>
      <c r="G228">
        <v>1500000</v>
      </c>
      <c r="H228">
        <v>1576500000</v>
      </c>
    </row>
    <row r="229" spans="1:8" x14ac:dyDescent="0.3">
      <c r="A229" s="32">
        <v>44835</v>
      </c>
      <c r="B229">
        <v>2023</v>
      </c>
      <c r="C229" t="s">
        <v>70</v>
      </c>
      <c r="D229" t="s">
        <v>7</v>
      </c>
      <c r="E229" t="s">
        <v>64</v>
      </c>
      <c r="F229">
        <v>27</v>
      </c>
      <c r="G229">
        <v>1500000</v>
      </c>
      <c r="H229">
        <v>40500000</v>
      </c>
    </row>
    <row r="230" spans="1:8" x14ac:dyDescent="0.3">
      <c r="A230" s="32">
        <v>44835</v>
      </c>
      <c r="B230">
        <v>2023</v>
      </c>
      <c r="C230" t="s">
        <v>70</v>
      </c>
      <c r="D230" t="s">
        <v>7</v>
      </c>
      <c r="E230" t="s">
        <v>63</v>
      </c>
      <c r="F230">
        <v>64</v>
      </c>
      <c r="G230">
        <v>1500000</v>
      </c>
      <c r="H230">
        <v>96000000</v>
      </c>
    </row>
    <row r="231" spans="1:8" x14ac:dyDescent="0.3">
      <c r="A231" s="32">
        <v>44835</v>
      </c>
      <c r="B231">
        <v>2023</v>
      </c>
      <c r="C231" t="s">
        <v>70</v>
      </c>
      <c r="D231" t="s">
        <v>7</v>
      </c>
      <c r="E231" t="s">
        <v>61</v>
      </c>
      <c r="F231">
        <v>4</v>
      </c>
      <c r="G231">
        <v>1500000</v>
      </c>
      <c r="H231">
        <v>6000000</v>
      </c>
    </row>
    <row r="232" spans="1:8" x14ac:dyDescent="0.3">
      <c r="A232" s="32">
        <v>44835</v>
      </c>
      <c r="B232">
        <v>2023</v>
      </c>
      <c r="C232" t="s">
        <v>70</v>
      </c>
      <c r="D232" t="s">
        <v>7</v>
      </c>
      <c r="E232" t="s">
        <v>60</v>
      </c>
      <c r="F232">
        <v>4</v>
      </c>
      <c r="G232">
        <v>1500000</v>
      </c>
      <c r="H232">
        <v>6000000</v>
      </c>
    </row>
    <row r="233" spans="1:8" x14ac:dyDescent="0.3">
      <c r="A233" s="32">
        <v>44835</v>
      </c>
      <c r="B233">
        <v>2023</v>
      </c>
      <c r="C233" t="s">
        <v>70</v>
      </c>
      <c r="D233" t="s">
        <v>7</v>
      </c>
      <c r="E233" t="s">
        <v>58</v>
      </c>
      <c r="F233">
        <v>29</v>
      </c>
      <c r="G233">
        <v>1500000</v>
      </c>
      <c r="H233">
        <v>43500000</v>
      </c>
    </row>
    <row r="234" spans="1:8" x14ac:dyDescent="0.3">
      <c r="A234" s="32">
        <v>45200</v>
      </c>
      <c r="B234">
        <v>2024</v>
      </c>
      <c r="C234" t="s">
        <v>70</v>
      </c>
      <c r="D234" t="s">
        <v>7</v>
      </c>
      <c r="E234" t="s">
        <v>67</v>
      </c>
      <c r="F234">
        <v>3911</v>
      </c>
      <c r="G234">
        <v>1500000</v>
      </c>
      <c r="H234">
        <v>5866500000</v>
      </c>
    </row>
    <row r="235" spans="1:8" x14ac:dyDescent="0.3">
      <c r="A235" s="32">
        <v>45200</v>
      </c>
      <c r="B235">
        <v>2024</v>
      </c>
      <c r="C235" t="s">
        <v>70</v>
      </c>
      <c r="D235" t="s">
        <v>7</v>
      </c>
      <c r="E235" t="s">
        <v>66</v>
      </c>
      <c r="F235">
        <v>714</v>
      </c>
      <c r="G235">
        <v>1500000</v>
      </c>
      <c r="H235">
        <v>1071000000</v>
      </c>
    </row>
    <row r="236" spans="1:8" x14ac:dyDescent="0.3">
      <c r="A236" s="32">
        <v>45200</v>
      </c>
      <c r="B236">
        <v>2024</v>
      </c>
      <c r="C236" t="s">
        <v>70</v>
      </c>
      <c r="D236" t="s">
        <v>7</v>
      </c>
      <c r="E236" t="s">
        <v>65</v>
      </c>
      <c r="F236">
        <v>2027</v>
      </c>
      <c r="G236">
        <v>1500000</v>
      </c>
      <c r="H236">
        <v>3040500000</v>
      </c>
    </row>
    <row r="237" spans="1:8" x14ac:dyDescent="0.3">
      <c r="A237" s="32">
        <v>45200</v>
      </c>
      <c r="B237">
        <v>2024</v>
      </c>
      <c r="C237" t="s">
        <v>70</v>
      </c>
      <c r="D237" t="s">
        <v>7</v>
      </c>
      <c r="E237" t="s">
        <v>64</v>
      </c>
      <c r="F237">
        <v>109</v>
      </c>
      <c r="G237">
        <v>1500000</v>
      </c>
      <c r="H237">
        <v>163500000</v>
      </c>
    </row>
    <row r="238" spans="1:8" x14ac:dyDescent="0.3">
      <c r="A238" s="32">
        <v>45200</v>
      </c>
      <c r="B238">
        <v>2024</v>
      </c>
      <c r="C238" t="s">
        <v>70</v>
      </c>
      <c r="D238" t="s">
        <v>7</v>
      </c>
      <c r="E238" t="s">
        <v>63</v>
      </c>
      <c r="F238">
        <v>148</v>
      </c>
      <c r="G238">
        <v>1500000</v>
      </c>
      <c r="H238">
        <v>222000000</v>
      </c>
    </row>
    <row r="239" spans="1:8" x14ac:dyDescent="0.3">
      <c r="A239" s="32">
        <v>45200</v>
      </c>
      <c r="B239">
        <v>2024</v>
      </c>
      <c r="C239" t="s">
        <v>70</v>
      </c>
      <c r="D239" t="s">
        <v>7</v>
      </c>
      <c r="E239" t="s">
        <v>62</v>
      </c>
      <c r="F239">
        <v>132</v>
      </c>
      <c r="G239">
        <v>1500000</v>
      </c>
      <c r="H239">
        <v>198000000</v>
      </c>
    </row>
    <row r="240" spans="1:8" x14ac:dyDescent="0.3">
      <c r="A240" s="32">
        <v>45200</v>
      </c>
      <c r="B240">
        <v>2024</v>
      </c>
      <c r="C240" t="s">
        <v>70</v>
      </c>
      <c r="D240" t="s">
        <v>7</v>
      </c>
      <c r="E240" t="s">
        <v>61</v>
      </c>
      <c r="F240">
        <v>71</v>
      </c>
      <c r="G240">
        <v>1500000</v>
      </c>
      <c r="H240">
        <v>106500000</v>
      </c>
    </row>
    <row r="241" spans="1:8" x14ac:dyDescent="0.3">
      <c r="A241" s="32">
        <v>45200</v>
      </c>
      <c r="B241">
        <v>2024</v>
      </c>
      <c r="C241" t="s">
        <v>70</v>
      </c>
      <c r="D241" t="s">
        <v>7</v>
      </c>
      <c r="E241" t="s">
        <v>60</v>
      </c>
      <c r="F241">
        <v>18</v>
      </c>
      <c r="G241">
        <v>1500000</v>
      </c>
      <c r="H241">
        <v>27000000</v>
      </c>
    </row>
    <row r="242" spans="1:8" x14ac:dyDescent="0.3">
      <c r="A242" s="32">
        <v>45200</v>
      </c>
      <c r="B242">
        <v>2024</v>
      </c>
      <c r="C242" t="s">
        <v>70</v>
      </c>
      <c r="D242" t="s">
        <v>7</v>
      </c>
      <c r="E242" t="s">
        <v>59</v>
      </c>
      <c r="F242">
        <v>41</v>
      </c>
      <c r="G242">
        <v>1500000</v>
      </c>
      <c r="H242">
        <v>61500000</v>
      </c>
    </row>
    <row r="243" spans="1:8" x14ac:dyDescent="0.3">
      <c r="A243" s="32">
        <v>45200</v>
      </c>
      <c r="B243">
        <v>2024</v>
      </c>
      <c r="C243" t="s">
        <v>70</v>
      </c>
      <c r="D243" t="s">
        <v>7</v>
      </c>
      <c r="E243" t="s">
        <v>58</v>
      </c>
      <c r="F243">
        <v>39</v>
      </c>
      <c r="G243">
        <v>1500000</v>
      </c>
      <c r="H243">
        <v>58500000</v>
      </c>
    </row>
    <row r="244" spans="1:8" x14ac:dyDescent="0.3">
      <c r="A244" s="32">
        <v>44501</v>
      </c>
      <c r="B244">
        <v>2022</v>
      </c>
      <c r="C244" t="s">
        <v>70</v>
      </c>
      <c r="D244" t="s">
        <v>7</v>
      </c>
      <c r="E244" t="s">
        <v>67</v>
      </c>
      <c r="F244">
        <v>1036</v>
      </c>
      <c r="G244">
        <v>1500000</v>
      </c>
      <c r="H244">
        <v>1554000000</v>
      </c>
    </row>
    <row r="245" spans="1:8" x14ac:dyDescent="0.3">
      <c r="A245" s="32">
        <v>44501</v>
      </c>
      <c r="B245">
        <v>2022</v>
      </c>
      <c r="C245" t="s">
        <v>70</v>
      </c>
      <c r="D245" t="s">
        <v>7</v>
      </c>
      <c r="E245" t="s">
        <v>66</v>
      </c>
      <c r="F245">
        <v>118</v>
      </c>
      <c r="G245">
        <v>1500000</v>
      </c>
      <c r="H245">
        <v>177000000</v>
      </c>
    </row>
    <row r="246" spans="1:8" x14ac:dyDescent="0.3">
      <c r="A246" s="32">
        <v>44501</v>
      </c>
      <c r="B246">
        <v>2022</v>
      </c>
      <c r="C246" t="s">
        <v>70</v>
      </c>
      <c r="D246" t="s">
        <v>7</v>
      </c>
      <c r="E246" t="s">
        <v>65</v>
      </c>
      <c r="F246">
        <v>462</v>
      </c>
      <c r="G246">
        <v>1500000</v>
      </c>
      <c r="H246">
        <v>693000000</v>
      </c>
    </row>
    <row r="247" spans="1:8" x14ac:dyDescent="0.3">
      <c r="A247" s="32">
        <v>44501</v>
      </c>
      <c r="B247">
        <v>2022</v>
      </c>
      <c r="C247" t="s">
        <v>70</v>
      </c>
      <c r="D247" t="s">
        <v>7</v>
      </c>
      <c r="E247" t="s">
        <v>63</v>
      </c>
      <c r="F247">
        <v>7</v>
      </c>
      <c r="G247">
        <v>1500000</v>
      </c>
      <c r="H247">
        <v>10500000</v>
      </c>
    </row>
    <row r="248" spans="1:8" x14ac:dyDescent="0.3">
      <c r="A248" s="32">
        <v>44501</v>
      </c>
      <c r="B248">
        <v>2022</v>
      </c>
      <c r="C248" t="s">
        <v>70</v>
      </c>
      <c r="D248" t="s">
        <v>7</v>
      </c>
      <c r="E248" t="s">
        <v>60</v>
      </c>
      <c r="F248">
        <v>2</v>
      </c>
      <c r="G248">
        <v>1500000</v>
      </c>
      <c r="H248">
        <v>3000000</v>
      </c>
    </row>
    <row r="249" spans="1:8" x14ac:dyDescent="0.3">
      <c r="A249" s="32">
        <v>44866</v>
      </c>
      <c r="B249">
        <v>2023</v>
      </c>
      <c r="C249" t="s">
        <v>70</v>
      </c>
      <c r="D249" t="s">
        <v>7</v>
      </c>
      <c r="E249" t="s">
        <v>67</v>
      </c>
      <c r="F249">
        <v>2264</v>
      </c>
      <c r="G249">
        <v>1500000</v>
      </c>
      <c r="H249">
        <v>3396000000</v>
      </c>
    </row>
    <row r="250" spans="1:8" x14ac:dyDescent="0.3">
      <c r="A250" s="32">
        <v>44866</v>
      </c>
      <c r="B250">
        <v>2023</v>
      </c>
      <c r="C250" t="s">
        <v>70</v>
      </c>
      <c r="D250" t="s">
        <v>7</v>
      </c>
      <c r="E250" t="s">
        <v>66</v>
      </c>
      <c r="F250">
        <v>464</v>
      </c>
      <c r="G250">
        <v>1500000</v>
      </c>
      <c r="H250">
        <v>696000000</v>
      </c>
    </row>
    <row r="251" spans="1:8" x14ac:dyDescent="0.3">
      <c r="A251" s="32">
        <v>44866</v>
      </c>
      <c r="B251">
        <v>2023</v>
      </c>
      <c r="C251" t="s">
        <v>70</v>
      </c>
      <c r="D251" t="s">
        <v>7</v>
      </c>
      <c r="E251" t="s">
        <v>65</v>
      </c>
      <c r="F251">
        <v>1067</v>
      </c>
      <c r="G251">
        <v>1500000</v>
      </c>
      <c r="H251">
        <v>1600500000</v>
      </c>
    </row>
    <row r="252" spans="1:8" x14ac:dyDescent="0.3">
      <c r="A252" s="32">
        <v>44866</v>
      </c>
      <c r="B252">
        <v>2023</v>
      </c>
      <c r="C252" t="s">
        <v>70</v>
      </c>
      <c r="D252" t="s">
        <v>7</v>
      </c>
      <c r="E252" t="s">
        <v>64</v>
      </c>
      <c r="F252">
        <v>39</v>
      </c>
      <c r="G252">
        <v>1500000</v>
      </c>
      <c r="H252">
        <v>58500000</v>
      </c>
    </row>
    <row r="253" spans="1:8" x14ac:dyDescent="0.3">
      <c r="A253" s="32">
        <v>44866</v>
      </c>
      <c r="B253">
        <v>2023</v>
      </c>
      <c r="C253" t="s">
        <v>70</v>
      </c>
      <c r="D253" t="s">
        <v>7</v>
      </c>
      <c r="E253" t="s">
        <v>63</v>
      </c>
      <c r="F253">
        <v>59</v>
      </c>
      <c r="G253">
        <v>1500000</v>
      </c>
      <c r="H253">
        <v>88500000</v>
      </c>
    </row>
    <row r="254" spans="1:8" x14ac:dyDescent="0.3">
      <c r="A254" s="32">
        <v>44866</v>
      </c>
      <c r="B254">
        <v>2023</v>
      </c>
      <c r="C254" t="s">
        <v>70</v>
      </c>
      <c r="D254" t="s">
        <v>7</v>
      </c>
      <c r="E254" t="s">
        <v>61</v>
      </c>
      <c r="F254">
        <v>14</v>
      </c>
      <c r="G254">
        <v>1500000</v>
      </c>
      <c r="H254">
        <v>21000000</v>
      </c>
    </row>
    <row r="255" spans="1:8" x14ac:dyDescent="0.3">
      <c r="A255" s="32">
        <v>44866</v>
      </c>
      <c r="B255">
        <v>2023</v>
      </c>
      <c r="C255" t="s">
        <v>70</v>
      </c>
      <c r="D255" t="s">
        <v>7</v>
      </c>
      <c r="E255" t="s">
        <v>60</v>
      </c>
      <c r="F255">
        <v>4</v>
      </c>
      <c r="G255">
        <v>1500000</v>
      </c>
      <c r="H255">
        <v>6000000</v>
      </c>
    </row>
    <row r="256" spans="1:8" x14ac:dyDescent="0.3">
      <c r="A256" s="32">
        <v>44866</v>
      </c>
      <c r="B256">
        <v>2023</v>
      </c>
      <c r="C256" t="s">
        <v>70</v>
      </c>
      <c r="D256" t="s">
        <v>7</v>
      </c>
      <c r="E256" t="s">
        <v>59</v>
      </c>
      <c r="F256">
        <v>5</v>
      </c>
      <c r="G256">
        <v>1500000</v>
      </c>
      <c r="H256">
        <v>7500000</v>
      </c>
    </row>
    <row r="257" spans="1:8" x14ac:dyDescent="0.3">
      <c r="A257" s="32">
        <v>44866</v>
      </c>
      <c r="B257">
        <v>2023</v>
      </c>
      <c r="C257" t="s">
        <v>70</v>
      </c>
      <c r="D257" t="s">
        <v>7</v>
      </c>
      <c r="E257" t="s">
        <v>58</v>
      </c>
      <c r="F257">
        <v>61</v>
      </c>
      <c r="G257">
        <v>1500000</v>
      </c>
      <c r="H257">
        <v>91500000</v>
      </c>
    </row>
    <row r="258" spans="1:8" x14ac:dyDescent="0.3">
      <c r="A258" s="32">
        <v>45231</v>
      </c>
      <c r="B258">
        <v>2024</v>
      </c>
      <c r="C258" t="s">
        <v>70</v>
      </c>
      <c r="D258" t="s">
        <v>7</v>
      </c>
      <c r="E258" t="s">
        <v>67</v>
      </c>
      <c r="F258">
        <v>4432</v>
      </c>
      <c r="G258">
        <v>1500000</v>
      </c>
      <c r="H258">
        <v>6648000000</v>
      </c>
    </row>
    <row r="259" spans="1:8" x14ac:dyDescent="0.3">
      <c r="A259" s="32">
        <v>45231</v>
      </c>
      <c r="B259">
        <v>2024</v>
      </c>
      <c r="C259" t="s">
        <v>70</v>
      </c>
      <c r="D259" t="s">
        <v>7</v>
      </c>
      <c r="E259" t="s">
        <v>66</v>
      </c>
      <c r="F259">
        <v>723</v>
      </c>
      <c r="G259">
        <v>1500000</v>
      </c>
      <c r="H259">
        <v>1084500000</v>
      </c>
    </row>
    <row r="260" spans="1:8" x14ac:dyDescent="0.3">
      <c r="A260" s="32">
        <v>45231</v>
      </c>
      <c r="B260">
        <v>2024</v>
      </c>
      <c r="C260" t="s">
        <v>70</v>
      </c>
      <c r="D260" t="s">
        <v>7</v>
      </c>
      <c r="E260" t="s">
        <v>65</v>
      </c>
      <c r="F260">
        <v>1222</v>
      </c>
      <c r="G260">
        <v>1500000</v>
      </c>
      <c r="H260">
        <v>1833000000</v>
      </c>
    </row>
    <row r="261" spans="1:8" x14ac:dyDescent="0.3">
      <c r="A261" s="32">
        <v>45231</v>
      </c>
      <c r="B261">
        <v>2024</v>
      </c>
      <c r="C261" t="s">
        <v>70</v>
      </c>
      <c r="D261" t="s">
        <v>7</v>
      </c>
      <c r="E261" t="s">
        <v>64</v>
      </c>
      <c r="F261">
        <v>106</v>
      </c>
      <c r="G261">
        <v>1500000</v>
      </c>
      <c r="H261">
        <v>159000000</v>
      </c>
    </row>
    <row r="262" spans="1:8" x14ac:dyDescent="0.3">
      <c r="A262" s="32">
        <v>45231</v>
      </c>
      <c r="B262">
        <v>2024</v>
      </c>
      <c r="C262" t="s">
        <v>70</v>
      </c>
      <c r="D262" t="s">
        <v>7</v>
      </c>
      <c r="E262" t="s">
        <v>63</v>
      </c>
      <c r="F262">
        <v>125</v>
      </c>
      <c r="G262">
        <v>1500000</v>
      </c>
      <c r="H262">
        <v>187500000</v>
      </c>
    </row>
    <row r="263" spans="1:8" x14ac:dyDescent="0.3">
      <c r="A263" s="32">
        <v>45231</v>
      </c>
      <c r="B263">
        <v>2024</v>
      </c>
      <c r="C263" t="s">
        <v>70</v>
      </c>
      <c r="D263" t="s">
        <v>7</v>
      </c>
      <c r="E263" t="s">
        <v>62</v>
      </c>
      <c r="F263">
        <v>98</v>
      </c>
      <c r="G263">
        <v>1500000</v>
      </c>
      <c r="H263">
        <v>147000000</v>
      </c>
    </row>
    <row r="264" spans="1:8" x14ac:dyDescent="0.3">
      <c r="A264" s="32">
        <v>45231</v>
      </c>
      <c r="B264">
        <v>2024</v>
      </c>
      <c r="C264" t="s">
        <v>70</v>
      </c>
      <c r="D264" t="s">
        <v>7</v>
      </c>
      <c r="E264" t="s">
        <v>61</v>
      </c>
      <c r="F264">
        <v>215</v>
      </c>
      <c r="G264">
        <v>1500000</v>
      </c>
      <c r="H264">
        <v>322500000</v>
      </c>
    </row>
    <row r="265" spans="1:8" x14ac:dyDescent="0.3">
      <c r="A265" s="32">
        <v>45231</v>
      </c>
      <c r="B265">
        <v>2024</v>
      </c>
      <c r="C265" t="s">
        <v>70</v>
      </c>
      <c r="D265" t="s">
        <v>7</v>
      </c>
      <c r="E265" t="s">
        <v>60</v>
      </c>
      <c r="F265">
        <v>35</v>
      </c>
      <c r="G265">
        <v>1500000</v>
      </c>
      <c r="H265">
        <v>52500000</v>
      </c>
    </row>
    <row r="266" spans="1:8" x14ac:dyDescent="0.3">
      <c r="A266" s="32">
        <v>45231</v>
      </c>
      <c r="B266">
        <v>2024</v>
      </c>
      <c r="C266" t="s">
        <v>70</v>
      </c>
      <c r="D266" t="s">
        <v>7</v>
      </c>
      <c r="E266" t="s">
        <v>59</v>
      </c>
      <c r="F266">
        <v>57</v>
      </c>
      <c r="G266">
        <v>1500000</v>
      </c>
      <c r="H266">
        <v>85500000</v>
      </c>
    </row>
    <row r="267" spans="1:8" x14ac:dyDescent="0.3">
      <c r="A267" s="32">
        <v>45231</v>
      </c>
      <c r="B267">
        <v>2024</v>
      </c>
      <c r="C267" t="s">
        <v>70</v>
      </c>
      <c r="D267" t="s">
        <v>7</v>
      </c>
      <c r="E267" t="s">
        <v>58</v>
      </c>
      <c r="F267">
        <v>29</v>
      </c>
      <c r="G267">
        <v>1500000</v>
      </c>
      <c r="H267">
        <v>43500000</v>
      </c>
    </row>
    <row r="268" spans="1:8" x14ac:dyDescent="0.3">
      <c r="A268" s="32">
        <v>44531</v>
      </c>
      <c r="B268">
        <v>2022</v>
      </c>
      <c r="C268" t="s">
        <v>70</v>
      </c>
      <c r="D268" t="s">
        <v>7</v>
      </c>
      <c r="E268" t="s">
        <v>67</v>
      </c>
      <c r="F268">
        <v>1952</v>
      </c>
      <c r="G268">
        <v>1500000</v>
      </c>
      <c r="H268">
        <v>2928000000</v>
      </c>
    </row>
    <row r="269" spans="1:8" x14ac:dyDescent="0.3">
      <c r="A269" s="32">
        <v>44531</v>
      </c>
      <c r="B269">
        <v>2022</v>
      </c>
      <c r="C269" t="s">
        <v>70</v>
      </c>
      <c r="D269" t="s">
        <v>7</v>
      </c>
      <c r="E269" t="s">
        <v>66</v>
      </c>
      <c r="F269">
        <v>99</v>
      </c>
      <c r="G269">
        <v>1500000</v>
      </c>
      <c r="H269">
        <v>148500000</v>
      </c>
    </row>
    <row r="270" spans="1:8" x14ac:dyDescent="0.3">
      <c r="A270" s="32">
        <v>44531</v>
      </c>
      <c r="B270">
        <v>2022</v>
      </c>
      <c r="C270" t="s">
        <v>70</v>
      </c>
      <c r="D270" t="s">
        <v>7</v>
      </c>
      <c r="E270" t="s">
        <v>65</v>
      </c>
      <c r="F270">
        <v>552</v>
      </c>
      <c r="G270">
        <v>1500000</v>
      </c>
      <c r="H270">
        <v>828000000</v>
      </c>
    </row>
    <row r="271" spans="1:8" x14ac:dyDescent="0.3">
      <c r="A271" s="32">
        <v>44531</v>
      </c>
      <c r="B271">
        <v>2022</v>
      </c>
      <c r="C271" t="s">
        <v>70</v>
      </c>
      <c r="D271" t="s">
        <v>7</v>
      </c>
      <c r="E271" t="s">
        <v>64</v>
      </c>
      <c r="F271">
        <v>1</v>
      </c>
      <c r="G271">
        <v>1500000</v>
      </c>
      <c r="H271">
        <v>1500000</v>
      </c>
    </row>
    <row r="272" spans="1:8" x14ac:dyDescent="0.3">
      <c r="A272" s="32">
        <v>44531</v>
      </c>
      <c r="B272">
        <v>2022</v>
      </c>
      <c r="C272" t="s">
        <v>70</v>
      </c>
      <c r="D272" t="s">
        <v>7</v>
      </c>
      <c r="E272" t="s">
        <v>63</v>
      </c>
      <c r="F272">
        <v>10</v>
      </c>
      <c r="G272">
        <v>1500000</v>
      </c>
      <c r="H272">
        <v>15000000</v>
      </c>
    </row>
    <row r="273" spans="1:8" x14ac:dyDescent="0.3">
      <c r="A273" s="32">
        <v>44531</v>
      </c>
      <c r="B273">
        <v>2022</v>
      </c>
      <c r="C273" t="s">
        <v>70</v>
      </c>
      <c r="D273" t="s">
        <v>7</v>
      </c>
      <c r="E273" t="s">
        <v>60</v>
      </c>
      <c r="F273">
        <v>1</v>
      </c>
      <c r="G273">
        <v>1500000</v>
      </c>
      <c r="H273">
        <v>1500000</v>
      </c>
    </row>
    <row r="274" spans="1:8" x14ac:dyDescent="0.3">
      <c r="A274" s="32">
        <v>44896</v>
      </c>
      <c r="B274">
        <v>2023</v>
      </c>
      <c r="C274" t="s">
        <v>70</v>
      </c>
      <c r="D274" t="s">
        <v>7</v>
      </c>
      <c r="E274" t="s">
        <v>67</v>
      </c>
      <c r="F274">
        <v>1992</v>
      </c>
      <c r="G274">
        <v>1500000</v>
      </c>
      <c r="H274">
        <v>2988000000</v>
      </c>
    </row>
    <row r="275" spans="1:8" x14ac:dyDescent="0.3">
      <c r="A275" s="32">
        <v>44896</v>
      </c>
      <c r="B275">
        <v>2023</v>
      </c>
      <c r="C275" t="s">
        <v>70</v>
      </c>
      <c r="D275" t="s">
        <v>7</v>
      </c>
      <c r="E275" t="s">
        <v>66</v>
      </c>
      <c r="F275">
        <v>363</v>
      </c>
      <c r="G275">
        <v>1500000</v>
      </c>
      <c r="H275">
        <v>544500000</v>
      </c>
    </row>
    <row r="276" spans="1:8" x14ac:dyDescent="0.3">
      <c r="A276" s="32">
        <v>44896</v>
      </c>
      <c r="B276">
        <v>2023</v>
      </c>
      <c r="C276" t="s">
        <v>70</v>
      </c>
      <c r="D276" t="s">
        <v>7</v>
      </c>
      <c r="E276" t="s">
        <v>65</v>
      </c>
      <c r="F276">
        <v>1260</v>
      </c>
      <c r="G276">
        <v>1500000</v>
      </c>
      <c r="H276">
        <v>1890000000</v>
      </c>
    </row>
    <row r="277" spans="1:8" x14ac:dyDescent="0.3">
      <c r="A277" s="32">
        <v>44896</v>
      </c>
      <c r="B277">
        <v>2023</v>
      </c>
      <c r="C277" t="s">
        <v>70</v>
      </c>
      <c r="D277" t="s">
        <v>7</v>
      </c>
      <c r="E277" t="s">
        <v>64</v>
      </c>
      <c r="F277">
        <v>37</v>
      </c>
      <c r="G277">
        <v>1500000</v>
      </c>
      <c r="H277">
        <v>55500000</v>
      </c>
    </row>
    <row r="278" spans="1:8" x14ac:dyDescent="0.3">
      <c r="A278" s="32">
        <v>44896</v>
      </c>
      <c r="B278">
        <v>2023</v>
      </c>
      <c r="C278" t="s">
        <v>70</v>
      </c>
      <c r="D278" t="s">
        <v>7</v>
      </c>
      <c r="E278" t="s">
        <v>63</v>
      </c>
      <c r="F278">
        <v>68</v>
      </c>
      <c r="G278">
        <v>1500000</v>
      </c>
      <c r="H278">
        <v>102000000</v>
      </c>
    </row>
    <row r="279" spans="1:8" x14ac:dyDescent="0.3">
      <c r="A279" s="32">
        <v>44896</v>
      </c>
      <c r="B279">
        <v>2023</v>
      </c>
      <c r="C279" t="s">
        <v>70</v>
      </c>
      <c r="D279" t="s">
        <v>7</v>
      </c>
      <c r="E279" t="s">
        <v>61</v>
      </c>
      <c r="F279">
        <v>27</v>
      </c>
      <c r="G279">
        <v>1500000</v>
      </c>
      <c r="H279">
        <v>40500000</v>
      </c>
    </row>
    <row r="280" spans="1:8" x14ac:dyDescent="0.3">
      <c r="A280" s="32">
        <v>44896</v>
      </c>
      <c r="B280">
        <v>2023</v>
      </c>
      <c r="C280" t="s">
        <v>70</v>
      </c>
      <c r="D280" t="s">
        <v>7</v>
      </c>
      <c r="E280" t="s">
        <v>60</v>
      </c>
      <c r="F280">
        <v>6</v>
      </c>
      <c r="G280">
        <v>1500000</v>
      </c>
      <c r="H280">
        <v>9000000</v>
      </c>
    </row>
    <row r="281" spans="1:8" x14ac:dyDescent="0.3">
      <c r="A281" s="32">
        <v>44896</v>
      </c>
      <c r="B281">
        <v>2023</v>
      </c>
      <c r="C281" t="s">
        <v>70</v>
      </c>
      <c r="D281" t="s">
        <v>7</v>
      </c>
      <c r="E281" t="s">
        <v>59</v>
      </c>
      <c r="F281">
        <v>16</v>
      </c>
      <c r="G281">
        <v>1500000</v>
      </c>
      <c r="H281">
        <v>24000000</v>
      </c>
    </row>
    <row r="282" spans="1:8" x14ac:dyDescent="0.3">
      <c r="A282" s="32">
        <v>44896</v>
      </c>
      <c r="B282">
        <v>2023</v>
      </c>
      <c r="C282" t="s">
        <v>70</v>
      </c>
      <c r="D282" t="s">
        <v>7</v>
      </c>
      <c r="E282" t="s">
        <v>58</v>
      </c>
      <c r="F282">
        <v>65</v>
      </c>
      <c r="G282">
        <v>1500000</v>
      </c>
      <c r="H282">
        <v>97500000</v>
      </c>
    </row>
    <row r="283" spans="1:8" x14ac:dyDescent="0.3">
      <c r="A283" s="32">
        <v>45261</v>
      </c>
      <c r="B283">
        <v>2024</v>
      </c>
      <c r="C283" t="s">
        <v>70</v>
      </c>
      <c r="D283" t="s">
        <v>7</v>
      </c>
      <c r="E283" t="s">
        <v>67</v>
      </c>
      <c r="F283">
        <v>4893</v>
      </c>
      <c r="G283">
        <v>1500000</v>
      </c>
      <c r="H283">
        <v>7339500000</v>
      </c>
    </row>
    <row r="284" spans="1:8" x14ac:dyDescent="0.3">
      <c r="A284" s="32">
        <v>45261</v>
      </c>
      <c r="B284">
        <v>2024</v>
      </c>
      <c r="C284" t="s">
        <v>70</v>
      </c>
      <c r="D284" t="s">
        <v>7</v>
      </c>
      <c r="E284" t="s">
        <v>66</v>
      </c>
      <c r="F284">
        <v>753</v>
      </c>
      <c r="G284">
        <v>1500000</v>
      </c>
      <c r="H284">
        <v>1129500000</v>
      </c>
    </row>
    <row r="285" spans="1:8" x14ac:dyDescent="0.3">
      <c r="A285" s="32">
        <v>45261</v>
      </c>
      <c r="B285">
        <v>2024</v>
      </c>
      <c r="C285" t="s">
        <v>70</v>
      </c>
      <c r="D285" t="s">
        <v>7</v>
      </c>
      <c r="E285" t="s">
        <v>65</v>
      </c>
      <c r="F285">
        <v>1015</v>
      </c>
      <c r="G285">
        <v>1500000</v>
      </c>
      <c r="H285">
        <v>1522500000</v>
      </c>
    </row>
    <row r="286" spans="1:8" x14ac:dyDescent="0.3">
      <c r="A286" s="32">
        <v>45261</v>
      </c>
      <c r="B286">
        <v>2024</v>
      </c>
      <c r="C286" t="s">
        <v>70</v>
      </c>
      <c r="D286" t="s">
        <v>7</v>
      </c>
      <c r="E286" t="s">
        <v>64</v>
      </c>
      <c r="F286">
        <v>135</v>
      </c>
      <c r="G286">
        <v>1500000</v>
      </c>
      <c r="H286">
        <v>202500000</v>
      </c>
    </row>
    <row r="287" spans="1:8" x14ac:dyDescent="0.3">
      <c r="A287" s="32">
        <v>45261</v>
      </c>
      <c r="B287">
        <v>2024</v>
      </c>
      <c r="C287" t="s">
        <v>70</v>
      </c>
      <c r="D287" t="s">
        <v>7</v>
      </c>
      <c r="E287" t="s">
        <v>63</v>
      </c>
      <c r="F287">
        <v>97</v>
      </c>
      <c r="G287">
        <v>1500000</v>
      </c>
      <c r="H287">
        <v>145500000</v>
      </c>
    </row>
    <row r="288" spans="1:8" x14ac:dyDescent="0.3">
      <c r="A288" s="32">
        <v>45261</v>
      </c>
      <c r="B288">
        <v>2024</v>
      </c>
      <c r="C288" t="s">
        <v>70</v>
      </c>
      <c r="D288" t="s">
        <v>7</v>
      </c>
      <c r="E288" t="s">
        <v>62</v>
      </c>
      <c r="F288">
        <v>40</v>
      </c>
      <c r="G288">
        <v>1500000</v>
      </c>
      <c r="H288">
        <v>60000000</v>
      </c>
    </row>
    <row r="289" spans="1:8" x14ac:dyDescent="0.3">
      <c r="A289" s="32">
        <v>45261</v>
      </c>
      <c r="B289">
        <v>2024</v>
      </c>
      <c r="C289" t="s">
        <v>70</v>
      </c>
      <c r="D289" t="s">
        <v>7</v>
      </c>
      <c r="E289" t="s">
        <v>61</v>
      </c>
      <c r="F289">
        <v>137</v>
      </c>
      <c r="G289">
        <v>1500000</v>
      </c>
      <c r="H289">
        <v>205500000</v>
      </c>
    </row>
    <row r="290" spans="1:8" x14ac:dyDescent="0.3">
      <c r="A290" s="32">
        <v>45261</v>
      </c>
      <c r="B290">
        <v>2024</v>
      </c>
      <c r="C290" t="s">
        <v>70</v>
      </c>
      <c r="D290" t="s">
        <v>7</v>
      </c>
      <c r="E290" t="s">
        <v>60</v>
      </c>
      <c r="F290">
        <v>51</v>
      </c>
      <c r="G290">
        <v>1500000</v>
      </c>
      <c r="H290">
        <v>76500000</v>
      </c>
    </row>
    <row r="291" spans="1:8" x14ac:dyDescent="0.3">
      <c r="A291" s="32">
        <v>45261</v>
      </c>
      <c r="B291">
        <v>2024</v>
      </c>
      <c r="C291" t="s">
        <v>70</v>
      </c>
      <c r="D291" t="s">
        <v>7</v>
      </c>
      <c r="E291" t="s">
        <v>59</v>
      </c>
      <c r="F291">
        <v>47</v>
      </c>
      <c r="G291">
        <v>1500000</v>
      </c>
      <c r="H291">
        <v>70500000</v>
      </c>
    </row>
    <row r="292" spans="1:8" x14ac:dyDescent="0.3">
      <c r="A292" s="32">
        <v>45261</v>
      </c>
      <c r="B292">
        <v>2024</v>
      </c>
      <c r="C292" t="s">
        <v>70</v>
      </c>
      <c r="D292" t="s">
        <v>7</v>
      </c>
      <c r="E292" t="s">
        <v>58</v>
      </c>
      <c r="F292">
        <v>23</v>
      </c>
      <c r="G292">
        <v>1500000</v>
      </c>
      <c r="H292">
        <v>34500000</v>
      </c>
    </row>
    <row r="293" spans="1:8" x14ac:dyDescent="0.3">
      <c r="A293" s="32">
        <v>44562</v>
      </c>
      <c r="B293">
        <v>2022</v>
      </c>
      <c r="C293" t="s">
        <v>69</v>
      </c>
      <c r="D293" t="s">
        <v>7</v>
      </c>
      <c r="E293" t="s">
        <v>67</v>
      </c>
      <c r="F293">
        <v>1012</v>
      </c>
      <c r="G293">
        <v>1500000</v>
      </c>
      <c r="H293">
        <v>1518000000</v>
      </c>
    </row>
    <row r="294" spans="1:8" x14ac:dyDescent="0.3">
      <c r="A294" s="32">
        <v>44562</v>
      </c>
      <c r="B294">
        <v>2022</v>
      </c>
      <c r="C294" t="s">
        <v>69</v>
      </c>
      <c r="D294" t="s">
        <v>7</v>
      </c>
      <c r="E294" t="s">
        <v>66</v>
      </c>
      <c r="F294">
        <v>48</v>
      </c>
      <c r="G294">
        <v>1500000</v>
      </c>
      <c r="H294">
        <v>72000000</v>
      </c>
    </row>
    <row r="295" spans="1:8" x14ac:dyDescent="0.3">
      <c r="A295" s="32">
        <v>44562</v>
      </c>
      <c r="B295">
        <v>2022</v>
      </c>
      <c r="C295" t="s">
        <v>69</v>
      </c>
      <c r="D295" t="s">
        <v>7</v>
      </c>
      <c r="E295" t="s">
        <v>65</v>
      </c>
      <c r="F295">
        <v>474</v>
      </c>
      <c r="G295">
        <v>1500000</v>
      </c>
      <c r="H295">
        <v>711000000</v>
      </c>
    </row>
    <row r="296" spans="1:8" x14ac:dyDescent="0.3">
      <c r="A296" s="32">
        <v>44562</v>
      </c>
      <c r="B296">
        <v>2022</v>
      </c>
      <c r="C296" t="s">
        <v>69</v>
      </c>
      <c r="D296" t="s">
        <v>7</v>
      </c>
      <c r="E296" t="s">
        <v>64</v>
      </c>
      <c r="F296">
        <v>8</v>
      </c>
      <c r="G296">
        <v>1500000</v>
      </c>
      <c r="H296">
        <v>12000000</v>
      </c>
    </row>
    <row r="297" spans="1:8" x14ac:dyDescent="0.3">
      <c r="A297" s="32">
        <v>44562</v>
      </c>
      <c r="B297">
        <v>2022</v>
      </c>
      <c r="C297" t="s">
        <v>69</v>
      </c>
      <c r="D297" t="s">
        <v>7</v>
      </c>
      <c r="E297" t="s">
        <v>63</v>
      </c>
      <c r="F297">
        <v>6</v>
      </c>
      <c r="G297">
        <v>1500000</v>
      </c>
      <c r="H297">
        <v>9000000</v>
      </c>
    </row>
    <row r="298" spans="1:8" x14ac:dyDescent="0.3">
      <c r="A298" s="32">
        <v>44562</v>
      </c>
      <c r="B298">
        <v>2022</v>
      </c>
      <c r="C298" t="s">
        <v>69</v>
      </c>
      <c r="D298" t="s">
        <v>7</v>
      </c>
      <c r="E298" t="s">
        <v>60</v>
      </c>
      <c r="F298">
        <v>2</v>
      </c>
      <c r="G298">
        <v>1500000</v>
      </c>
      <c r="H298">
        <v>3000000</v>
      </c>
    </row>
    <row r="299" spans="1:8" x14ac:dyDescent="0.3">
      <c r="A299" s="32">
        <v>44927</v>
      </c>
      <c r="B299">
        <v>2023</v>
      </c>
      <c r="C299" t="s">
        <v>69</v>
      </c>
      <c r="D299" t="s">
        <v>7</v>
      </c>
      <c r="E299" t="s">
        <v>67</v>
      </c>
      <c r="F299">
        <v>1812</v>
      </c>
      <c r="G299">
        <v>1500000</v>
      </c>
      <c r="H299">
        <v>2718000000</v>
      </c>
    </row>
    <row r="300" spans="1:8" x14ac:dyDescent="0.3">
      <c r="A300" s="32">
        <v>44927</v>
      </c>
      <c r="B300">
        <v>2023</v>
      </c>
      <c r="C300" t="s">
        <v>69</v>
      </c>
      <c r="D300" t="s">
        <v>7</v>
      </c>
      <c r="E300" t="s">
        <v>66</v>
      </c>
      <c r="F300">
        <v>313</v>
      </c>
      <c r="G300">
        <v>1500000</v>
      </c>
      <c r="H300">
        <v>469500000</v>
      </c>
    </row>
    <row r="301" spans="1:8" x14ac:dyDescent="0.3">
      <c r="A301" s="32">
        <v>44927</v>
      </c>
      <c r="B301">
        <v>2023</v>
      </c>
      <c r="C301" t="s">
        <v>69</v>
      </c>
      <c r="D301" t="s">
        <v>7</v>
      </c>
      <c r="E301" t="s">
        <v>65</v>
      </c>
      <c r="F301">
        <v>967</v>
      </c>
      <c r="G301">
        <v>1500000</v>
      </c>
      <c r="H301">
        <v>1450500000</v>
      </c>
    </row>
    <row r="302" spans="1:8" x14ac:dyDescent="0.3">
      <c r="A302" s="32">
        <v>44927</v>
      </c>
      <c r="B302">
        <v>2023</v>
      </c>
      <c r="C302" t="s">
        <v>69</v>
      </c>
      <c r="D302" t="s">
        <v>7</v>
      </c>
      <c r="E302" t="s">
        <v>64</v>
      </c>
      <c r="F302">
        <v>101</v>
      </c>
      <c r="G302">
        <v>1500000</v>
      </c>
      <c r="H302">
        <v>151500000</v>
      </c>
    </row>
    <row r="303" spans="1:8" x14ac:dyDescent="0.3">
      <c r="A303" s="32">
        <v>44927</v>
      </c>
      <c r="B303">
        <v>2023</v>
      </c>
      <c r="C303" t="s">
        <v>69</v>
      </c>
      <c r="D303" t="s">
        <v>7</v>
      </c>
      <c r="E303" t="s">
        <v>63</v>
      </c>
      <c r="F303">
        <v>84</v>
      </c>
      <c r="G303">
        <v>1500000</v>
      </c>
      <c r="H303">
        <v>126000000</v>
      </c>
    </row>
    <row r="304" spans="1:8" x14ac:dyDescent="0.3">
      <c r="A304" s="32">
        <v>44927</v>
      </c>
      <c r="B304">
        <v>2023</v>
      </c>
      <c r="C304" t="s">
        <v>69</v>
      </c>
      <c r="D304" t="s">
        <v>7</v>
      </c>
      <c r="E304" t="s">
        <v>61</v>
      </c>
      <c r="F304">
        <v>91</v>
      </c>
      <c r="G304">
        <v>1500000</v>
      </c>
      <c r="H304">
        <v>136500000</v>
      </c>
    </row>
    <row r="305" spans="1:8" x14ac:dyDescent="0.3">
      <c r="A305" s="32">
        <v>44927</v>
      </c>
      <c r="B305">
        <v>2023</v>
      </c>
      <c r="C305" t="s">
        <v>69</v>
      </c>
      <c r="D305" t="s">
        <v>7</v>
      </c>
      <c r="E305" t="s">
        <v>60</v>
      </c>
      <c r="F305">
        <v>14</v>
      </c>
      <c r="G305">
        <v>1500000</v>
      </c>
      <c r="H305">
        <v>21000000</v>
      </c>
    </row>
    <row r="306" spans="1:8" x14ac:dyDescent="0.3">
      <c r="A306" s="32">
        <v>44927</v>
      </c>
      <c r="B306">
        <v>2023</v>
      </c>
      <c r="C306" t="s">
        <v>69</v>
      </c>
      <c r="D306" t="s">
        <v>7</v>
      </c>
      <c r="E306" t="s">
        <v>59</v>
      </c>
      <c r="F306">
        <v>21</v>
      </c>
      <c r="G306">
        <v>1500000</v>
      </c>
      <c r="H306">
        <v>31500000</v>
      </c>
    </row>
    <row r="307" spans="1:8" x14ac:dyDescent="0.3">
      <c r="A307" s="32">
        <v>44927</v>
      </c>
      <c r="B307">
        <v>2023</v>
      </c>
      <c r="C307" t="s">
        <v>69</v>
      </c>
      <c r="D307" t="s">
        <v>7</v>
      </c>
      <c r="E307" t="s">
        <v>58</v>
      </c>
      <c r="F307">
        <v>35</v>
      </c>
      <c r="G307">
        <v>1500000</v>
      </c>
      <c r="H307">
        <v>52500000</v>
      </c>
    </row>
    <row r="308" spans="1:8" x14ac:dyDescent="0.3">
      <c r="A308" s="32">
        <v>45292</v>
      </c>
      <c r="B308">
        <v>2024</v>
      </c>
      <c r="C308" t="s">
        <v>69</v>
      </c>
      <c r="D308" t="s">
        <v>7</v>
      </c>
      <c r="E308" t="s">
        <v>67</v>
      </c>
      <c r="F308">
        <v>5674</v>
      </c>
      <c r="G308">
        <v>1500000</v>
      </c>
      <c r="H308">
        <v>8511000000</v>
      </c>
    </row>
    <row r="309" spans="1:8" x14ac:dyDescent="0.3">
      <c r="A309" s="32">
        <v>45292</v>
      </c>
      <c r="B309">
        <v>2024</v>
      </c>
      <c r="C309" t="s">
        <v>69</v>
      </c>
      <c r="D309" t="s">
        <v>7</v>
      </c>
      <c r="E309" t="s">
        <v>66</v>
      </c>
      <c r="F309">
        <v>908</v>
      </c>
      <c r="G309">
        <v>1500000</v>
      </c>
      <c r="H309">
        <v>1362000000</v>
      </c>
    </row>
    <row r="310" spans="1:8" x14ac:dyDescent="0.3">
      <c r="A310" s="32">
        <v>45292</v>
      </c>
      <c r="B310">
        <v>2024</v>
      </c>
      <c r="C310" t="s">
        <v>69</v>
      </c>
      <c r="D310" t="s">
        <v>7</v>
      </c>
      <c r="E310" t="s">
        <v>65</v>
      </c>
      <c r="F310">
        <v>896</v>
      </c>
      <c r="G310">
        <v>1500000</v>
      </c>
      <c r="H310">
        <v>1344000000</v>
      </c>
    </row>
    <row r="311" spans="1:8" x14ac:dyDescent="0.3">
      <c r="A311" s="32">
        <v>45292</v>
      </c>
      <c r="B311">
        <v>2024</v>
      </c>
      <c r="C311" t="s">
        <v>69</v>
      </c>
      <c r="D311" t="s">
        <v>7</v>
      </c>
      <c r="E311" t="s">
        <v>64</v>
      </c>
      <c r="F311">
        <v>123</v>
      </c>
      <c r="G311">
        <v>1500000</v>
      </c>
      <c r="H311">
        <v>184500000</v>
      </c>
    </row>
    <row r="312" spans="1:8" x14ac:dyDescent="0.3">
      <c r="A312" s="32">
        <v>45292</v>
      </c>
      <c r="B312">
        <v>2024</v>
      </c>
      <c r="C312" t="s">
        <v>69</v>
      </c>
      <c r="D312" t="s">
        <v>7</v>
      </c>
      <c r="E312" t="s">
        <v>63</v>
      </c>
      <c r="F312">
        <v>128</v>
      </c>
      <c r="G312">
        <v>1500000</v>
      </c>
      <c r="H312">
        <v>192000000</v>
      </c>
    </row>
    <row r="313" spans="1:8" x14ac:dyDescent="0.3">
      <c r="A313" s="32">
        <v>45292</v>
      </c>
      <c r="B313">
        <v>2024</v>
      </c>
      <c r="C313" t="s">
        <v>69</v>
      </c>
      <c r="D313" t="s">
        <v>7</v>
      </c>
      <c r="E313" t="s">
        <v>62</v>
      </c>
      <c r="F313">
        <v>23</v>
      </c>
      <c r="G313">
        <v>1500000</v>
      </c>
      <c r="H313">
        <v>34500000</v>
      </c>
    </row>
    <row r="314" spans="1:8" x14ac:dyDescent="0.3">
      <c r="A314" s="32">
        <v>45292</v>
      </c>
      <c r="B314">
        <v>2024</v>
      </c>
      <c r="C314" t="s">
        <v>69</v>
      </c>
      <c r="D314" t="s">
        <v>7</v>
      </c>
      <c r="E314" t="s">
        <v>61</v>
      </c>
      <c r="F314">
        <v>116</v>
      </c>
      <c r="G314">
        <v>1500000</v>
      </c>
      <c r="H314">
        <v>174000000</v>
      </c>
    </row>
    <row r="315" spans="1:8" x14ac:dyDescent="0.3">
      <c r="A315" s="32">
        <v>45292</v>
      </c>
      <c r="B315">
        <v>2024</v>
      </c>
      <c r="C315" t="s">
        <v>69</v>
      </c>
      <c r="D315" t="s">
        <v>7</v>
      </c>
      <c r="E315" t="s">
        <v>60</v>
      </c>
      <c r="F315">
        <v>29</v>
      </c>
      <c r="G315">
        <v>1500000</v>
      </c>
      <c r="H315">
        <v>43500000</v>
      </c>
    </row>
    <row r="316" spans="1:8" x14ac:dyDescent="0.3">
      <c r="A316" s="32">
        <v>45292</v>
      </c>
      <c r="B316">
        <v>2024</v>
      </c>
      <c r="C316" t="s">
        <v>69</v>
      </c>
      <c r="D316" t="s">
        <v>7</v>
      </c>
      <c r="E316" t="s">
        <v>59</v>
      </c>
      <c r="F316">
        <v>42</v>
      </c>
      <c r="G316">
        <v>1500000</v>
      </c>
      <c r="H316">
        <v>63000000</v>
      </c>
    </row>
    <row r="317" spans="1:8" x14ac:dyDescent="0.3">
      <c r="A317" s="32">
        <v>45292</v>
      </c>
      <c r="B317">
        <v>2024</v>
      </c>
      <c r="C317" t="s">
        <v>69</v>
      </c>
      <c r="D317" t="s">
        <v>7</v>
      </c>
      <c r="E317" t="s">
        <v>58</v>
      </c>
      <c r="F317">
        <v>29</v>
      </c>
      <c r="G317">
        <v>1500000</v>
      </c>
      <c r="H317">
        <v>43500000</v>
      </c>
    </row>
    <row r="318" spans="1:8" x14ac:dyDescent="0.3">
      <c r="A318" s="32">
        <v>44593</v>
      </c>
      <c r="B318">
        <v>2022</v>
      </c>
      <c r="C318" t="s">
        <v>69</v>
      </c>
      <c r="D318" t="s">
        <v>7</v>
      </c>
      <c r="E318" t="s">
        <v>67</v>
      </c>
      <c r="F318">
        <v>1922</v>
      </c>
      <c r="G318">
        <v>1500000</v>
      </c>
      <c r="H318">
        <v>2883000000</v>
      </c>
    </row>
    <row r="319" spans="1:8" x14ac:dyDescent="0.3">
      <c r="A319" s="32">
        <v>44593</v>
      </c>
      <c r="B319">
        <v>2022</v>
      </c>
      <c r="C319" t="s">
        <v>69</v>
      </c>
      <c r="D319" t="s">
        <v>7</v>
      </c>
      <c r="E319" t="s">
        <v>66</v>
      </c>
      <c r="F319">
        <v>30</v>
      </c>
      <c r="G319">
        <v>1500000</v>
      </c>
      <c r="H319">
        <v>45000000</v>
      </c>
    </row>
    <row r="320" spans="1:8" x14ac:dyDescent="0.3">
      <c r="A320" s="32">
        <v>44593</v>
      </c>
      <c r="B320">
        <v>2022</v>
      </c>
      <c r="C320" t="s">
        <v>69</v>
      </c>
      <c r="D320" t="s">
        <v>7</v>
      </c>
      <c r="E320" t="s">
        <v>65</v>
      </c>
      <c r="F320">
        <v>478</v>
      </c>
      <c r="G320">
        <v>1500000</v>
      </c>
      <c r="H320">
        <v>717000000</v>
      </c>
    </row>
    <row r="321" spans="1:8" x14ac:dyDescent="0.3">
      <c r="A321" s="32">
        <v>44593</v>
      </c>
      <c r="B321">
        <v>2022</v>
      </c>
      <c r="C321" t="s">
        <v>69</v>
      </c>
      <c r="D321" t="s">
        <v>7</v>
      </c>
      <c r="E321" t="s">
        <v>64</v>
      </c>
      <c r="F321">
        <v>10</v>
      </c>
      <c r="G321">
        <v>1500000</v>
      </c>
      <c r="H321">
        <v>15000000</v>
      </c>
    </row>
    <row r="322" spans="1:8" x14ac:dyDescent="0.3">
      <c r="A322" s="32">
        <v>44593</v>
      </c>
      <c r="B322">
        <v>2022</v>
      </c>
      <c r="C322" t="s">
        <v>69</v>
      </c>
      <c r="D322" t="s">
        <v>7</v>
      </c>
      <c r="E322" t="s">
        <v>63</v>
      </c>
      <c r="F322">
        <v>6</v>
      </c>
      <c r="G322">
        <v>1500000</v>
      </c>
      <c r="H322">
        <v>9000000</v>
      </c>
    </row>
    <row r="323" spans="1:8" x14ac:dyDescent="0.3">
      <c r="A323" s="32">
        <v>44593</v>
      </c>
      <c r="B323">
        <v>2022</v>
      </c>
      <c r="C323" t="s">
        <v>69</v>
      </c>
      <c r="D323" t="s">
        <v>7</v>
      </c>
      <c r="E323" t="s">
        <v>60</v>
      </c>
      <c r="F323">
        <v>3</v>
      </c>
      <c r="G323">
        <v>1500000</v>
      </c>
      <c r="H323">
        <v>4500000</v>
      </c>
    </row>
    <row r="324" spans="1:8" x14ac:dyDescent="0.3">
      <c r="A324" s="32">
        <v>44958</v>
      </c>
      <c r="B324">
        <v>2023</v>
      </c>
      <c r="C324" t="s">
        <v>69</v>
      </c>
      <c r="D324" t="s">
        <v>7</v>
      </c>
      <c r="E324" t="s">
        <v>67</v>
      </c>
      <c r="F324">
        <v>2651</v>
      </c>
      <c r="G324">
        <v>1500000</v>
      </c>
      <c r="H324">
        <v>3976500000</v>
      </c>
    </row>
    <row r="325" spans="1:8" x14ac:dyDescent="0.3">
      <c r="A325" s="32">
        <v>44958</v>
      </c>
      <c r="B325">
        <v>2023</v>
      </c>
      <c r="C325" t="s">
        <v>69</v>
      </c>
      <c r="D325" t="s">
        <v>7</v>
      </c>
      <c r="E325" t="s">
        <v>66</v>
      </c>
      <c r="F325">
        <v>261</v>
      </c>
      <c r="G325">
        <v>1500000</v>
      </c>
      <c r="H325">
        <v>391500000</v>
      </c>
    </row>
    <row r="326" spans="1:8" x14ac:dyDescent="0.3">
      <c r="A326" s="32">
        <v>44958</v>
      </c>
      <c r="B326">
        <v>2023</v>
      </c>
      <c r="C326" t="s">
        <v>69</v>
      </c>
      <c r="D326" t="s">
        <v>7</v>
      </c>
      <c r="E326" t="s">
        <v>65</v>
      </c>
      <c r="F326">
        <v>1531</v>
      </c>
      <c r="G326">
        <v>1500000</v>
      </c>
      <c r="H326">
        <v>2296500000</v>
      </c>
    </row>
    <row r="327" spans="1:8" x14ac:dyDescent="0.3">
      <c r="A327" s="32">
        <v>44958</v>
      </c>
      <c r="B327">
        <v>2023</v>
      </c>
      <c r="C327" t="s">
        <v>69</v>
      </c>
      <c r="D327" t="s">
        <v>7</v>
      </c>
      <c r="E327" t="s">
        <v>64</v>
      </c>
      <c r="F327">
        <v>174</v>
      </c>
      <c r="G327">
        <v>1500000</v>
      </c>
      <c r="H327">
        <v>261000000</v>
      </c>
    </row>
    <row r="328" spans="1:8" x14ac:dyDescent="0.3">
      <c r="A328" s="32">
        <v>44958</v>
      </c>
      <c r="B328">
        <v>2023</v>
      </c>
      <c r="C328" t="s">
        <v>69</v>
      </c>
      <c r="D328" t="s">
        <v>7</v>
      </c>
      <c r="E328" t="s">
        <v>63</v>
      </c>
      <c r="F328">
        <v>36</v>
      </c>
      <c r="G328">
        <v>1500000</v>
      </c>
      <c r="H328">
        <v>54000000</v>
      </c>
    </row>
    <row r="329" spans="1:8" x14ac:dyDescent="0.3">
      <c r="A329" s="32">
        <v>44958</v>
      </c>
      <c r="B329">
        <v>2023</v>
      </c>
      <c r="C329" t="s">
        <v>69</v>
      </c>
      <c r="D329" t="s">
        <v>7</v>
      </c>
      <c r="E329" t="s">
        <v>61</v>
      </c>
      <c r="F329">
        <v>43</v>
      </c>
      <c r="G329">
        <v>1500000</v>
      </c>
      <c r="H329">
        <v>64500000</v>
      </c>
    </row>
    <row r="330" spans="1:8" x14ac:dyDescent="0.3">
      <c r="A330" s="32">
        <v>44958</v>
      </c>
      <c r="B330">
        <v>2023</v>
      </c>
      <c r="C330" t="s">
        <v>69</v>
      </c>
      <c r="D330" t="s">
        <v>7</v>
      </c>
      <c r="E330" t="s">
        <v>60</v>
      </c>
      <c r="F330">
        <v>12</v>
      </c>
      <c r="G330">
        <v>1500000</v>
      </c>
      <c r="H330">
        <v>18000000</v>
      </c>
    </row>
    <row r="331" spans="1:8" x14ac:dyDescent="0.3">
      <c r="A331" s="32">
        <v>44958</v>
      </c>
      <c r="B331">
        <v>2023</v>
      </c>
      <c r="C331" t="s">
        <v>69</v>
      </c>
      <c r="D331" t="s">
        <v>7</v>
      </c>
      <c r="E331" t="s">
        <v>59</v>
      </c>
      <c r="F331">
        <v>26</v>
      </c>
      <c r="G331">
        <v>1500000</v>
      </c>
      <c r="H331">
        <v>39000000</v>
      </c>
    </row>
    <row r="332" spans="1:8" x14ac:dyDescent="0.3">
      <c r="A332" s="32">
        <v>44958</v>
      </c>
      <c r="B332">
        <v>2023</v>
      </c>
      <c r="C332" t="s">
        <v>69</v>
      </c>
      <c r="D332" t="s">
        <v>7</v>
      </c>
      <c r="E332" t="s">
        <v>58</v>
      </c>
      <c r="F332">
        <v>22</v>
      </c>
      <c r="G332">
        <v>1500000</v>
      </c>
      <c r="H332">
        <v>33000000</v>
      </c>
    </row>
    <row r="333" spans="1:8" x14ac:dyDescent="0.3">
      <c r="A333" s="32">
        <v>45323</v>
      </c>
      <c r="B333">
        <v>2024</v>
      </c>
      <c r="C333" t="s">
        <v>69</v>
      </c>
      <c r="D333" t="s">
        <v>7</v>
      </c>
      <c r="E333" t="s">
        <v>67</v>
      </c>
      <c r="F333">
        <v>5081</v>
      </c>
      <c r="G333">
        <v>1500000</v>
      </c>
      <c r="H333">
        <v>7621500000</v>
      </c>
    </row>
    <row r="334" spans="1:8" x14ac:dyDescent="0.3">
      <c r="A334" s="32">
        <v>45323</v>
      </c>
      <c r="B334">
        <v>2024</v>
      </c>
      <c r="C334" t="s">
        <v>69</v>
      </c>
      <c r="D334" t="s">
        <v>7</v>
      </c>
      <c r="E334" t="s">
        <v>66</v>
      </c>
      <c r="F334">
        <v>829</v>
      </c>
      <c r="G334">
        <v>1500000</v>
      </c>
      <c r="H334">
        <v>1243500000</v>
      </c>
    </row>
    <row r="335" spans="1:8" x14ac:dyDescent="0.3">
      <c r="A335" s="32">
        <v>45323</v>
      </c>
      <c r="B335">
        <v>2024</v>
      </c>
      <c r="C335" t="s">
        <v>69</v>
      </c>
      <c r="D335" t="s">
        <v>7</v>
      </c>
      <c r="E335" t="s">
        <v>65</v>
      </c>
      <c r="F335">
        <v>712</v>
      </c>
      <c r="G335">
        <v>1500000</v>
      </c>
      <c r="H335">
        <v>1068000000</v>
      </c>
    </row>
    <row r="336" spans="1:8" x14ac:dyDescent="0.3">
      <c r="A336" s="32">
        <v>45323</v>
      </c>
      <c r="B336">
        <v>2024</v>
      </c>
      <c r="C336" t="s">
        <v>69</v>
      </c>
      <c r="D336" t="s">
        <v>7</v>
      </c>
      <c r="E336" t="s">
        <v>64</v>
      </c>
      <c r="F336">
        <v>135</v>
      </c>
      <c r="G336">
        <v>1500000</v>
      </c>
      <c r="H336">
        <v>202500000</v>
      </c>
    </row>
    <row r="337" spans="1:8" x14ac:dyDescent="0.3">
      <c r="A337" s="32">
        <v>45323</v>
      </c>
      <c r="B337">
        <v>2024</v>
      </c>
      <c r="C337" t="s">
        <v>69</v>
      </c>
      <c r="D337" t="s">
        <v>7</v>
      </c>
      <c r="E337" t="s">
        <v>63</v>
      </c>
      <c r="F337">
        <v>94</v>
      </c>
      <c r="G337">
        <v>1500000</v>
      </c>
      <c r="H337">
        <v>141000000</v>
      </c>
    </row>
    <row r="338" spans="1:8" x14ac:dyDescent="0.3">
      <c r="A338" s="32">
        <v>45323</v>
      </c>
      <c r="B338">
        <v>2024</v>
      </c>
      <c r="C338" t="s">
        <v>69</v>
      </c>
      <c r="D338" t="s">
        <v>7</v>
      </c>
      <c r="E338" t="s">
        <v>62</v>
      </c>
      <c r="F338">
        <v>64</v>
      </c>
      <c r="G338">
        <v>1500000</v>
      </c>
      <c r="H338">
        <v>96000000</v>
      </c>
    </row>
    <row r="339" spans="1:8" x14ac:dyDescent="0.3">
      <c r="A339" s="32">
        <v>45323</v>
      </c>
      <c r="B339">
        <v>2024</v>
      </c>
      <c r="C339" t="s">
        <v>69</v>
      </c>
      <c r="D339" t="s">
        <v>7</v>
      </c>
      <c r="E339" t="s">
        <v>61</v>
      </c>
      <c r="F339">
        <v>97</v>
      </c>
      <c r="G339">
        <v>1500000</v>
      </c>
      <c r="H339">
        <v>145500000</v>
      </c>
    </row>
    <row r="340" spans="1:8" x14ac:dyDescent="0.3">
      <c r="A340" s="32">
        <v>45323</v>
      </c>
      <c r="B340">
        <v>2024</v>
      </c>
      <c r="C340" t="s">
        <v>69</v>
      </c>
      <c r="D340" t="s">
        <v>7</v>
      </c>
      <c r="E340" t="s">
        <v>60</v>
      </c>
      <c r="F340">
        <v>24</v>
      </c>
      <c r="G340">
        <v>1500000</v>
      </c>
      <c r="H340">
        <v>36000000</v>
      </c>
    </row>
    <row r="341" spans="1:8" x14ac:dyDescent="0.3">
      <c r="A341" s="32">
        <v>45323</v>
      </c>
      <c r="B341">
        <v>2024</v>
      </c>
      <c r="C341" t="s">
        <v>69</v>
      </c>
      <c r="D341" t="s">
        <v>7</v>
      </c>
      <c r="E341" t="s">
        <v>59</v>
      </c>
      <c r="F341">
        <v>35</v>
      </c>
      <c r="G341">
        <v>1500000</v>
      </c>
      <c r="H341">
        <v>52500000</v>
      </c>
    </row>
    <row r="342" spans="1:8" x14ac:dyDescent="0.3">
      <c r="A342" s="32">
        <v>45323</v>
      </c>
      <c r="B342">
        <v>2024</v>
      </c>
      <c r="C342" t="s">
        <v>69</v>
      </c>
      <c r="D342" t="s">
        <v>7</v>
      </c>
      <c r="E342" t="s">
        <v>58</v>
      </c>
      <c r="F342">
        <v>17</v>
      </c>
      <c r="G342">
        <v>1500000</v>
      </c>
      <c r="H342">
        <v>25500000</v>
      </c>
    </row>
    <row r="343" spans="1:8" x14ac:dyDescent="0.3">
      <c r="A343" s="32">
        <v>44621</v>
      </c>
      <c r="B343">
        <v>2022</v>
      </c>
      <c r="C343" t="s">
        <v>69</v>
      </c>
      <c r="D343" t="s">
        <v>7</v>
      </c>
      <c r="E343" t="s">
        <v>67</v>
      </c>
      <c r="F343">
        <v>2900</v>
      </c>
      <c r="G343">
        <v>1500000</v>
      </c>
      <c r="H343">
        <v>4350000000</v>
      </c>
    </row>
    <row r="344" spans="1:8" x14ac:dyDescent="0.3">
      <c r="A344" s="32">
        <v>44621</v>
      </c>
      <c r="B344">
        <v>2022</v>
      </c>
      <c r="C344" t="s">
        <v>69</v>
      </c>
      <c r="D344" t="s">
        <v>7</v>
      </c>
      <c r="E344" t="s">
        <v>66</v>
      </c>
      <c r="F344">
        <v>75</v>
      </c>
      <c r="G344">
        <v>1500000</v>
      </c>
      <c r="H344">
        <v>112500000</v>
      </c>
    </row>
    <row r="345" spans="1:8" x14ac:dyDescent="0.3">
      <c r="A345" s="32">
        <v>44621</v>
      </c>
      <c r="B345">
        <v>2022</v>
      </c>
      <c r="C345" t="s">
        <v>69</v>
      </c>
      <c r="D345" t="s">
        <v>7</v>
      </c>
      <c r="E345" t="s">
        <v>65</v>
      </c>
      <c r="F345">
        <v>701</v>
      </c>
      <c r="G345">
        <v>1500000</v>
      </c>
      <c r="H345">
        <v>1051500000</v>
      </c>
    </row>
    <row r="346" spans="1:8" x14ac:dyDescent="0.3">
      <c r="A346" s="32">
        <v>44621</v>
      </c>
      <c r="B346">
        <v>2022</v>
      </c>
      <c r="C346" t="s">
        <v>69</v>
      </c>
      <c r="D346" t="s">
        <v>7</v>
      </c>
      <c r="E346" t="s">
        <v>64</v>
      </c>
      <c r="F346">
        <v>14</v>
      </c>
      <c r="G346">
        <v>1500000</v>
      </c>
      <c r="H346">
        <v>21000000</v>
      </c>
    </row>
    <row r="347" spans="1:8" x14ac:dyDescent="0.3">
      <c r="A347" s="32">
        <v>44621</v>
      </c>
      <c r="B347">
        <v>2022</v>
      </c>
      <c r="C347" t="s">
        <v>69</v>
      </c>
      <c r="D347" t="s">
        <v>7</v>
      </c>
      <c r="E347" t="s">
        <v>63</v>
      </c>
      <c r="F347">
        <v>14</v>
      </c>
      <c r="G347">
        <v>1500000</v>
      </c>
      <c r="H347">
        <v>21000000</v>
      </c>
    </row>
    <row r="348" spans="1:8" x14ac:dyDescent="0.3">
      <c r="A348" s="32">
        <v>44621</v>
      </c>
      <c r="B348">
        <v>2022</v>
      </c>
      <c r="C348" t="s">
        <v>69</v>
      </c>
      <c r="D348" t="s">
        <v>7</v>
      </c>
      <c r="E348" t="s">
        <v>61</v>
      </c>
      <c r="F348">
        <v>7</v>
      </c>
      <c r="G348">
        <v>1500000</v>
      </c>
      <c r="H348">
        <v>10500000</v>
      </c>
    </row>
    <row r="349" spans="1:8" x14ac:dyDescent="0.3">
      <c r="A349" s="32">
        <v>44621</v>
      </c>
      <c r="B349">
        <v>2022</v>
      </c>
      <c r="C349" t="s">
        <v>69</v>
      </c>
      <c r="D349" t="s">
        <v>7</v>
      </c>
      <c r="E349" t="s">
        <v>60</v>
      </c>
      <c r="F349">
        <v>5</v>
      </c>
      <c r="G349">
        <v>1500000</v>
      </c>
      <c r="H349">
        <v>7500000</v>
      </c>
    </row>
    <row r="350" spans="1:8" x14ac:dyDescent="0.3">
      <c r="A350" s="32">
        <v>44621</v>
      </c>
      <c r="B350">
        <v>2022</v>
      </c>
      <c r="C350" t="s">
        <v>69</v>
      </c>
      <c r="D350" t="s">
        <v>7</v>
      </c>
      <c r="E350" t="s">
        <v>59</v>
      </c>
      <c r="F350">
        <v>4</v>
      </c>
      <c r="G350">
        <v>1500000</v>
      </c>
      <c r="H350">
        <v>6000000</v>
      </c>
    </row>
    <row r="351" spans="1:8" x14ac:dyDescent="0.3">
      <c r="A351" s="32">
        <v>44986</v>
      </c>
      <c r="B351">
        <v>2023</v>
      </c>
      <c r="C351" t="s">
        <v>69</v>
      </c>
      <c r="D351" t="s">
        <v>7</v>
      </c>
      <c r="E351" t="s">
        <v>67</v>
      </c>
      <c r="F351">
        <v>5065</v>
      </c>
      <c r="G351">
        <v>1500000</v>
      </c>
      <c r="H351">
        <v>7597500000</v>
      </c>
    </row>
    <row r="352" spans="1:8" x14ac:dyDescent="0.3">
      <c r="A352" s="32">
        <v>44986</v>
      </c>
      <c r="B352">
        <v>2023</v>
      </c>
      <c r="C352" t="s">
        <v>69</v>
      </c>
      <c r="D352" t="s">
        <v>7</v>
      </c>
      <c r="E352" t="s">
        <v>66</v>
      </c>
      <c r="F352">
        <v>372</v>
      </c>
      <c r="G352">
        <v>1500000</v>
      </c>
      <c r="H352">
        <v>558000000</v>
      </c>
    </row>
    <row r="353" spans="1:8" x14ac:dyDescent="0.3">
      <c r="A353" s="32">
        <v>44986</v>
      </c>
      <c r="B353">
        <v>2023</v>
      </c>
      <c r="C353" t="s">
        <v>69</v>
      </c>
      <c r="D353" t="s">
        <v>7</v>
      </c>
      <c r="E353" t="s">
        <v>65</v>
      </c>
      <c r="F353">
        <v>2745</v>
      </c>
      <c r="G353">
        <v>1500000</v>
      </c>
      <c r="H353">
        <v>4117500000</v>
      </c>
    </row>
    <row r="354" spans="1:8" x14ac:dyDescent="0.3">
      <c r="A354" s="32">
        <v>44986</v>
      </c>
      <c r="B354">
        <v>2023</v>
      </c>
      <c r="C354" t="s">
        <v>69</v>
      </c>
      <c r="D354" t="s">
        <v>7</v>
      </c>
      <c r="E354" t="s">
        <v>64</v>
      </c>
      <c r="F354">
        <v>348</v>
      </c>
      <c r="G354">
        <v>1500000</v>
      </c>
      <c r="H354">
        <v>522000000</v>
      </c>
    </row>
    <row r="355" spans="1:8" x14ac:dyDescent="0.3">
      <c r="A355" s="32">
        <v>44986</v>
      </c>
      <c r="B355">
        <v>2023</v>
      </c>
      <c r="C355" t="s">
        <v>69</v>
      </c>
      <c r="D355" t="s">
        <v>7</v>
      </c>
      <c r="E355" t="s">
        <v>63</v>
      </c>
      <c r="F355">
        <v>35</v>
      </c>
      <c r="G355">
        <v>1500000</v>
      </c>
      <c r="H355">
        <v>52500000</v>
      </c>
    </row>
    <row r="356" spans="1:8" x14ac:dyDescent="0.3">
      <c r="A356" s="32">
        <v>44986</v>
      </c>
      <c r="B356">
        <v>2023</v>
      </c>
      <c r="C356" t="s">
        <v>69</v>
      </c>
      <c r="D356" t="s">
        <v>7</v>
      </c>
      <c r="E356" t="s">
        <v>62</v>
      </c>
      <c r="F356">
        <v>151</v>
      </c>
      <c r="G356">
        <v>1500000</v>
      </c>
      <c r="H356">
        <v>226500000</v>
      </c>
    </row>
    <row r="357" spans="1:8" x14ac:dyDescent="0.3">
      <c r="A357" s="32">
        <v>44986</v>
      </c>
      <c r="B357">
        <v>2023</v>
      </c>
      <c r="C357" t="s">
        <v>69</v>
      </c>
      <c r="D357" t="s">
        <v>7</v>
      </c>
      <c r="E357" t="s">
        <v>61</v>
      </c>
      <c r="F357">
        <v>40</v>
      </c>
      <c r="G357">
        <v>1500000</v>
      </c>
      <c r="H357">
        <v>60000000</v>
      </c>
    </row>
    <row r="358" spans="1:8" x14ac:dyDescent="0.3">
      <c r="A358" s="32">
        <v>44986</v>
      </c>
      <c r="B358">
        <v>2023</v>
      </c>
      <c r="C358" t="s">
        <v>69</v>
      </c>
      <c r="D358" t="s">
        <v>7</v>
      </c>
      <c r="E358" t="s">
        <v>60</v>
      </c>
      <c r="F358">
        <v>10</v>
      </c>
      <c r="G358">
        <v>1500000</v>
      </c>
      <c r="H358">
        <v>15000000</v>
      </c>
    </row>
    <row r="359" spans="1:8" x14ac:dyDescent="0.3">
      <c r="A359" s="32">
        <v>44986</v>
      </c>
      <c r="B359">
        <v>2023</v>
      </c>
      <c r="C359" t="s">
        <v>69</v>
      </c>
      <c r="D359" t="s">
        <v>7</v>
      </c>
      <c r="E359" t="s">
        <v>59</v>
      </c>
      <c r="F359">
        <v>37</v>
      </c>
      <c r="G359">
        <v>1500000</v>
      </c>
      <c r="H359">
        <v>55500000</v>
      </c>
    </row>
    <row r="360" spans="1:8" x14ac:dyDescent="0.3">
      <c r="A360" s="32">
        <v>44986</v>
      </c>
      <c r="B360">
        <v>2023</v>
      </c>
      <c r="C360" t="s">
        <v>69</v>
      </c>
      <c r="D360" t="s">
        <v>7</v>
      </c>
      <c r="E360" t="s">
        <v>58</v>
      </c>
      <c r="F360">
        <v>17</v>
      </c>
      <c r="G360">
        <v>1500000</v>
      </c>
      <c r="H360">
        <v>25500000</v>
      </c>
    </row>
    <row r="361" spans="1:8" x14ac:dyDescent="0.3">
      <c r="A361" s="32">
        <v>45352</v>
      </c>
      <c r="B361">
        <v>2024</v>
      </c>
      <c r="C361" t="s">
        <v>69</v>
      </c>
      <c r="D361" t="s">
        <v>7</v>
      </c>
      <c r="E361" t="s">
        <v>67</v>
      </c>
      <c r="F361">
        <v>6606</v>
      </c>
      <c r="G361">
        <v>1500000</v>
      </c>
      <c r="H361">
        <v>9909000000</v>
      </c>
    </row>
    <row r="362" spans="1:8" x14ac:dyDescent="0.3">
      <c r="A362" s="32">
        <v>45352</v>
      </c>
      <c r="B362">
        <v>2024</v>
      </c>
      <c r="C362" t="s">
        <v>69</v>
      </c>
      <c r="D362" t="s">
        <v>7</v>
      </c>
      <c r="E362" t="s">
        <v>66</v>
      </c>
      <c r="F362">
        <v>885</v>
      </c>
      <c r="G362">
        <v>1500000</v>
      </c>
      <c r="H362">
        <v>1327500000</v>
      </c>
    </row>
    <row r="363" spans="1:8" x14ac:dyDescent="0.3">
      <c r="A363" s="32">
        <v>45352</v>
      </c>
      <c r="B363">
        <v>2024</v>
      </c>
      <c r="C363" t="s">
        <v>69</v>
      </c>
      <c r="D363" t="s">
        <v>7</v>
      </c>
      <c r="E363" t="s">
        <v>65</v>
      </c>
      <c r="F363">
        <v>708</v>
      </c>
      <c r="G363">
        <v>1500000</v>
      </c>
      <c r="H363">
        <v>1062000000</v>
      </c>
    </row>
    <row r="364" spans="1:8" x14ac:dyDescent="0.3">
      <c r="A364" s="32">
        <v>45352</v>
      </c>
      <c r="B364">
        <v>2024</v>
      </c>
      <c r="C364" t="s">
        <v>69</v>
      </c>
      <c r="D364" t="s">
        <v>7</v>
      </c>
      <c r="E364" t="s">
        <v>64</v>
      </c>
      <c r="F364">
        <v>142</v>
      </c>
      <c r="G364">
        <v>1500000</v>
      </c>
      <c r="H364">
        <v>213000000</v>
      </c>
    </row>
    <row r="365" spans="1:8" x14ac:dyDescent="0.3">
      <c r="A365" s="32">
        <v>45352</v>
      </c>
      <c r="B365">
        <v>2024</v>
      </c>
      <c r="C365" t="s">
        <v>69</v>
      </c>
      <c r="D365" t="s">
        <v>7</v>
      </c>
      <c r="E365" t="s">
        <v>63</v>
      </c>
      <c r="F365">
        <v>116</v>
      </c>
      <c r="G365">
        <v>1500000</v>
      </c>
      <c r="H365">
        <v>174000000</v>
      </c>
    </row>
    <row r="366" spans="1:8" x14ac:dyDescent="0.3">
      <c r="A366" s="32">
        <v>45352</v>
      </c>
      <c r="B366">
        <v>2024</v>
      </c>
      <c r="C366" t="s">
        <v>69</v>
      </c>
      <c r="D366" t="s">
        <v>7</v>
      </c>
      <c r="E366" t="s">
        <v>62</v>
      </c>
      <c r="F366">
        <v>130</v>
      </c>
      <c r="G366">
        <v>1500000</v>
      </c>
      <c r="H366">
        <v>195000000</v>
      </c>
    </row>
    <row r="367" spans="1:8" x14ac:dyDescent="0.3">
      <c r="A367" s="32">
        <v>45352</v>
      </c>
      <c r="B367">
        <v>2024</v>
      </c>
      <c r="C367" t="s">
        <v>69</v>
      </c>
      <c r="D367" t="s">
        <v>7</v>
      </c>
      <c r="E367" t="s">
        <v>61</v>
      </c>
      <c r="F367">
        <v>55</v>
      </c>
      <c r="G367">
        <v>1500000</v>
      </c>
      <c r="H367">
        <v>82500000</v>
      </c>
    </row>
    <row r="368" spans="1:8" x14ac:dyDescent="0.3">
      <c r="A368" s="32">
        <v>45352</v>
      </c>
      <c r="B368">
        <v>2024</v>
      </c>
      <c r="C368" t="s">
        <v>69</v>
      </c>
      <c r="D368" t="s">
        <v>7</v>
      </c>
      <c r="E368" t="s">
        <v>60</v>
      </c>
      <c r="F368">
        <v>31</v>
      </c>
      <c r="G368">
        <v>1500000</v>
      </c>
      <c r="H368">
        <v>46500000</v>
      </c>
    </row>
    <row r="369" spans="1:8" x14ac:dyDescent="0.3">
      <c r="A369" s="32">
        <v>45352</v>
      </c>
      <c r="B369">
        <v>2024</v>
      </c>
      <c r="C369" t="s">
        <v>69</v>
      </c>
      <c r="D369" t="s">
        <v>7</v>
      </c>
      <c r="E369" t="s">
        <v>59</v>
      </c>
      <c r="F369">
        <v>39</v>
      </c>
      <c r="G369">
        <v>1500000</v>
      </c>
      <c r="H369">
        <v>58500000</v>
      </c>
    </row>
    <row r="370" spans="1:8" x14ac:dyDescent="0.3">
      <c r="A370" s="32">
        <v>45352</v>
      </c>
      <c r="B370">
        <v>2024</v>
      </c>
      <c r="C370" t="s">
        <v>69</v>
      </c>
      <c r="D370" t="s">
        <v>7</v>
      </c>
      <c r="E370" t="s">
        <v>58</v>
      </c>
      <c r="F370">
        <v>26</v>
      </c>
      <c r="G370">
        <v>1500000</v>
      </c>
      <c r="H370">
        <v>39000000</v>
      </c>
    </row>
    <row r="371" spans="1:8" x14ac:dyDescent="0.3">
      <c r="A371" s="32">
        <v>44287</v>
      </c>
      <c r="B371">
        <v>2022</v>
      </c>
      <c r="C371" t="s">
        <v>72</v>
      </c>
      <c r="D371" t="s">
        <v>6</v>
      </c>
      <c r="E371" t="s">
        <v>48</v>
      </c>
      <c r="F371">
        <v>759</v>
      </c>
      <c r="G371">
        <v>85000</v>
      </c>
      <c r="H371">
        <v>64515000</v>
      </c>
    </row>
    <row r="372" spans="1:8" x14ac:dyDescent="0.3">
      <c r="A372" s="32">
        <v>44287</v>
      </c>
      <c r="B372">
        <v>2022</v>
      </c>
      <c r="C372" t="s">
        <v>72</v>
      </c>
      <c r="D372" t="s">
        <v>6</v>
      </c>
      <c r="E372" t="s">
        <v>49</v>
      </c>
      <c r="F372">
        <v>1251</v>
      </c>
      <c r="G372">
        <v>85000</v>
      </c>
      <c r="H372">
        <v>106335000</v>
      </c>
    </row>
    <row r="373" spans="1:8" x14ac:dyDescent="0.3">
      <c r="A373" s="32">
        <v>44287</v>
      </c>
      <c r="B373">
        <v>2022</v>
      </c>
      <c r="C373" t="s">
        <v>72</v>
      </c>
      <c r="D373" t="s">
        <v>6</v>
      </c>
      <c r="E373" t="s">
        <v>50</v>
      </c>
      <c r="F373">
        <v>751</v>
      </c>
      <c r="G373">
        <v>85000</v>
      </c>
      <c r="H373">
        <v>63835000</v>
      </c>
    </row>
    <row r="374" spans="1:8" x14ac:dyDescent="0.3">
      <c r="A374" s="32">
        <v>44287</v>
      </c>
      <c r="B374">
        <v>2022</v>
      </c>
      <c r="C374" t="s">
        <v>72</v>
      </c>
      <c r="D374" t="s">
        <v>6</v>
      </c>
      <c r="E374" t="s">
        <v>52</v>
      </c>
      <c r="F374">
        <v>903</v>
      </c>
      <c r="G374">
        <v>85000</v>
      </c>
      <c r="H374">
        <v>76755000</v>
      </c>
    </row>
    <row r="375" spans="1:8" x14ac:dyDescent="0.3">
      <c r="A375" s="32">
        <v>44287</v>
      </c>
      <c r="B375">
        <v>2022</v>
      </c>
      <c r="C375" t="s">
        <v>72</v>
      </c>
      <c r="D375" t="s">
        <v>6</v>
      </c>
      <c r="E375" t="s">
        <v>57</v>
      </c>
      <c r="F375">
        <v>581</v>
      </c>
      <c r="G375">
        <v>85000</v>
      </c>
      <c r="H375">
        <v>49385000</v>
      </c>
    </row>
    <row r="376" spans="1:8" x14ac:dyDescent="0.3">
      <c r="A376" s="32">
        <v>44287</v>
      </c>
      <c r="B376">
        <v>2022</v>
      </c>
      <c r="C376" t="s">
        <v>72</v>
      </c>
      <c r="D376" t="s">
        <v>6</v>
      </c>
      <c r="E376" t="s">
        <v>53</v>
      </c>
      <c r="F376">
        <v>302</v>
      </c>
      <c r="G376">
        <v>85000</v>
      </c>
      <c r="H376">
        <v>25670000</v>
      </c>
    </row>
    <row r="377" spans="1:8" x14ac:dyDescent="0.3">
      <c r="A377" s="32">
        <v>44287</v>
      </c>
      <c r="B377">
        <v>2022</v>
      </c>
      <c r="C377" t="s">
        <v>72</v>
      </c>
      <c r="D377" t="s">
        <v>6</v>
      </c>
      <c r="E377" t="s">
        <v>43</v>
      </c>
      <c r="F377">
        <v>138</v>
      </c>
      <c r="G377">
        <v>85000</v>
      </c>
      <c r="H377">
        <v>11730000</v>
      </c>
    </row>
    <row r="378" spans="1:8" x14ac:dyDescent="0.3">
      <c r="A378" s="32">
        <v>44287</v>
      </c>
      <c r="B378">
        <v>2022</v>
      </c>
      <c r="C378" t="s">
        <v>72</v>
      </c>
      <c r="D378" t="s">
        <v>6</v>
      </c>
      <c r="E378" t="s">
        <v>51</v>
      </c>
      <c r="F378">
        <v>48</v>
      </c>
      <c r="G378">
        <v>85000</v>
      </c>
      <c r="H378">
        <v>4080000</v>
      </c>
    </row>
    <row r="379" spans="1:8" x14ac:dyDescent="0.3">
      <c r="A379" s="32">
        <v>44287</v>
      </c>
      <c r="B379">
        <v>2022</v>
      </c>
      <c r="C379" t="s">
        <v>72</v>
      </c>
      <c r="D379" t="s">
        <v>6</v>
      </c>
      <c r="E379" t="s">
        <v>56</v>
      </c>
      <c r="F379">
        <v>171</v>
      </c>
      <c r="G379">
        <v>85000</v>
      </c>
      <c r="H379">
        <v>14535000</v>
      </c>
    </row>
    <row r="380" spans="1:8" x14ac:dyDescent="0.3">
      <c r="A380" s="32">
        <v>44287</v>
      </c>
      <c r="B380">
        <v>2022</v>
      </c>
      <c r="C380" t="s">
        <v>72</v>
      </c>
      <c r="D380" t="s">
        <v>6</v>
      </c>
      <c r="E380" t="s">
        <v>55</v>
      </c>
      <c r="F380">
        <v>36</v>
      </c>
      <c r="G380">
        <v>85000</v>
      </c>
      <c r="H380">
        <v>3060000</v>
      </c>
    </row>
    <row r="381" spans="1:8" x14ac:dyDescent="0.3">
      <c r="A381" s="32">
        <v>44287</v>
      </c>
      <c r="B381">
        <v>2022</v>
      </c>
      <c r="C381" t="s">
        <v>72</v>
      </c>
      <c r="D381" t="s">
        <v>6</v>
      </c>
      <c r="E381" t="s">
        <v>42</v>
      </c>
      <c r="F381">
        <v>749</v>
      </c>
      <c r="G381">
        <v>85000</v>
      </c>
      <c r="H381">
        <v>63665000</v>
      </c>
    </row>
    <row r="382" spans="1:8" x14ac:dyDescent="0.3">
      <c r="A382" s="32">
        <v>44652</v>
      </c>
      <c r="B382">
        <v>2023</v>
      </c>
      <c r="C382" t="s">
        <v>72</v>
      </c>
      <c r="D382" t="s">
        <v>6</v>
      </c>
      <c r="E382" t="s">
        <v>54</v>
      </c>
      <c r="F382">
        <v>13601</v>
      </c>
      <c r="G382">
        <v>85000</v>
      </c>
      <c r="H382">
        <v>1156085000</v>
      </c>
    </row>
    <row r="383" spans="1:8" x14ac:dyDescent="0.3">
      <c r="A383" s="32">
        <v>44652</v>
      </c>
      <c r="B383">
        <v>2023</v>
      </c>
      <c r="C383" t="s">
        <v>72</v>
      </c>
      <c r="D383" t="s">
        <v>6</v>
      </c>
      <c r="E383" t="s">
        <v>49</v>
      </c>
      <c r="F383">
        <v>11341</v>
      </c>
      <c r="G383">
        <v>85000</v>
      </c>
      <c r="H383">
        <v>963985000</v>
      </c>
    </row>
    <row r="384" spans="1:8" x14ac:dyDescent="0.3">
      <c r="A384" s="32">
        <v>44652</v>
      </c>
      <c r="B384">
        <v>2023</v>
      </c>
      <c r="C384" t="s">
        <v>72</v>
      </c>
      <c r="D384" t="s">
        <v>6</v>
      </c>
      <c r="E384" t="s">
        <v>48</v>
      </c>
      <c r="F384">
        <v>6803</v>
      </c>
      <c r="G384">
        <v>85000</v>
      </c>
      <c r="H384">
        <v>578255000</v>
      </c>
    </row>
    <row r="385" spans="1:8" x14ac:dyDescent="0.3">
      <c r="A385" s="32">
        <v>44652</v>
      </c>
      <c r="B385">
        <v>2023</v>
      </c>
      <c r="C385" t="s">
        <v>72</v>
      </c>
      <c r="D385" t="s">
        <v>6</v>
      </c>
      <c r="E385" t="s">
        <v>50</v>
      </c>
      <c r="F385">
        <v>6864</v>
      </c>
      <c r="G385">
        <v>85000</v>
      </c>
      <c r="H385">
        <v>583440000</v>
      </c>
    </row>
    <row r="386" spans="1:8" x14ac:dyDescent="0.3">
      <c r="A386" s="32">
        <v>44652</v>
      </c>
      <c r="B386">
        <v>2023</v>
      </c>
      <c r="C386" t="s">
        <v>72</v>
      </c>
      <c r="D386" t="s">
        <v>6</v>
      </c>
      <c r="E386" t="s">
        <v>53</v>
      </c>
      <c r="F386">
        <v>1498</v>
      </c>
      <c r="G386">
        <v>85000</v>
      </c>
      <c r="H386">
        <v>127330000</v>
      </c>
    </row>
    <row r="387" spans="1:8" x14ac:dyDescent="0.3">
      <c r="A387" s="32">
        <v>44652</v>
      </c>
      <c r="B387">
        <v>2023</v>
      </c>
      <c r="C387" t="s">
        <v>72</v>
      </c>
      <c r="D387" t="s">
        <v>6</v>
      </c>
      <c r="E387" t="s">
        <v>52</v>
      </c>
      <c r="F387">
        <v>2451</v>
      </c>
      <c r="G387">
        <v>85000</v>
      </c>
      <c r="H387">
        <v>208335000</v>
      </c>
    </row>
    <row r="388" spans="1:8" x14ac:dyDescent="0.3">
      <c r="A388" s="32">
        <v>44652</v>
      </c>
      <c r="B388">
        <v>2023</v>
      </c>
      <c r="C388" t="s">
        <v>72</v>
      </c>
      <c r="D388" t="s">
        <v>6</v>
      </c>
      <c r="E388" t="s">
        <v>51</v>
      </c>
      <c r="F388">
        <v>1223</v>
      </c>
      <c r="G388">
        <v>85000</v>
      </c>
      <c r="H388">
        <v>103955000</v>
      </c>
    </row>
    <row r="389" spans="1:8" x14ac:dyDescent="0.3">
      <c r="A389" s="32">
        <v>44652</v>
      </c>
      <c r="B389">
        <v>2023</v>
      </c>
      <c r="C389" t="s">
        <v>72</v>
      </c>
      <c r="D389" t="s">
        <v>6</v>
      </c>
      <c r="E389" t="s">
        <v>43</v>
      </c>
      <c r="F389">
        <v>1241</v>
      </c>
      <c r="G389">
        <v>85000</v>
      </c>
      <c r="H389">
        <v>105485000</v>
      </c>
    </row>
    <row r="390" spans="1:8" x14ac:dyDescent="0.3">
      <c r="A390" s="32">
        <v>44652</v>
      </c>
      <c r="B390">
        <v>2023</v>
      </c>
      <c r="C390" t="s">
        <v>72</v>
      </c>
      <c r="D390" t="s">
        <v>6</v>
      </c>
      <c r="E390" t="s">
        <v>57</v>
      </c>
      <c r="F390">
        <v>1756</v>
      </c>
      <c r="G390">
        <v>85000</v>
      </c>
      <c r="H390">
        <v>149260000</v>
      </c>
    </row>
    <row r="391" spans="1:8" x14ac:dyDescent="0.3">
      <c r="A391" s="32">
        <v>44652</v>
      </c>
      <c r="B391">
        <v>2023</v>
      </c>
      <c r="C391" t="s">
        <v>72</v>
      </c>
      <c r="D391" t="s">
        <v>6</v>
      </c>
      <c r="E391" t="s">
        <v>56</v>
      </c>
      <c r="F391">
        <v>874</v>
      </c>
      <c r="G391">
        <v>85000</v>
      </c>
      <c r="H391">
        <v>74290000</v>
      </c>
    </row>
    <row r="392" spans="1:8" x14ac:dyDescent="0.3">
      <c r="A392" s="32">
        <v>44652</v>
      </c>
      <c r="B392">
        <v>2023</v>
      </c>
      <c r="C392" t="s">
        <v>72</v>
      </c>
      <c r="D392" t="s">
        <v>6</v>
      </c>
      <c r="E392" t="s">
        <v>55</v>
      </c>
      <c r="F392">
        <v>940</v>
      </c>
      <c r="G392">
        <v>85000</v>
      </c>
      <c r="H392">
        <v>79900000</v>
      </c>
    </row>
    <row r="393" spans="1:8" x14ac:dyDescent="0.3">
      <c r="A393" s="32">
        <v>44652</v>
      </c>
      <c r="B393">
        <v>2023</v>
      </c>
      <c r="C393" t="s">
        <v>72</v>
      </c>
      <c r="D393" t="s">
        <v>6</v>
      </c>
      <c r="E393" t="s">
        <v>42</v>
      </c>
      <c r="F393">
        <v>4683</v>
      </c>
      <c r="G393">
        <v>85000</v>
      </c>
      <c r="H393">
        <v>398055000</v>
      </c>
    </row>
    <row r="394" spans="1:8" x14ac:dyDescent="0.3">
      <c r="A394" s="32">
        <v>45017</v>
      </c>
      <c r="B394">
        <v>2024</v>
      </c>
      <c r="C394" t="s">
        <v>72</v>
      </c>
      <c r="D394" t="s">
        <v>6</v>
      </c>
      <c r="E394" t="s">
        <v>54</v>
      </c>
      <c r="F394">
        <v>22548</v>
      </c>
      <c r="G394">
        <v>85000</v>
      </c>
      <c r="H394">
        <v>1916580000</v>
      </c>
    </row>
    <row r="395" spans="1:8" x14ac:dyDescent="0.3">
      <c r="A395" s="32">
        <v>45017</v>
      </c>
      <c r="B395">
        <v>2024</v>
      </c>
      <c r="C395" t="s">
        <v>72</v>
      </c>
      <c r="D395" t="s">
        <v>6</v>
      </c>
      <c r="E395" t="s">
        <v>53</v>
      </c>
      <c r="F395">
        <v>8654</v>
      </c>
      <c r="G395">
        <v>85000</v>
      </c>
      <c r="H395">
        <v>735590000</v>
      </c>
    </row>
    <row r="396" spans="1:8" x14ac:dyDescent="0.3">
      <c r="A396" s="32">
        <v>45017</v>
      </c>
      <c r="B396">
        <v>2024</v>
      </c>
      <c r="C396" t="s">
        <v>72</v>
      </c>
      <c r="D396" t="s">
        <v>6</v>
      </c>
      <c r="E396" t="s">
        <v>52</v>
      </c>
      <c r="F396">
        <v>7707</v>
      </c>
      <c r="G396">
        <v>85000</v>
      </c>
      <c r="H396">
        <v>655095000</v>
      </c>
    </row>
    <row r="397" spans="1:8" x14ac:dyDescent="0.3">
      <c r="A397" s="32">
        <v>45017</v>
      </c>
      <c r="B397">
        <v>2024</v>
      </c>
      <c r="C397" t="s">
        <v>72</v>
      </c>
      <c r="D397" t="s">
        <v>6</v>
      </c>
      <c r="E397" t="s">
        <v>51</v>
      </c>
      <c r="F397">
        <v>4043</v>
      </c>
      <c r="G397">
        <v>85000</v>
      </c>
      <c r="H397">
        <v>343655000</v>
      </c>
    </row>
    <row r="398" spans="1:8" x14ac:dyDescent="0.3">
      <c r="A398" s="32">
        <v>45017</v>
      </c>
      <c r="B398">
        <v>2024</v>
      </c>
      <c r="C398" t="s">
        <v>72</v>
      </c>
      <c r="D398" t="s">
        <v>6</v>
      </c>
      <c r="E398" t="s">
        <v>50</v>
      </c>
      <c r="F398">
        <v>8767</v>
      </c>
      <c r="G398">
        <v>85000</v>
      </c>
      <c r="H398">
        <v>745195000</v>
      </c>
    </row>
    <row r="399" spans="1:8" x14ac:dyDescent="0.3">
      <c r="A399" s="32">
        <v>45017</v>
      </c>
      <c r="B399">
        <v>2024</v>
      </c>
      <c r="C399" t="s">
        <v>72</v>
      </c>
      <c r="D399" t="s">
        <v>6</v>
      </c>
      <c r="E399" t="s">
        <v>49</v>
      </c>
      <c r="F399">
        <v>3179</v>
      </c>
      <c r="G399">
        <v>85000</v>
      </c>
      <c r="H399">
        <v>270215000</v>
      </c>
    </row>
    <row r="400" spans="1:8" x14ac:dyDescent="0.3">
      <c r="A400" s="32">
        <v>45017</v>
      </c>
      <c r="B400">
        <v>2024</v>
      </c>
      <c r="C400" t="s">
        <v>72</v>
      </c>
      <c r="D400" t="s">
        <v>6</v>
      </c>
      <c r="E400" t="s">
        <v>48</v>
      </c>
      <c r="F400">
        <v>3293</v>
      </c>
      <c r="G400">
        <v>85000</v>
      </c>
      <c r="H400">
        <v>279905000</v>
      </c>
    </row>
    <row r="401" spans="1:8" x14ac:dyDescent="0.3">
      <c r="A401" s="32">
        <v>45017</v>
      </c>
      <c r="B401">
        <v>2024</v>
      </c>
      <c r="C401" t="s">
        <v>72</v>
      </c>
      <c r="D401" t="s">
        <v>6</v>
      </c>
      <c r="E401" t="s">
        <v>47</v>
      </c>
      <c r="F401">
        <v>1544</v>
      </c>
      <c r="G401">
        <v>85000</v>
      </c>
      <c r="H401">
        <v>131240000</v>
      </c>
    </row>
    <row r="402" spans="1:8" x14ac:dyDescent="0.3">
      <c r="A402" s="32">
        <v>45017</v>
      </c>
      <c r="B402">
        <v>2024</v>
      </c>
      <c r="C402" t="s">
        <v>72</v>
      </c>
      <c r="D402" t="s">
        <v>6</v>
      </c>
      <c r="E402" t="s">
        <v>46</v>
      </c>
      <c r="F402">
        <v>762</v>
      </c>
      <c r="G402">
        <v>85000</v>
      </c>
      <c r="H402">
        <v>64770000</v>
      </c>
    </row>
    <row r="403" spans="1:8" x14ac:dyDescent="0.3">
      <c r="A403" s="32">
        <v>45017</v>
      </c>
      <c r="B403">
        <v>2024</v>
      </c>
      <c r="C403" t="s">
        <v>72</v>
      </c>
      <c r="D403" t="s">
        <v>6</v>
      </c>
      <c r="E403" t="s">
        <v>45</v>
      </c>
      <c r="F403">
        <v>644</v>
      </c>
      <c r="G403">
        <v>85000</v>
      </c>
      <c r="H403">
        <v>54740000</v>
      </c>
    </row>
    <row r="404" spans="1:8" x14ac:dyDescent="0.3">
      <c r="A404" s="32">
        <v>45017</v>
      </c>
      <c r="B404">
        <v>2024</v>
      </c>
      <c r="C404" t="s">
        <v>72</v>
      </c>
      <c r="D404" t="s">
        <v>6</v>
      </c>
      <c r="E404" t="s">
        <v>44</v>
      </c>
      <c r="F404">
        <v>838</v>
      </c>
      <c r="G404">
        <v>85000</v>
      </c>
      <c r="H404">
        <v>71230000</v>
      </c>
    </row>
    <row r="405" spans="1:8" x14ac:dyDescent="0.3">
      <c r="A405" s="32">
        <v>45017</v>
      </c>
      <c r="B405">
        <v>2024</v>
      </c>
      <c r="C405" t="s">
        <v>72</v>
      </c>
      <c r="D405" t="s">
        <v>6</v>
      </c>
      <c r="E405" t="s">
        <v>43</v>
      </c>
      <c r="F405">
        <v>520</v>
      </c>
      <c r="G405">
        <v>85000</v>
      </c>
      <c r="H405">
        <v>44200000</v>
      </c>
    </row>
    <row r="406" spans="1:8" x14ac:dyDescent="0.3">
      <c r="A406" s="32">
        <v>45017</v>
      </c>
      <c r="B406">
        <v>2024</v>
      </c>
      <c r="C406" t="s">
        <v>72</v>
      </c>
      <c r="D406" t="s">
        <v>6</v>
      </c>
      <c r="E406" t="s">
        <v>42</v>
      </c>
      <c r="F406">
        <v>4315</v>
      </c>
      <c r="G406">
        <v>85000</v>
      </c>
      <c r="H406">
        <v>366775000</v>
      </c>
    </row>
    <row r="407" spans="1:8" x14ac:dyDescent="0.3">
      <c r="A407" s="32">
        <v>44317</v>
      </c>
      <c r="B407">
        <v>2022</v>
      </c>
      <c r="C407" t="s">
        <v>72</v>
      </c>
      <c r="D407" t="s">
        <v>6</v>
      </c>
      <c r="E407" t="s">
        <v>48</v>
      </c>
      <c r="F407">
        <v>170</v>
      </c>
      <c r="G407">
        <v>85000</v>
      </c>
      <c r="H407">
        <v>14450000</v>
      </c>
    </row>
    <row r="408" spans="1:8" x14ac:dyDescent="0.3">
      <c r="A408" s="32">
        <v>44317</v>
      </c>
      <c r="B408">
        <v>2022</v>
      </c>
      <c r="C408" t="s">
        <v>72</v>
      </c>
      <c r="D408" t="s">
        <v>6</v>
      </c>
      <c r="E408" t="s">
        <v>49</v>
      </c>
      <c r="F408">
        <v>245</v>
      </c>
      <c r="G408">
        <v>85000</v>
      </c>
      <c r="H408">
        <v>20825000</v>
      </c>
    </row>
    <row r="409" spans="1:8" x14ac:dyDescent="0.3">
      <c r="A409" s="32">
        <v>44317</v>
      </c>
      <c r="B409">
        <v>2022</v>
      </c>
      <c r="C409" t="s">
        <v>72</v>
      </c>
      <c r="D409" t="s">
        <v>6</v>
      </c>
      <c r="E409" t="s">
        <v>50</v>
      </c>
      <c r="F409">
        <v>147</v>
      </c>
      <c r="G409">
        <v>85000</v>
      </c>
      <c r="H409">
        <v>12495000</v>
      </c>
    </row>
    <row r="410" spans="1:8" x14ac:dyDescent="0.3">
      <c r="A410" s="32">
        <v>44317</v>
      </c>
      <c r="B410">
        <v>2022</v>
      </c>
      <c r="C410" t="s">
        <v>72</v>
      </c>
      <c r="D410" t="s">
        <v>6</v>
      </c>
      <c r="E410" t="s">
        <v>52</v>
      </c>
      <c r="F410">
        <v>160</v>
      </c>
      <c r="G410">
        <v>85000</v>
      </c>
      <c r="H410">
        <v>13600000</v>
      </c>
    </row>
    <row r="411" spans="1:8" x14ac:dyDescent="0.3">
      <c r="A411" s="32">
        <v>44317</v>
      </c>
      <c r="B411">
        <v>2022</v>
      </c>
      <c r="C411" t="s">
        <v>72</v>
      </c>
      <c r="D411" t="s">
        <v>6</v>
      </c>
      <c r="E411" t="s">
        <v>57</v>
      </c>
      <c r="F411">
        <v>122</v>
      </c>
      <c r="G411">
        <v>85000</v>
      </c>
      <c r="H411">
        <v>10370000</v>
      </c>
    </row>
    <row r="412" spans="1:8" x14ac:dyDescent="0.3">
      <c r="A412" s="32">
        <v>44317</v>
      </c>
      <c r="B412">
        <v>2022</v>
      </c>
      <c r="C412" t="s">
        <v>72</v>
      </c>
      <c r="D412" t="s">
        <v>6</v>
      </c>
      <c r="E412" t="s">
        <v>53</v>
      </c>
      <c r="F412">
        <v>9</v>
      </c>
      <c r="G412">
        <v>85000</v>
      </c>
      <c r="H412">
        <v>765000</v>
      </c>
    </row>
    <row r="413" spans="1:8" x14ac:dyDescent="0.3">
      <c r="A413" s="32">
        <v>44317</v>
      </c>
      <c r="B413">
        <v>2022</v>
      </c>
      <c r="C413" t="s">
        <v>72</v>
      </c>
      <c r="D413" t="s">
        <v>6</v>
      </c>
      <c r="E413" t="s">
        <v>43</v>
      </c>
      <c r="F413">
        <v>42</v>
      </c>
      <c r="G413">
        <v>85000</v>
      </c>
      <c r="H413">
        <v>3570000</v>
      </c>
    </row>
    <row r="414" spans="1:8" x14ac:dyDescent="0.3">
      <c r="A414" s="32">
        <v>44317</v>
      </c>
      <c r="B414">
        <v>2022</v>
      </c>
      <c r="C414" t="s">
        <v>72</v>
      </c>
      <c r="D414" t="s">
        <v>6</v>
      </c>
      <c r="E414" t="s">
        <v>51</v>
      </c>
      <c r="F414">
        <v>20</v>
      </c>
      <c r="G414">
        <v>85000</v>
      </c>
      <c r="H414">
        <v>1700000</v>
      </c>
    </row>
    <row r="415" spans="1:8" x14ac:dyDescent="0.3">
      <c r="A415" s="32">
        <v>44317</v>
      </c>
      <c r="B415">
        <v>2022</v>
      </c>
      <c r="C415" t="s">
        <v>72</v>
      </c>
      <c r="D415" t="s">
        <v>6</v>
      </c>
      <c r="E415" t="s">
        <v>56</v>
      </c>
      <c r="F415">
        <v>54</v>
      </c>
      <c r="G415">
        <v>85000</v>
      </c>
      <c r="H415">
        <v>4590000</v>
      </c>
    </row>
    <row r="416" spans="1:8" x14ac:dyDescent="0.3">
      <c r="A416" s="32">
        <v>44317</v>
      </c>
      <c r="B416">
        <v>2022</v>
      </c>
      <c r="C416" t="s">
        <v>72</v>
      </c>
      <c r="D416" t="s">
        <v>6</v>
      </c>
      <c r="E416" t="s">
        <v>55</v>
      </c>
      <c r="F416">
        <v>13</v>
      </c>
      <c r="G416">
        <v>85000</v>
      </c>
      <c r="H416">
        <v>1105000</v>
      </c>
    </row>
    <row r="417" spans="1:8" x14ac:dyDescent="0.3">
      <c r="A417" s="32">
        <v>44317</v>
      </c>
      <c r="B417">
        <v>2022</v>
      </c>
      <c r="C417" t="s">
        <v>72</v>
      </c>
      <c r="D417" t="s">
        <v>6</v>
      </c>
      <c r="E417" t="s">
        <v>42</v>
      </c>
      <c r="F417">
        <v>260</v>
      </c>
      <c r="G417">
        <v>85000</v>
      </c>
      <c r="H417">
        <v>22100000</v>
      </c>
    </row>
    <row r="418" spans="1:8" x14ac:dyDescent="0.3">
      <c r="A418" s="32">
        <v>44682</v>
      </c>
      <c r="B418">
        <v>2023</v>
      </c>
      <c r="C418" t="s">
        <v>72</v>
      </c>
      <c r="D418" t="s">
        <v>6</v>
      </c>
      <c r="E418" t="s">
        <v>54</v>
      </c>
      <c r="F418">
        <v>9266</v>
      </c>
      <c r="G418">
        <v>85000</v>
      </c>
      <c r="H418">
        <v>787610000</v>
      </c>
    </row>
    <row r="419" spans="1:8" x14ac:dyDescent="0.3">
      <c r="A419" s="32">
        <v>44682</v>
      </c>
      <c r="B419">
        <v>2023</v>
      </c>
      <c r="C419" t="s">
        <v>72</v>
      </c>
      <c r="D419" t="s">
        <v>6</v>
      </c>
      <c r="E419" t="s">
        <v>49</v>
      </c>
      <c r="F419">
        <v>10340</v>
      </c>
      <c r="G419">
        <v>85000</v>
      </c>
      <c r="H419">
        <v>878900000</v>
      </c>
    </row>
    <row r="420" spans="1:8" x14ac:dyDescent="0.3">
      <c r="A420" s="32">
        <v>44682</v>
      </c>
      <c r="B420">
        <v>2023</v>
      </c>
      <c r="C420" t="s">
        <v>72</v>
      </c>
      <c r="D420" t="s">
        <v>6</v>
      </c>
      <c r="E420" t="s">
        <v>48</v>
      </c>
      <c r="F420">
        <v>2970</v>
      </c>
      <c r="G420">
        <v>85000</v>
      </c>
      <c r="H420">
        <v>252450000</v>
      </c>
    </row>
    <row r="421" spans="1:8" x14ac:dyDescent="0.3">
      <c r="A421" s="32">
        <v>44682</v>
      </c>
      <c r="B421">
        <v>2023</v>
      </c>
      <c r="C421" t="s">
        <v>72</v>
      </c>
      <c r="D421" t="s">
        <v>6</v>
      </c>
      <c r="E421" t="s">
        <v>50</v>
      </c>
      <c r="F421">
        <v>6176</v>
      </c>
      <c r="G421">
        <v>85000</v>
      </c>
      <c r="H421">
        <v>524960000</v>
      </c>
    </row>
    <row r="422" spans="1:8" x14ac:dyDescent="0.3">
      <c r="A422" s="32">
        <v>44682</v>
      </c>
      <c r="B422">
        <v>2023</v>
      </c>
      <c r="C422" t="s">
        <v>72</v>
      </c>
      <c r="D422" t="s">
        <v>6</v>
      </c>
      <c r="E422" t="s">
        <v>53</v>
      </c>
      <c r="F422">
        <v>478</v>
      </c>
      <c r="G422">
        <v>85000</v>
      </c>
      <c r="H422">
        <v>40630000</v>
      </c>
    </row>
    <row r="423" spans="1:8" x14ac:dyDescent="0.3">
      <c r="A423" s="32">
        <v>44682</v>
      </c>
      <c r="B423">
        <v>2023</v>
      </c>
      <c r="C423" t="s">
        <v>72</v>
      </c>
      <c r="D423" t="s">
        <v>6</v>
      </c>
      <c r="E423" t="s">
        <v>52</v>
      </c>
      <c r="F423">
        <v>3337</v>
      </c>
      <c r="G423">
        <v>85000</v>
      </c>
      <c r="H423">
        <v>283645000</v>
      </c>
    </row>
    <row r="424" spans="1:8" x14ac:dyDescent="0.3">
      <c r="A424" s="32">
        <v>44682</v>
      </c>
      <c r="B424">
        <v>2023</v>
      </c>
      <c r="C424" t="s">
        <v>72</v>
      </c>
      <c r="D424" t="s">
        <v>6</v>
      </c>
      <c r="E424" t="s">
        <v>51</v>
      </c>
      <c r="F424">
        <v>1812</v>
      </c>
      <c r="G424">
        <v>85000</v>
      </c>
      <c r="H424">
        <v>154020000</v>
      </c>
    </row>
    <row r="425" spans="1:8" x14ac:dyDescent="0.3">
      <c r="A425" s="32">
        <v>44682</v>
      </c>
      <c r="B425">
        <v>2023</v>
      </c>
      <c r="C425" t="s">
        <v>72</v>
      </c>
      <c r="D425" t="s">
        <v>6</v>
      </c>
      <c r="E425" t="s">
        <v>47</v>
      </c>
      <c r="F425">
        <v>19</v>
      </c>
      <c r="G425">
        <v>85000</v>
      </c>
      <c r="H425">
        <v>1615000</v>
      </c>
    </row>
    <row r="426" spans="1:8" x14ac:dyDescent="0.3">
      <c r="A426" s="32">
        <v>44682</v>
      </c>
      <c r="B426">
        <v>2023</v>
      </c>
      <c r="C426" t="s">
        <v>72</v>
      </c>
      <c r="D426" t="s">
        <v>6</v>
      </c>
      <c r="E426" t="s">
        <v>43</v>
      </c>
      <c r="F426">
        <v>1589</v>
      </c>
      <c r="G426">
        <v>85000</v>
      </c>
      <c r="H426">
        <v>135065000</v>
      </c>
    </row>
    <row r="427" spans="1:8" x14ac:dyDescent="0.3">
      <c r="A427" s="32">
        <v>44682</v>
      </c>
      <c r="B427">
        <v>2023</v>
      </c>
      <c r="C427" t="s">
        <v>72</v>
      </c>
      <c r="D427" t="s">
        <v>6</v>
      </c>
      <c r="E427" t="s">
        <v>57</v>
      </c>
      <c r="F427">
        <v>1464</v>
      </c>
      <c r="G427">
        <v>85000</v>
      </c>
      <c r="H427">
        <v>124440000</v>
      </c>
    </row>
    <row r="428" spans="1:8" x14ac:dyDescent="0.3">
      <c r="A428" s="32">
        <v>44682</v>
      </c>
      <c r="B428">
        <v>2023</v>
      </c>
      <c r="C428" t="s">
        <v>72</v>
      </c>
      <c r="D428" t="s">
        <v>6</v>
      </c>
      <c r="E428" t="s">
        <v>56</v>
      </c>
      <c r="F428">
        <v>862</v>
      </c>
      <c r="G428">
        <v>85000</v>
      </c>
      <c r="H428">
        <v>73270000</v>
      </c>
    </row>
    <row r="429" spans="1:8" x14ac:dyDescent="0.3">
      <c r="A429" s="32">
        <v>44682</v>
      </c>
      <c r="B429">
        <v>2023</v>
      </c>
      <c r="C429" t="s">
        <v>72</v>
      </c>
      <c r="D429" t="s">
        <v>6</v>
      </c>
      <c r="E429" t="s">
        <v>55</v>
      </c>
      <c r="F429">
        <v>646</v>
      </c>
      <c r="G429">
        <v>85000</v>
      </c>
      <c r="H429">
        <v>54910000</v>
      </c>
    </row>
    <row r="430" spans="1:8" x14ac:dyDescent="0.3">
      <c r="A430" s="32">
        <v>44682</v>
      </c>
      <c r="B430">
        <v>2023</v>
      </c>
      <c r="C430" t="s">
        <v>72</v>
      </c>
      <c r="D430" t="s">
        <v>6</v>
      </c>
      <c r="E430" t="s">
        <v>42</v>
      </c>
      <c r="F430">
        <v>3455</v>
      </c>
      <c r="G430">
        <v>85000</v>
      </c>
      <c r="H430">
        <v>293675000</v>
      </c>
    </row>
    <row r="431" spans="1:8" x14ac:dyDescent="0.3">
      <c r="A431" s="32">
        <v>45047</v>
      </c>
      <c r="B431">
        <v>2024</v>
      </c>
      <c r="C431" t="s">
        <v>72</v>
      </c>
      <c r="D431" t="s">
        <v>6</v>
      </c>
      <c r="E431" t="s">
        <v>54</v>
      </c>
      <c r="F431">
        <v>29447</v>
      </c>
      <c r="G431">
        <v>85000</v>
      </c>
      <c r="H431">
        <v>2502995000</v>
      </c>
    </row>
    <row r="432" spans="1:8" x14ac:dyDescent="0.3">
      <c r="A432" s="32">
        <v>45047</v>
      </c>
      <c r="B432">
        <v>2024</v>
      </c>
      <c r="C432" t="s">
        <v>72</v>
      </c>
      <c r="D432" t="s">
        <v>6</v>
      </c>
      <c r="E432" t="s">
        <v>53</v>
      </c>
      <c r="F432">
        <v>20188</v>
      </c>
      <c r="G432">
        <v>85000</v>
      </c>
      <c r="H432">
        <v>1715980000</v>
      </c>
    </row>
    <row r="433" spans="1:8" x14ac:dyDescent="0.3">
      <c r="A433" s="32">
        <v>45047</v>
      </c>
      <c r="B433">
        <v>2024</v>
      </c>
      <c r="C433" t="s">
        <v>72</v>
      </c>
      <c r="D433" t="s">
        <v>6</v>
      </c>
      <c r="E433" t="s">
        <v>52</v>
      </c>
      <c r="F433">
        <v>15243</v>
      </c>
      <c r="G433">
        <v>85000</v>
      </c>
      <c r="H433">
        <v>1295655000</v>
      </c>
    </row>
    <row r="434" spans="1:8" x14ac:dyDescent="0.3">
      <c r="A434" s="32">
        <v>45047</v>
      </c>
      <c r="B434">
        <v>2024</v>
      </c>
      <c r="C434" t="s">
        <v>72</v>
      </c>
      <c r="D434" t="s">
        <v>6</v>
      </c>
      <c r="E434" t="s">
        <v>51</v>
      </c>
      <c r="F434">
        <v>9976</v>
      </c>
      <c r="G434">
        <v>85000</v>
      </c>
      <c r="H434">
        <v>847960000</v>
      </c>
    </row>
    <row r="435" spans="1:8" x14ac:dyDescent="0.3">
      <c r="A435" s="32">
        <v>45047</v>
      </c>
      <c r="B435">
        <v>2024</v>
      </c>
      <c r="C435" t="s">
        <v>72</v>
      </c>
      <c r="D435" t="s">
        <v>6</v>
      </c>
      <c r="E435" t="s">
        <v>50</v>
      </c>
      <c r="F435">
        <v>10659</v>
      </c>
      <c r="G435">
        <v>85000</v>
      </c>
      <c r="H435">
        <v>906015000</v>
      </c>
    </row>
    <row r="436" spans="1:8" x14ac:dyDescent="0.3">
      <c r="A436" s="32">
        <v>45047</v>
      </c>
      <c r="B436">
        <v>2024</v>
      </c>
      <c r="C436" t="s">
        <v>72</v>
      </c>
      <c r="D436" t="s">
        <v>6</v>
      </c>
      <c r="E436" t="s">
        <v>49</v>
      </c>
      <c r="F436">
        <v>2873</v>
      </c>
      <c r="G436">
        <v>85000</v>
      </c>
      <c r="H436">
        <v>244205000</v>
      </c>
    </row>
    <row r="437" spans="1:8" x14ac:dyDescent="0.3">
      <c r="A437" s="32">
        <v>45047</v>
      </c>
      <c r="B437">
        <v>2024</v>
      </c>
      <c r="C437" t="s">
        <v>72</v>
      </c>
      <c r="D437" t="s">
        <v>6</v>
      </c>
      <c r="E437" t="s">
        <v>48</v>
      </c>
      <c r="F437">
        <v>2085</v>
      </c>
      <c r="G437">
        <v>85000</v>
      </c>
      <c r="H437">
        <v>177225000</v>
      </c>
    </row>
    <row r="438" spans="1:8" x14ac:dyDescent="0.3">
      <c r="A438" s="32">
        <v>45047</v>
      </c>
      <c r="B438">
        <v>2024</v>
      </c>
      <c r="C438" t="s">
        <v>72</v>
      </c>
      <c r="D438" t="s">
        <v>6</v>
      </c>
      <c r="E438" t="s">
        <v>47</v>
      </c>
      <c r="F438">
        <v>3831</v>
      </c>
      <c r="G438">
        <v>85000</v>
      </c>
      <c r="H438">
        <v>325635000</v>
      </c>
    </row>
    <row r="439" spans="1:8" x14ac:dyDescent="0.3">
      <c r="A439" s="32">
        <v>45047</v>
      </c>
      <c r="B439">
        <v>2024</v>
      </c>
      <c r="C439" t="s">
        <v>72</v>
      </c>
      <c r="D439" t="s">
        <v>6</v>
      </c>
      <c r="E439" t="s">
        <v>46</v>
      </c>
      <c r="F439">
        <v>1792</v>
      </c>
      <c r="G439">
        <v>85000</v>
      </c>
      <c r="H439">
        <v>152320000</v>
      </c>
    </row>
    <row r="440" spans="1:8" x14ac:dyDescent="0.3">
      <c r="A440" s="32">
        <v>45047</v>
      </c>
      <c r="B440">
        <v>2024</v>
      </c>
      <c r="C440" t="s">
        <v>72</v>
      </c>
      <c r="D440" t="s">
        <v>6</v>
      </c>
      <c r="E440" t="s">
        <v>45</v>
      </c>
      <c r="F440">
        <v>1185</v>
      </c>
      <c r="G440">
        <v>85000</v>
      </c>
      <c r="H440">
        <v>100725000</v>
      </c>
    </row>
    <row r="441" spans="1:8" x14ac:dyDescent="0.3">
      <c r="A441" s="32">
        <v>45047</v>
      </c>
      <c r="B441">
        <v>2024</v>
      </c>
      <c r="C441" t="s">
        <v>72</v>
      </c>
      <c r="D441" t="s">
        <v>6</v>
      </c>
      <c r="E441" t="s">
        <v>44</v>
      </c>
      <c r="F441">
        <v>886</v>
      </c>
      <c r="G441">
        <v>85000</v>
      </c>
      <c r="H441">
        <v>75310000</v>
      </c>
    </row>
    <row r="442" spans="1:8" x14ac:dyDescent="0.3">
      <c r="A442" s="32">
        <v>45047</v>
      </c>
      <c r="B442">
        <v>2024</v>
      </c>
      <c r="C442" t="s">
        <v>72</v>
      </c>
      <c r="D442" t="s">
        <v>6</v>
      </c>
      <c r="E442" t="s">
        <v>43</v>
      </c>
      <c r="F442">
        <v>565</v>
      </c>
      <c r="G442">
        <v>85000</v>
      </c>
      <c r="H442">
        <v>48025000</v>
      </c>
    </row>
    <row r="443" spans="1:8" x14ac:dyDescent="0.3">
      <c r="A443" s="32">
        <v>45047</v>
      </c>
      <c r="B443">
        <v>2024</v>
      </c>
      <c r="C443" t="s">
        <v>72</v>
      </c>
      <c r="D443" t="s">
        <v>6</v>
      </c>
      <c r="E443" t="s">
        <v>42</v>
      </c>
      <c r="F443">
        <v>6627</v>
      </c>
      <c r="G443">
        <v>85000</v>
      </c>
      <c r="H443">
        <v>563295000</v>
      </c>
    </row>
    <row r="444" spans="1:8" x14ac:dyDescent="0.3">
      <c r="A444" s="32">
        <v>44348</v>
      </c>
      <c r="B444">
        <v>2022</v>
      </c>
      <c r="C444" t="s">
        <v>72</v>
      </c>
      <c r="D444" t="s">
        <v>6</v>
      </c>
      <c r="E444" t="s">
        <v>48</v>
      </c>
      <c r="F444">
        <v>1355</v>
      </c>
      <c r="G444">
        <v>85000</v>
      </c>
      <c r="H444">
        <v>115175000</v>
      </c>
    </row>
    <row r="445" spans="1:8" x14ac:dyDescent="0.3">
      <c r="A445" s="32">
        <v>44348</v>
      </c>
      <c r="B445">
        <v>2022</v>
      </c>
      <c r="C445" t="s">
        <v>72</v>
      </c>
      <c r="D445" t="s">
        <v>6</v>
      </c>
      <c r="E445" t="s">
        <v>49</v>
      </c>
      <c r="F445">
        <v>984</v>
      </c>
      <c r="G445">
        <v>85000</v>
      </c>
      <c r="H445">
        <v>83640000</v>
      </c>
    </row>
    <row r="446" spans="1:8" x14ac:dyDescent="0.3">
      <c r="A446" s="32">
        <v>44348</v>
      </c>
      <c r="B446">
        <v>2022</v>
      </c>
      <c r="C446" t="s">
        <v>72</v>
      </c>
      <c r="D446" t="s">
        <v>6</v>
      </c>
      <c r="E446" t="s">
        <v>50</v>
      </c>
      <c r="F446">
        <v>299</v>
      </c>
      <c r="G446">
        <v>85000</v>
      </c>
      <c r="H446">
        <v>25415000</v>
      </c>
    </row>
    <row r="447" spans="1:8" x14ac:dyDescent="0.3">
      <c r="A447" s="32">
        <v>44348</v>
      </c>
      <c r="B447">
        <v>2022</v>
      </c>
      <c r="C447" t="s">
        <v>72</v>
      </c>
      <c r="D447" t="s">
        <v>6</v>
      </c>
      <c r="E447" t="s">
        <v>52</v>
      </c>
      <c r="F447">
        <v>320</v>
      </c>
      <c r="G447">
        <v>85000</v>
      </c>
      <c r="H447">
        <v>27200000</v>
      </c>
    </row>
    <row r="448" spans="1:8" x14ac:dyDescent="0.3">
      <c r="A448" s="32">
        <v>44348</v>
      </c>
      <c r="B448">
        <v>2022</v>
      </c>
      <c r="C448" t="s">
        <v>72</v>
      </c>
      <c r="D448" t="s">
        <v>6</v>
      </c>
      <c r="E448" t="s">
        <v>57</v>
      </c>
      <c r="F448">
        <v>460</v>
      </c>
      <c r="G448">
        <v>85000</v>
      </c>
      <c r="H448">
        <v>39100000</v>
      </c>
    </row>
    <row r="449" spans="1:8" x14ac:dyDescent="0.3">
      <c r="A449" s="32">
        <v>44348</v>
      </c>
      <c r="B449">
        <v>2022</v>
      </c>
      <c r="C449" t="s">
        <v>72</v>
      </c>
      <c r="D449" t="s">
        <v>6</v>
      </c>
      <c r="E449" t="s">
        <v>53</v>
      </c>
      <c r="F449">
        <v>208</v>
      </c>
      <c r="G449">
        <v>85000</v>
      </c>
      <c r="H449">
        <v>17680000</v>
      </c>
    </row>
    <row r="450" spans="1:8" x14ac:dyDescent="0.3">
      <c r="A450" s="32">
        <v>44348</v>
      </c>
      <c r="B450">
        <v>2022</v>
      </c>
      <c r="C450" t="s">
        <v>72</v>
      </c>
      <c r="D450" t="s">
        <v>6</v>
      </c>
      <c r="E450" t="s">
        <v>43</v>
      </c>
      <c r="F450">
        <v>59</v>
      </c>
      <c r="G450">
        <v>85000</v>
      </c>
      <c r="H450">
        <v>5015000</v>
      </c>
    </row>
    <row r="451" spans="1:8" x14ac:dyDescent="0.3">
      <c r="A451" s="32">
        <v>44348</v>
      </c>
      <c r="B451">
        <v>2022</v>
      </c>
      <c r="C451" t="s">
        <v>72</v>
      </c>
      <c r="D451" t="s">
        <v>6</v>
      </c>
      <c r="E451" t="s">
        <v>51</v>
      </c>
      <c r="F451">
        <v>176</v>
      </c>
      <c r="G451">
        <v>85000</v>
      </c>
      <c r="H451">
        <v>14960000</v>
      </c>
    </row>
    <row r="452" spans="1:8" x14ac:dyDescent="0.3">
      <c r="A452" s="32">
        <v>44348</v>
      </c>
      <c r="B452">
        <v>2022</v>
      </c>
      <c r="C452" t="s">
        <v>72</v>
      </c>
      <c r="D452" t="s">
        <v>6</v>
      </c>
      <c r="E452" t="s">
        <v>56</v>
      </c>
      <c r="F452">
        <v>198</v>
      </c>
      <c r="G452">
        <v>85000</v>
      </c>
      <c r="H452">
        <v>16830000</v>
      </c>
    </row>
    <row r="453" spans="1:8" x14ac:dyDescent="0.3">
      <c r="A453" s="32">
        <v>44348</v>
      </c>
      <c r="B453">
        <v>2022</v>
      </c>
      <c r="C453" t="s">
        <v>72</v>
      </c>
      <c r="D453" t="s">
        <v>6</v>
      </c>
      <c r="E453" t="s">
        <v>55</v>
      </c>
      <c r="F453">
        <v>43</v>
      </c>
      <c r="G453">
        <v>85000</v>
      </c>
      <c r="H453">
        <v>3655000</v>
      </c>
    </row>
    <row r="454" spans="1:8" x14ac:dyDescent="0.3">
      <c r="A454" s="32">
        <v>44348</v>
      </c>
      <c r="B454">
        <v>2022</v>
      </c>
      <c r="C454" t="s">
        <v>72</v>
      </c>
      <c r="D454" t="s">
        <v>6</v>
      </c>
      <c r="E454" t="s">
        <v>42</v>
      </c>
      <c r="F454">
        <v>567</v>
      </c>
      <c r="G454">
        <v>85000</v>
      </c>
      <c r="H454">
        <v>48195000</v>
      </c>
    </row>
    <row r="455" spans="1:8" x14ac:dyDescent="0.3">
      <c r="A455" s="32">
        <v>44713</v>
      </c>
      <c r="B455">
        <v>2023</v>
      </c>
      <c r="C455" t="s">
        <v>72</v>
      </c>
      <c r="D455" t="s">
        <v>6</v>
      </c>
      <c r="E455" t="s">
        <v>54</v>
      </c>
      <c r="F455">
        <v>5897</v>
      </c>
      <c r="G455">
        <v>85000</v>
      </c>
      <c r="H455">
        <v>501245000</v>
      </c>
    </row>
    <row r="456" spans="1:8" x14ac:dyDescent="0.3">
      <c r="A456" s="32">
        <v>44713</v>
      </c>
      <c r="B456">
        <v>2023</v>
      </c>
      <c r="C456" t="s">
        <v>72</v>
      </c>
      <c r="D456" t="s">
        <v>6</v>
      </c>
      <c r="E456" t="s">
        <v>49</v>
      </c>
      <c r="F456">
        <v>7554</v>
      </c>
      <c r="G456">
        <v>85000</v>
      </c>
      <c r="H456">
        <v>642090000</v>
      </c>
    </row>
    <row r="457" spans="1:8" x14ac:dyDescent="0.3">
      <c r="A457" s="32">
        <v>44713</v>
      </c>
      <c r="B457">
        <v>2023</v>
      </c>
      <c r="C457" t="s">
        <v>72</v>
      </c>
      <c r="D457" t="s">
        <v>6</v>
      </c>
      <c r="E457" t="s">
        <v>48</v>
      </c>
      <c r="F457">
        <v>6836</v>
      </c>
      <c r="G457">
        <v>85000</v>
      </c>
      <c r="H457">
        <v>581060000</v>
      </c>
    </row>
    <row r="458" spans="1:8" x14ac:dyDescent="0.3">
      <c r="A458" s="32">
        <v>44713</v>
      </c>
      <c r="B458">
        <v>2023</v>
      </c>
      <c r="C458" t="s">
        <v>72</v>
      </c>
      <c r="D458" t="s">
        <v>6</v>
      </c>
      <c r="E458" t="s">
        <v>50</v>
      </c>
      <c r="F458">
        <v>6919</v>
      </c>
      <c r="G458">
        <v>85000</v>
      </c>
      <c r="H458">
        <v>588115000</v>
      </c>
    </row>
    <row r="459" spans="1:8" x14ac:dyDescent="0.3">
      <c r="A459" s="32">
        <v>44713</v>
      </c>
      <c r="B459">
        <v>2023</v>
      </c>
      <c r="C459" t="s">
        <v>72</v>
      </c>
      <c r="D459" t="s">
        <v>6</v>
      </c>
      <c r="E459" t="s">
        <v>53</v>
      </c>
      <c r="F459">
        <v>1983</v>
      </c>
      <c r="G459">
        <v>85000</v>
      </c>
      <c r="H459">
        <v>168555000</v>
      </c>
    </row>
    <row r="460" spans="1:8" x14ac:dyDescent="0.3">
      <c r="A460" s="32">
        <v>44713</v>
      </c>
      <c r="B460">
        <v>2023</v>
      </c>
      <c r="C460" t="s">
        <v>72</v>
      </c>
      <c r="D460" t="s">
        <v>6</v>
      </c>
      <c r="E460" t="s">
        <v>52</v>
      </c>
      <c r="F460">
        <v>3829</v>
      </c>
      <c r="G460">
        <v>85000</v>
      </c>
      <c r="H460">
        <v>325465000</v>
      </c>
    </row>
    <row r="461" spans="1:8" x14ac:dyDescent="0.3">
      <c r="A461" s="32">
        <v>44713</v>
      </c>
      <c r="B461">
        <v>2023</v>
      </c>
      <c r="C461" t="s">
        <v>72</v>
      </c>
      <c r="D461" t="s">
        <v>6</v>
      </c>
      <c r="E461" t="s">
        <v>51</v>
      </c>
      <c r="F461">
        <v>1824</v>
      </c>
      <c r="G461">
        <v>85000</v>
      </c>
      <c r="H461">
        <v>155040000</v>
      </c>
    </row>
    <row r="462" spans="1:8" x14ac:dyDescent="0.3">
      <c r="A462" s="32">
        <v>44713</v>
      </c>
      <c r="B462">
        <v>2023</v>
      </c>
      <c r="C462" t="s">
        <v>72</v>
      </c>
      <c r="D462" t="s">
        <v>6</v>
      </c>
      <c r="E462" t="s">
        <v>47</v>
      </c>
      <c r="F462">
        <v>760</v>
      </c>
      <c r="G462">
        <v>85000</v>
      </c>
      <c r="H462">
        <v>64600000</v>
      </c>
    </row>
    <row r="463" spans="1:8" x14ac:dyDescent="0.3">
      <c r="A463" s="32">
        <v>44713</v>
      </c>
      <c r="B463">
        <v>2023</v>
      </c>
      <c r="C463" t="s">
        <v>72</v>
      </c>
      <c r="D463" t="s">
        <v>6</v>
      </c>
      <c r="E463" t="s">
        <v>43</v>
      </c>
      <c r="F463">
        <v>2423</v>
      </c>
      <c r="G463">
        <v>85000</v>
      </c>
      <c r="H463">
        <v>205955000</v>
      </c>
    </row>
    <row r="464" spans="1:8" x14ac:dyDescent="0.3">
      <c r="A464" s="32">
        <v>44713</v>
      </c>
      <c r="B464">
        <v>2023</v>
      </c>
      <c r="C464" t="s">
        <v>72</v>
      </c>
      <c r="D464" t="s">
        <v>6</v>
      </c>
      <c r="E464" t="s">
        <v>57</v>
      </c>
      <c r="F464">
        <v>1125</v>
      </c>
      <c r="G464">
        <v>85000</v>
      </c>
      <c r="H464">
        <v>95625000</v>
      </c>
    </row>
    <row r="465" spans="1:8" x14ac:dyDescent="0.3">
      <c r="A465" s="32">
        <v>44713</v>
      </c>
      <c r="B465">
        <v>2023</v>
      </c>
      <c r="C465" t="s">
        <v>72</v>
      </c>
      <c r="D465" t="s">
        <v>6</v>
      </c>
      <c r="E465" t="s">
        <v>56</v>
      </c>
      <c r="F465">
        <v>1005</v>
      </c>
      <c r="G465">
        <v>85000</v>
      </c>
      <c r="H465">
        <v>85425000</v>
      </c>
    </row>
    <row r="466" spans="1:8" x14ac:dyDescent="0.3">
      <c r="A466" s="32">
        <v>44713</v>
      </c>
      <c r="B466">
        <v>2023</v>
      </c>
      <c r="C466" t="s">
        <v>72</v>
      </c>
      <c r="D466" t="s">
        <v>6</v>
      </c>
      <c r="E466" t="s">
        <v>55</v>
      </c>
      <c r="F466">
        <v>568</v>
      </c>
      <c r="G466">
        <v>85000</v>
      </c>
      <c r="H466">
        <v>48280000</v>
      </c>
    </row>
    <row r="467" spans="1:8" x14ac:dyDescent="0.3">
      <c r="A467" s="32">
        <v>44713</v>
      </c>
      <c r="B467">
        <v>2023</v>
      </c>
      <c r="C467" t="s">
        <v>72</v>
      </c>
      <c r="D467" t="s">
        <v>6</v>
      </c>
      <c r="E467" t="s">
        <v>42</v>
      </c>
      <c r="F467">
        <v>3658</v>
      </c>
      <c r="G467">
        <v>85000</v>
      </c>
      <c r="H467">
        <v>310930000</v>
      </c>
    </row>
    <row r="468" spans="1:8" x14ac:dyDescent="0.3">
      <c r="A468" s="32">
        <v>45078</v>
      </c>
      <c r="B468">
        <v>2024</v>
      </c>
      <c r="C468" t="s">
        <v>72</v>
      </c>
      <c r="D468" t="s">
        <v>6</v>
      </c>
      <c r="E468" t="s">
        <v>54</v>
      </c>
      <c r="F468">
        <v>17768</v>
      </c>
      <c r="G468">
        <v>85000</v>
      </c>
      <c r="H468">
        <v>1510280000</v>
      </c>
    </row>
    <row r="469" spans="1:8" x14ac:dyDescent="0.3">
      <c r="A469" s="32">
        <v>45078</v>
      </c>
      <c r="B469">
        <v>2024</v>
      </c>
      <c r="C469" t="s">
        <v>72</v>
      </c>
      <c r="D469" t="s">
        <v>6</v>
      </c>
      <c r="E469" t="s">
        <v>53</v>
      </c>
      <c r="F469">
        <v>7772</v>
      </c>
      <c r="G469">
        <v>85000</v>
      </c>
      <c r="H469">
        <v>660620000</v>
      </c>
    </row>
    <row r="470" spans="1:8" x14ac:dyDescent="0.3">
      <c r="A470" s="32">
        <v>45078</v>
      </c>
      <c r="B470">
        <v>2024</v>
      </c>
      <c r="C470" t="s">
        <v>72</v>
      </c>
      <c r="D470" t="s">
        <v>6</v>
      </c>
      <c r="E470" t="s">
        <v>52</v>
      </c>
      <c r="F470">
        <v>4547</v>
      </c>
      <c r="G470">
        <v>85000</v>
      </c>
      <c r="H470">
        <v>386495000</v>
      </c>
    </row>
    <row r="471" spans="1:8" x14ac:dyDescent="0.3">
      <c r="A471" s="32">
        <v>45078</v>
      </c>
      <c r="B471">
        <v>2024</v>
      </c>
      <c r="C471" t="s">
        <v>72</v>
      </c>
      <c r="D471" t="s">
        <v>6</v>
      </c>
      <c r="E471" t="s">
        <v>51</v>
      </c>
      <c r="F471">
        <v>2975</v>
      </c>
      <c r="G471">
        <v>85000</v>
      </c>
      <c r="H471">
        <v>252875000</v>
      </c>
    </row>
    <row r="472" spans="1:8" x14ac:dyDescent="0.3">
      <c r="A472" s="32">
        <v>45078</v>
      </c>
      <c r="B472">
        <v>2024</v>
      </c>
      <c r="C472" t="s">
        <v>72</v>
      </c>
      <c r="D472" t="s">
        <v>6</v>
      </c>
      <c r="E472" t="s">
        <v>50</v>
      </c>
      <c r="F472">
        <v>3006</v>
      </c>
      <c r="G472">
        <v>85000</v>
      </c>
      <c r="H472">
        <v>255510000</v>
      </c>
    </row>
    <row r="473" spans="1:8" x14ac:dyDescent="0.3">
      <c r="A473" s="32">
        <v>45078</v>
      </c>
      <c r="B473">
        <v>2024</v>
      </c>
      <c r="C473" t="s">
        <v>72</v>
      </c>
      <c r="D473" t="s">
        <v>6</v>
      </c>
      <c r="E473" t="s">
        <v>49</v>
      </c>
      <c r="F473">
        <v>2588</v>
      </c>
      <c r="G473">
        <v>85000</v>
      </c>
      <c r="H473">
        <v>219980000</v>
      </c>
    </row>
    <row r="474" spans="1:8" x14ac:dyDescent="0.3">
      <c r="A474" s="32">
        <v>45078</v>
      </c>
      <c r="B474">
        <v>2024</v>
      </c>
      <c r="C474" t="s">
        <v>72</v>
      </c>
      <c r="D474" t="s">
        <v>6</v>
      </c>
      <c r="E474" t="s">
        <v>48</v>
      </c>
      <c r="F474">
        <v>1123</v>
      </c>
      <c r="G474">
        <v>85000</v>
      </c>
      <c r="H474">
        <v>95455000</v>
      </c>
    </row>
    <row r="475" spans="1:8" x14ac:dyDescent="0.3">
      <c r="A475" s="32">
        <v>45078</v>
      </c>
      <c r="B475">
        <v>2024</v>
      </c>
      <c r="C475" t="s">
        <v>72</v>
      </c>
      <c r="D475" t="s">
        <v>6</v>
      </c>
      <c r="E475" t="s">
        <v>47</v>
      </c>
      <c r="F475">
        <v>419</v>
      </c>
      <c r="G475">
        <v>85000</v>
      </c>
      <c r="H475">
        <v>35615000</v>
      </c>
    </row>
    <row r="476" spans="1:8" x14ac:dyDescent="0.3">
      <c r="A476" s="32">
        <v>45078</v>
      </c>
      <c r="B476">
        <v>2024</v>
      </c>
      <c r="C476" t="s">
        <v>72</v>
      </c>
      <c r="D476" t="s">
        <v>6</v>
      </c>
      <c r="E476" t="s">
        <v>46</v>
      </c>
      <c r="F476">
        <v>189</v>
      </c>
      <c r="G476">
        <v>85000</v>
      </c>
      <c r="H476">
        <v>16065000</v>
      </c>
    </row>
    <row r="477" spans="1:8" x14ac:dyDescent="0.3">
      <c r="A477" s="32">
        <v>45078</v>
      </c>
      <c r="B477">
        <v>2024</v>
      </c>
      <c r="C477" t="s">
        <v>72</v>
      </c>
      <c r="D477" t="s">
        <v>6</v>
      </c>
      <c r="E477" t="s">
        <v>45</v>
      </c>
      <c r="F477">
        <v>82</v>
      </c>
      <c r="G477">
        <v>85000</v>
      </c>
      <c r="H477">
        <v>6970000</v>
      </c>
    </row>
    <row r="478" spans="1:8" x14ac:dyDescent="0.3">
      <c r="A478" s="32">
        <v>45078</v>
      </c>
      <c r="B478">
        <v>2024</v>
      </c>
      <c r="C478" t="s">
        <v>72</v>
      </c>
      <c r="D478" t="s">
        <v>6</v>
      </c>
      <c r="E478" t="s">
        <v>44</v>
      </c>
      <c r="F478">
        <v>201</v>
      </c>
      <c r="G478">
        <v>85000</v>
      </c>
      <c r="H478">
        <v>17085000</v>
      </c>
    </row>
    <row r="479" spans="1:8" x14ac:dyDescent="0.3">
      <c r="A479" s="32">
        <v>45078</v>
      </c>
      <c r="B479">
        <v>2024</v>
      </c>
      <c r="C479" t="s">
        <v>72</v>
      </c>
      <c r="D479" t="s">
        <v>6</v>
      </c>
      <c r="E479" t="s">
        <v>43</v>
      </c>
      <c r="F479">
        <v>705</v>
      </c>
      <c r="G479">
        <v>85000</v>
      </c>
      <c r="H479">
        <v>59925000</v>
      </c>
    </row>
    <row r="480" spans="1:8" x14ac:dyDescent="0.3">
      <c r="A480" s="32">
        <v>45078</v>
      </c>
      <c r="B480">
        <v>2024</v>
      </c>
      <c r="C480" t="s">
        <v>72</v>
      </c>
      <c r="D480" t="s">
        <v>6</v>
      </c>
      <c r="E480" t="s">
        <v>42</v>
      </c>
      <c r="F480">
        <v>4466</v>
      </c>
      <c r="G480">
        <v>85000</v>
      </c>
      <c r="H480">
        <v>379610000</v>
      </c>
    </row>
    <row r="481" spans="1:8" x14ac:dyDescent="0.3">
      <c r="A481" s="32">
        <v>44378</v>
      </c>
      <c r="B481">
        <v>2022</v>
      </c>
      <c r="C481" t="s">
        <v>71</v>
      </c>
      <c r="D481" t="s">
        <v>6</v>
      </c>
      <c r="E481" t="s">
        <v>48</v>
      </c>
      <c r="F481">
        <v>4557</v>
      </c>
      <c r="G481">
        <v>85000</v>
      </c>
      <c r="H481">
        <v>387345000</v>
      </c>
    </row>
    <row r="482" spans="1:8" x14ac:dyDescent="0.3">
      <c r="A482" s="32">
        <v>44378</v>
      </c>
      <c r="B482">
        <v>2022</v>
      </c>
      <c r="C482" t="s">
        <v>71</v>
      </c>
      <c r="D482" t="s">
        <v>6</v>
      </c>
      <c r="E482" t="s">
        <v>49</v>
      </c>
      <c r="F482">
        <v>2633</v>
      </c>
      <c r="G482">
        <v>85000</v>
      </c>
      <c r="H482">
        <v>223805000</v>
      </c>
    </row>
    <row r="483" spans="1:8" x14ac:dyDescent="0.3">
      <c r="A483" s="32">
        <v>44378</v>
      </c>
      <c r="B483">
        <v>2022</v>
      </c>
      <c r="C483" t="s">
        <v>71</v>
      </c>
      <c r="D483" t="s">
        <v>6</v>
      </c>
      <c r="E483" t="s">
        <v>50</v>
      </c>
      <c r="F483">
        <v>663</v>
      </c>
      <c r="G483">
        <v>85000</v>
      </c>
      <c r="H483">
        <v>56355000</v>
      </c>
    </row>
    <row r="484" spans="1:8" x14ac:dyDescent="0.3">
      <c r="A484" s="32">
        <v>44378</v>
      </c>
      <c r="B484">
        <v>2022</v>
      </c>
      <c r="C484" t="s">
        <v>71</v>
      </c>
      <c r="D484" t="s">
        <v>6</v>
      </c>
      <c r="E484" t="s">
        <v>52</v>
      </c>
      <c r="F484">
        <v>1799</v>
      </c>
      <c r="G484">
        <v>85000</v>
      </c>
      <c r="H484">
        <v>152915000</v>
      </c>
    </row>
    <row r="485" spans="1:8" x14ac:dyDescent="0.3">
      <c r="A485" s="32">
        <v>44378</v>
      </c>
      <c r="B485">
        <v>2022</v>
      </c>
      <c r="C485" t="s">
        <v>71</v>
      </c>
      <c r="D485" t="s">
        <v>6</v>
      </c>
      <c r="E485" t="s">
        <v>57</v>
      </c>
      <c r="F485">
        <v>1417</v>
      </c>
      <c r="G485">
        <v>85000</v>
      </c>
      <c r="H485">
        <v>120445000</v>
      </c>
    </row>
    <row r="486" spans="1:8" x14ac:dyDescent="0.3">
      <c r="A486" s="32">
        <v>44378</v>
      </c>
      <c r="B486">
        <v>2022</v>
      </c>
      <c r="C486" t="s">
        <v>71</v>
      </c>
      <c r="D486" t="s">
        <v>6</v>
      </c>
      <c r="E486" t="s">
        <v>53</v>
      </c>
      <c r="F486">
        <v>648</v>
      </c>
      <c r="G486">
        <v>85000</v>
      </c>
      <c r="H486">
        <v>55080000</v>
      </c>
    </row>
    <row r="487" spans="1:8" x14ac:dyDescent="0.3">
      <c r="A487" s="32">
        <v>44378</v>
      </c>
      <c r="B487">
        <v>2022</v>
      </c>
      <c r="C487" t="s">
        <v>71</v>
      </c>
      <c r="D487" t="s">
        <v>6</v>
      </c>
      <c r="E487" t="s">
        <v>43</v>
      </c>
      <c r="F487">
        <v>321</v>
      </c>
      <c r="G487">
        <v>85000</v>
      </c>
      <c r="H487">
        <v>27285000</v>
      </c>
    </row>
    <row r="488" spans="1:8" x14ac:dyDescent="0.3">
      <c r="A488" s="32">
        <v>44378</v>
      </c>
      <c r="B488">
        <v>2022</v>
      </c>
      <c r="C488" t="s">
        <v>71</v>
      </c>
      <c r="D488" t="s">
        <v>6</v>
      </c>
      <c r="E488" t="s">
        <v>51</v>
      </c>
      <c r="F488">
        <v>730</v>
      </c>
      <c r="G488">
        <v>85000</v>
      </c>
      <c r="H488">
        <v>62050000</v>
      </c>
    </row>
    <row r="489" spans="1:8" x14ac:dyDescent="0.3">
      <c r="A489" s="32">
        <v>44378</v>
      </c>
      <c r="B489">
        <v>2022</v>
      </c>
      <c r="C489" t="s">
        <v>71</v>
      </c>
      <c r="D489" t="s">
        <v>6</v>
      </c>
      <c r="E489" t="s">
        <v>56</v>
      </c>
      <c r="F489">
        <v>494</v>
      </c>
      <c r="G489">
        <v>85000</v>
      </c>
      <c r="H489">
        <v>41990000</v>
      </c>
    </row>
    <row r="490" spans="1:8" x14ac:dyDescent="0.3">
      <c r="A490" s="32">
        <v>44378</v>
      </c>
      <c r="B490">
        <v>2022</v>
      </c>
      <c r="C490" t="s">
        <v>71</v>
      </c>
      <c r="D490" t="s">
        <v>6</v>
      </c>
      <c r="E490" t="s">
        <v>55</v>
      </c>
      <c r="F490">
        <v>212</v>
      </c>
      <c r="G490">
        <v>85000</v>
      </c>
      <c r="H490">
        <v>18020000</v>
      </c>
    </row>
    <row r="491" spans="1:8" x14ac:dyDescent="0.3">
      <c r="A491" s="32">
        <v>44378</v>
      </c>
      <c r="B491">
        <v>2022</v>
      </c>
      <c r="C491" t="s">
        <v>71</v>
      </c>
      <c r="D491" t="s">
        <v>6</v>
      </c>
      <c r="E491" t="s">
        <v>42</v>
      </c>
      <c r="F491">
        <v>1202</v>
      </c>
      <c r="G491">
        <v>85000</v>
      </c>
      <c r="H491">
        <v>102170000</v>
      </c>
    </row>
    <row r="492" spans="1:8" x14ac:dyDescent="0.3">
      <c r="A492" s="32">
        <v>44743</v>
      </c>
      <c r="B492">
        <v>2023</v>
      </c>
      <c r="C492" t="s">
        <v>71</v>
      </c>
      <c r="D492" t="s">
        <v>6</v>
      </c>
      <c r="E492" t="s">
        <v>54</v>
      </c>
      <c r="F492">
        <v>3864</v>
      </c>
      <c r="G492">
        <v>85000</v>
      </c>
      <c r="H492">
        <v>328440000</v>
      </c>
    </row>
    <row r="493" spans="1:8" x14ac:dyDescent="0.3">
      <c r="A493" s="32">
        <v>44743</v>
      </c>
      <c r="B493">
        <v>2023</v>
      </c>
      <c r="C493" t="s">
        <v>71</v>
      </c>
      <c r="D493" t="s">
        <v>6</v>
      </c>
      <c r="E493" t="s">
        <v>49</v>
      </c>
      <c r="F493">
        <v>8394</v>
      </c>
      <c r="G493">
        <v>85000</v>
      </c>
      <c r="H493">
        <v>713490000</v>
      </c>
    </row>
    <row r="494" spans="1:8" x14ac:dyDescent="0.3">
      <c r="A494" s="32">
        <v>44743</v>
      </c>
      <c r="B494">
        <v>2023</v>
      </c>
      <c r="C494" t="s">
        <v>71</v>
      </c>
      <c r="D494" t="s">
        <v>6</v>
      </c>
      <c r="E494" t="s">
        <v>48</v>
      </c>
      <c r="F494">
        <v>9334</v>
      </c>
      <c r="G494">
        <v>85000</v>
      </c>
      <c r="H494">
        <v>793390000</v>
      </c>
    </row>
    <row r="495" spans="1:8" x14ac:dyDescent="0.3">
      <c r="A495" s="32">
        <v>44743</v>
      </c>
      <c r="B495">
        <v>2023</v>
      </c>
      <c r="C495" t="s">
        <v>71</v>
      </c>
      <c r="D495" t="s">
        <v>6</v>
      </c>
      <c r="E495" t="s">
        <v>50</v>
      </c>
      <c r="F495">
        <v>6812</v>
      </c>
      <c r="G495">
        <v>85000</v>
      </c>
      <c r="H495">
        <v>579020000</v>
      </c>
    </row>
    <row r="496" spans="1:8" x14ac:dyDescent="0.3">
      <c r="A496" s="32">
        <v>44743</v>
      </c>
      <c r="B496">
        <v>2023</v>
      </c>
      <c r="C496" t="s">
        <v>71</v>
      </c>
      <c r="D496" t="s">
        <v>6</v>
      </c>
      <c r="E496" t="s">
        <v>53</v>
      </c>
      <c r="F496">
        <v>4348</v>
      </c>
      <c r="G496">
        <v>85000</v>
      </c>
      <c r="H496">
        <v>369580000</v>
      </c>
    </row>
    <row r="497" spans="1:8" x14ac:dyDescent="0.3">
      <c r="A497" s="32">
        <v>44743</v>
      </c>
      <c r="B497">
        <v>2023</v>
      </c>
      <c r="C497" t="s">
        <v>71</v>
      </c>
      <c r="D497" t="s">
        <v>6</v>
      </c>
      <c r="E497" t="s">
        <v>52</v>
      </c>
      <c r="F497">
        <v>1289</v>
      </c>
      <c r="G497">
        <v>85000</v>
      </c>
      <c r="H497">
        <v>109565000</v>
      </c>
    </row>
    <row r="498" spans="1:8" x14ac:dyDescent="0.3">
      <c r="A498" s="32">
        <v>44743</v>
      </c>
      <c r="B498">
        <v>2023</v>
      </c>
      <c r="C498" t="s">
        <v>71</v>
      </c>
      <c r="D498" t="s">
        <v>6</v>
      </c>
      <c r="E498" t="s">
        <v>51</v>
      </c>
      <c r="F498">
        <v>2482</v>
      </c>
      <c r="G498">
        <v>85000</v>
      </c>
      <c r="H498">
        <v>210970000</v>
      </c>
    </row>
    <row r="499" spans="1:8" x14ac:dyDescent="0.3">
      <c r="A499" s="32">
        <v>44743</v>
      </c>
      <c r="B499">
        <v>2023</v>
      </c>
      <c r="C499" t="s">
        <v>71</v>
      </c>
      <c r="D499" t="s">
        <v>6</v>
      </c>
      <c r="E499" t="s">
        <v>47</v>
      </c>
      <c r="F499">
        <v>1076</v>
      </c>
      <c r="G499">
        <v>85000</v>
      </c>
      <c r="H499">
        <v>91460000</v>
      </c>
    </row>
    <row r="500" spans="1:8" x14ac:dyDescent="0.3">
      <c r="A500" s="32">
        <v>44743</v>
      </c>
      <c r="B500">
        <v>2023</v>
      </c>
      <c r="C500" t="s">
        <v>71</v>
      </c>
      <c r="D500" t="s">
        <v>6</v>
      </c>
      <c r="E500" t="s">
        <v>43</v>
      </c>
      <c r="F500">
        <v>2318</v>
      </c>
      <c r="G500">
        <v>85000</v>
      </c>
      <c r="H500">
        <v>197030000</v>
      </c>
    </row>
    <row r="501" spans="1:8" x14ac:dyDescent="0.3">
      <c r="A501" s="32">
        <v>44743</v>
      </c>
      <c r="B501">
        <v>2023</v>
      </c>
      <c r="C501" t="s">
        <v>71</v>
      </c>
      <c r="D501" t="s">
        <v>6</v>
      </c>
      <c r="E501" t="s">
        <v>57</v>
      </c>
      <c r="F501">
        <v>1000</v>
      </c>
      <c r="G501">
        <v>85000</v>
      </c>
      <c r="H501">
        <v>85000000</v>
      </c>
    </row>
    <row r="502" spans="1:8" x14ac:dyDescent="0.3">
      <c r="A502" s="32">
        <v>44743</v>
      </c>
      <c r="B502">
        <v>2023</v>
      </c>
      <c r="C502" t="s">
        <v>71</v>
      </c>
      <c r="D502" t="s">
        <v>6</v>
      </c>
      <c r="E502" t="s">
        <v>56</v>
      </c>
      <c r="F502">
        <v>1245</v>
      </c>
      <c r="G502">
        <v>85000</v>
      </c>
      <c r="H502">
        <v>105825000</v>
      </c>
    </row>
    <row r="503" spans="1:8" x14ac:dyDescent="0.3">
      <c r="A503" s="32">
        <v>44743</v>
      </c>
      <c r="B503">
        <v>2023</v>
      </c>
      <c r="C503" t="s">
        <v>71</v>
      </c>
      <c r="D503" t="s">
        <v>6</v>
      </c>
      <c r="E503" t="s">
        <v>55</v>
      </c>
      <c r="F503">
        <v>880</v>
      </c>
      <c r="G503">
        <v>85000</v>
      </c>
      <c r="H503">
        <v>74800000</v>
      </c>
    </row>
    <row r="504" spans="1:8" x14ac:dyDescent="0.3">
      <c r="A504" s="32">
        <v>44743</v>
      </c>
      <c r="B504">
        <v>2023</v>
      </c>
      <c r="C504" t="s">
        <v>71</v>
      </c>
      <c r="D504" t="s">
        <v>6</v>
      </c>
      <c r="E504" t="s">
        <v>42</v>
      </c>
      <c r="F504">
        <v>3562</v>
      </c>
      <c r="G504">
        <v>85000</v>
      </c>
      <c r="H504">
        <v>302770000</v>
      </c>
    </row>
    <row r="505" spans="1:8" x14ac:dyDescent="0.3">
      <c r="A505" s="32">
        <v>45108</v>
      </c>
      <c r="B505">
        <v>2024</v>
      </c>
      <c r="C505" t="s">
        <v>71</v>
      </c>
      <c r="D505" t="s">
        <v>6</v>
      </c>
      <c r="E505" t="s">
        <v>54</v>
      </c>
      <c r="F505">
        <v>19409</v>
      </c>
      <c r="G505">
        <v>85000</v>
      </c>
      <c r="H505">
        <v>1649765000</v>
      </c>
    </row>
    <row r="506" spans="1:8" x14ac:dyDescent="0.3">
      <c r="A506" s="32">
        <v>45108</v>
      </c>
      <c r="B506">
        <v>2024</v>
      </c>
      <c r="C506" t="s">
        <v>71</v>
      </c>
      <c r="D506" t="s">
        <v>6</v>
      </c>
      <c r="E506" t="s">
        <v>53</v>
      </c>
      <c r="F506">
        <v>10272</v>
      </c>
      <c r="G506">
        <v>85000</v>
      </c>
      <c r="H506">
        <v>873120000</v>
      </c>
    </row>
    <row r="507" spans="1:8" x14ac:dyDescent="0.3">
      <c r="A507" s="32">
        <v>45108</v>
      </c>
      <c r="B507">
        <v>2024</v>
      </c>
      <c r="C507" t="s">
        <v>71</v>
      </c>
      <c r="D507" t="s">
        <v>6</v>
      </c>
      <c r="E507" t="s">
        <v>52</v>
      </c>
      <c r="F507">
        <v>6604</v>
      </c>
      <c r="G507">
        <v>85000</v>
      </c>
      <c r="H507">
        <v>561340000</v>
      </c>
    </row>
    <row r="508" spans="1:8" x14ac:dyDescent="0.3">
      <c r="A508" s="32">
        <v>45108</v>
      </c>
      <c r="B508">
        <v>2024</v>
      </c>
      <c r="C508" t="s">
        <v>71</v>
      </c>
      <c r="D508" t="s">
        <v>6</v>
      </c>
      <c r="E508" t="s">
        <v>51</v>
      </c>
      <c r="F508">
        <v>4081</v>
      </c>
      <c r="G508">
        <v>85000</v>
      </c>
      <c r="H508">
        <v>346885000</v>
      </c>
    </row>
    <row r="509" spans="1:8" x14ac:dyDescent="0.3">
      <c r="A509" s="32">
        <v>45108</v>
      </c>
      <c r="B509">
        <v>2024</v>
      </c>
      <c r="C509" t="s">
        <v>71</v>
      </c>
      <c r="D509" t="s">
        <v>6</v>
      </c>
      <c r="E509" t="s">
        <v>50</v>
      </c>
      <c r="F509">
        <v>3530</v>
      </c>
      <c r="G509">
        <v>85000</v>
      </c>
      <c r="H509">
        <v>300050000</v>
      </c>
    </row>
    <row r="510" spans="1:8" x14ac:dyDescent="0.3">
      <c r="A510" s="32">
        <v>45108</v>
      </c>
      <c r="B510">
        <v>2024</v>
      </c>
      <c r="C510" t="s">
        <v>71</v>
      </c>
      <c r="D510" t="s">
        <v>6</v>
      </c>
      <c r="E510" t="s">
        <v>49</v>
      </c>
      <c r="F510">
        <v>2238</v>
      </c>
      <c r="G510">
        <v>85000</v>
      </c>
      <c r="H510">
        <v>190230000</v>
      </c>
    </row>
    <row r="511" spans="1:8" x14ac:dyDescent="0.3">
      <c r="A511" s="32">
        <v>45108</v>
      </c>
      <c r="B511">
        <v>2024</v>
      </c>
      <c r="C511" t="s">
        <v>71</v>
      </c>
      <c r="D511" t="s">
        <v>6</v>
      </c>
      <c r="E511" t="s">
        <v>48</v>
      </c>
      <c r="F511">
        <v>770</v>
      </c>
      <c r="G511">
        <v>85000</v>
      </c>
      <c r="H511">
        <v>65450000</v>
      </c>
    </row>
    <row r="512" spans="1:8" x14ac:dyDescent="0.3">
      <c r="A512" s="32">
        <v>45108</v>
      </c>
      <c r="B512">
        <v>2024</v>
      </c>
      <c r="C512" t="s">
        <v>71</v>
      </c>
      <c r="D512" t="s">
        <v>6</v>
      </c>
      <c r="E512" t="s">
        <v>47</v>
      </c>
      <c r="F512">
        <v>775</v>
      </c>
      <c r="G512">
        <v>85000</v>
      </c>
      <c r="H512">
        <v>65875000</v>
      </c>
    </row>
    <row r="513" spans="1:8" x14ac:dyDescent="0.3">
      <c r="A513" s="32">
        <v>45108</v>
      </c>
      <c r="B513">
        <v>2024</v>
      </c>
      <c r="C513" t="s">
        <v>71</v>
      </c>
      <c r="D513" t="s">
        <v>6</v>
      </c>
      <c r="E513" t="s">
        <v>46</v>
      </c>
      <c r="F513">
        <v>653</v>
      </c>
      <c r="G513">
        <v>85000</v>
      </c>
      <c r="H513">
        <v>55505000</v>
      </c>
    </row>
    <row r="514" spans="1:8" x14ac:dyDescent="0.3">
      <c r="A514" s="32">
        <v>45108</v>
      </c>
      <c r="B514">
        <v>2024</v>
      </c>
      <c r="C514" t="s">
        <v>71</v>
      </c>
      <c r="D514" t="s">
        <v>6</v>
      </c>
      <c r="E514" t="s">
        <v>45</v>
      </c>
      <c r="F514">
        <v>133</v>
      </c>
      <c r="G514">
        <v>85000</v>
      </c>
      <c r="H514">
        <v>11305000</v>
      </c>
    </row>
    <row r="515" spans="1:8" x14ac:dyDescent="0.3">
      <c r="A515" s="32">
        <v>45108</v>
      </c>
      <c r="B515">
        <v>2024</v>
      </c>
      <c r="C515" t="s">
        <v>71</v>
      </c>
      <c r="D515" t="s">
        <v>6</v>
      </c>
      <c r="E515" t="s">
        <v>44</v>
      </c>
      <c r="F515">
        <v>229</v>
      </c>
      <c r="G515">
        <v>85000</v>
      </c>
      <c r="H515">
        <v>19465000</v>
      </c>
    </row>
    <row r="516" spans="1:8" x14ac:dyDescent="0.3">
      <c r="A516" s="32">
        <v>45108</v>
      </c>
      <c r="B516">
        <v>2024</v>
      </c>
      <c r="C516" t="s">
        <v>71</v>
      </c>
      <c r="D516" t="s">
        <v>6</v>
      </c>
      <c r="E516" t="s">
        <v>43</v>
      </c>
      <c r="F516">
        <v>478</v>
      </c>
      <c r="G516">
        <v>85000</v>
      </c>
      <c r="H516">
        <v>40630000</v>
      </c>
    </row>
    <row r="517" spans="1:8" x14ac:dyDescent="0.3">
      <c r="A517" s="32">
        <v>45108</v>
      </c>
      <c r="B517">
        <v>2024</v>
      </c>
      <c r="C517" t="s">
        <v>71</v>
      </c>
      <c r="D517" t="s">
        <v>6</v>
      </c>
      <c r="E517" t="s">
        <v>42</v>
      </c>
      <c r="F517">
        <v>5020</v>
      </c>
      <c r="G517">
        <v>85000</v>
      </c>
      <c r="H517">
        <v>426700000</v>
      </c>
    </row>
    <row r="518" spans="1:8" x14ac:dyDescent="0.3">
      <c r="A518" s="32">
        <v>44409</v>
      </c>
      <c r="B518">
        <v>2022</v>
      </c>
      <c r="C518" t="s">
        <v>71</v>
      </c>
      <c r="D518" t="s">
        <v>6</v>
      </c>
      <c r="E518" t="s">
        <v>48</v>
      </c>
      <c r="F518">
        <v>5527</v>
      </c>
      <c r="G518">
        <v>85000</v>
      </c>
      <c r="H518">
        <v>469795000</v>
      </c>
    </row>
    <row r="519" spans="1:8" x14ac:dyDescent="0.3">
      <c r="A519" s="32">
        <v>44409</v>
      </c>
      <c r="B519">
        <v>2022</v>
      </c>
      <c r="C519" t="s">
        <v>71</v>
      </c>
      <c r="D519" t="s">
        <v>6</v>
      </c>
      <c r="E519" t="s">
        <v>49</v>
      </c>
      <c r="F519">
        <v>2894</v>
      </c>
      <c r="G519">
        <v>85000</v>
      </c>
      <c r="H519">
        <v>245990000</v>
      </c>
    </row>
    <row r="520" spans="1:8" x14ac:dyDescent="0.3">
      <c r="A520" s="32">
        <v>44409</v>
      </c>
      <c r="B520">
        <v>2022</v>
      </c>
      <c r="C520" t="s">
        <v>71</v>
      </c>
      <c r="D520" t="s">
        <v>6</v>
      </c>
      <c r="E520" t="s">
        <v>50</v>
      </c>
      <c r="F520">
        <v>810</v>
      </c>
      <c r="G520">
        <v>85000</v>
      </c>
      <c r="H520">
        <v>68850000</v>
      </c>
    </row>
    <row r="521" spans="1:8" x14ac:dyDescent="0.3">
      <c r="A521" s="32">
        <v>44409</v>
      </c>
      <c r="B521">
        <v>2022</v>
      </c>
      <c r="C521" t="s">
        <v>71</v>
      </c>
      <c r="D521" t="s">
        <v>6</v>
      </c>
      <c r="E521" t="s">
        <v>52</v>
      </c>
      <c r="F521">
        <v>1613</v>
      </c>
      <c r="G521">
        <v>85000</v>
      </c>
      <c r="H521">
        <v>137105000</v>
      </c>
    </row>
    <row r="522" spans="1:8" x14ac:dyDescent="0.3">
      <c r="A522" s="32">
        <v>44409</v>
      </c>
      <c r="B522">
        <v>2022</v>
      </c>
      <c r="C522" t="s">
        <v>71</v>
      </c>
      <c r="D522" t="s">
        <v>6</v>
      </c>
      <c r="E522" t="s">
        <v>57</v>
      </c>
      <c r="F522">
        <v>1094</v>
      </c>
      <c r="G522">
        <v>85000</v>
      </c>
      <c r="H522">
        <v>92990000</v>
      </c>
    </row>
    <row r="523" spans="1:8" x14ac:dyDescent="0.3">
      <c r="A523" s="32">
        <v>44409</v>
      </c>
      <c r="B523">
        <v>2022</v>
      </c>
      <c r="C523" t="s">
        <v>71</v>
      </c>
      <c r="D523" t="s">
        <v>6</v>
      </c>
      <c r="E523" t="s">
        <v>53</v>
      </c>
      <c r="F523">
        <v>651</v>
      </c>
      <c r="G523">
        <v>85000</v>
      </c>
      <c r="H523">
        <v>55335000</v>
      </c>
    </row>
    <row r="524" spans="1:8" x14ac:dyDescent="0.3">
      <c r="A524" s="32">
        <v>44409</v>
      </c>
      <c r="B524">
        <v>2022</v>
      </c>
      <c r="C524" t="s">
        <v>71</v>
      </c>
      <c r="D524" t="s">
        <v>6</v>
      </c>
      <c r="E524" t="s">
        <v>43</v>
      </c>
      <c r="F524">
        <v>853</v>
      </c>
      <c r="G524">
        <v>85000</v>
      </c>
      <c r="H524">
        <v>72505000</v>
      </c>
    </row>
    <row r="525" spans="1:8" x14ac:dyDescent="0.3">
      <c r="A525" s="32">
        <v>44409</v>
      </c>
      <c r="B525">
        <v>2022</v>
      </c>
      <c r="C525" t="s">
        <v>71</v>
      </c>
      <c r="D525" t="s">
        <v>6</v>
      </c>
      <c r="E525" t="s">
        <v>51</v>
      </c>
      <c r="F525">
        <v>796</v>
      </c>
      <c r="G525">
        <v>85000</v>
      </c>
      <c r="H525">
        <v>67660000</v>
      </c>
    </row>
    <row r="526" spans="1:8" x14ac:dyDescent="0.3">
      <c r="A526" s="32">
        <v>44409</v>
      </c>
      <c r="B526">
        <v>2022</v>
      </c>
      <c r="C526" t="s">
        <v>71</v>
      </c>
      <c r="D526" t="s">
        <v>6</v>
      </c>
      <c r="E526" t="s">
        <v>56</v>
      </c>
      <c r="F526">
        <v>325</v>
      </c>
      <c r="G526">
        <v>85000</v>
      </c>
      <c r="H526">
        <v>27625000</v>
      </c>
    </row>
    <row r="527" spans="1:8" x14ac:dyDescent="0.3">
      <c r="A527" s="32">
        <v>44409</v>
      </c>
      <c r="B527">
        <v>2022</v>
      </c>
      <c r="C527" t="s">
        <v>71</v>
      </c>
      <c r="D527" t="s">
        <v>6</v>
      </c>
      <c r="E527" t="s">
        <v>55</v>
      </c>
      <c r="F527">
        <v>208</v>
      </c>
      <c r="G527">
        <v>85000</v>
      </c>
      <c r="H527">
        <v>17680000</v>
      </c>
    </row>
    <row r="528" spans="1:8" x14ac:dyDescent="0.3">
      <c r="A528" s="32">
        <v>44409</v>
      </c>
      <c r="B528">
        <v>2022</v>
      </c>
      <c r="C528" t="s">
        <v>71</v>
      </c>
      <c r="D528" t="s">
        <v>6</v>
      </c>
      <c r="E528" t="s">
        <v>42</v>
      </c>
      <c r="F528">
        <v>1279</v>
      </c>
      <c r="G528">
        <v>85000</v>
      </c>
      <c r="H528">
        <v>108715000</v>
      </c>
    </row>
    <row r="529" spans="1:8" x14ac:dyDescent="0.3">
      <c r="A529" s="32">
        <v>44774</v>
      </c>
      <c r="B529">
        <v>2023</v>
      </c>
      <c r="C529" t="s">
        <v>71</v>
      </c>
      <c r="D529" t="s">
        <v>6</v>
      </c>
      <c r="E529" t="s">
        <v>54</v>
      </c>
      <c r="F529">
        <v>3475</v>
      </c>
      <c r="G529">
        <v>85000</v>
      </c>
      <c r="H529">
        <v>295375000</v>
      </c>
    </row>
    <row r="530" spans="1:8" x14ac:dyDescent="0.3">
      <c r="A530" s="32">
        <v>44774</v>
      </c>
      <c r="B530">
        <v>2023</v>
      </c>
      <c r="C530" t="s">
        <v>71</v>
      </c>
      <c r="D530" t="s">
        <v>6</v>
      </c>
      <c r="E530" t="s">
        <v>49</v>
      </c>
      <c r="F530">
        <v>8756</v>
      </c>
      <c r="G530">
        <v>85000</v>
      </c>
      <c r="H530">
        <v>744260000</v>
      </c>
    </row>
    <row r="531" spans="1:8" x14ac:dyDescent="0.3">
      <c r="A531" s="32">
        <v>44774</v>
      </c>
      <c r="B531">
        <v>2023</v>
      </c>
      <c r="C531" t="s">
        <v>71</v>
      </c>
      <c r="D531" t="s">
        <v>6</v>
      </c>
      <c r="E531" t="s">
        <v>48</v>
      </c>
      <c r="F531">
        <v>9925</v>
      </c>
      <c r="G531">
        <v>85000</v>
      </c>
      <c r="H531">
        <v>843625000</v>
      </c>
    </row>
    <row r="532" spans="1:8" x14ac:dyDescent="0.3">
      <c r="A532" s="32">
        <v>44774</v>
      </c>
      <c r="B532">
        <v>2023</v>
      </c>
      <c r="C532" t="s">
        <v>71</v>
      </c>
      <c r="D532" t="s">
        <v>6</v>
      </c>
      <c r="E532" t="s">
        <v>50</v>
      </c>
      <c r="F532">
        <v>6771</v>
      </c>
      <c r="G532">
        <v>85000</v>
      </c>
      <c r="H532">
        <v>575535000</v>
      </c>
    </row>
    <row r="533" spans="1:8" x14ac:dyDescent="0.3">
      <c r="A533" s="32">
        <v>44774</v>
      </c>
      <c r="B533">
        <v>2023</v>
      </c>
      <c r="C533" t="s">
        <v>71</v>
      </c>
      <c r="D533" t="s">
        <v>6</v>
      </c>
      <c r="E533" t="s">
        <v>53</v>
      </c>
      <c r="F533">
        <v>6426</v>
      </c>
      <c r="G533">
        <v>85000</v>
      </c>
      <c r="H533">
        <v>546210000</v>
      </c>
    </row>
    <row r="534" spans="1:8" x14ac:dyDescent="0.3">
      <c r="A534" s="32">
        <v>44774</v>
      </c>
      <c r="B534">
        <v>2023</v>
      </c>
      <c r="C534" t="s">
        <v>71</v>
      </c>
      <c r="D534" t="s">
        <v>6</v>
      </c>
      <c r="E534" t="s">
        <v>52</v>
      </c>
      <c r="F534">
        <v>5376</v>
      </c>
      <c r="G534">
        <v>85000</v>
      </c>
      <c r="H534">
        <v>456960000</v>
      </c>
    </row>
    <row r="535" spans="1:8" x14ac:dyDescent="0.3">
      <c r="A535" s="32">
        <v>44774</v>
      </c>
      <c r="B535">
        <v>2023</v>
      </c>
      <c r="C535" t="s">
        <v>71</v>
      </c>
      <c r="D535" t="s">
        <v>6</v>
      </c>
      <c r="E535" t="s">
        <v>51</v>
      </c>
      <c r="F535">
        <v>2620</v>
      </c>
      <c r="G535">
        <v>85000</v>
      </c>
      <c r="H535">
        <v>222700000</v>
      </c>
    </row>
    <row r="536" spans="1:8" x14ac:dyDescent="0.3">
      <c r="A536" s="32">
        <v>44774</v>
      </c>
      <c r="B536">
        <v>2023</v>
      </c>
      <c r="C536" t="s">
        <v>71</v>
      </c>
      <c r="D536" t="s">
        <v>6</v>
      </c>
      <c r="E536" t="s">
        <v>47</v>
      </c>
      <c r="F536">
        <v>905</v>
      </c>
      <c r="G536">
        <v>85000</v>
      </c>
      <c r="H536">
        <v>76925000</v>
      </c>
    </row>
    <row r="537" spans="1:8" x14ac:dyDescent="0.3">
      <c r="A537" s="32">
        <v>44774</v>
      </c>
      <c r="B537">
        <v>2023</v>
      </c>
      <c r="C537" t="s">
        <v>71</v>
      </c>
      <c r="D537" t="s">
        <v>6</v>
      </c>
      <c r="E537" t="s">
        <v>43</v>
      </c>
      <c r="F537">
        <v>1662</v>
      </c>
      <c r="G537">
        <v>85000</v>
      </c>
      <c r="H537">
        <v>141270000</v>
      </c>
    </row>
    <row r="538" spans="1:8" x14ac:dyDescent="0.3">
      <c r="A538" s="32">
        <v>44774</v>
      </c>
      <c r="B538">
        <v>2023</v>
      </c>
      <c r="C538" t="s">
        <v>71</v>
      </c>
      <c r="D538" t="s">
        <v>6</v>
      </c>
      <c r="E538" t="s">
        <v>57</v>
      </c>
      <c r="F538">
        <v>880</v>
      </c>
      <c r="G538">
        <v>85000</v>
      </c>
      <c r="H538">
        <v>74800000</v>
      </c>
    </row>
    <row r="539" spans="1:8" x14ac:dyDescent="0.3">
      <c r="A539" s="32">
        <v>44774</v>
      </c>
      <c r="B539">
        <v>2023</v>
      </c>
      <c r="C539" t="s">
        <v>71</v>
      </c>
      <c r="D539" t="s">
        <v>6</v>
      </c>
      <c r="E539" t="s">
        <v>56</v>
      </c>
      <c r="F539">
        <v>1099</v>
      </c>
      <c r="G539">
        <v>85000</v>
      </c>
      <c r="H539">
        <v>93415000</v>
      </c>
    </row>
    <row r="540" spans="1:8" x14ac:dyDescent="0.3">
      <c r="A540" s="32">
        <v>44774</v>
      </c>
      <c r="B540">
        <v>2023</v>
      </c>
      <c r="C540" t="s">
        <v>71</v>
      </c>
      <c r="D540" t="s">
        <v>6</v>
      </c>
      <c r="E540" t="s">
        <v>55</v>
      </c>
      <c r="F540">
        <v>653</v>
      </c>
      <c r="G540">
        <v>85000</v>
      </c>
      <c r="H540">
        <v>55505000</v>
      </c>
    </row>
    <row r="541" spans="1:8" x14ac:dyDescent="0.3">
      <c r="A541" s="32">
        <v>44774</v>
      </c>
      <c r="B541">
        <v>2023</v>
      </c>
      <c r="C541" t="s">
        <v>71</v>
      </c>
      <c r="D541" t="s">
        <v>6</v>
      </c>
      <c r="E541" t="s">
        <v>42</v>
      </c>
      <c r="F541">
        <v>3678</v>
      </c>
      <c r="G541">
        <v>85000</v>
      </c>
      <c r="H541">
        <v>312630000</v>
      </c>
    </row>
    <row r="542" spans="1:8" x14ac:dyDescent="0.3">
      <c r="A542" s="32">
        <v>45139</v>
      </c>
      <c r="B542">
        <v>2024</v>
      </c>
      <c r="C542" t="s">
        <v>71</v>
      </c>
      <c r="D542" t="s">
        <v>6</v>
      </c>
      <c r="E542" t="s">
        <v>54</v>
      </c>
      <c r="F542">
        <v>18983</v>
      </c>
      <c r="G542">
        <v>85000</v>
      </c>
      <c r="H542">
        <v>1613555000</v>
      </c>
    </row>
    <row r="543" spans="1:8" x14ac:dyDescent="0.3">
      <c r="A543" s="32">
        <v>45139</v>
      </c>
      <c r="B543">
        <v>2024</v>
      </c>
      <c r="C543" t="s">
        <v>71</v>
      </c>
      <c r="D543" t="s">
        <v>6</v>
      </c>
      <c r="E543" t="s">
        <v>53</v>
      </c>
      <c r="F543">
        <v>15296</v>
      </c>
      <c r="G543">
        <v>85000</v>
      </c>
      <c r="H543">
        <v>1300160000</v>
      </c>
    </row>
    <row r="544" spans="1:8" x14ac:dyDescent="0.3">
      <c r="A544" s="32">
        <v>45139</v>
      </c>
      <c r="B544">
        <v>2024</v>
      </c>
      <c r="C544" t="s">
        <v>71</v>
      </c>
      <c r="D544" t="s">
        <v>6</v>
      </c>
      <c r="E544" t="s">
        <v>52</v>
      </c>
      <c r="F544">
        <v>7065</v>
      </c>
      <c r="G544">
        <v>85000</v>
      </c>
      <c r="H544">
        <v>600525000</v>
      </c>
    </row>
    <row r="545" spans="1:8" x14ac:dyDescent="0.3">
      <c r="A545" s="32">
        <v>45139</v>
      </c>
      <c r="B545">
        <v>2024</v>
      </c>
      <c r="C545" t="s">
        <v>71</v>
      </c>
      <c r="D545" t="s">
        <v>6</v>
      </c>
      <c r="E545" t="s">
        <v>51</v>
      </c>
      <c r="F545">
        <v>6508</v>
      </c>
      <c r="G545">
        <v>85000</v>
      </c>
      <c r="H545">
        <v>553180000</v>
      </c>
    </row>
    <row r="546" spans="1:8" x14ac:dyDescent="0.3">
      <c r="A546" s="32">
        <v>45139</v>
      </c>
      <c r="B546">
        <v>2024</v>
      </c>
      <c r="C546" t="s">
        <v>71</v>
      </c>
      <c r="D546" t="s">
        <v>6</v>
      </c>
      <c r="E546" t="s">
        <v>50</v>
      </c>
      <c r="F546">
        <v>3654</v>
      </c>
      <c r="G546">
        <v>85000</v>
      </c>
      <c r="H546">
        <v>310590000</v>
      </c>
    </row>
    <row r="547" spans="1:8" x14ac:dyDescent="0.3">
      <c r="A547" s="32">
        <v>45139</v>
      </c>
      <c r="B547">
        <v>2024</v>
      </c>
      <c r="C547" t="s">
        <v>71</v>
      </c>
      <c r="D547" t="s">
        <v>6</v>
      </c>
      <c r="E547" t="s">
        <v>49</v>
      </c>
      <c r="F547">
        <v>1977</v>
      </c>
      <c r="G547">
        <v>85000</v>
      </c>
      <c r="H547">
        <v>168045000</v>
      </c>
    </row>
    <row r="548" spans="1:8" x14ac:dyDescent="0.3">
      <c r="A548" s="32">
        <v>45139</v>
      </c>
      <c r="B548">
        <v>2024</v>
      </c>
      <c r="C548" t="s">
        <v>71</v>
      </c>
      <c r="D548" t="s">
        <v>6</v>
      </c>
      <c r="E548" t="s">
        <v>48</v>
      </c>
      <c r="F548">
        <v>774</v>
      </c>
      <c r="G548">
        <v>85000</v>
      </c>
      <c r="H548">
        <v>65790000</v>
      </c>
    </row>
    <row r="549" spans="1:8" x14ac:dyDescent="0.3">
      <c r="A549" s="32">
        <v>45139</v>
      </c>
      <c r="B549">
        <v>2024</v>
      </c>
      <c r="C549" t="s">
        <v>71</v>
      </c>
      <c r="D549" t="s">
        <v>6</v>
      </c>
      <c r="E549" t="s">
        <v>47</v>
      </c>
      <c r="F549">
        <v>1137</v>
      </c>
      <c r="G549">
        <v>85000</v>
      </c>
      <c r="H549">
        <v>96645000</v>
      </c>
    </row>
    <row r="550" spans="1:8" x14ac:dyDescent="0.3">
      <c r="A550" s="32">
        <v>45139</v>
      </c>
      <c r="B550">
        <v>2024</v>
      </c>
      <c r="C550" t="s">
        <v>71</v>
      </c>
      <c r="D550" t="s">
        <v>6</v>
      </c>
      <c r="E550" t="s">
        <v>46</v>
      </c>
      <c r="F550">
        <v>912</v>
      </c>
      <c r="G550">
        <v>85000</v>
      </c>
      <c r="H550">
        <v>77520000</v>
      </c>
    </row>
    <row r="551" spans="1:8" x14ac:dyDescent="0.3">
      <c r="A551" s="32">
        <v>45139</v>
      </c>
      <c r="B551">
        <v>2024</v>
      </c>
      <c r="C551" t="s">
        <v>71</v>
      </c>
      <c r="D551" t="s">
        <v>6</v>
      </c>
      <c r="E551" t="s">
        <v>45</v>
      </c>
      <c r="F551">
        <v>287</v>
      </c>
      <c r="G551">
        <v>85000</v>
      </c>
      <c r="H551">
        <v>24395000</v>
      </c>
    </row>
    <row r="552" spans="1:8" x14ac:dyDescent="0.3">
      <c r="A552" s="32">
        <v>45139</v>
      </c>
      <c r="B552">
        <v>2024</v>
      </c>
      <c r="C552" t="s">
        <v>71</v>
      </c>
      <c r="D552" t="s">
        <v>6</v>
      </c>
      <c r="E552" t="s">
        <v>44</v>
      </c>
      <c r="F552">
        <v>380</v>
      </c>
      <c r="G552">
        <v>85000</v>
      </c>
      <c r="H552">
        <v>32300000</v>
      </c>
    </row>
    <row r="553" spans="1:8" x14ac:dyDescent="0.3">
      <c r="A553" s="32">
        <v>45139</v>
      </c>
      <c r="B553">
        <v>2024</v>
      </c>
      <c r="C553" t="s">
        <v>71</v>
      </c>
      <c r="D553" t="s">
        <v>6</v>
      </c>
      <c r="E553" t="s">
        <v>43</v>
      </c>
      <c r="F553">
        <v>508</v>
      </c>
      <c r="G553">
        <v>85000</v>
      </c>
      <c r="H553">
        <v>43180000</v>
      </c>
    </row>
    <row r="554" spans="1:8" x14ac:dyDescent="0.3">
      <c r="A554" s="32">
        <v>45139</v>
      </c>
      <c r="B554">
        <v>2024</v>
      </c>
      <c r="C554" t="s">
        <v>71</v>
      </c>
      <c r="D554" t="s">
        <v>6</v>
      </c>
      <c r="E554" t="s">
        <v>42</v>
      </c>
      <c r="F554">
        <v>4990</v>
      </c>
      <c r="G554">
        <v>85000</v>
      </c>
      <c r="H554">
        <v>424150000</v>
      </c>
    </row>
    <row r="555" spans="1:8" x14ac:dyDescent="0.3">
      <c r="A555" s="32">
        <v>44440</v>
      </c>
      <c r="B555">
        <v>2022</v>
      </c>
      <c r="C555" t="s">
        <v>71</v>
      </c>
      <c r="D555" t="s">
        <v>6</v>
      </c>
      <c r="E555" t="s">
        <v>48</v>
      </c>
      <c r="F555">
        <v>6727</v>
      </c>
      <c r="G555">
        <v>85000</v>
      </c>
      <c r="H555">
        <v>571795000</v>
      </c>
    </row>
    <row r="556" spans="1:8" x14ac:dyDescent="0.3">
      <c r="A556" s="32">
        <v>44440</v>
      </c>
      <c r="B556">
        <v>2022</v>
      </c>
      <c r="C556" t="s">
        <v>71</v>
      </c>
      <c r="D556" t="s">
        <v>6</v>
      </c>
      <c r="E556" t="s">
        <v>49</v>
      </c>
      <c r="F556">
        <v>3321</v>
      </c>
      <c r="G556">
        <v>85000</v>
      </c>
      <c r="H556">
        <v>282285000</v>
      </c>
    </row>
    <row r="557" spans="1:8" x14ac:dyDescent="0.3">
      <c r="A557" s="32">
        <v>44440</v>
      </c>
      <c r="B557">
        <v>2022</v>
      </c>
      <c r="C557" t="s">
        <v>71</v>
      </c>
      <c r="D557" t="s">
        <v>6</v>
      </c>
      <c r="E557" t="s">
        <v>50</v>
      </c>
      <c r="F557">
        <v>807</v>
      </c>
      <c r="G557">
        <v>85000</v>
      </c>
      <c r="H557">
        <v>68595000</v>
      </c>
    </row>
    <row r="558" spans="1:8" x14ac:dyDescent="0.3">
      <c r="A558" s="32">
        <v>44440</v>
      </c>
      <c r="B558">
        <v>2022</v>
      </c>
      <c r="C558" t="s">
        <v>71</v>
      </c>
      <c r="D558" t="s">
        <v>6</v>
      </c>
      <c r="E558" t="s">
        <v>52</v>
      </c>
      <c r="F558">
        <v>2174</v>
      </c>
      <c r="G558">
        <v>85000</v>
      </c>
      <c r="H558">
        <v>184790000</v>
      </c>
    </row>
    <row r="559" spans="1:8" x14ac:dyDescent="0.3">
      <c r="A559" s="32">
        <v>44440</v>
      </c>
      <c r="B559">
        <v>2022</v>
      </c>
      <c r="C559" t="s">
        <v>71</v>
      </c>
      <c r="D559" t="s">
        <v>6</v>
      </c>
      <c r="E559" t="s">
        <v>57</v>
      </c>
      <c r="F559">
        <v>1337</v>
      </c>
      <c r="G559">
        <v>85000</v>
      </c>
      <c r="H559">
        <v>113645000</v>
      </c>
    </row>
    <row r="560" spans="1:8" x14ac:dyDescent="0.3">
      <c r="A560" s="32">
        <v>44440</v>
      </c>
      <c r="B560">
        <v>2022</v>
      </c>
      <c r="C560" t="s">
        <v>71</v>
      </c>
      <c r="D560" t="s">
        <v>6</v>
      </c>
      <c r="E560" t="s">
        <v>53</v>
      </c>
      <c r="F560">
        <v>688</v>
      </c>
      <c r="G560">
        <v>85000</v>
      </c>
      <c r="H560">
        <v>58480000</v>
      </c>
    </row>
    <row r="561" spans="1:8" x14ac:dyDescent="0.3">
      <c r="A561" s="32">
        <v>44440</v>
      </c>
      <c r="B561">
        <v>2022</v>
      </c>
      <c r="C561" t="s">
        <v>71</v>
      </c>
      <c r="D561" t="s">
        <v>6</v>
      </c>
      <c r="E561" t="s">
        <v>43</v>
      </c>
      <c r="F561">
        <v>499</v>
      </c>
      <c r="G561">
        <v>85000</v>
      </c>
      <c r="H561">
        <v>42415000</v>
      </c>
    </row>
    <row r="562" spans="1:8" x14ac:dyDescent="0.3">
      <c r="A562" s="32">
        <v>44440</v>
      </c>
      <c r="B562">
        <v>2022</v>
      </c>
      <c r="C562" t="s">
        <v>71</v>
      </c>
      <c r="D562" t="s">
        <v>6</v>
      </c>
      <c r="E562" t="s">
        <v>51</v>
      </c>
      <c r="F562">
        <v>381</v>
      </c>
      <c r="G562">
        <v>85000</v>
      </c>
      <c r="H562">
        <v>32385000</v>
      </c>
    </row>
    <row r="563" spans="1:8" x14ac:dyDescent="0.3">
      <c r="A563" s="32">
        <v>44440</v>
      </c>
      <c r="B563">
        <v>2022</v>
      </c>
      <c r="C563" t="s">
        <v>71</v>
      </c>
      <c r="D563" t="s">
        <v>6</v>
      </c>
      <c r="E563" t="s">
        <v>56</v>
      </c>
      <c r="F563">
        <v>337</v>
      </c>
      <c r="G563">
        <v>85000</v>
      </c>
      <c r="H563">
        <v>28645000</v>
      </c>
    </row>
    <row r="564" spans="1:8" x14ac:dyDescent="0.3">
      <c r="A564" s="32">
        <v>44440</v>
      </c>
      <c r="B564">
        <v>2022</v>
      </c>
      <c r="C564" t="s">
        <v>71</v>
      </c>
      <c r="D564" t="s">
        <v>6</v>
      </c>
      <c r="E564" t="s">
        <v>55</v>
      </c>
      <c r="F564">
        <v>134</v>
      </c>
      <c r="G564">
        <v>85000</v>
      </c>
      <c r="H564">
        <v>11390000</v>
      </c>
    </row>
    <row r="565" spans="1:8" x14ac:dyDescent="0.3">
      <c r="A565" s="32">
        <v>44440</v>
      </c>
      <c r="B565">
        <v>2022</v>
      </c>
      <c r="C565" t="s">
        <v>71</v>
      </c>
      <c r="D565" t="s">
        <v>6</v>
      </c>
      <c r="E565" t="s">
        <v>42</v>
      </c>
      <c r="F565">
        <v>1627</v>
      </c>
      <c r="G565">
        <v>85000</v>
      </c>
      <c r="H565">
        <v>138295000</v>
      </c>
    </row>
    <row r="566" spans="1:8" x14ac:dyDescent="0.3">
      <c r="A566" s="32">
        <v>44805</v>
      </c>
      <c r="B566">
        <v>2023</v>
      </c>
      <c r="C566" t="s">
        <v>71</v>
      </c>
      <c r="D566" t="s">
        <v>6</v>
      </c>
      <c r="E566" t="s">
        <v>54</v>
      </c>
      <c r="F566">
        <v>8065</v>
      </c>
      <c r="G566">
        <v>85000</v>
      </c>
      <c r="H566">
        <v>685525000</v>
      </c>
    </row>
    <row r="567" spans="1:8" x14ac:dyDescent="0.3">
      <c r="A567" s="32">
        <v>44805</v>
      </c>
      <c r="B567">
        <v>2023</v>
      </c>
      <c r="C567" t="s">
        <v>71</v>
      </c>
      <c r="D567" t="s">
        <v>6</v>
      </c>
      <c r="E567" t="s">
        <v>49</v>
      </c>
      <c r="F567">
        <v>8497</v>
      </c>
      <c r="G567">
        <v>85000</v>
      </c>
      <c r="H567">
        <v>722245000</v>
      </c>
    </row>
    <row r="568" spans="1:8" x14ac:dyDescent="0.3">
      <c r="A568" s="32">
        <v>44805</v>
      </c>
      <c r="B568">
        <v>2023</v>
      </c>
      <c r="C568" t="s">
        <v>71</v>
      </c>
      <c r="D568" t="s">
        <v>6</v>
      </c>
      <c r="E568" t="s">
        <v>48</v>
      </c>
      <c r="F568">
        <v>8208</v>
      </c>
      <c r="G568">
        <v>85000</v>
      </c>
      <c r="H568">
        <v>697680000</v>
      </c>
    </row>
    <row r="569" spans="1:8" x14ac:dyDescent="0.3">
      <c r="A569" s="32">
        <v>44805</v>
      </c>
      <c r="B569">
        <v>2023</v>
      </c>
      <c r="C569" t="s">
        <v>71</v>
      </c>
      <c r="D569" t="s">
        <v>6</v>
      </c>
      <c r="E569" t="s">
        <v>50</v>
      </c>
      <c r="F569">
        <v>6488</v>
      </c>
      <c r="G569">
        <v>85000</v>
      </c>
      <c r="H569">
        <v>551480000</v>
      </c>
    </row>
    <row r="570" spans="1:8" x14ac:dyDescent="0.3">
      <c r="A570" s="32">
        <v>44805</v>
      </c>
      <c r="B570">
        <v>2023</v>
      </c>
      <c r="C570" t="s">
        <v>71</v>
      </c>
      <c r="D570" t="s">
        <v>6</v>
      </c>
      <c r="E570" t="s">
        <v>53</v>
      </c>
      <c r="F570">
        <v>4001</v>
      </c>
      <c r="G570">
        <v>85000</v>
      </c>
      <c r="H570">
        <v>340085000</v>
      </c>
    </row>
    <row r="571" spans="1:8" x14ac:dyDescent="0.3">
      <c r="A571" s="32">
        <v>44805</v>
      </c>
      <c r="B571">
        <v>2023</v>
      </c>
      <c r="C571" t="s">
        <v>71</v>
      </c>
      <c r="D571" t="s">
        <v>6</v>
      </c>
      <c r="E571" t="s">
        <v>52</v>
      </c>
      <c r="F571">
        <v>6280</v>
      </c>
      <c r="G571">
        <v>85000</v>
      </c>
      <c r="H571">
        <v>533800000</v>
      </c>
    </row>
    <row r="572" spans="1:8" x14ac:dyDescent="0.3">
      <c r="A572" s="32">
        <v>44805</v>
      </c>
      <c r="B572">
        <v>2023</v>
      </c>
      <c r="C572" t="s">
        <v>71</v>
      </c>
      <c r="D572" t="s">
        <v>6</v>
      </c>
      <c r="E572" t="s">
        <v>51</v>
      </c>
      <c r="F572">
        <v>3649</v>
      </c>
      <c r="G572">
        <v>85000</v>
      </c>
      <c r="H572">
        <v>310165000</v>
      </c>
    </row>
    <row r="573" spans="1:8" x14ac:dyDescent="0.3">
      <c r="A573" s="32">
        <v>44805</v>
      </c>
      <c r="B573">
        <v>2023</v>
      </c>
      <c r="C573" t="s">
        <v>71</v>
      </c>
      <c r="D573" t="s">
        <v>6</v>
      </c>
      <c r="E573" t="s">
        <v>47</v>
      </c>
      <c r="F573">
        <v>954</v>
      </c>
      <c r="G573">
        <v>85000</v>
      </c>
      <c r="H573">
        <v>81090000</v>
      </c>
    </row>
    <row r="574" spans="1:8" x14ac:dyDescent="0.3">
      <c r="A574" s="32">
        <v>44805</v>
      </c>
      <c r="B574">
        <v>2023</v>
      </c>
      <c r="C574" t="s">
        <v>71</v>
      </c>
      <c r="D574" t="s">
        <v>6</v>
      </c>
      <c r="E574" t="s">
        <v>43</v>
      </c>
      <c r="F574">
        <v>865</v>
      </c>
      <c r="G574">
        <v>85000</v>
      </c>
      <c r="H574">
        <v>73525000</v>
      </c>
    </row>
    <row r="575" spans="1:8" x14ac:dyDescent="0.3">
      <c r="A575" s="32">
        <v>44805</v>
      </c>
      <c r="B575">
        <v>2023</v>
      </c>
      <c r="C575" t="s">
        <v>71</v>
      </c>
      <c r="D575" t="s">
        <v>6</v>
      </c>
      <c r="E575" t="s">
        <v>57</v>
      </c>
      <c r="F575">
        <v>790</v>
      </c>
      <c r="G575">
        <v>85000</v>
      </c>
      <c r="H575">
        <v>67150000</v>
      </c>
    </row>
    <row r="576" spans="1:8" x14ac:dyDescent="0.3">
      <c r="A576" s="32">
        <v>44805</v>
      </c>
      <c r="B576">
        <v>2023</v>
      </c>
      <c r="C576" t="s">
        <v>71</v>
      </c>
      <c r="D576" t="s">
        <v>6</v>
      </c>
      <c r="E576" t="s">
        <v>56</v>
      </c>
      <c r="F576">
        <v>975</v>
      </c>
      <c r="G576">
        <v>85000</v>
      </c>
      <c r="H576">
        <v>82875000</v>
      </c>
    </row>
    <row r="577" spans="1:8" x14ac:dyDescent="0.3">
      <c r="A577" s="32">
        <v>44805</v>
      </c>
      <c r="B577">
        <v>2023</v>
      </c>
      <c r="C577" t="s">
        <v>71</v>
      </c>
      <c r="D577" t="s">
        <v>6</v>
      </c>
      <c r="E577" t="s">
        <v>55</v>
      </c>
      <c r="F577">
        <v>661</v>
      </c>
      <c r="G577">
        <v>85000</v>
      </c>
      <c r="H577">
        <v>56185000</v>
      </c>
    </row>
    <row r="578" spans="1:8" x14ac:dyDescent="0.3">
      <c r="A578" s="32">
        <v>44805</v>
      </c>
      <c r="B578">
        <v>2023</v>
      </c>
      <c r="C578" t="s">
        <v>71</v>
      </c>
      <c r="D578" t="s">
        <v>6</v>
      </c>
      <c r="E578" t="s">
        <v>42</v>
      </c>
      <c r="F578">
        <v>3849</v>
      </c>
      <c r="G578">
        <v>85000</v>
      </c>
      <c r="H578">
        <v>327165000</v>
      </c>
    </row>
    <row r="579" spans="1:8" x14ac:dyDescent="0.3">
      <c r="A579" s="32">
        <v>45170</v>
      </c>
      <c r="B579">
        <v>2024</v>
      </c>
      <c r="C579" t="s">
        <v>71</v>
      </c>
      <c r="D579" t="s">
        <v>6</v>
      </c>
      <c r="E579" t="s">
        <v>54</v>
      </c>
      <c r="F579">
        <v>18926</v>
      </c>
      <c r="G579">
        <v>85000</v>
      </c>
      <c r="H579">
        <v>1608710000</v>
      </c>
    </row>
    <row r="580" spans="1:8" x14ac:dyDescent="0.3">
      <c r="A580" s="32">
        <v>45170</v>
      </c>
      <c r="B580">
        <v>2024</v>
      </c>
      <c r="C580" t="s">
        <v>71</v>
      </c>
      <c r="D580" t="s">
        <v>6</v>
      </c>
      <c r="E580" t="s">
        <v>53</v>
      </c>
      <c r="F580">
        <v>15425</v>
      </c>
      <c r="G580">
        <v>85000</v>
      </c>
      <c r="H580">
        <v>1311125000</v>
      </c>
    </row>
    <row r="581" spans="1:8" x14ac:dyDescent="0.3">
      <c r="A581" s="32">
        <v>45170</v>
      </c>
      <c r="B581">
        <v>2024</v>
      </c>
      <c r="C581" t="s">
        <v>71</v>
      </c>
      <c r="D581" t="s">
        <v>6</v>
      </c>
      <c r="E581" t="s">
        <v>52</v>
      </c>
      <c r="F581">
        <v>7107</v>
      </c>
      <c r="G581">
        <v>85000</v>
      </c>
      <c r="H581">
        <v>604095000</v>
      </c>
    </row>
    <row r="582" spans="1:8" x14ac:dyDescent="0.3">
      <c r="A582" s="32">
        <v>45170</v>
      </c>
      <c r="B582">
        <v>2024</v>
      </c>
      <c r="C582" t="s">
        <v>71</v>
      </c>
      <c r="D582" t="s">
        <v>6</v>
      </c>
      <c r="E582" t="s">
        <v>51</v>
      </c>
      <c r="F582">
        <v>7019</v>
      </c>
      <c r="G582">
        <v>85000</v>
      </c>
      <c r="H582">
        <v>596615000</v>
      </c>
    </row>
    <row r="583" spans="1:8" x14ac:dyDescent="0.3">
      <c r="A583" s="32">
        <v>45170</v>
      </c>
      <c r="B583">
        <v>2024</v>
      </c>
      <c r="C583" t="s">
        <v>71</v>
      </c>
      <c r="D583" t="s">
        <v>6</v>
      </c>
      <c r="E583" t="s">
        <v>50</v>
      </c>
      <c r="F583">
        <v>4148</v>
      </c>
      <c r="G583">
        <v>85000</v>
      </c>
      <c r="H583">
        <v>352580000</v>
      </c>
    </row>
    <row r="584" spans="1:8" x14ac:dyDescent="0.3">
      <c r="A584" s="32">
        <v>45170</v>
      </c>
      <c r="B584">
        <v>2024</v>
      </c>
      <c r="C584" t="s">
        <v>71</v>
      </c>
      <c r="D584" t="s">
        <v>6</v>
      </c>
      <c r="E584" t="s">
        <v>49</v>
      </c>
      <c r="F584">
        <v>1769</v>
      </c>
      <c r="G584">
        <v>85000</v>
      </c>
      <c r="H584">
        <v>150365000</v>
      </c>
    </row>
    <row r="585" spans="1:8" x14ac:dyDescent="0.3">
      <c r="A585" s="32">
        <v>45170</v>
      </c>
      <c r="B585">
        <v>2024</v>
      </c>
      <c r="C585" t="s">
        <v>71</v>
      </c>
      <c r="D585" t="s">
        <v>6</v>
      </c>
      <c r="E585" t="s">
        <v>48</v>
      </c>
      <c r="F585">
        <v>835</v>
      </c>
      <c r="G585">
        <v>85000</v>
      </c>
      <c r="H585">
        <v>70975000</v>
      </c>
    </row>
    <row r="586" spans="1:8" x14ac:dyDescent="0.3">
      <c r="A586" s="32">
        <v>45170</v>
      </c>
      <c r="B586">
        <v>2024</v>
      </c>
      <c r="C586" t="s">
        <v>71</v>
      </c>
      <c r="D586" t="s">
        <v>6</v>
      </c>
      <c r="E586" t="s">
        <v>47</v>
      </c>
      <c r="F586">
        <v>873</v>
      </c>
      <c r="G586">
        <v>85000</v>
      </c>
      <c r="H586">
        <v>74205000</v>
      </c>
    </row>
    <row r="587" spans="1:8" x14ac:dyDescent="0.3">
      <c r="A587" s="32">
        <v>45170</v>
      </c>
      <c r="B587">
        <v>2024</v>
      </c>
      <c r="C587" t="s">
        <v>71</v>
      </c>
      <c r="D587" t="s">
        <v>6</v>
      </c>
      <c r="E587" t="s">
        <v>46</v>
      </c>
      <c r="F587">
        <v>924</v>
      </c>
      <c r="G587">
        <v>85000</v>
      </c>
      <c r="H587">
        <v>78540000</v>
      </c>
    </row>
    <row r="588" spans="1:8" x14ac:dyDescent="0.3">
      <c r="A588" s="32">
        <v>45170</v>
      </c>
      <c r="B588">
        <v>2024</v>
      </c>
      <c r="C588" t="s">
        <v>71</v>
      </c>
      <c r="D588" t="s">
        <v>6</v>
      </c>
      <c r="E588" t="s">
        <v>45</v>
      </c>
      <c r="F588">
        <v>255</v>
      </c>
      <c r="G588">
        <v>85000</v>
      </c>
      <c r="H588">
        <v>21675000</v>
      </c>
    </row>
    <row r="589" spans="1:8" x14ac:dyDescent="0.3">
      <c r="A589" s="32">
        <v>45170</v>
      </c>
      <c r="B589">
        <v>2024</v>
      </c>
      <c r="C589" t="s">
        <v>71</v>
      </c>
      <c r="D589" t="s">
        <v>6</v>
      </c>
      <c r="E589" t="s">
        <v>44</v>
      </c>
      <c r="F589">
        <v>231</v>
      </c>
      <c r="G589">
        <v>85000</v>
      </c>
      <c r="H589">
        <v>19635000</v>
      </c>
    </row>
    <row r="590" spans="1:8" x14ac:dyDescent="0.3">
      <c r="A590" s="32">
        <v>45170</v>
      </c>
      <c r="B590">
        <v>2024</v>
      </c>
      <c r="C590" t="s">
        <v>71</v>
      </c>
      <c r="D590" t="s">
        <v>6</v>
      </c>
      <c r="E590" t="s">
        <v>43</v>
      </c>
      <c r="F590">
        <v>879</v>
      </c>
      <c r="G590">
        <v>85000</v>
      </c>
      <c r="H590">
        <v>74715000</v>
      </c>
    </row>
    <row r="591" spans="1:8" x14ac:dyDescent="0.3">
      <c r="A591" s="32">
        <v>45170</v>
      </c>
      <c r="B591">
        <v>2024</v>
      </c>
      <c r="C591" t="s">
        <v>71</v>
      </c>
      <c r="D591" t="s">
        <v>6</v>
      </c>
      <c r="E591" t="s">
        <v>42</v>
      </c>
      <c r="F591">
        <v>5355</v>
      </c>
      <c r="G591">
        <v>85000</v>
      </c>
      <c r="H591">
        <v>455175000</v>
      </c>
    </row>
    <row r="592" spans="1:8" x14ac:dyDescent="0.3">
      <c r="A592" s="32">
        <v>44470</v>
      </c>
      <c r="B592">
        <v>2022</v>
      </c>
      <c r="C592" t="s">
        <v>70</v>
      </c>
      <c r="D592" t="s">
        <v>6</v>
      </c>
      <c r="E592" t="s">
        <v>48</v>
      </c>
      <c r="F592">
        <v>6799</v>
      </c>
      <c r="G592">
        <v>85000</v>
      </c>
      <c r="H592">
        <v>577915000</v>
      </c>
    </row>
    <row r="593" spans="1:8" x14ac:dyDescent="0.3">
      <c r="A593" s="32">
        <v>44470</v>
      </c>
      <c r="B593">
        <v>2022</v>
      </c>
      <c r="C593" t="s">
        <v>70</v>
      </c>
      <c r="D593" t="s">
        <v>6</v>
      </c>
      <c r="E593" t="s">
        <v>49</v>
      </c>
      <c r="F593">
        <v>4166</v>
      </c>
      <c r="G593">
        <v>85000</v>
      </c>
      <c r="H593">
        <v>354110000</v>
      </c>
    </row>
    <row r="594" spans="1:8" x14ac:dyDescent="0.3">
      <c r="A594" s="32">
        <v>44470</v>
      </c>
      <c r="B594">
        <v>2022</v>
      </c>
      <c r="C594" t="s">
        <v>70</v>
      </c>
      <c r="D594" t="s">
        <v>6</v>
      </c>
      <c r="E594" t="s">
        <v>50</v>
      </c>
      <c r="F594">
        <v>1083</v>
      </c>
      <c r="G594">
        <v>85000</v>
      </c>
      <c r="H594">
        <v>92055000</v>
      </c>
    </row>
    <row r="595" spans="1:8" x14ac:dyDescent="0.3">
      <c r="A595" s="32">
        <v>44470</v>
      </c>
      <c r="B595">
        <v>2022</v>
      </c>
      <c r="C595" t="s">
        <v>70</v>
      </c>
      <c r="D595" t="s">
        <v>6</v>
      </c>
      <c r="E595" t="s">
        <v>52</v>
      </c>
      <c r="F595">
        <v>2647</v>
      </c>
      <c r="G595">
        <v>85000</v>
      </c>
      <c r="H595">
        <v>224995000</v>
      </c>
    </row>
    <row r="596" spans="1:8" x14ac:dyDescent="0.3">
      <c r="A596" s="32">
        <v>44470</v>
      </c>
      <c r="B596">
        <v>2022</v>
      </c>
      <c r="C596" t="s">
        <v>70</v>
      </c>
      <c r="D596" t="s">
        <v>6</v>
      </c>
      <c r="E596" t="s">
        <v>57</v>
      </c>
      <c r="F596">
        <v>1400</v>
      </c>
      <c r="G596">
        <v>85000</v>
      </c>
      <c r="H596">
        <v>119000000</v>
      </c>
    </row>
    <row r="597" spans="1:8" x14ac:dyDescent="0.3">
      <c r="A597" s="32">
        <v>44470</v>
      </c>
      <c r="B597">
        <v>2022</v>
      </c>
      <c r="C597" t="s">
        <v>70</v>
      </c>
      <c r="D597" t="s">
        <v>6</v>
      </c>
      <c r="E597" t="s">
        <v>53</v>
      </c>
      <c r="F597">
        <v>486</v>
      </c>
      <c r="G597">
        <v>85000</v>
      </c>
      <c r="H597">
        <v>41310000</v>
      </c>
    </row>
    <row r="598" spans="1:8" x14ac:dyDescent="0.3">
      <c r="A598" s="32">
        <v>44470</v>
      </c>
      <c r="B598">
        <v>2022</v>
      </c>
      <c r="C598" t="s">
        <v>70</v>
      </c>
      <c r="D598" t="s">
        <v>6</v>
      </c>
      <c r="E598" t="s">
        <v>43</v>
      </c>
      <c r="F598">
        <v>900</v>
      </c>
      <c r="G598">
        <v>85000</v>
      </c>
      <c r="H598">
        <v>76500000</v>
      </c>
    </row>
    <row r="599" spans="1:8" x14ac:dyDescent="0.3">
      <c r="A599" s="32">
        <v>44470</v>
      </c>
      <c r="B599">
        <v>2022</v>
      </c>
      <c r="C599" t="s">
        <v>70</v>
      </c>
      <c r="D599" t="s">
        <v>6</v>
      </c>
      <c r="E599" t="s">
        <v>51</v>
      </c>
      <c r="F599">
        <v>754</v>
      </c>
      <c r="G599">
        <v>85000</v>
      </c>
      <c r="H599">
        <v>64090000</v>
      </c>
    </row>
    <row r="600" spans="1:8" x14ac:dyDescent="0.3">
      <c r="A600" s="32">
        <v>44470</v>
      </c>
      <c r="B600">
        <v>2022</v>
      </c>
      <c r="C600" t="s">
        <v>70</v>
      </c>
      <c r="D600" t="s">
        <v>6</v>
      </c>
      <c r="E600" t="s">
        <v>56</v>
      </c>
      <c r="F600">
        <v>469</v>
      </c>
      <c r="G600">
        <v>85000</v>
      </c>
      <c r="H600">
        <v>39865000</v>
      </c>
    </row>
    <row r="601" spans="1:8" x14ac:dyDescent="0.3">
      <c r="A601" s="32">
        <v>44470</v>
      </c>
      <c r="B601">
        <v>2022</v>
      </c>
      <c r="C601" t="s">
        <v>70</v>
      </c>
      <c r="D601" t="s">
        <v>6</v>
      </c>
      <c r="E601" t="s">
        <v>55</v>
      </c>
      <c r="F601">
        <v>283</v>
      </c>
      <c r="G601">
        <v>85000</v>
      </c>
      <c r="H601">
        <v>24055000</v>
      </c>
    </row>
    <row r="602" spans="1:8" x14ac:dyDescent="0.3">
      <c r="A602" s="32">
        <v>44470</v>
      </c>
      <c r="B602">
        <v>2022</v>
      </c>
      <c r="C602" t="s">
        <v>70</v>
      </c>
      <c r="D602" t="s">
        <v>6</v>
      </c>
      <c r="E602" t="s">
        <v>42</v>
      </c>
      <c r="F602">
        <v>1826</v>
      </c>
      <c r="G602">
        <v>85000</v>
      </c>
      <c r="H602">
        <v>155210000</v>
      </c>
    </row>
    <row r="603" spans="1:8" x14ac:dyDescent="0.3">
      <c r="A603" s="32">
        <v>44835</v>
      </c>
      <c r="B603">
        <v>2023</v>
      </c>
      <c r="C603" t="s">
        <v>70</v>
      </c>
      <c r="D603" t="s">
        <v>6</v>
      </c>
      <c r="E603" t="s">
        <v>54</v>
      </c>
      <c r="F603">
        <v>15391</v>
      </c>
      <c r="G603">
        <v>85000</v>
      </c>
      <c r="H603">
        <v>1308235000</v>
      </c>
    </row>
    <row r="604" spans="1:8" x14ac:dyDescent="0.3">
      <c r="A604" s="32">
        <v>44835</v>
      </c>
      <c r="B604">
        <v>2023</v>
      </c>
      <c r="C604" t="s">
        <v>70</v>
      </c>
      <c r="D604" t="s">
        <v>6</v>
      </c>
      <c r="E604" t="s">
        <v>49</v>
      </c>
      <c r="F604">
        <v>14950</v>
      </c>
      <c r="G604">
        <v>85000</v>
      </c>
      <c r="H604">
        <v>1270750000</v>
      </c>
    </row>
    <row r="605" spans="1:8" x14ac:dyDescent="0.3">
      <c r="A605" s="32">
        <v>44835</v>
      </c>
      <c r="B605">
        <v>2023</v>
      </c>
      <c r="C605" t="s">
        <v>70</v>
      </c>
      <c r="D605" t="s">
        <v>6</v>
      </c>
      <c r="E605" t="s">
        <v>48</v>
      </c>
      <c r="F605">
        <v>8868</v>
      </c>
      <c r="G605">
        <v>85000</v>
      </c>
      <c r="H605">
        <v>753780000</v>
      </c>
    </row>
    <row r="606" spans="1:8" x14ac:dyDescent="0.3">
      <c r="A606" s="32">
        <v>44835</v>
      </c>
      <c r="B606">
        <v>2023</v>
      </c>
      <c r="C606" t="s">
        <v>70</v>
      </c>
      <c r="D606" t="s">
        <v>6</v>
      </c>
      <c r="E606" t="s">
        <v>50</v>
      </c>
      <c r="F606">
        <v>10113</v>
      </c>
      <c r="G606">
        <v>85000</v>
      </c>
      <c r="H606">
        <v>859605000</v>
      </c>
    </row>
    <row r="607" spans="1:8" x14ac:dyDescent="0.3">
      <c r="A607" s="32">
        <v>44835</v>
      </c>
      <c r="B607">
        <v>2023</v>
      </c>
      <c r="C607" t="s">
        <v>70</v>
      </c>
      <c r="D607" t="s">
        <v>6</v>
      </c>
      <c r="E607" t="s">
        <v>53</v>
      </c>
      <c r="F607">
        <v>5820</v>
      </c>
      <c r="G607">
        <v>85000</v>
      </c>
      <c r="H607">
        <v>494700000</v>
      </c>
    </row>
    <row r="608" spans="1:8" x14ac:dyDescent="0.3">
      <c r="A608" s="32">
        <v>44835</v>
      </c>
      <c r="B608">
        <v>2023</v>
      </c>
      <c r="C608" t="s">
        <v>70</v>
      </c>
      <c r="D608" t="s">
        <v>6</v>
      </c>
      <c r="E608" t="s">
        <v>52</v>
      </c>
      <c r="F608">
        <v>7356</v>
      </c>
      <c r="G608">
        <v>85000</v>
      </c>
      <c r="H608">
        <v>625260000</v>
      </c>
    </row>
    <row r="609" spans="1:8" x14ac:dyDescent="0.3">
      <c r="A609" s="32">
        <v>44835</v>
      </c>
      <c r="B609">
        <v>2023</v>
      </c>
      <c r="C609" t="s">
        <v>70</v>
      </c>
      <c r="D609" t="s">
        <v>6</v>
      </c>
      <c r="E609" t="s">
        <v>51</v>
      </c>
      <c r="F609">
        <v>3549</v>
      </c>
      <c r="G609">
        <v>85000</v>
      </c>
      <c r="H609">
        <v>301665000</v>
      </c>
    </row>
    <row r="610" spans="1:8" x14ac:dyDescent="0.3">
      <c r="A610" s="32">
        <v>44835</v>
      </c>
      <c r="B610">
        <v>2023</v>
      </c>
      <c r="C610" t="s">
        <v>70</v>
      </c>
      <c r="D610" t="s">
        <v>6</v>
      </c>
      <c r="E610" t="s">
        <v>47</v>
      </c>
      <c r="F610">
        <v>1968</v>
      </c>
      <c r="G610">
        <v>85000</v>
      </c>
      <c r="H610">
        <v>167280000</v>
      </c>
    </row>
    <row r="611" spans="1:8" x14ac:dyDescent="0.3">
      <c r="A611" s="32">
        <v>44835</v>
      </c>
      <c r="B611">
        <v>2023</v>
      </c>
      <c r="C611" t="s">
        <v>70</v>
      </c>
      <c r="D611" t="s">
        <v>6</v>
      </c>
      <c r="E611" t="s">
        <v>43</v>
      </c>
      <c r="F611">
        <v>1041</v>
      </c>
      <c r="G611">
        <v>85000</v>
      </c>
      <c r="H611">
        <v>88485000</v>
      </c>
    </row>
    <row r="612" spans="1:8" x14ac:dyDescent="0.3">
      <c r="A612" s="32">
        <v>44835</v>
      </c>
      <c r="B612">
        <v>2023</v>
      </c>
      <c r="C612" t="s">
        <v>70</v>
      </c>
      <c r="D612" t="s">
        <v>6</v>
      </c>
      <c r="E612" t="s">
        <v>57</v>
      </c>
      <c r="F612">
        <v>1047</v>
      </c>
      <c r="G612">
        <v>85000</v>
      </c>
      <c r="H612">
        <v>88995000</v>
      </c>
    </row>
    <row r="613" spans="1:8" x14ac:dyDescent="0.3">
      <c r="A613" s="32">
        <v>44835</v>
      </c>
      <c r="B613">
        <v>2023</v>
      </c>
      <c r="C613" t="s">
        <v>70</v>
      </c>
      <c r="D613" t="s">
        <v>6</v>
      </c>
      <c r="E613" t="s">
        <v>56</v>
      </c>
      <c r="F613">
        <v>1422</v>
      </c>
      <c r="G613">
        <v>85000</v>
      </c>
      <c r="H613">
        <v>120870000</v>
      </c>
    </row>
    <row r="614" spans="1:8" x14ac:dyDescent="0.3">
      <c r="A614" s="32">
        <v>44835</v>
      </c>
      <c r="B614">
        <v>2023</v>
      </c>
      <c r="C614" t="s">
        <v>70</v>
      </c>
      <c r="D614" t="s">
        <v>6</v>
      </c>
      <c r="E614" t="s">
        <v>55</v>
      </c>
      <c r="F614">
        <v>1111</v>
      </c>
      <c r="G614">
        <v>85000</v>
      </c>
      <c r="H614">
        <v>94435000</v>
      </c>
    </row>
    <row r="615" spans="1:8" x14ac:dyDescent="0.3">
      <c r="A615" s="32">
        <v>44835</v>
      </c>
      <c r="B615">
        <v>2023</v>
      </c>
      <c r="C615" t="s">
        <v>70</v>
      </c>
      <c r="D615" t="s">
        <v>6</v>
      </c>
      <c r="E615" t="s">
        <v>42</v>
      </c>
      <c r="F615">
        <v>4614</v>
      </c>
      <c r="G615">
        <v>85000</v>
      </c>
      <c r="H615">
        <v>392190000</v>
      </c>
    </row>
    <row r="616" spans="1:8" x14ac:dyDescent="0.3">
      <c r="A616" s="32">
        <v>45200</v>
      </c>
      <c r="B616">
        <v>2024</v>
      </c>
      <c r="C616" t="s">
        <v>70</v>
      </c>
      <c r="D616" t="s">
        <v>6</v>
      </c>
      <c r="E616" t="s">
        <v>54</v>
      </c>
      <c r="F616">
        <v>23968</v>
      </c>
      <c r="G616">
        <v>85000</v>
      </c>
      <c r="H616">
        <v>2037280000</v>
      </c>
    </row>
    <row r="617" spans="1:8" x14ac:dyDescent="0.3">
      <c r="A617" s="32">
        <v>45200</v>
      </c>
      <c r="B617">
        <v>2024</v>
      </c>
      <c r="C617" t="s">
        <v>70</v>
      </c>
      <c r="D617" t="s">
        <v>6</v>
      </c>
      <c r="E617" t="s">
        <v>53</v>
      </c>
      <c r="F617">
        <v>16309</v>
      </c>
      <c r="G617">
        <v>85000</v>
      </c>
      <c r="H617">
        <v>1386265000</v>
      </c>
    </row>
    <row r="618" spans="1:8" x14ac:dyDescent="0.3">
      <c r="A618" s="32">
        <v>45200</v>
      </c>
      <c r="B618">
        <v>2024</v>
      </c>
      <c r="C618" t="s">
        <v>70</v>
      </c>
      <c r="D618" t="s">
        <v>6</v>
      </c>
      <c r="E618" t="s">
        <v>52</v>
      </c>
      <c r="F618">
        <v>8375</v>
      </c>
      <c r="G618">
        <v>85000</v>
      </c>
      <c r="H618">
        <v>711875000</v>
      </c>
    </row>
    <row r="619" spans="1:8" x14ac:dyDescent="0.3">
      <c r="A619" s="32">
        <v>45200</v>
      </c>
      <c r="B619">
        <v>2024</v>
      </c>
      <c r="C619" t="s">
        <v>70</v>
      </c>
      <c r="D619" t="s">
        <v>6</v>
      </c>
      <c r="E619" t="s">
        <v>51</v>
      </c>
      <c r="F619">
        <v>8960</v>
      </c>
      <c r="G619">
        <v>85000</v>
      </c>
      <c r="H619">
        <v>761600000</v>
      </c>
    </row>
    <row r="620" spans="1:8" x14ac:dyDescent="0.3">
      <c r="A620" s="32">
        <v>45200</v>
      </c>
      <c r="B620">
        <v>2024</v>
      </c>
      <c r="C620" t="s">
        <v>70</v>
      </c>
      <c r="D620" t="s">
        <v>6</v>
      </c>
      <c r="E620" t="s">
        <v>50</v>
      </c>
      <c r="F620">
        <v>4487</v>
      </c>
      <c r="G620">
        <v>85000</v>
      </c>
      <c r="H620">
        <v>381395000</v>
      </c>
    </row>
    <row r="621" spans="1:8" x14ac:dyDescent="0.3">
      <c r="A621" s="32">
        <v>45200</v>
      </c>
      <c r="B621">
        <v>2024</v>
      </c>
      <c r="C621" t="s">
        <v>70</v>
      </c>
      <c r="D621" t="s">
        <v>6</v>
      </c>
      <c r="E621" t="s">
        <v>49</v>
      </c>
      <c r="F621">
        <v>1457</v>
      </c>
      <c r="G621">
        <v>85000</v>
      </c>
      <c r="H621">
        <v>123845000</v>
      </c>
    </row>
    <row r="622" spans="1:8" x14ac:dyDescent="0.3">
      <c r="A622" s="32">
        <v>45200</v>
      </c>
      <c r="B622">
        <v>2024</v>
      </c>
      <c r="C622" t="s">
        <v>70</v>
      </c>
      <c r="D622" t="s">
        <v>6</v>
      </c>
      <c r="E622" t="s">
        <v>48</v>
      </c>
      <c r="F622">
        <v>658</v>
      </c>
      <c r="G622">
        <v>85000</v>
      </c>
      <c r="H622">
        <v>55930000</v>
      </c>
    </row>
    <row r="623" spans="1:8" x14ac:dyDescent="0.3">
      <c r="A623" s="32">
        <v>45200</v>
      </c>
      <c r="B623">
        <v>2024</v>
      </c>
      <c r="C623" t="s">
        <v>70</v>
      </c>
      <c r="D623" t="s">
        <v>6</v>
      </c>
      <c r="E623" t="s">
        <v>47</v>
      </c>
      <c r="F623">
        <v>863</v>
      </c>
      <c r="G623">
        <v>85000</v>
      </c>
      <c r="H623">
        <v>73355000</v>
      </c>
    </row>
    <row r="624" spans="1:8" x14ac:dyDescent="0.3">
      <c r="A624" s="32">
        <v>45200</v>
      </c>
      <c r="B624">
        <v>2024</v>
      </c>
      <c r="C624" t="s">
        <v>70</v>
      </c>
      <c r="D624" t="s">
        <v>6</v>
      </c>
      <c r="E624" t="s">
        <v>46</v>
      </c>
      <c r="F624">
        <v>1157</v>
      </c>
      <c r="G624">
        <v>85000</v>
      </c>
      <c r="H624">
        <v>98345000</v>
      </c>
    </row>
    <row r="625" spans="1:8" x14ac:dyDescent="0.3">
      <c r="A625" s="32">
        <v>45200</v>
      </c>
      <c r="B625">
        <v>2024</v>
      </c>
      <c r="C625" t="s">
        <v>70</v>
      </c>
      <c r="D625" t="s">
        <v>6</v>
      </c>
      <c r="E625" t="s">
        <v>45</v>
      </c>
      <c r="F625">
        <v>227</v>
      </c>
      <c r="G625">
        <v>85000</v>
      </c>
      <c r="H625">
        <v>19295000</v>
      </c>
    </row>
    <row r="626" spans="1:8" x14ac:dyDescent="0.3">
      <c r="A626" s="32">
        <v>45200</v>
      </c>
      <c r="B626">
        <v>2024</v>
      </c>
      <c r="C626" t="s">
        <v>70</v>
      </c>
      <c r="D626" t="s">
        <v>6</v>
      </c>
      <c r="E626" t="s">
        <v>44</v>
      </c>
      <c r="F626">
        <v>389</v>
      </c>
      <c r="G626">
        <v>85000</v>
      </c>
      <c r="H626">
        <v>33065000</v>
      </c>
    </row>
    <row r="627" spans="1:8" x14ac:dyDescent="0.3">
      <c r="A627" s="32">
        <v>45200</v>
      </c>
      <c r="B627">
        <v>2024</v>
      </c>
      <c r="C627" t="s">
        <v>70</v>
      </c>
      <c r="D627" t="s">
        <v>6</v>
      </c>
      <c r="E627" t="s">
        <v>43</v>
      </c>
      <c r="F627">
        <v>681</v>
      </c>
      <c r="G627">
        <v>85000</v>
      </c>
      <c r="H627">
        <v>57885000</v>
      </c>
    </row>
    <row r="628" spans="1:8" x14ac:dyDescent="0.3">
      <c r="A628" s="32">
        <v>45200</v>
      </c>
      <c r="B628">
        <v>2024</v>
      </c>
      <c r="C628" t="s">
        <v>70</v>
      </c>
      <c r="D628" t="s">
        <v>6</v>
      </c>
      <c r="E628" t="s">
        <v>42</v>
      </c>
      <c r="F628">
        <v>7092</v>
      </c>
      <c r="G628">
        <v>85000</v>
      </c>
      <c r="H628">
        <v>602820000</v>
      </c>
    </row>
    <row r="629" spans="1:8" x14ac:dyDescent="0.3">
      <c r="A629" s="32">
        <v>44501</v>
      </c>
      <c r="B629">
        <v>2022</v>
      </c>
      <c r="C629" t="s">
        <v>70</v>
      </c>
      <c r="D629" t="s">
        <v>6</v>
      </c>
      <c r="E629" t="s">
        <v>48</v>
      </c>
      <c r="F629">
        <v>7493</v>
      </c>
      <c r="G629">
        <v>85000</v>
      </c>
      <c r="H629">
        <v>636905000</v>
      </c>
    </row>
    <row r="630" spans="1:8" x14ac:dyDescent="0.3">
      <c r="A630" s="32">
        <v>44501</v>
      </c>
      <c r="B630">
        <v>2022</v>
      </c>
      <c r="C630" t="s">
        <v>70</v>
      </c>
      <c r="D630" t="s">
        <v>6</v>
      </c>
      <c r="E630" t="s">
        <v>49</v>
      </c>
      <c r="F630">
        <v>5542</v>
      </c>
      <c r="G630">
        <v>85000</v>
      </c>
      <c r="H630">
        <v>471070000</v>
      </c>
    </row>
    <row r="631" spans="1:8" x14ac:dyDescent="0.3">
      <c r="A631" s="32">
        <v>44501</v>
      </c>
      <c r="B631">
        <v>2022</v>
      </c>
      <c r="C631" t="s">
        <v>70</v>
      </c>
      <c r="D631" t="s">
        <v>6</v>
      </c>
      <c r="E631" t="s">
        <v>50</v>
      </c>
      <c r="F631">
        <v>2077</v>
      </c>
      <c r="G631">
        <v>85000</v>
      </c>
      <c r="H631">
        <v>176545000</v>
      </c>
    </row>
    <row r="632" spans="1:8" x14ac:dyDescent="0.3">
      <c r="A632" s="32">
        <v>44501</v>
      </c>
      <c r="B632">
        <v>2022</v>
      </c>
      <c r="C632" t="s">
        <v>70</v>
      </c>
      <c r="D632" t="s">
        <v>6</v>
      </c>
      <c r="E632" t="s">
        <v>52</v>
      </c>
      <c r="F632">
        <v>2202</v>
      </c>
      <c r="G632">
        <v>85000</v>
      </c>
      <c r="H632">
        <v>187170000</v>
      </c>
    </row>
    <row r="633" spans="1:8" x14ac:dyDescent="0.3">
      <c r="A633" s="32">
        <v>44501</v>
      </c>
      <c r="B633">
        <v>2022</v>
      </c>
      <c r="C633" t="s">
        <v>70</v>
      </c>
      <c r="D633" t="s">
        <v>6</v>
      </c>
      <c r="E633" t="s">
        <v>57</v>
      </c>
      <c r="F633">
        <v>1688</v>
      </c>
      <c r="G633">
        <v>85000</v>
      </c>
      <c r="H633">
        <v>143480000</v>
      </c>
    </row>
    <row r="634" spans="1:8" x14ac:dyDescent="0.3">
      <c r="A634" s="32">
        <v>44501</v>
      </c>
      <c r="B634">
        <v>2022</v>
      </c>
      <c r="C634" t="s">
        <v>70</v>
      </c>
      <c r="D634" t="s">
        <v>6</v>
      </c>
      <c r="E634" t="s">
        <v>53</v>
      </c>
      <c r="F634">
        <v>522</v>
      </c>
      <c r="G634">
        <v>85000</v>
      </c>
      <c r="H634">
        <v>44370000</v>
      </c>
    </row>
    <row r="635" spans="1:8" x14ac:dyDescent="0.3">
      <c r="A635" s="32">
        <v>44501</v>
      </c>
      <c r="B635">
        <v>2022</v>
      </c>
      <c r="C635" t="s">
        <v>70</v>
      </c>
      <c r="D635" t="s">
        <v>6</v>
      </c>
      <c r="E635" t="s">
        <v>43</v>
      </c>
      <c r="F635">
        <v>780</v>
      </c>
      <c r="G635">
        <v>85000</v>
      </c>
      <c r="H635">
        <v>66300000</v>
      </c>
    </row>
    <row r="636" spans="1:8" x14ac:dyDescent="0.3">
      <c r="A636" s="32">
        <v>44501</v>
      </c>
      <c r="B636">
        <v>2022</v>
      </c>
      <c r="C636" t="s">
        <v>70</v>
      </c>
      <c r="D636" t="s">
        <v>6</v>
      </c>
      <c r="E636" t="s">
        <v>51</v>
      </c>
      <c r="F636">
        <v>728</v>
      </c>
      <c r="G636">
        <v>85000</v>
      </c>
      <c r="H636">
        <v>61880000</v>
      </c>
    </row>
    <row r="637" spans="1:8" x14ac:dyDescent="0.3">
      <c r="A637" s="32">
        <v>44501</v>
      </c>
      <c r="B637">
        <v>2022</v>
      </c>
      <c r="C637" t="s">
        <v>70</v>
      </c>
      <c r="D637" t="s">
        <v>6</v>
      </c>
      <c r="E637" t="s">
        <v>56</v>
      </c>
      <c r="F637">
        <v>912</v>
      </c>
      <c r="G637">
        <v>85000</v>
      </c>
      <c r="H637">
        <v>77520000</v>
      </c>
    </row>
    <row r="638" spans="1:8" x14ac:dyDescent="0.3">
      <c r="A638" s="32">
        <v>44501</v>
      </c>
      <c r="B638">
        <v>2022</v>
      </c>
      <c r="C638" t="s">
        <v>70</v>
      </c>
      <c r="D638" t="s">
        <v>6</v>
      </c>
      <c r="E638" t="s">
        <v>55</v>
      </c>
      <c r="F638">
        <v>273</v>
      </c>
      <c r="G638">
        <v>85000</v>
      </c>
      <c r="H638">
        <v>23205000</v>
      </c>
    </row>
    <row r="639" spans="1:8" x14ac:dyDescent="0.3">
      <c r="A639" s="32">
        <v>44501</v>
      </c>
      <c r="B639">
        <v>2022</v>
      </c>
      <c r="C639" t="s">
        <v>70</v>
      </c>
      <c r="D639" t="s">
        <v>6</v>
      </c>
      <c r="E639" t="s">
        <v>42</v>
      </c>
      <c r="F639">
        <v>2317</v>
      </c>
      <c r="G639">
        <v>85000</v>
      </c>
      <c r="H639">
        <v>196945000</v>
      </c>
    </row>
    <row r="640" spans="1:8" x14ac:dyDescent="0.3">
      <c r="A640" s="32">
        <v>44866</v>
      </c>
      <c r="B640">
        <v>2023</v>
      </c>
      <c r="C640" t="s">
        <v>70</v>
      </c>
      <c r="D640" t="s">
        <v>6</v>
      </c>
      <c r="E640" t="s">
        <v>54</v>
      </c>
      <c r="F640">
        <v>15797</v>
      </c>
      <c r="G640">
        <v>85000</v>
      </c>
      <c r="H640">
        <v>1342745000</v>
      </c>
    </row>
    <row r="641" spans="1:8" x14ac:dyDescent="0.3">
      <c r="A641" s="32">
        <v>44866</v>
      </c>
      <c r="B641">
        <v>2023</v>
      </c>
      <c r="C641" t="s">
        <v>70</v>
      </c>
      <c r="D641" t="s">
        <v>6</v>
      </c>
      <c r="E641" t="s">
        <v>49</v>
      </c>
      <c r="F641">
        <v>9068</v>
      </c>
      <c r="G641">
        <v>85000</v>
      </c>
      <c r="H641">
        <v>770780000</v>
      </c>
    </row>
    <row r="642" spans="1:8" x14ac:dyDescent="0.3">
      <c r="A642" s="32">
        <v>44866</v>
      </c>
      <c r="B642">
        <v>2023</v>
      </c>
      <c r="C642" t="s">
        <v>70</v>
      </c>
      <c r="D642" t="s">
        <v>6</v>
      </c>
      <c r="E642" t="s">
        <v>48</v>
      </c>
      <c r="F642">
        <v>9026</v>
      </c>
      <c r="G642">
        <v>85000</v>
      </c>
      <c r="H642">
        <v>767210000</v>
      </c>
    </row>
    <row r="643" spans="1:8" x14ac:dyDescent="0.3">
      <c r="A643" s="32">
        <v>44866</v>
      </c>
      <c r="B643">
        <v>2023</v>
      </c>
      <c r="C643" t="s">
        <v>70</v>
      </c>
      <c r="D643" t="s">
        <v>6</v>
      </c>
      <c r="E643" t="s">
        <v>50</v>
      </c>
      <c r="F643">
        <v>12446</v>
      </c>
      <c r="G643">
        <v>85000</v>
      </c>
      <c r="H643">
        <v>1057910000</v>
      </c>
    </row>
    <row r="644" spans="1:8" x14ac:dyDescent="0.3">
      <c r="A644" s="32">
        <v>44866</v>
      </c>
      <c r="B644">
        <v>2023</v>
      </c>
      <c r="C644" t="s">
        <v>70</v>
      </c>
      <c r="D644" t="s">
        <v>6</v>
      </c>
      <c r="E644" t="s">
        <v>53</v>
      </c>
      <c r="F644">
        <v>8147</v>
      </c>
      <c r="G644">
        <v>85000</v>
      </c>
      <c r="H644">
        <v>692495000</v>
      </c>
    </row>
    <row r="645" spans="1:8" x14ac:dyDescent="0.3">
      <c r="A645" s="32">
        <v>44866</v>
      </c>
      <c r="B645">
        <v>2023</v>
      </c>
      <c r="C645" t="s">
        <v>70</v>
      </c>
      <c r="D645" t="s">
        <v>6</v>
      </c>
      <c r="E645" t="s">
        <v>52</v>
      </c>
      <c r="F645">
        <v>7837</v>
      </c>
      <c r="G645">
        <v>85000</v>
      </c>
      <c r="H645">
        <v>666145000</v>
      </c>
    </row>
    <row r="646" spans="1:8" x14ac:dyDescent="0.3">
      <c r="A646" s="32">
        <v>44866</v>
      </c>
      <c r="B646">
        <v>2023</v>
      </c>
      <c r="C646" t="s">
        <v>70</v>
      </c>
      <c r="D646" t="s">
        <v>6</v>
      </c>
      <c r="E646" t="s">
        <v>51</v>
      </c>
      <c r="F646">
        <v>3057</v>
      </c>
      <c r="G646">
        <v>85000</v>
      </c>
      <c r="H646">
        <v>259845000</v>
      </c>
    </row>
    <row r="647" spans="1:8" x14ac:dyDescent="0.3">
      <c r="A647" s="32">
        <v>44866</v>
      </c>
      <c r="B647">
        <v>2023</v>
      </c>
      <c r="C647" t="s">
        <v>70</v>
      </c>
      <c r="D647" t="s">
        <v>6</v>
      </c>
      <c r="E647" t="s">
        <v>47</v>
      </c>
      <c r="F647">
        <v>1783</v>
      </c>
      <c r="G647">
        <v>85000</v>
      </c>
      <c r="H647">
        <v>151555000</v>
      </c>
    </row>
    <row r="648" spans="1:8" x14ac:dyDescent="0.3">
      <c r="A648" s="32">
        <v>44866</v>
      </c>
      <c r="B648">
        <v>2023</v>
      </c>
      <c r="C648" t="s">
        <v>70</v>
      </c>
      <c r="D648" t="s">
        <v>6</v>
      </c>
      <c r="E648" t="s">
        <v>43</v>
      </c>
      <c r="F648">
        <v>524</v>
      </c>
      <c r="G648">
        <v>85000</v>
      </c>
      <c r="H648">
        <v>44540000</v>
      </c>
    </row>
    <row r="649" spans="1:8" x14ac:dyDescent="0.3">
      <c r="A649" s="32">
        <v>44866</v>
      </c>
      <c r="B649">
        <v>2023</v>
      </c>
      <c r="C649" t="s">
        <v>70</v>
      </c>
      <c r="D649" t="s">
        <v>6</v>
      </c>
      <c r="E649" t="s">
        <v>57</v>
      </c>
      <c r="F649">
        <v>925</v>
      </c>
      <c r="G649">
        <v>85000</v>
      </c>
      <c r="H649">
        <v>78625000</v>
      </c>
    </row>
    <row r="650" spans="1:8" x14ac:dyDescent="0.3">
      <c r="A650" s="32">
        <v>44866</v>
      </c>
      <c r="B650">
        <v>2023</v>
      </c>
      <c r="C650" t="s">
        <v>70</v>
      </c>
      <c r="D650" t="s">
        <v>6</v>
      </c>
      <c r="E650" t="s">
        <v>56</v>
      </c>
      <c r="F650">
        <v>1216</v>
      </c>
      <c r="G650">
        <v>85000</v>
      </c>
      <c r="H650">
        <v>103360000</v>
      </c>
    </row>
    <row r="651" spans="1:8" x14ac:dyDescent="0.3">
      <c r="A651" s="32">
        <v>44866</v>
      </c>
      <c r="B651">
        <v>2023</v>
      </c>
      <c r="C651" t="s">
        <v>70</v>
      </c>
      <c r="D651" t="s">
        <v>6</v>
      </c>
      <c r="E651" t="s">
        <v>55</v>
      </c>
      <c r="F651">
        <v>1256</v>
      </c>
      <c r="G651">
        <v>85000</v>
      </c>
      <c r="H651">
        <v>106760000</v>
      </c>
    </row>
    <row r="652" spans="1:8" x14ac:dyDescent="0.3">
      <c r="A652" s="32">
        <v>44866</v>
      </c>
      <c r="B652">
        <v>2023</v>
      </c>
      <c r="C652" t="s">
        <v>70</v>
      </c>
      <c r="D652" t="s">
        <v>6</v>
      </c>
      <c r="E652" t="s">
        <v>42</v>
      </c>
      <c r="F652">
        <v>5693</v>
      </c>
      <c r="G652">
        <v>85000</v>
      </c>
      <c r="H652">
        <v>483905000</v>
      </c>
    </row>
    <row r="653" spans="1:8" x14ac:dyDescent="0.3">
      <c r="A653" s="32">
        <v>45231</v>
      </c>
      <c r="B653">
        <v>2024</v>
      </c>
      <c r="C653" t="s">
        <v>70</v>
      </c>
      <c r="D653" t="s">
        <v>6</v>
      </c>
      <c r="E653" t="s">
        <v>54</v>
      </c>
      <c r="F653">
        <v>29980</v>
      </c>
      <c r="G653">
        <v>85000</v>
      </c>
      <c r="H653">
        <v>2548300000</v>
      </c>
    </row>
    <row r="654" spans="1:8" x14ac:dyDescent="0.3">
      <c r="A654" s="32">
        <v>45231</v>
      </c>
      <c r="B654">
        <v>2024</v>
      </c>
      <c r="C654" t="s">
        <v>70</v>
      </c>
      <c r="D654" t="s">
        <v>6</v>
      </c>
      <c r="E654" t="s">
        <v>53</v>
      </c>
      <c r="F654">
        <v>18914</v>
      </c>
      <c r="G654">
        <v>85000</v>
      </c>
      <c r="H654">
        <v>1607690000</v>
      </c>
    </row>
    <row r="655" spans="1:8" x14ac:dyDescent="0.3">
      <c r="A655" s="32">
        <v>45231</v>
      </c>
      <c r="B655">
        <v>2024</v>
      </c>
      <c r="C655" t="s">
        <v>70</v>
      </c>
      <c r="D655" t="s">
        <v>6</v>
      </c>
      <c r="E655" t="s">
        <v>52</v>
      </c>
      <c r="F655">
        <v>9220</v>
      </c>
      <c r="G655">
        <v>85000</v>
      </c>
      <c r="H655">
        <v>783700000</v>
      </c>
    </row>
    <row r="656" spans="1:8" x14ac:dyDescent="0.3">
      <c r="A656" s="32">
        <v>45231</v>
      </c>
      <c r="B656">
        <v>2024</v>
      </c>
      <c r="C656" t="s">
        <v>70</v>
      </c>
      <c r="D656" t="s">
        <v>6</v>
      </c>
      <c r="E656" t="s">
        <v>51</v>
      </c>
      <c r="F656">
        <v>11769</v>
      </c>
      <c r="G656">
        <v>85000</v>
      </c>
      <c r="H656">
        <v>1000365000</v>
      </c>
    </row>
    <row r="657" spans="1:8" x14ac:dyDescent="0.3">
      <c r="A657" s="32">
        <v>45231</v>
      </c>
      <c r="B657">
        <v>2024</v>
      </c>
      <c r="C657" t="s">
        <v>70</v>
      </c>
      <c r="D657" t="s">
        <v>6</v>
      </c>
      <c r="E657" t="s">
        <v>50</v>
      </c>
      <c r="F657">
        <v>4638</v>
      </c>
      <c r="G657">
        <v>85000</v>
      </c>
      <c r="H657">
        <v>394230000</v>
      </c>
    </row>
    <row r="658" spans="1:8" x14ac:dyDescent="0.3">
      <c r="A658" s="32">
        <v>45231</v>
      </c>
      <c r="B658">
        <v>2024</v>
      </c>
      <c r="C658" t="s">
        <v>70</v>
      </c>
      <c r="D658" t="s">
        <v>6</v>
      </c>
      <c r="E658" t="s">
        <v>49</v>
      </c>
      <c r="F658">
        <v>1587</v>
      </c>
      <c r="G658">
        <v>85000</v>
      </c>
      <c r="H658">
        <v>134895000</v>
      </c>
    </row>
    <row r="659" spans="1:8" x14ac:dyDescent="0.3">
      <c r="A659" s="32">
        <v>45231</v>
      </c>
      <c r="B659">
        <v>2024</v>
      </c>
      <c r="C659" t="s">
        <v>70</v>
      </c>
      <c r="D659" t="s">
        <v>6</v>
      </c>
      <c r="E659" t="s">
        <v>48</v>
      </c>
      <c r="F659">
        <v>814</v>
      </c>
      <c r="G659">
        <v>85000</v>
      </c>
      <c r="H659">
        <v>69190000</v>
      </c>
    </row>
    <row r="660" spans="1:8" x14ac:dyDescent="0.3">
      <c r="A660" s="32">
        <v>45231</v>
      </c>
      <c r="B660">
        <v>2024</v>
      </c>
      <c r="C660" t="s">
        <v>70</v>
      </c>
      <c r="D660" t="s">
        <v>6</v>
      </c>
      <c r="E660" t="s">
        <v>47</v>
      </c>
      <c r="F660">
        <v>1281</v>
      </c>
      <c r="G660">
        <v>85000</v>
      </c>
      <c r="H660">
        <v>108885000</v>
      </c>
    </row>
    <row r="661" spans="1:8" x14ac:dyDescent="0.3">
      <c r="A661" s="32">
        <v>45231</v>
      </c>
      <c r="B661">
        <v>2024</v>
      </c>
      <c r="C661" t="s">
        <v>70</v>
      </c>
      <c r="D661" t="s">
        <v>6</v>
      </c>
      <c r="E661" t="s">
        <v>46</v>
      </c>
      <c r="F661">
        <v>1589</v>
      </c>
      <c r="G661">
        <v>85000</v>
      </c>
      <c r="H661">
        <v>135065000</v>
      </c>
    </row>
    <row r="662" spans="1:8" x14ac:dyDescent="0.3">
      <c r="A662" s="32">
        <v>45231</v>
      </c>
      <c r="B662">
        <v>2024</v>
      </c>
      <c r="C662" t="s">
        <v>70</v>
      </c>
      <c r="D662" t="s">
        <v>6</v>
      </c>
      <c r="E662" t="s">
        <v>45</v>
      </c>
      <c r="F662">
        <v>659</v>
      </c>
      <c r="G662">
        <v>85000</v>
      </c>
      <c r="H662">
        <v>56015000</v>
      </c>
    </row>
    <row r="663" spans="1:8" x14ac:dyDescent="0.3">
      <c r="A663" s="32">
        <v>45231</v>
      </c>
      <c r="B663">
        <v>2024</v>
      </c>
      <c r="C663" t="s">
        <v>70</v>
      </c>
      <c r="D663" t="s">
        <v>6</v>
      </c>
      <c r="E663" t="s">
        <v>44</v>
      </c>
      <c r="F663">
        <v>422</v>
      </c>
      <c r="G663">
        <v>85000</v>
      </c>
      <c r="H663">
        <v>35870000</v>
      </c>
    </row>
    <row r="664" spans="1:8" x14ac:dyDescent="0.3">
      <c r="A664" s="32">
        <v>45231</v>
      </c>
      <c r="B664">
        <v>2024</v>
      </c>
      <c r="C664" t="s">
        <v>70</v>
      </c>
      <c r="D664" t="s">
        <v>6</v>
      </c>
      <c r="E664" t="s">
        <v>43</v>
      </c>
      <c r="F664">
        <v>663</v>
      </c>
      <c r="G664">
        <v>85000</v>
      </c>
      <c r="H664">
        <v>56355000</v>
      </c>
    </row>
    <row r="665" spans="1:8" x14ac:dyDescent="0.3">
      <c r="A665" s="32">
        <v>45231</v>
      </c>
      <c r="B665">
        <v>2024</v>
      </c>
      <c r="C665" t="s">
        <v>70</v>
      </c>
      <c r="D665" t="s">
        <v>6</v>
      </c>
      <c r="E665" t="s">
        <v>42</v>
      </c>
      <c r="F665">
        <v>9707</v>
      </c>
      <c r="G665">
        <v>85000</v>
      </c>
      <c r="H665">
        <v>825095000</v>
      </c>
    </row>
    <row r="666" spans="1:8" x14ac:dyDescent="0.3">
      <c r="A666" s="32">
        <v>44531</v>
      </c>
      <c r="B666">
        <v>2022</v>
      </c>
      <c r="C666" t="s">
        <v>70</v>
      </c>
      <c r="D666" t="s">
        <v>6</v>
      </c>
      <c r="E666" t="s">
        <v>48</v>
      </c>
      <c r="F666">
        <v>6402</v>
      </c>
      <c r="G666">
        <v>85000</v>
      </c>
      <c r="H666">
        <v>544170000</v>
      </c>
    </row>
    <row r="667" spans="1:8" x14ac:dyDescent="0.3">
      <c r="A667" s="32">
        <v>44531</v>
      </c>
      <c r="B667">
        <v>2022</v>
      </c>
      <c r="C667" t="s">
        <v>70</v>
      </c>
      <c r="D667" t="s">
        <v>6</v>
      </c>
      <c r="E667" t="s">
        <v>49</v>
      </c>
      <c r="F667">
        <v>6184</v>
      </c>
      <c r="G667">
        <v>85000</v>
      </c>
      <c r="H667">
        <v>525640000</v>
      </c>
    </row>
    <row r="668" spans="1:8" x14ac:dyDescent="0.3">
      <c r="A668" s="32">
        <v>44531</v>
      </c>
      <c r="B668">
        <v>2022</v>
      </c>
      <c r="C668" t="s">
        <v>70</v>
      </c>
      <c r="D668" t="s">
        <v>6</v>
      </c>
      <c r="E668" t="s">
        <v>50</v>
      </c>
      <c r="F668">
        <v>3410</v>
      </c>
      <c r="G668">
        <v>85000</v>
      </c>
      <c r="H668">
        <v>289850000</v>
      </c>
    </row>
    <row r="669" spans="1:8" x14ac:dyDescent="0.3">
      <c r="A669" s="32">
        <v>44531</v>
      </c>
      <c r="B669">
        <v>2022</v>
      </c>
      <c r="C669" t="s">
        <v>70</v>
      </c>
      <c r="D669" t="s">
        <v>6</v>
      </c>
      <c r="E669" t="s">
        <v>52</v>
      </c>
      <c r="F669">
        <v>1813</v>
      </c>
      <c r="G669">
        <v>85000</v>
      </c>
      <c r="H669">
        <v>154105000</v>
      </c>
    </row>
    <row r="670" spans="1:8" x14ac:dyDescent="0.3">
      <c r="A670" s="32">
        <v>44531</v>
      </c>
      <c r="B670">
        <v>2022</v>
      </c>
      <c r="C670" t="s">
        <v>70</v>
      </c>
      <c r="D670" t="s">
        <v>6</v>
      </c>
      <c r="E670" t="s">
        <v>57</v>
      </c>
      <c r="F670">
        <v>1685</v>
      </c>
      <c r="G670">
        <v>85000</v>
      </c>
      <c r="H670">
        <v>143225000</v>
      </c>
    </row>
    <row r="671" spans="1:8" x14ac:dyDescent="0.3">
      <c r="A671" s="32">
        <v>44531</v>
      </c>
      <c r="B671">
        <v>2022</v>
      </c>
      <c r="C671" t="s">
        <v>70</v>
      </c>
      <c r="D671" t="s">
        <v>6</v>
      </c>
      <c r="E671" t="s">
        <v>54</v>
      </c>
      <c r="F671">
        <v>240</v>
      </c>
      <c r="G671">
        <v>85000</v>
      </c>
      <c r="H671">
        <v>20400000</v>
      </c>
    </row>
    <row r="672" spans="1:8" x14ac:dyDescent="0.3">
      <c r="A672" s="32">
        <v>44531</v>
      </c>
      <c r="B672">
        <v>2022</v>
      </c>
      <c r="C672" t="s">
        <v>70</v>
      </c>
      <c r="D672" t="s">
        <v>6</v>
      </c>
      <c r="E672" t="s">
        <v>53</v>
      </c>
      <c r="F672">
        <v>1119</v>
      </c>
      <c r="G672">
        <v>85000</v>
      </c>
      <c r="H672">
        <v>95115000</v>
      </c>
    </row>
    <row r="673" spans="1:8" x14ac:dyDescent="0.3">
      <c r="A673" s="32">
        <v>44531</v>
      </c>
      <c r="B673">
        <v>2022</v>
      </c>
      <c r="C673" t="s">
        <v>70</v>
      </c>
      <c r="D673" t="s">
        <v>6</v>
      </c>
      <c r="E673" t="s">
        <v>43</v>
      </c>
      <c r="F673">
        <v>835</v>
      </c>
      <c r="G673">
        <v>85000</v>
      </c>
      <c r="H673">
        <v>70975000</v>
      </c>
    </row>
    <row r="674" spans="1:8" x14ac:dyDescent="0.3">
      <c r="A674" s="32">
        <v>44531</v>
      </c>
      <c r="B674">
        <v>2022</v>
      </c>
      <c r="C674" t="s">
        <v>70</v>
      </c>
      <c r="D674" t="s">
        <v>6</v>
      </c>
      <c r="E674" t="s">
        <v>51</v>
      </c>
      <c r="F674">
        <v>642</v>
      </c>
      <c r="G674">
        <v>85000</v>
      </c>
      <c r="H674">
        <v>54570000</v>
      </c>
    </row>
    <row r="675" spans="1:8" x14ac:dyDescent="0.3">
      <c r="A675" s="32">
        <v>44531</v>
      </c>
      <c r="B675">
        <v>2022</v>
      </c>
      <c r="C675" t="s">
        <v>70</v>
      </c>
      <c r="D675" t="s">
        <v>6</v>
      </c>
      <c r="E675" t="s">
        <v>56</v>
      </c>
      <c r="F675">
        <v>1190</v>
      </c>
      <c r="G675">
        <v>85000</v>
      </c>
      <c r="H675">
        <v>101150000</v>
      </c>
    </row>
    <row r="676" spans="1:8" x14ac:dyDescent="0.3">
      <c r="A676" s="32">
        <v>44531</v>
      </c>
      <c r="B676">
        <v>2022</v>
      </c>
      <c r="C676" t="s">
        <v>70</v>
      </c>
      <c r="D676" t="s">
        <v>6</v>
      </c>
      <c r="E676" t="s">
        <v>55</v>
      </c>
      <c r="F676">
        <v>503</v>
      </c>
      <c r="G676">
        <v>85000</v>
      </c>
      <c r="H676">
        <v>42755000</v>
      </c>
    </row>
    <row r="677" spans="1:8" x14ac:dyDescent="0.3">
      <c r="A677" s="32">
        <v>44531</v>
      </c>
      <c r="B677">
        <v>2022</v>
      </c>
      <c r="C677" t="s">
        <v>70</v>
      </c>
      <c r="D677" t="s">
        <v>6</v>
      </c>
      <c r="E677" t="s">
        <v>42</v>
      </c>
      <c r="F677">
        <v>2603</v>
      </c>
      <c r="G677">
        <v>85000</v>
      </c>
      <c r="H677">
        <v>221255000</v>
      </c>
    </row>
    <row r="678" spans="1:8" x14ac:dyDescent="0.3">
      <c r="A678" s="32">
        <v>44896</v>
      </c>
      <c r="B678">
        <v>2023</v>
      </c>
      <c r="C678" t="s">
        <v>70</v>
      </c>
      <c r="D678" t="s">
        <v>6</v>
      </c>
      <c r="E678" t="s">
        <v>54</v>
      </c>
      <c r="F678">
        <v>16919</v>
      </c>
      <c r="G678">
        <v>85000</v>
      </c>
      <c r="H678">
        <v>1438115000</v>
      </c>
    </row>
    <row r="679" spans="1:8" x14ac:dyDescent="0.3">
      <c r="A679" s="32">
        <v>44896</v>
      </c>
      <c r="B679">
        <v>2023</v>
      </c>
      <c r="C679" t="s">
        <v>70</v>
      </c>
      <c r="D679" t="s">
        <v>6</v>
      </c>
      <c r="E679" t="s">
        <v>49</v>
      </c>
      <c r="F679">
        <v>5281</v>
      </c>
      <c r="G679">
        <v>85000</v>
      </c>
      <c r="H679">
        <v>448885000</v>
      </c>
    </row>
    <row r="680" spans="1:8" x14ac:dyDescent="0.3">
      <c r="A680" s="32">
        <v>44896</v>
      </c>
      <c r="B680">
        <v>2023</v>
      </c>
      <c r="C680" t="s">
        <v>70</v>
      </c>
      <c r="D680" t="s">
        <v>6</v>
      </c>
      <c r="E680" t="s">
        <v>48</v>
      </c>
      <c r="F680">
        <v>8100</v>
      </c>
      <c r="G680">
        <v>85000</v>
      </c>
      <c r="H680">
        <v>688500000</v>
      </c>
    </row>
    <row r="681" spans="1:8" x14ac:dyDescent="0.3">
      <c r="A681" s="32">
        <v>44896</v>
      </c>
      <c r="B681">
        <v>2023</v>
      </c>
      <c r="C681" t="s">
        <v>70</v>
      </c>
      <c r="D681" t="s">
        <v>6</v>
      </c>
      <c r="E681" t="s">
        <v>50</v>
      </c>
      <c r="F681">
        <v>4592</v>
      </c>
      <c r="G681">
        <v>85000</v>
      </c>
      <c r="H681">
        <v>390320000</v>
      </c>
    </row>
    <row r="682" spans="1:8" x14ac:dyDescent="0.3">
      <c r="A682" s="32">
        <v>44896</v>
      </c>
      <c r="B682">
        <v>2023</v>
      </c>
      <c r="C682" t="s">
        <v>70</v>
      </c>
      <c r="D682" t="s">
        <v>6</v>
      </c>
      <c r="E682" t="s">
        <v>53</v>
      </c>
      <c r="F682">
        <v>9363</v>
      </c>
      <c r="G682">
        <v>85000</v>
      </c>
      <c r="H682">
        <v>795855000</v>
      </c>
    </row>
    <row r="683" spans="1:8" x14ac:dyDescent="0.3">
      <c r="A683" s="32">
        <v>44896</v>
      </c>
      <c r="B683">
        <v>2023</v>
      </c>
      <c r="C683" t="s">
        <v>70</v>
      </c>
      <c r="D683" t="s">
        <v>6</v>
      </c>
      <c r="E683" t="s">
        <v>52</v>
      </c>
      <c r="F683">
        <v>7693</v>
      </c>
      <c r="G683">
        <v>85000</v>
      </c>
      <c r="H683">
        <v>653905000</v>
      </c>
    </row>
    <row r="684" spans="1:8" x14ac:dyDescent="0.3">
      <c r="A684" s="32">
        <v>44896</v>
      </c>
      <c r="B684">
        <v>2023</v>
      </c>
      <c r="C684" t="s">
        <v>70</v>
      </c>
      <c r="D684" t="s">
        <v>6</v>
      </c>
      <c r="E684" t="s">
        <v>51</v>
      </c>
      <c r="F684">
        <v>3240</v>
      </c>
      <c r="G684">
        <v>85000</v>
      </c>
      <c r="H684">
        <v>275400000</v>
      </c>
    </row>
    <row r="685" spans="1:8" x14ac:dyDescent="0.3">
      <c r="A685" s="32">
        <v>44896</v>
      </c>
      <c r="B685">
        <v>2023</v>
      </c>
      <c r="C685" t="s">
        <v>70</v>
      </c>
      <c r="D685" t="s">
        <v>6</v>
      </c>
      <c r="E685" t="s">
        <v>47</v>
      </c>
      <c r="F685">
        <v>1445</v>
      </c>
      <c r="G685">
        <v>85000</v>
      </c>
      <c r="H685">
        <v>122825000</v>
      </c>
    </row>
    <row r="686" spans="1:8" x14ac:dyDescent="0.3">
      <c r="A686" s="32">
        <v>44896</v>
      </c>
      <c r="B686">
        <v>2023</v>
      </c>
      <c r="C686" t="s">
        <v>70</v>
      </c>
      <c r="D686" t="s">
        <v>6</v>
      </c>
      <c r="E686" t="s">
        <v>43</v>
      </c>
      <c r="F686">
        <v>37</v>
      </c>
      <c r="G686">
        <v>85000</v>
      </c>
      <c r="H686">
        <v>3145000</v>
      </c>
    </row>
    <row r="687" spans="1:8" x14ac:dyDescent="0.3">
      <c r="A687" s="32">
        <v>44896</v>
      </c>
      <c r="B687">
        <v>2023</v>
      </c>
      <c r="C687" t="s">
        <v>70</v>
      </c>
      <c r="D687" t="s">
        <v>6</v>
      </c>
      <c r="E687" t="s">
        <v>57</v>
      </c>
      <c r="F687">
        <v>780</v>
      </c>
      <c r="G687">
        <v>85000</v>
      </c>
      <c r="H687">
        <v>66300000</v>
      </c>
    </row>
    <row r="688" spans="1:8" x14ac:dyDescent="0.3">
      <c r="A688" s="32">
        <v>44896</v>
      </c>
      <c r="B688">
        <v>2023</v>
      </c>
      <c r="C688" t="s">
        <v>70</v>
      </c>
      <c r="D688" t="s">
        <v>6</v>
      </c>
      <c r="E688" t="s">
        <v>56</v>
      </c>
      <c r="F688">
        <v>966</v>
      </c>
      <c r="G688">
        <v>85000</v>
      </c>
      <c r="H688">
        <v>82110000</v>
      </c>
    </row>
    <row r="689" spans="1:8" x14ac:dyDescent="0.3">
      <c r="A689" s="32">
        <v>44896</v>
      </c>
      <c r="B689">
        <v>2023</v>
      </c>
      <c r="C689" t="s">
        <v>70</v>
      </c>
      <c r="D689" t="s">
        <v>6</v>
      </c>
      <c r="E689" t="s">
        <v>55</v>
      </c>
      <c r="F689">
        <v>668</v>
      </c>
      <c r="G689">
        <v>85000</v>
      </c>
      <c r="H689">
        <v>56780000</v>
      </c>
    </row>
    <row r="690" spans="1:8" x14ac:dyDescent="0.3">
      <c r="A690" s="32">
        <v>44896</v>
      </c>
      <c r="B690">
        <v>2023</v>
      </c>
      <c r="C690" t="s">
        <v>70</v>
      </c>
      <c r="D690" t="s">
        <v>6</v>
      </c>
      <c r="E690" t="s">
        <v>42</v>
      </c>
      <c r="F690">
        <v>5557</v>
      </c>
      <c r="G690">
        <v>85000</v>
      </c>
      <c r="H690">
        <v>472345000</v>
      </c>
    </row>
    <row r="691" spans="1:8" x14ac:dyDescent="0.3">
      <c r="A691" s="32">
        <v>45261</v>
      </c>
      <c r="B691">
        <v>2024</v>
      </c>
      <c r="C691" t="s">
        <v>70</v>
      </c>
      <c r="D691" t="s">
        <v>6</v>
      </c>
      <c r="E691" t="s">
        <v>54</v>
      </c>
      <c r="F691">
        <v>30588</v>
      </c>
      <c r="G691">
        <v>85000</v>
      </c>
      <c r="H691">
        <v>2599980000</v>
      </c>
    </row>
    <row r="692" spans="1:8" x14ac:dyDescent="0.3">
      <c r="A692" s="32">
        <v>45261</v>
      </c>
      <c r="B692">
        <v>2024</v>
      </c>
      <c r="C692" t="s">
        <v>70</v>
      </c>
      <c r="D692" t="s">
        <v>6</v>
      </c>
      <c r="E692" t="s">
        <v>53</v>
      </c>
      <c r="F692">
        <v>12171</v>
      </c>
      <c r="G692">
        <v>85000</v>
      </c>
      <c r="H692">
        <v>1034535000</v>
      </c>
    </row>
    <row r="693" spans="1:8" x14ac:dyDescent="0.3">
      <c r="A693" s="32">
        <v>45261</v>
      </c>
      <c r="B693">
        <v>2024</v>
      </c>
      <c r="C693" t="s">
        <v>70</v>
      </c>
      <c r="D693" t="s">
        <v>6</v>
      </c>
      <c r="E693" t="s">
        <v>52</v>
      </c>
      <c r="F693">
        <v>6471</v>
      </c>
      <c r="G693">
        <v>85000</v>
      </c>
      <c r="H693">
        <v>550035000</v>
      </c>
    </row>
    <row r="694" spans="1:8" x14ac:dyDescent="0.3">
      <c r="A694" s="32">
        <v>45261</v>
      </c>
      <c r="B694">
        <v>2024</v>
      </c>
      <c r="C694" t="s">
        <v>70</v>
      </c>
      <c r="D694" t="s">
        <v>6</v>
      </c>
      <c r="E694" t="s">
        <v>51</v>
      </c>
      <c r="F694">
        <v>10292</v>
      </c>
      <c r="G694">
        <v>85000</v>
      </c>
      <c r="H694">
        <v>874820000</v>
      </c>
    </row>
    <row r="695" spans="1:8" x14ac:dyDescent="0.3">
      <c r="A695" s="32">
        <v>45261</v>
      </c>
      <c r="B695">
        <v>2024</v>
      </c>
      <c r="C695" t="s">
        <v>70</v>
      </c>
      <c r="D695" t="s">
        <v>6</v>
      </c>
      <c r="E695" t="s">
        <v>50</v>
      </c>
      <c r="F695">
        <v>3309</v>
      </c>
      <c r="G695">
        <v>85000</v>
      </c>
      <c r="H695">
        <v>281265000</v>
      </c>
    </row>
    <row r="696" spans="1:8" x14ac:dyDescent="0.3">
      <c r="A696" s="32">
        <v>45261</v>
      </c>
      <c r="B696">
        <v>2024</v>
      </c>
      <c r="C696" t="s">
        <v>70</v>
      </c>
      <c r="D696" t="s">
        <v>6</v>
      </c>
      <c r="E696" t="s">
        <v>49</v>
      </c>
      <c r="F696">
        <v>953</v>
      </c>
      <c r="G696">
        <v>85000</v>
      </c>
      <c r="H696">
        <v>81005000</v>
      </c>
    </row>
    <row r="697" spans="1:8" x14ac:dyDescent="0.3">
      <c r="A697" s="32">
        <v>45261</v>
      </c>
      <c r="B697">
        <v>2024</v>
      </c>
      <c r="C697" t="s">
        <v>70</v>
      </c>
      <c r="D697" t="s">
        <v>6</v>
      </c>
      <c r="E697" t="s">
        <v>48</v>
      </c>
      <c r="F697">
        <v>545</v>
      </c>
      <c r="G697">
        <v>85000</v>
      </c>
      <c r="H697">
        <v>46325000</v>
      </c>
    </row>
    <row r="698" spans="1:8" x14ac:dyDescent="0.3">
      <c r="A698" s="32">
        <v>45261</v>
      </c>
      <c r="B698">
        <v>2024</v>
      </c>
      <c r="C698" t="s">
        <v>70</v>
      </c>
      <c r="D698" t="s">
        <v>6</v>
      </c>
      <c r="E698" t="s">
        <v>47</v>
      </c>
      <c r="F698">
        <v>700</v>
      </c>
      <c r="G698">
        <v>85000</v>
      </c>
      <c r="H698">
        <v>59500000</v>
      </c>
    </row>
    <row r="699" spans="1:8" x14ac:dyDescent="0.3">
      <c r="A699" s="32">
        <v>45261</v>
      </c>
      <c r="B699">
        <v>2024</v>
      </c>
      <c r="C699" t="s">
        <v>70</v>
      </c>
      <c r="D699" t="s">
        <v>6</v>
      </c>
      <c r="E699" t="s">
        <v>46</v>
      </c>
      <c r="F699">
        <v>1200</v>
      </c>
      <c r="G699">
        <v>85000</v>
      </c>
      <c r="H699">
        <v>102000000</v>
      </c>
    </row>
    <row r="700" spans="1:8" x14ac:dyDescent="0.3">
      <c r="A700" s="32">
        <v>45261</v>
      </c>
      <c r="B700">
        <v>2024</v>
      </c>
      <c r="C700" t="s">
        <v>70</v>
      </c>
      <c r="D700" t="s">
        <v>6</v>
      </c>
      <c r="E700" t="s">
        <v>45</v>
      </c>
      <c r="F700">
        <v>241</v>
      </c>
      <c r="G700">
        <v>85000</v>
      </c>
      <c r="H700">
        <v>20485000</v>
      </c>
    </row>
    <row r="701" spans="1:8" x14ac:dyDescent="0.3">
      <c r="A701" s="32">
        <v>45261</v>
      </c>
      <c r="B701">
        <v>2024</v>
      </c>
      <c r="C701" t="s">
        <v>70</v>
      </c>
      <c r="D701" t="s">
        <v>6</v>
      </c>
      <c r="E701" t="s">
        <v>44</v>
      </c>
      <c r="F701">
        <v>660</v>
      </c>
      <c r="G701">
        <v>85000</v>
      </c>
      <c r="H701">
        <v>56100000</v>
      </c>
    </row>
    <row r="702" spans="1:8" x14ac:dyDescent="0.3">
      <c r="A702" s="32">
        <v>45261</v>
      </c>
      <c r="B702">
        <v>2024</v>
      </c>
      <c r="C702" t="s">
        <v>70</v>
      </c>
      <c r="D702" t="s">
        <v>6</v>
      </c>
      <c r="E702" t="s">
        <v>43</v>
      </c>
      <c r="F702">
        <v>673</v>
      </c>
      <c r="G702">
        <v>85000</v>
      </c>
      <c r="H702">
        <v>57205000</v>
      </c>
    </row>
    <row r="703" spans="1:8" x14ac:dyDescent="0.3">
      <c r="A703" s="32">
        <v>45261</v>
      </c>
      <c r="B703">
        <v>2024</v>
      </c>
      <c r="C703" t="s">
        <v>70</v>
      </c>
      <c r="D703" t="s">
        <v>6</v>
      </c>
      <c r="E703" t="s">
        <v>42</v>
      </c>
      <c r="F703">
        <v>7691</v>
      </c>
      <c r="G703">
        <v>85000</v>
      </c>
      <c r="H703">
        <v>653735000</v>
      </c>
    </row>
    <row r="704" spans="1:8" x14ac:dyDescent="0.3">
      <c r="A704" s="32">
        <v>44562</v>
      </c>
      <c r="B704">
        <v>2022</v>
      </c>
      <c r="C704" t="s">
        <v>69</v>
      </c>
      <c r="D704" t="s">
        <v>6</v>
      </c>
      <c r="E704" t="s">
        <v>48</v>
      </c>
      <c r="F704">
        <v>8238</v>
      </c>
      <c r="G704">
        <v>85000</v>
      </c>
      <c r="H704">
        <v>700230000</v>
      </c>
    </row>
    <row r="705" spans="1:8" x14ac:dyDescent="0.3">
      <c r="A705" s="32">
        <v>44562</v>
      </c>
      <c r="B705">
        <v>2022</v>
      </c>
      <c r="C705" t="s">
        <v>69</v>
      </c>
      <c r="D705" t="s">
        <v>6</v>
      </c>
      <c r="E705" t="s">
        <v>49</v>
      </c>
      <c r="F705">
        <v>5737</v>
      </c>
      <c r="G705">
        <v>85000</v>
      </c>
      <c r="H705">
        <v>487645000</v>
      </c>
    </row>
    <row r="706" spans="1:8" x14ac:dyDescent="0.3">
      <c r="A706" s="32">
        <v>44562</v>
      </c>
      <c r="B706">
        <v>2022</v>
      </c>
      <c r="C706" t="s">
        <v>69</v>
      </c>
      <c r="D706" t="s">
        <v>6</v>
      </c>
      <c r="E706" t="s">
        <v>50</v>
      </c>
      <c r="F706">
        <v>4366</v>
      </c>
      <c r="G706">
        <v>85000</v>
      </c>
      <c r="H706">
        <v>371110000</v>
      </c>
    </row>
    <row r="707" spans="1:8" x14ac:dyDescent="0.3">
      <c r="A707" s="32">
        <v>44562</v>
      </c>
      <c r="B707">
        <v>2022</v>
      </c>
      <c r="C707" t="s">
        <v>69</v>
      </c>
      <c r="D707" t="s">
        <v>6</v>
      </c>
      <c r="E707" t="s">
        <v>52</v>
      </c>
      <c r="F707">
        <v>1881</v>
      </c>
      <c r="G707">
        <v>85000</v>
      </c>
      <c r="H707">
        <v>159885000</v>
      </c>
    </row>
    <row r="708" spans="1:8" x14ac:dyDescent="0.3">
      <c r="A708" s="32">
        <v>44562</v>
      </c>
      <c r="B708">
        <v>2022</v>
      </c>
      <c r="C708" t="s">
        <v>69</v>
      </c>
      <c r="D708" t="s">
        <v>6</v>
      </c>
      <c r="E708" t="s">
        <v>57</v>
      </c>
      <c r="F708">
        <v>1691</v>
      </c>
      <c r="G708">
        <v>85000</v>
      </c>
      <c r="H708">
        <v>143735000</v>
      </c>
    </row>
    <row r="709" spans="1:8" x14ac:dyDescent="0.3">
      <c r="A709" s="32">
        <v>44562</v>
      </c>
      <c r="B709">
        <v>2022</v>
      </c>
      <c r="C709" t="s">
        <v>69</v>
      </c>
      <c r="D709" t="s">
        <v>6</v>
      </c>
      <c r="E709" t="s">
        <v>54</v>
      </c>
      <c r="F709">
        <v>1107</v>
      </c>
      <c r="G709">
        <v>85000</v>
      </c>
      <c r="H709">
        <v>94095000</v>
      </c>
    </row>
    <row r="710" spans="1:8" x14ac:dyDescent="0.3">
      <c r="A710" s="32">
        <v>44562</v>
      </c>
      <c r="B710">
        <v>2022</v>
      </c>
      <c r="C710" t="s">
        <v>69</v>
      </c>
      <c r="D710" t="s">
        <v>6</v>
      </c>
      <c r="E710" t="s">
        <v>53</v>
      </c>
      <c r="F710">
        <v>1155</v>
      </c>
      <c r="G710">
        <v>85000</v>
      </c>
      <c r="H710">
        <v>98175000</v>
      </c>
    </row>
    <row r="711" spans="1:8" x14ac:dyDescent="0.3">
      <c r="A711" s="32">
        <v>44562</v>
      </c>
      <c r="B711">
        <v>2022</v>
      </c>
      <c r="C711" t="s">
        <v>69</v>
      </c>
      <c r="D711" t="s">
        <v>6</v>
      </c>
      <c r="E711" t="s">
        <v>43</v>
      </c>
      <c r="F711">
        <v>673</v>
      </c>
      <c r="G711">
        <v>85000</v>
      </c>
      <c r="H711">
        <v>57205000</v>
      </c>
    </row>
    <row r="712" spans="1:8" x14ac:dyDescent="0.3">
      <c r="A712" s="32">
        <v>44562</v>
      </c>
      <c r="B712">
        <v>2022</v>
      </c>
      <c r="C712" t="s">
        <v>69</v>
      </c>
      <c r="D712" t="s">
        <v>6</v>
      </c>
      <c r="E712" t="s">
        <v>51</v>
      </c>
      <c r="F712">
        <v>612</v>
      </c>
      <c r="G712">
        <v>85000</v>
      </c>
      <c r="H712">
        <v>52020000</v>
      </c>
    </row>
    <row r="713" spans="1:8" x14ac:dyDescent="0.3">
      <c r="A713" s="32">
        <v>44562</v>
      </c>
      <c r="B713">
        <v>2022</v>
      </c>
      <c r="C713" t="s">
        <v>69</v>
      </c>
      <c r="D713" t="s">
        <v>6</v>
      </c>
      <c r="E713" t="s">
        <v>56</v>
      </c>
      <c r="F713">
        <v>1062</v>
      </c>
      <c r="G713">
        <v>85000</v>
      </c>
      <c r="H713">
        <v>90270000</v>
      </c>
    </row>
    <row r="714" spans="1:8" x14ac:dyDescent="0.3">
      <c r="A714" s="32">
        <v>44562</v>
      </c>
      <c r="B714">
        <v>2022</v>
      </c>
      <c r="C714" t="s">
        <v>69</v>
      </c>
      <c r="D714" t="s">
        <v>6</v>
      </c>
      <c r="E714" t="s">
        <v>55</v>
      </c>
      <c r="F714">
        <v>535</v>
      </c>
      <c r="G714">
        <v>85000</v>
      </c>
      <c r="H714">
        <v>45475000</v>
      </c>
    </row>
    <row r="715" spans="1:8" x14ac:dyDescent="0.3">
      <c r="A715" s="32">
        <v>44562</v>
      </c>
      <c r="B715">
        <v>2022</v>
      </c>
      <c r="C715" t="s">
        <v>69</v>
      </c>
      <c r="D715" t="s">
        <v>6</v>
      </c>
      <c r="E715" t="s">
        <v>42</v>
      </c>
      <c r="F715">
        <v>3065</v>
      </c>
      <c r="G715">
        <v>85000</v>
      </c>
      <c r="H715">
        <v>260525000</v>
      </c>
    </row>
    <row r="716" spans="1:8" x14ac:dyDescent="0.3">
      <c r="A716" s="32">
        <v>44927</v>
      </c>
      <c r="B716">
        <v>2023</v>
      </c>
      <c r="C716" t="s">
        <v>69</v>
      </c>
      <c r="D716" t="s">
        <v>6</v>
      </c>
      <c r="E716" t="s">
        <v>54</v>
      </c>
      <c r="F716">
        <v>20148</v>
      </c>
      <c r="G716">
        <v>85000</v>
      </c>
      <c r="H716">
        <v>1712580000</v>
      </c>
    </row>
    <row r="717" spans="1:8" x14ac:dyDescent="0.3">
      <c r="A717" s="32">
        <v>44927</v>
      </c>
      <c r="B717">
        <v>2023</v>
      </c>
      <c r="C717" t="s">
        <v>69</v>
      </c>
      <c r="D717" t="s">
        <v>6</v>
      </c>
      <c r="E717" t="s">
        <v>49</v>
      </c>
      <c r="F717">
        <v>4407</v>
      </c>
      <c r="G717">
        <v>85000</v>
      </c>
      <c r="H717">
        <v>374595000</v>
      </c>
    </row>
    <row r="718" spans="1:8" x14ac:dyDescent="0.3">
      <c r="A718" s="32">
        <v>44927</v>
      </c>
      <c r="B718">
        <v>2023</v>
      </c>
      <c r="C718" t="s">
        <v>69</v>
      </c>
      <c r="D718" t="s">
        <v>6</v>
      </c>
      <c r="E718" t="s">
        <v>48</v>
      </c>
      <c r="F718">
        <v>6399</v>
      </c>
      <c r="G718">
        <v>85000</v>
      </c>
      <c r="H718">
        <v>543915000</v>
      </c>
    </row>
    <row r="719" spans="1:8" x14ac:dyDescent="0.3">
      <c r="A719" s="32">
        <v>44927</v>
      </c>
      <c r="B719">
        <v>2023</v>
      </c>
      <c r="C719" t="s">
        <v>69</v>
      </c>
      <c r="D719" t="s">
        <v>6</v>
      </c>
      <c r="E719" t="s">
        <v>50</v>
      </c>
      <c r="F719">
        <v>4456</v>
      </c>
      <c r="G719">
        <v>85000</v>
      </c>
      <c r="H719">
        <v>378760000</v>
      </c>
    </row>
    <row r="720" spans="1:8" x14ac:dyDescent="0.3">
      <c r="A720" s="32">
        <v>44927</v>
      </c>
      <c r="B720">
        <v>2023</v>
      </c>
      <c r="C720" t="s">
        <v>69</v>
      </c>
      <c r="D720" t="s">
        <v>6</v>
      </c>
      <c r="E720" t="s">
        <v>53</v>
      </c>
      <c r="F720">
        <v>10462</v>
      </c>
      <c r="G720">
        <v>85000</v>
      </c>
      <c r="H720">
        <v>889270000</v>
      </c>
    </row>
    <row r="721" spans="1:8" x14ac:dyDescent="0.3">
      <c r="A721" s="32">
        <v>44927</v>
      </c>
      <c r="B721">
        <v>2023</v>
      </c>
      <c r="C721" t="s">
        <v>69</v>
      </c>
      <c r="D721" t="s">
        <v>6</v>
      </c>
      <c r="E721" t="s">
        <v>52</v>
      </c>
      <c r="F721">
        <v>9224</v>
      </c>
      <c r="G721">
        <v>85000</v>
      </c>
      <c r="H721">
        <v>784040000</v>
      </c>
    </row>
    <row r="722" spans="1:8" x14ac:dyDescent="0.3">
      <c r="A722" s="32">
        <v>44927</v>
      </c>
      <c r="B722">
        <v>2023</v>
      </c>
      <c r="C722" t="s">
        <v>69</v>
      </c>
      <c r="D722" t="s">
        <v>6</v>
      </c>
      <c r="E722" t="s">
        <v>51</v>
      </c>
      <c r="F722">
        <v>2252</v>
      </c>
      <c r="G722">
        <v>85000</v>
      </c>
      <c r="H722">
        <v>191420000</v>
      </c>
    </row>
    <row r="723" spans="1:8" x14ac:dyDescent="0.3">
      <c r="A723" s="32">
        <v>44927</v>
      </c>
      <c r="B723">
        <v>2023</v>
      </c>
      <c r="C723" t="s">
        <v>69</v>
      </c>
      <c r="D723" t="s">
        <v>6</v>
      </c>
      <c r="E723" t="s">
        <v>47</v>
      </c>
      <c r="F723">
        <v>1265</v>
      </c>
      <c r="G723">
        <v>85000</v>
      </c>
      <c r="H723">
        <v>107525000</v>
      </c>
    </row>
    <row r="724" spans="1:8" x14ac:dyDescent="0.3">
      <c r="A724" s="32">
        <v>44927</v>
      </c>
      <c r="B724">
        <v>2023</v>
      </c>
      <c r="C724" t="s">
        <v>69</v>
      </c>
      <c r="D724" t="s">
        <v>6</v>
      </c>
      <c r="E724" t="s">
        <v>43</v>
      </c>
      <c r="F724">
        <v>14</v>
      </c>
      <c r="G724">
        <v>85000</v>
      </c>
      <c r="H724">
        <v>1190000</v>
      </c>
    </row>
    <row r="725" spans="1:8" x14ac:dyDescent="0.3">
      <c r="A725" s="32">
        <v>44927</v>
      </c>
      <c r="B725">
        <v>2023</v>
      </c>
      <c r="C725" t="s">
        <v>69</v>
      </c>
      <c r="D725" t="s">
        <v>6</v>
      </c>
      <c r="E725" t="s">
        <v>57</v>
      </c>
      <c r="F725">
        <v>717</v>
      </c>
      <c r="G725">
        <v>85000</v>
      </c>
      <c r="H725">
        <v>60945000</v>
      </c>
    </row>
    <row r="726" spans="1:8" x14ac:dyDescent="0.3">
      <c r="A726" s="32">
        <v>44927</v>
      </c>
      <c r="B726">
        <v>2023</v>
      </c>
      <c r="C726" t="s">
        <v>69</v>
      </c>
      <c r="D726" t="s">
        <v>6</v>
      </c>
      <c r="E726" t="s">
        <v>56</v>
      </c>
      <c r="F726">
        <v>571</v>
      </c>
      <c r="G726">
        <v>85000</v>
      </c>
      <c r="H726">
        <v>48535000</v>
      </c>
    </row>
    <row r="727" spans="1:8" x14ac:dyDescent="0.3">
      <c r="A727" s="32">
        <v>44927</v>
      </c>
      <c r="B727">
        <v>2023</v>
      </c>
      <c r="C727" t="s">
        <v>69</v>
      </c>
      <c r="D727" t="s">
        <v>6</v>
      </c>
      <c r="E727" t="s">
        <v>55</v>
      </c>
      <c r="F727">
        <v>522</v>
      </c>
      <c r="G727">
        <v>85000</v>
      </c>
      <c r="H727">
        <v>44370000</v>
      </c>
    </row>
    <row r="728" spans="1:8" x14ac:dyDescent="0.3">
      <c r="A728" s="32">
        <v>44927</v>
      </c>
      <c r="B728">
        <v>2023</v>
      </c>
      <c r="C728" t="s">
        <v>69</v>
      </c>
      <c r="D728" t="s">
        <v>6</v>
      </c>
      <c r="E728" t="s">
        <v>42</v>
      </c>
      <c r="F728">
        <v>4241</v>
      </c>
      <c r="G728">
        <v>85000</v>
      </c>
      <c r="H728">
        <v>360485000</v>
      </c>
    </row>
    <row r="729" spans="1:8" x14ac:dyDescent="0.3">
      <c r="A729" s="32">
        <v>45292</v>
      </c>
      <c r="B729">
        <v>2024</v>
      </c>
      <c r="C729" t="s">
        <v>69</v>
      </c>
      <c r="D729" t="s">
        <v>6</v>
      </c>
      <c r="E729" t="s">
        <v>54</v>
      </c>
      <c r="F729">
        <v>32275</v>
      </c>
      <c r="G729">
        <v>85000</v>
      </c>
      <c r="H729">
        <v>2743375000</v>
      </c>
    </row>
    <row r="730" spans="1:8" x14ac:dyDescent="0.3">
      <c r="A730" s="32">
        <v>45292</v>
      </c>
      <c r="B730">
        <v>2024</v>
      </c>
      <c r="C730" t="s">
        <v>69</v>
      </c>
      <c r="D730" t="s">
        <v>6</v>
      </c>
      <c r="E730" t="s">
        <v>53</v>
      </c>
      <c r="F730">
        <v>15153</v>
      </c>
      <c r="G730">
        <v>85000</v>
      </c>
      <c r="H730">
        <v>1288005000</v>
      </c>
    </row>
    <row r="731" spans="1:8" x14ac:dyDescent="0.3">
      <c r="A731" s="32">
        <v>45292</v>
      </c>
      <c r="B731">
        <v>2024</v>
      </c>
      <c r="C731" t="s">
        <v>69</v>
      </c>
      <c r="D731" t="s">
        <v>6</v>
      </c>
      <c r="E731" t="s">
        <v>52</v>
      </c>
      <c r="F731">
        <v>9244</v>
      </c>
      <c r="G731">
        <v>85000</v>
      </c>
      <c r="H731">
        <v>785740000</v>
      </c>
    </row>
    <row r="732" spans="1:8" x14ac:dyDescent="0.3">
      <c r="A732" s="32">
        <v>45292</v>
      </c>
      <c r="B732">
        <v>2024</v>
      </c>
      <c r="C732" t="s">
        <v>69</v>
      </c>
      <c r="D732" t="s">
        <v>6</v>
      </c>
      <c r="E732" t="s">
        <v>51</v>
      </c>
      <c r="F732">
        <v>10753</v>
      </c>
      <c r="G732">
        <v>85000</v>
      </c>
      <c r="H732">
        <v>914005000</v>
      </c>
    </row>
    <row r="733" spans="1:8" x14ac:dyDescent="0.3">
      <c r="A733" s="32">
        <v>45292</v>
      </c>
      <c r="B733">
        <v>2024</v>
      </c>
      <c r="C733" t="s">
        <v>69</v>
      </c>
      <c r="D733" t="s">
        <v>6</v>
      </c>
      <c r="E733" t="s">
        <v>50</v>
      </c>
      <c r="F733">
        <v>2505</v>
      </c>
      <c r="G733">
        <v>85000</v>
      </c>
      <c r="H733">
        <v>212925000</v>
      </c>
    </row>
    <row r="734" spans="1:8" x14ac:dyDescent="0.3">
      <c r="A734" s="32">
        <v>45292</v>
      </c>
      <c r="B734">
        <v>2024</v>
      </c>
      <c r="C734" t="s">
        <v>69</v>
      </c>
      <c r="D734" t="s">
        <v>6</v>
      </c>
      <c r="E734" t="s">
        <v>49</v>
      </c>
      <c r="F734">
        <v>675</v>
      </c>
      <c r="G734">
        <v>85000</v>
      </c>
      <c r="H734">
        <v>57375000</v>
      </c>
    </row>
    <row r="735" spans="1:8" x14ac:dyDescent="0.3">
      <c r="A735" s="32">
        <v>45292</v>
      </c>
      <c r="B735">
        <v>2024</v>
      </c>
      <c r="C735" t="s">
        <v>69</v>
      </c>
      <c r="D735" t="s">
        <v>6</v>
      </c>
      <c r="E735" t="s">
        <v>48</v>
      </c>
      <c r="F735">
        <v>413</v>
      </c>
      <c r="G735">
        <v>85000</v>
      </c>
      <c r="H735">
        <v>35105000</v>
      </c>
    </row>
    <row r="736" spans="1:8" x14ac:dyDescent="0.3">
      <c r="A736" s="32">
        <v>45292</v>
      </c>
      <c r="B736">
        <v>2024</v>
      </c>
      <c r="C736" t="s">
        <v>69</v>
      </c>
      <c r="D736" t="s">
        <v>6</v>
      </c>
      <c r="E736" t="s">
        <v>47</v>
      </c>
      <c r="F736">
        <v>574</v>
      </c>
      <c r="G736">
        <v>85000</v>
      </c>
      <c r="H736">
        <v>48790000</v>
      </c>
    </row>
    <row r="737" spans="1:8" x14ac:dyDescent="0.3">
      <c r="A737" s="32">
        <v>45292</v>
      </c>
      <c r="B737">
        <v>2024</v>
      </c>
      <c r="C737" t="s">
        <v>69</v>
      </c>
      <c r="D737" t="s">
        <v>6</v>
      </c>
      <c r="E737" t="s">
        <v>46</v>
      </c>
      <c r="F737">
        <v>1469</v>
      </c>
      <c r="G737">
        <v>85000</v>
      </c>
      <c r="H737">
        <v>124865000</v>
      </c>
    </row>
    <row r="738" spans="1:8" x14ac:dyDescent="0.3">
      <c r="A738" s="32">
        <v>45292</v>
      </c>
      <c r="B738">
        <v>2024</v>
      </c>
      <c r="C738" t="s">
        <v>69</v>
      </c>
      <c r="D738" t="s">
        <v>6</v>
      </c>
      <c r="E738" t="s">
        <v>45</v>
      </c>
      <c r="F738">
        <v>284</v>
      </c>
      <c r="G738">
        <v>85000</v>
      </c>
      <c r="H738">
        <v>24140000</v>
      </c>
    </row>
    <row r="739" spans="1:8" x14ac:dyDescent="0.3">
      <c r="A739" s="32">
        <v>45292</v>
      </c>
      <c r="B739">
        <v>2024</v>
      </c>
      <c r="C739" t="s">
        <v>69</v>
      </c>
      <c r="D739" t="s">
        <v>6</v>
      </c>
      <c r="E739" t="s">
        <v>44</v>
      </c>
      <c r="F739">
        <v>810</v>
      </c>
      <c r="G739">
        <v>85000</v>
      </c>
      <c r="H739">
        <v>68850000</v>
      </c>
    </row>
    <row r="740" spans="1:8" x14ac:dyDescent="0.3">
      <c r="A740" s="32">
        <v>45292</v>
      </c>
      <c r="B740">
        <v>2024</v>
      </c>
      <c r="C740" t="s">
        <v>69</v>
      </c>
      <c r="D740" t="s">
        <v>6</v>
      </c>
      <c r="E740" t="s">
        <v>43</v>
      </c>
      <c r="F740">
        <v>524</v>
      </c>
      <c r="G740">
        <v>85000</v>
      </c>
      <c r="H740">
        <v>44540000</v>
      </c>
    </row>
    <row r="741" spans="1:8" x14ac:dyDescent="0.3">
      <c r="A741" s="32">
        <v>45292</v>
      </c>
      <c r="B741">
        <v>2024</v>
      </c>
      <c r="C741" t="s">
        <v>69</v>
      </c>
      <c r="D741" t="s">
        <v>6</v>
      </c>
      <c r="E741" t="s">
        <v>42</v>
      </c>
      <c r="F741">
        <v>6664</v>
      </c>
      <c r="G741">
        <v>85000</v>
      </c>
      <c r="H741">
        <v>566440000</v>
      </c>
    </row>
    <row r="742" spans="1:8" x14ac:dyDescent="0.3">
      <c r="A742" s="32">
        <v>44593</v>
      </c>
      <c r="B742">
        <v>2022</v>
      </c>
      <c r="C742" t="s">
        <v>69</v>
      </c>
      <c r="D742" t="s">
        <v>6</v>
      </c>
      <c r="E742" t="s">
        <v>48</v>
      </c>
      <c r="F742">
        <v>7773</v>
      </c>
      <c r="G742">
        <v>85000</v>
      </c>
      <c r="H742">
        <v>660705000</v>
      </c>
    </row>
    <row r="743" spans="1:8" x14ac:dyDescent="0.3">
      <c r="A743" s="32">
        <v>44593</v>
      </c>
      <c r="B743">
        <v>2022</v>
      </c>
      <c r="C743" t="s">
        <v>69</v>
      </c>
      <c r="D743" t="s">
        <v>6</v>
      </c>
      <c r="E743" t="s">
        <v>49</v>
      </c>
      <c r="F743">
        <v>6122</v>
      </c>
      <c r="G743">
        <v>85000</v>
      </c>
      <c r="H743">
        <v>520370000</v>
      </c>
    </row>
    <row r="744" spans="1:8" x14ac:dyDescent="0.3">
      <c r="A744" s="32">
        <v>44593</v>
      </c>
      <c r="B744">
        <v>2022</v>
      </c>
      <c r="C744" t="s">
        <v>69</v>
      </c>
      <c r="D744" t="s">
        <v>6</v>
      </c>
      <c r="E744" t="s">
        <v>50</v>
      </c>
      <c r="F744">
        <v>4431</v>
      </c>
      <c r="G744">
        <v>85000</v>
      </c>
      <c r="H744">
        <v>376635000</v>
      </c>
    </row>
    <row r="745" spans="1:8" x14ac:dyDescent="0.3">
      <c r="A745" s="32">
        <v>44593</v>
      </c>
      <c r="B745">
        <v>2022</v>
      </c>
      <c r="C745" t="s">
        <v>69</v>
      </c>
      <c r="D745" t="s">
        <v>6</v>
      </c>
      <c r="E745" t="s">
        <v>52</v>
      </c>
      <c r="F745">
        <v>2232</v>
      </c>
      <c r="G745">
        <v>85000</v>
      </c>
      <c r="H745">
        <v>189720000</v>
      </c>
    </row>
    <row r="746" spans="1:8" x14ac:dyDescent="0.3">
      <c r="A746" s="32">
        <v>44593</v>
      </c>
      <c r="B746">
        <v>2022</v>
      </c>
      <c r="C746" t="s">
        <v>69</v>
      </c>
      <c r="D746" t="s">
        <v>6</v>
      </c>
      <c r="E746" t="s">
        <v>57</v>
      </c>
      <c r="F746">
        <v>1428</v>
      </c>
      <c r="G746">
        <v>85000</v>
      </c>
      <c r="H746">
        <v>121380000</v>
      </c>
    </row>
    <row r="747" spans="1:8" x14ac:dyDescent="0.3">
      <c r="A747" s="32">
        <v>44593</v>
      </c>
      <c r="B747">
        <v>2022</v>
      </c>
      <c r="C747" t="s">
        <v>69</v>
      </c>
      <c r="D747" t="s">
        <v>6</v>
      </c>
      <c r="E747" t="s">
        <v>54</v>
      </c>
      <c r="F747">
        <v>3911</v>
      </c>
      <c r="G747">
        <v>85000</v>
      </c>
      <c r="H747">
        <v>332435000</v>
      </c>
    </row>
    <row r="748" spans="1:8" x14ac:dyDescent="0.3">
      <c r="A748" s="32">
        <v>44593</v>
      </c>
      <c r="B748">
        <v>2022</v>
      </c>
      <c r="C748" t="s">
        <v>69</v>
      </c>
      <c r="D748" t="s">
        <v>6</v>
      </c>
      <c r="E748" t="s">
        <v>53</v>
      </c>
      <c r="F748">
        <v>1560</v>
      </c>
      <c r="G748">
        <v>85000</v>
      </c>
      <c r="H748">
        <v>132600000</v>
      </c>
    </row>
    <row r="749" spans="1:8" x14ac:dyDescent="0.3">
      <c r="A749" s="32">
        <v>44593</v>
      </c>
      <c r="B749">
        <v>2022</v>
      </c>
      <c r="C749" t="s">
        <v>69</v>
      </c>
      <c r="D749" t="s">
        <v>6</v>
      </c>
      <c r="E749" t="s">
        <v>43</v>
      </c>
      <c r="F749">
        <v>1128</v>
      </c>
      <c r="G749">
        <v>85000</v>
      </c>
      <c r="H749">
        <v>95880000</v>
      </c>
    </row>
    <row r="750" spans="1:8" x14ac:dyDescent="0.3">
      <c r="A750" s="32">
        <v>44593</v>
      </c>
      <c r="B750">
        <v>2022</v>
      </c>
      <c r="C750" t="s">
        <v>69</v>
      </c>
      <c r="D750" t="s">
        <v>6</v>
      </c>
      <c r="E750" t="s">
        <v>51</v>
      </c>
      <c r="F750">
        <v>1372</v>
      </c>
      <c r="G750">
        <v>85000</v>
      </c>
      <c r="H750">
        <v>116620000</v>
      </c>
    </row>
    <row r="751" spans="1:8" x14ac:dyDescent="0.3">
      <c r="A751" s="32">
        <v>44593</v>
      </c>
      <c r="B751">
        <v>2022</v>
      </c>
      <c r="C751" t="s">
        <v>69</v>
      </c>
      <c r="D751" t="s">
        <v>6</v>
      </c>
      <c r="E751" t="s">
        <v>56</v>
      </c>
      <c r="F751">
        <v>1149</v>
      </c>
      <c r="G751">
        <v>85000</v>
      </c>
      <c r="H751">
        <v>97665000</v>
      </c>
    </row>
    <row r="752" spans="1:8" x14ac:dyDescent="0.3">
      <c r="A752" s="32">
        <v>44593</v>
      </c>
      <c r="B752">
        <v>2022</v>
      </c>
      <c r="C752" t="s">
        <v>69</v>
      </c>
      <c r="D752" t="s">
        <v>6</v>
      </c>
      <c r="E752" t="s">
        <v>55</v>
      </c>
      <c r="F752">
        <v>583</v>
      </c>
      <c r="G752">
        <v>85000</v>
      </c>
      <c r="H752">
        <v>49555000</v>
      </c>
    </row>
    <row r="753" spans="1:8" x14ac:dyDescent="0.3">
      <c r="A753" s="32">
        <v>44593</v>
      </c>
      <c r="B753">
        <v>2022</v>
      </c>
      <c r="C753" t="s">
        <v>69</v>
      </c>
      <c r="D753" t="s">
        <v>6</v>
      </c>
      <c r="E753" t="s">
        <v>42</v>
      </c>
      <c r="F753">
        <v>4033</v>
      </c>
      <c r="G753">
        <v>85000</v>
      </c>
      <c r="H753">
        <v>342805000</v>
      </c>
    </row>
    <row r="754" spans="1:8" x14ac:dyDescent="0.3">
      <c r="A754" s="32">
        <v>44958</v>
      </c>
      <c r="B754">
        <v>2023</v>
      </c>
      <c r="C754" t="s">
        <v>69</v>
      </c>
      <c r="D754" t="s">
        <v>6</v>
      </c>
      <c r="E754" t="s">
        <v>54</v>
      </c>
      <c r="F754">
        <v>17762</v>
      </c>
      <c r="G754">
        <v>85000</v>
      </c>
      <c r="H754">
        <v>1509770000</v>
      </c>
    </row>
    <row r="755" spans="1:8" x14ac:dyDescent="0.3">
      <c r="A755" s="32">
        <v>44958</v>
      </c>
      <c r="B755">
        <v>2023</v>
      </c>
      <c r="C755" t="s">
        <v>69</v>
      </c>
      <c r="D755" t="s">
        <v>6</v>
      </c>
      <c r="E755" t="s">
        <v>49</v>
      </c>
      <c r="F755">
        <v>3848</v>
      </c>
      <c r="G755">
        <v>85000</v>
      </c>
      <c r="H755">
        <v>327080000</v>
      </c>
    </row>
    <row r="756" spans="1:8" x14ac:dyDescent="0.3">
      <c r="A756" s="32">
        <v>44958</v>
      </c>
      <c r="B756">
        <v>2023</v>
      </c>
      <c r="C756" t="s">
        <v>69</v>
      </c>
      <c r="D756" t="s">
        <v>6</v>
      </c>
      <c r="E756" t="s">
        <v>48</v>
      </c>
      <c r="F756">
        <v>5863</v>
      </c>
      <c r="G756">
        <v>85000</v>
      </c>
      <c r="H756">
        <v>498355000</v>
      </c>
    </row>
    <row r="757" spans="1:8" x14ac:dyDescent="0.3">
      <c r="A757" s="32">
        <v>44958</v>
      </c>
      <c r="B757">
        <v>2023</v>
      </c>
      <c r="C757" t="s">
        <v>69</v>
      </c>
      <c r="D757" t="s">
        <v>6</v>
      </c>
      <c r="E757" t="s">
        <v>50</v>
      </c>
      <c r="F757">
        <v>6003</v>
      </c>
      <c r="G757">
        <v>85000</v>
      </c>
      <c r="H757">
        <v>510255000</v>
      </c>
    </row>
    <row r="758" spans="1:8" x14ac:dyDescent="0.3">
      <c r="A758" s="32">
        <v>44958</v>
      </c>
      <c r="B758">
        <v>2023</v>
      </c>
      <c r="C758" t="s">
        <v>69</v>
      </c>
      <c r="D758" t="s">
        <v>6</v>
      </c>
      <c r="E758" t="s">
        <v>53</v>
      </c>
      <c r="F758">
        <v>12671</v>
      </c>
      <c r="G758">
        <v>85000</v>
      </c>
      <c r="H758">
        <v>1077035000</v>
      </c>
    </row>
    <row r="759" spans="1:8" x14ac:dyDescent="0.3">
      <c r="A759" s="32">
        <v>44958</v>
      </c>
      <c r="B759">
        <v>2023</v>
      </c>
      <c r="C759" t="s">
        <v>69</v>
      </c>
      <c r="D759" t="s">
        <v>6</v>
      </c>
      <c r="E759" t="s">
        <v>52</v>
      </c>
      <c r="F759">
        <v>10069</v>
      </c>
      <c r="G759">
        <v>85000</v>
      </c>
      <c r="H759">
        <v>855865000</v>
      </c>
    </row>
    <row r="760" spans="1:8" x14ac:dyDescent="0.3">
      <c r="A760" s="32">
        <v>44958</v>
      </c>
      <c r="B760">
        <v>2023</v>
      </c>
      <c r="C760" t="s">
        <v>69</v>
      </c>
      <c r="D760" t="s">
        <v>6</v>
      </c>
      <c r="E760" t="s">
        <v>51</v>
      </c>
      <c r="F760">
        <v>2537</v>
      </c>
      <c r="G760">
        <v>85000</v>
      </c>
      <c r="H760">
        <v>215645000</v>
      </c>
    </row>
    <row r="761" spans="1:8" x14ac:dyDescent="0.3">
      <c r="A761" s="32">
        <v>44958</v>
      </c>
      <c r="B761">
        <v>2023</v>
      </c>
      <c r="C761" t="s">
        <v>69</v>
      </c>
      <c r="D761" t="s">
        <v>6</v>
      </c>
      <c r="E761" t="s">
        <v>47</v>
      </c>
      <c r="F761">
        <v>1232</v>
      </c>
      <c r="G761">
        <v>85000</v>
      </c>
      <c r="H761">
        <v>104720000</v>
      </c>
    </row>
    <row r="762" spans="1:8" x14ac:dyDescent="0.3">
      <c r="A762" s="32">
        <v>44958</v>
      </c>
      <c r="B762">
        <v>2023</v>
      </c>
      <c r="C762" t="s">
        <v>69</v>
      </c>
      <c r="D762" t="s">
        <v>6</v>
      </c>
      <c r="E762" t="s">
        <v>43</v>
      </c>
      <c r="F762">
        <v>79</v>
      </c>
      <c r="G762">
        <v>85000</v>
      </c>
      <c r="H762">
        <v>6715000</v>
      </c>
    </row>
    <row r="763" spans="1:8" x14ac:dyDescent="0.3">
      <c r="A763" s="32">
        <v>44958</v>
      </c>
      <c r="B763">
        <v>2023</v>
      </c>
      <c r="C763" t="s">
        <v>69</v>
      </c>
      <c r="D763" t="s">
        <v>6</v>
      </c>
      <c r="E763" t="s">
        <v>57</v>
      </c>
      <c r="F763">
        <v>488</v>
      </c>
      <c r="G763">
        <v>85000</v>
      </c>
      <c r="H763">
        <v>41480000</v>
      </c>
    </row>
    <row r="764" spans="1:8" x14ac:dyDescent="0.3">
      <c r="A764" s="32">
        <v>44958</v>
      </c>
      <c r="B764">
        <v>2023</v>
      </c>
      <c r="C764" t="s">
        <v>69</v>
      </c>
      <c r="D764" t="s">
        <v>6</v>
      </c>
      <c r="E764" t="s">
        <v>56</v>
      </c>
      <c r="F764">
        <v>337</v>
      </c>
      <c r="G764">
        <v>85000</v>
      </c>
      <c r="H764">
        <v>28645000</v>
      </c>
    </row>
    <row r="765" spans="1:8" x14ac:dyDescent="0.3">
      <c r="A765" s="32">
        <v>44958</v>
      </c>
      <c r="B765">
        <v>2023</v>
      </c>
      <c r="C765" t="s">
        <v>69</v>
      </c>
      <c r="D765" t="s">
        <v>6</v>
      </c>
      <c r="E765" t="s">
        <v>55</v>
      </c>
      <c r="F765">
        <v>308</v>
      </c>
      <c r="G765">
        <v>85000</v>
      </c>
      <c r="H765">
        <v>26180000</v>
      </c>
    </row>
    <row r="766" spans="1:8" x14ac:dyDescent="0.3">
      <c r="A766" s="32">
        <v>44958</v>
      </c>
      <c r="B766">
        <v>2023</v>
      </c>
      <c r="C766" t="s">
        <v>69</v>
      </c>
      <c r="D766" t="s">
        <v>6</v>
      </c>
      <c r="E766" t="s">
        <v>42</v>
      </c>
      <c r="F766">
        <v>4874</v>
      </c>
      <c r="G766">
        <v>85000</v>
      </c>
      <c r="H766">
        <v>414290000</v>
      </c>
    </row>
    <row r="767" spans="1:8" x14ac:dyDescent="0.3">
      <c r="A767" s="32">
        <v>45323</v>
      </c>
      <c r="B767">
        <v>2024</v>
      </c>
      <c r="C767" t="s">
        <v>69</v>
      </c>
      <c r="D767" t="s">
        <v>6</v>
      </c>
      <c r="E767" t="s">
        <v>54</v>
      </c>
      <c r="F767">
        <v>33967</v>
      </c>
      <c r="G767">
        <v>85000</v>
      </c>
      <c r="H767">
        <v>2887195000</v>
      </c>
    </row>
    <row r="768" spans="1:8" x14ac:dyDescent="0.3">
      <c r="A768" s="32">
        <v>45323</v>
      </c>
      <c r="B768">
        <v>2024</v>
      </c>
      <c r="C768" t="s">
        <v>69</v>
      </c>
      <c r="D768" t="s">
        <v>6</v>
      </c>
      <c r="E768" t="s">
        <v>53</v>
      </c>
      <c r="F768">
        <v>14431</v>
      </c>
      <c r="G768">
        <v>85000</v>
      </c>
      <c r="H768">
        <v>1226635000</v>
      </c>
    </row>
    <row r="769" spans="1:8" x14ac:dyDescent="0.3">
      <c r="A769" s="32">
        <v>45323</v>
      </c>
      <c r="B769">
        <v>2024</v>
      </c>
      <c r="C769" t="s">
        <v>69</v>
      </c>
      <c r="D769" t="s">
        <v>6</v>
      </c>
      <c r="E769" t="s">
        <v>52</v>
      </c>
      <c r="F769">
        <v>8957</v>
      </c>
      <c r="G769">
        <v>85000</v>
      </c>
      <c r="H769">
        <v>761345000</v>
      </c>
    </row>
    <row r="770" spans="1:8" x14ac:dyDescent="0.3">
      <c r="A770" s="32">
        <v>45323</v>
      </c>
      <c r="B770">
        <v>2024</v>
      </c>
      <c r="C770" t="s">
        <v>69</v>
      </c>
      <c r="D770" t="s">
        <v>6</v>
      </c>
      <c r="E770" t="s">
        <v>51</v>
      </c>
      <c r="F770">
        <v>11603</v>
      </c>
      <c r="G770">
        <v>85000</v>
      </c>
      <c r="H770">
        <v>986255000</v>
      </c>
    </row>
    <row r="771" spans="1:8" x14ac:dyDescent="0.3">
      <c r="A771" s="32">
        <v>45323</v>
      </c>
      <c r="B771">
        <v>2024</v>
      </c>
      <c r="C771" t="s">
        <v>69</v>
      </c>
      <c r="D771" t="s">
        <v>6</v>
      </c>
      <c r="E771" t="s">
        <v>50</v>
      </c>
      <c r="F771">
        <v>2577</v>
      </c>
      <c r="G771">
        <v>85000</v>
      </c>
      <c r="H771">
        <v>219045000</v>
      </c>
    </row>
    <row r="772" spans="1:8" x14ac:dyDescent="0.3">
      <c r="A772" s="32">
        <v>45323</v>
      </c>
      <c r="B772">
        <v>2024</v>
      </c>
      <c r="C772" t="s">
        <v>69</v>
      </c>
      <c r="D772" t="s">
        <v>6</v>
      </c>
      <c r="E772" t="s">
        <v>49</v>
      </c>
      <c r="F772">
        <v>652</v>
      </c>
      <c r="G772">
        <v>85000</v>
      </c>
      <c r="H772">
        <v>55420000</v>
      </c>
    </row>
    <row r="773" spans="1:8" x14ac:dyDescent="0.3">
      <c r="A773" s="32">
        <v>45323</v>
      </c>
      <c r="B773">
        <v>2024</v>
      </c>
      <c r="C773" t="s">
        <v>69</v>
      </c>
      <c r="D773" t="s">
        <v>6</v>
      </c>
      <c r="E773" t="s">
        <v>48</v>
      </c>
      <c r="F773">
        <v>323</v>
      </c>
      <c r="G773">
        <v>85000</v>
      </c>
      <c r="H773">
        <v>27455000</v>
      </c>
    </row>
    <row r="774" spans="1:8" x14ac:dyDescent="0.3">
      <c r="A774" s="32">
        <v>45323</v>
      </c>
      <c r="B774">
        <v>2024</v>
      </c>
      <c r="C774" t="s">
        <v>69</v>
      </c>
      <c r="D774" t="s">
        <v>6</v>
      </c>
      <c r="E774" t="s">
        <v>47</v>
      </c>
      <c r="F774">
        <v>649</v>
      </c>
      <c r="G774">
        <v>85000</v>
      </c>
      <c r="H774">
        <v>55165000</v>
      </c>
    </row>
    <row r="775" spans="1:8" x14ac:dyDescent="0.3">
      <c r="A775" s="32">
        <v>45323</v>
      </c>
      <c r="B775">
        <v>2024</v>
      </c>
      <c r="C775" t="s">
        <v>69</v>
      </c>
      <c r="D775" t="s">
        <v>6</v>
      </c>
      <c r="E775" t="s">
        <v>46</v>
      </c>
      <c r="F775">
        <v>1334</v>
      </c>
      <c r="G775">
        <v>85000</v>
      </c>
      <c r="H775">
        <v>113390000</v>
      </c>
    </row>
    <row r="776" spans="1:8" x14ac:dyDescent="0.3">
      <c r="A776" s="32">
        <v>45323</v>
      </c>
      <c r="B776">
        <v>2024</v>
      </c>
      <c r="C776" t="s">
        <v>69</v>
      </c>
      <c r="D776" t="s">
        <v>6</v>
      </c>
      <c r="E776" t="s">
        <v>45</v>
      </c>
      <c r="F776">
        <v>219</v>
      </c>
      <c r="G776">
        <v>85000</v>
      </c>
      <c r="H776">
        <v>18615000</v>
      </c>
    </row>
    <row r="777" spans="1:8" x14ac:dyDescent="0.3">
      <c r="A777" s="32">
        <v>45323</v>
      </c>
      <c r="B777">
        <v>2024</v>
      </c>
      <c r="C777" t="s">
        <v>69</v>
      </c>
      <c r="D777" t="s">
        <v>6</v>
      </c>
      <c r="E777" t="s">
        <v>44</v>
      </c>
      <c r="F777">
        <v>624</v>
      </c>
      <c r="G777">
        <v>85000</v>
      </c>
      <c r="H777">
        <v>53040000</v>
      </c>
    </row>
    <row r="778" spans="1:8" x14ac:dyDescent="0.3">
      <c r="A778" s="32">
        <v>45323</v>
      </c>
      <c r="B778">
        <v>2024</v>
      </c>
      <c r="C778" t="s">
        <v>69</v>
      </c>
      <c r="D778" t="s">
        <v>6</v>
      </c>
      <c r="E778" t="s">
        <v>43</v>
      </c>
      <c r="F778">
        <v>473</v>
      </c>
      <c r="G778">
        <v>85000</v>
      </c>
      <c r="H778">
        <v>40205000</v>
      </c>
    </row>
    <row r="779" spans="1:8" x14ac:dyDescent="0.3">
      <c r="A779" s="32">
        <v>45323</v>
      </c>
      <c r="B779">
        <v>2024</v>
      </c>
      <c r="C779" t="s">
        <v>69</v>
      </c>
      <c r="D779" t="s">
        <v>6</v>
      </c>
      <c r="E779" t="s">
        <v>42</v>
      </c>
      <c r="F779">
        <v>6154</v>
      </c>
      <c r="G779">
        <v>85000</v>
      </c>
      <c r="H779">
        <v>523090000</v>
      </c>
    </row>
    <row r="780" spans="1:8" x14ac:dyDescent="0.3">
      <c r="A780" s="32">
        <v>44621</v>
      </c>
      <c r="B780">
        <v>2022</v>
      </c>
      <c r="C780" t="s">
        <v>69</v>
      </c>
      <c r="D780" t="s">
        <v>6</v>
      </c>
      <c r="E780" t="s">
        <v>48</v>
      </c>
      <c r="F780">
        <v>13652</v>
      </c>
      <c r="G780">
        <v>85000</v>
      </c>
      <c r="H780">
        <v>1160420000</v>
      </c>
    </row>
    <row r="781" spans="1:8" x14ac:dyDescent="0.3">
      <c r="A781" s="32">
        <v>44621</v>
      </c>
      <c r="B781">
        <v>2022</v>
      </c>
      <c r="C781" t="s">
        <v>69</v>
      </c>
      <c r="D781" t="s">
        <v>6</v>
      </c>
      <c r="E781" t="s">
        <v>49</v>
      </c>
      <c r="F781">
        <v>8586</v>
      </c>
      <c r="G781">
        <v>85000</v>
      </c>
      <c r="H781">
        <v>729810000</v>
      </c>
    </row>
    <row r="782" spans="1:8" x14ac:dyDescent="0.3">
      <c r="A782" s="32">
        <v>44621</v>
      </c>
      <c r="B782">
        <v>2022</v>
      </c>
      <c r="C782" t="s">
        <v>69</v>
      </c>
      <c r="D782" t="s">
        <v>6</v>
      </c>
      <c r="E782" t="s">
        <v>50</v>
      </c>
      <c r="F782">
        <v>6666</v>
      </c>
      <c r="G782">
        <v>85000</v>
      </c>
      <c r="H782">
        <v>566610000</v>
      </c>
    </row>
    <row r="783" spans="1:8" x14ac:dyDescent="0.3">
      <c r="A783" s="32">
        <v>44621</v>
      </c>
      <c r="B783">
        <v>2022</v>
      </c>
      <c r="C783" t="s">
        <v>69</v>
      </c>
      <c r="D783" t="s">
        <v>6</v>
      </c>
      <c r="E783" t="s">
        <v>52</v>
      </c>
      <c r="F783">
        <v>2232</v>
      </c>
      <c r="G783">
        <v>85000</v>
      </c>
      <c r="H783">
        <v>189720000</v>
      </c>
    </row>
    <row r="784" spans="1:8" x14ac:dyDescent="0.3">
      <c r="A784" s="32">
        <v>44621</v>
      </c>
      <c r="B784">
        <v>2022</v>
      </c>
      <c r="C784" t="s">
        <v>69</v>
      </c>
      <c r="D784" t="s">
        <v>6</v>
      </c>
      <c r="E784" t="s">
        <v>57</v>
      </c>
      <c r="F784">
        <v>2065</v>
      </c>
      <c r="G784">
        <v>85000</v>
      </c>
      <c r="H784">
        <v>175525000</v>
      </c>
    </row>
    <row r="785" spans="1:8" x14ac:dyDescent="0.3">
      <c r="A785" s="32">
        <v>44621</v>
      </c>
      <c r="B785">
        <v>2022</v>
      </c>
      <c r="C785" t="s">
        <v>69</v>
      </c>
      <c r="D785" t="s">
        <v>6</v>
      </c>
      <c r="E785" t="s">
        <v>54</v>
      </c>
      <c r="F785">
        <v>9143</v>
      </c>
      <c r="G785">
        <v>85000</v>
      </c>
      <c r="H785">
        <v>777155000</v>
      </c>
    </row>
    <row r="786" spans="1:8" x14ac:dyDescent="0.3">
      <c r="A786" s="32">
        <v>44621</v>
      </c>
      <c r="B786">
        <v>2022</v>
      </c>
      <c r="C786" t="s">
        <v>69</v>
      </c>
      <c r="D786" t="s">
        <v>6</v>
      </c>
      <c r="E786" t="s">
        <v>53</v>
      </c>
      <c r="F786">
        <v>2391</v>
      </c>
      <c r="G786">
        <v>85000</v>
      </c>
      <c r="H786">
        <v>203235000</v>
      </c>
    </row>
    <row r="787" spans="1:8" x14ac:dyDescent="0.3">
      <c r="A787" s="32">
        <v>44621</v>
      </c>
      <c r="B787">
        <v>2022</v>
      </c>
      <c r="C787" t="s">
        <v>69</v>
      </c>
      <c r="D787" t="s">
        <v>6</v>
      </c>
      <c r="E787" t="s">
        <v>43</v>
      </c>
      <c r="F787">
        <v>1413</v>
      </c>
      <c r="G787">
        <v>85000</v>
      </c>
      <c r="H787">
        <v>120105000</v>
      </c>
    </row>
    <row r="788" spans="1:8" x14ac:dyDescent="0.3">
      <c r="A788" s="32">
        <v>44621</v>
      </c>
      <c r="B788">
        <v>2022</v>
      </c>
      <c r="C788" t="s">
        <v>69</v>
      </c>
      <c r="D788" t="s">
        <v>6</v>
      </c>
      <c r="E788" t="s">
        <v>51</v>
      </c>
      <c r="F788">
        <v>855</v>
      </c>
      <c r="G788">
        <v>85000</v>
      </c>
      <c r="H788">
        <v>72675000</v>
      </c>
    </row>
    <row r="789" spans="1:8" x14ac:dyDescent="0.3">
      <c r="A789" s="32">
        <v>44621</v>
      </c>
      <c r="B789">
        <v>2022</v>
      </c>
      <c r="C789" t="s">
        <v>69</v>
      </c>
      <c r="D789" t="s">
        <v>6</v>
      </c>
      <c r="E789" t="s">
        <v>56</v>
      </c>
      <c r="F789">
        <v>1013</v>
      </c>
      <c r="G789">
        <v>85000</v>
      </c>
      <c r="H789">
        <v>86105000</v>
      </c>
    </row>
    <row r="790" spans="1:8" x14ac:dyDescent="0.3">
      <c r="A790" s="32">
        <v>44621</v>
      </c>
      <c r="B790">
        <v>2022</v>
      </c>
      <c r="C790" t="s">
        <v>69</v>
      </c>
      <c r="D790" t="s">
        <v>6</v>
      </c>
      <c r="E790" t="s">
        <v>55</v>
      </c>
      <c r="F790">
        <v>1052</v>
      </c>
      <c r="G790">
        <v>85000</v>
      </c>
      <c r="H790">
        <v>89420000</v>
      </c>
    </row>
    <row r="791" spans="1:8" x14ac:dyDescent="0.3">
      <c r="A791" s="32">
        <v>44621</v>
      </c>
      <c r="B791">
        <v>2022</v>
      </c>
      <c r="C791" t="s">
        <v>69</v>
      </c>
      <c r="D791" t="s">
        <v>6</v>
      </c>
      <c r="E791" t="s">
        <v>42</v>
      </c>
      <c r="F791">
        <v>5330</v>
      </c>
      <c r="G791">
        <v>85000</v>
      </c>
      <c r="H791">
        <v>453050000</v>
      </c>
    </row>
    <row r="792" spans="1:8" x14ac:dyDescent="0.3">
      <c r="A792" s="32">
        <v>44986</v>
      </c>
      <c r="B792">
        <v>2023</v>
      </c>
      <c r="C792" t="s">
        <v>69</v>
      </c>
      <c r="D792" t="s">
        <v>6</v>
      </c>
      <c r="E792" t="s">
        <v>54</v>
      </c>
      <c r="F792">
        <v>22398</v>
      </c>
      <c r="G792">
        <v>85000</v>
      </c>
      <c r="H792">
        <v>1903830000</v>
      </c>
    </row>
    <row r="793" spans="1:8" x14ac:dyDescent="0.3">
      <c r="A793" s="32">
        <v>44986</v>
      </c>
      <c r="B793">
        <v>2023</v>
      </c>
      <c r="C793" t="s">
        <v>69</v>
      </c>
      <c r="D793" t="s">
        <v>6</v>
      </c>
      <c r="E793" t="s">
        <v>49</v>
      </c>
      <c r="F793">
        <v>4509</v>
      </c>
      <c r="G793">
        <v>85000</v>
      </c>
      <c r="H793">
        <v>383265000</v>
      </c>
    </row>
    <row r="794" spans="1:8" x14ac:dyDescent="0.3">
      <c r="A794" s="32">
        <v>44986</v>
      </c>
      <c r="B794">
        <v>2023</v>
      </c>
      <c r="C794" t="s">
        <v>69</v>
      </c>
      <c r="D794" t="s">
        <v>6</v>
      </c>
      <c r="E794" t="s">
        <v>48</v>
      </c>
      <c r="F794">
        <v>6661</v>
      </c>
      <c r="G794">
        <v>85000</v>
      </c>
      <c r="H794">
        <v>566185000</v>
      </c>
    </row>
    <row r="795" spans="1:8" x14ac:dyDescent="0.3">
      <c r="A795" s="32">
        <v>44986</v>
      </c>
      <c r="B795">
        <v>2023</v>
      </c>
      <c r="C795" t="s">
        <v>69</v>
      </c>
      <c r="D795" t="s">
        <v>6</v>
      </c>
      <c r="E795" t="s">
        <v>50</v>
      </c>
      <c r="F795">
        <v>9736</v>
      </c>
      <c r="G795">
        <v>85000</v>
      </c>
      <c r="H795">
        <v>827560000</v>
      </c>
    </row>
    <row r="796" spans="1:8" x14ac:dyDescent="0.3">
      <c r="A796" s="32">
        <v>44986</v>
      </c>
      <c r="B796">
        <v>2023</v>
      </c>
      <c r="C796" t="s">
        <v>69</v>
      </c>
      <c r="D796" t="s">
        <v>6</v>
      </c>
      <c r="E796" t="s">
        <v>53</v>
      </c>
      <c r="F796">
        <v>16896</v>
      </c>
      <c r="G796">
        <v>85000</v>
      </c>
      <c r="H796">
        <v>1436160000</v>
      </c>
    </row>
    <row r="797" spans="1:8" x14ac:dyDescent="0.3">
      <c r="A797" s="32">
        <v>44986</v>
      </c>
      <c r="B797">
        <v>2023</v>
      </c>
      <c r="C797" t="s">
        <v>69</v>
      </c>
      <c r="D797" t="s">
        <v>6</v>
      </c>
      <c r="E797" t="s">
        <v>52</v>
      </c>
      <c r="F797">
        <v>12180</v>
      </c>
      <c r="G797">
        <v>85000</v>
      </c>
      <c r="H797">
        <v>1035300000</v>
      </c>
    </row>
    <row r="798" spans="1:8" x14ac:dyDescent="0.3">
      <c r="A798" s="32">
        <v>44986</v>
      </c>
      <c r="B798">
        <v>2023</v>
      </c>
      <c r="C798" t="s">
        <v>69</v>
      </c>
      <c r="D798" t="s">
        <v>6</v>
      </c>
      <c r="E798" t="s">
        <v>51</v>
      </c>
      <c r="F798">
        <v>4552</v>
      </c>
      <c r="G798">
        <v>85000</v>
      </c>
      <c r="H798">
        <v>386920000</v>
      </c>
    </row>
    <row r="799" spans="1:8" x14ac:dyDescent="0.3">
      <c r="A799" s="32">
        <v>44986</v>
      </c>
      <c r="B799">
        <v>2023</v>
      </c>
      <c r="C799" t="s">
        <v>69</v>
      </c>
      <c r="D799" t="s">
        <v>6</v>
      </c>
      <c r="E799" t="s">
        <v>47</v>
      </c>
      <c r="F799">
        <v>1765</v>
      </c>
      <c r="G799">
        <v>85000</v>
      </c>
      <c r="H799">
        <v>150025000</v>
      </c>
    </row>
    <row r="800" spans="1:8" x14ac:dyDescent="0.3">
      <c r="A800" s="32">
        <v>44986</v>
      </c>
      <c r="B800">
        <v>2023</v>
      </c>
      <c r="C800" t="s">
        <v>69</v>
      </c>
      <c r="D800" t="s">
        <v>6</v>
      </c>
      <c r="E800" t="s">
        <v>43</v>
      </c>
      <c r="F800">
        <v>1140</v>
      </c>
      <c r="G800">
        <v>85000</v>
      </c>
      <c r="H800">
        <v>96900000</v>
      </c>
    </row>
    <row r="801" spans="1:8" x14ac:dyDescent="0.3">
      <c r="A801" s="32">
        <v>44986</v>
      </c>
      <c r="B801">
        <v>2023</v>
      </c>
      <c r="C801" t="s">
        <v>69</v>
      </c>
      <c r="D801" t="s">
        <v>6</v>
      </c>
      <c r="E801" t="s">
        <v>57</v>
      </c>
      <c r="F801">
        <v>584</v>
      </c>
      <c r="G801">
        <v>85000</v>
      </c>
      <c r="H801">
        <v>49640000</v>
      </c>
    </row>
    <row r="802" spans="1:8" x14ac:dyDescent="0.3">
      <c r="A802" s="32">
        <v>44986</v>
      </c>
      <c r="B802">
        <v>2023</v>
      </c>
      <c r="C802" t="s">
        <v>69</v>
      </c>
      <c r="D802" t="s">
        <v>6</v>
      </c>
      <c r="E802" t="s">
        <v>56</v>
      </c>
      <c r="F802">
        <v>446</v>
      </c>
      <c r="G802">
        <v>85000</v>
      </c>
      <c r="H802">
        <v>37910000</v>
      </c>
    </row>
    <row r="803" spans="1:8" x14ac:dyDescent="0.3">
      <c r="A803" s="32">
        <v>44986</v>
      </c>
      <c r="B803">
        <v>2023</v>
      </c>
      <c r="C803" t="s">
        <v>69</v>
      </c>
      <c r="D803" t="s">
        <v>6</v>
      </c>
      <c r="E803" t="s">
        <v>55</v>
      </c>
      <c r="F803">
        <v>350</v>
      </c>
      <c r="G803">
        <v>85000</v>
      </c>
      <c r="H803">
        <v>29750000</v>
      </c>
    </row>
    <row r="804" spans="1:8" x14ac:dyDescent="0.3">
      <c r="A804" s="32">
        <v>44986</v>
      </c>
      <c r="B804">
        <v>2023</v>
      </c>
      <c r="C804" t="s">
        <v>69</v>
      </c>
      <c r="D804" t="s">
        <v>6</v>
      </c>
      <c r="E804" t="s">
        <v>42</v>
      </c>
      <c r="F804">
        <v>5089</v>
      </c>
      <c r="G804">
        <v>85000</v>
      </c>
      <c r="H804">
        <v>432565000</v>
      </c>
    </row>
    <row r="805" spans="1:8" x14ac:dyDescent="0.3">
      <c r="A805" s="32">
        <v>45352</v>
      </c>
      <c r="B805">
        <v>2024</v>
      </c>
      <c r="C805" t="s">
        <v>69</v>
      </c>
      <c r="D805" t="s">
        <v>6</v>
      </c>
      <c r="E805" t="s">
        <v>54</v>
      </c>
      <c r="F805">
        <v>44630</v>
      </c>
      <c r="G805">
        <v>85000</v>
      </c>
      <c r="H805">
        <v>3793550000</v>
      </c>
    </row>
    <row r="806" spans="1:8" x14ac:dyDescent="0.3">
      <c r="A806" s="32">
        <v>45352</v>
      </c>
      <c r="B806">
        <v>2024</v>
      </c>
      <c r="C806" t="s">
        <v>69</v>
      </c>
      <c r="D806" t="s">
        <v>6</v>
      </c>
      <c r="E806" t="s">
        <v>53</v>
      </c>
      <c r="F806">
        <v>26158</v>
      </c>
      <c r="G806">
        <v>85000</v>
      </c>
      <c r="H806">
        <v>2223430000</v>
      </c>
    </row>
    <row r="807" spans="1:8" x14ac:dyDescent="0.3">
      <c r="A807" s="32">
        <v>45352</v>
      </c>
      <c r="B807">
        <v>2024</v>
      </c>
      <c r="C807" t="s">
        <v>69</v>
      </c>
      <c r="D807" t="s">
        <v>6</v>
      </c>
      <c r="E807" t="s">
        <v>52</v>
      </c>
      <c r="F807">
        <v>17012</v>
      </c>
      <c r="G807">
        <v>85000</v>
      </c>
      <c r="H807">
        <v>1446020000</v>
      </c>
    </row>
    <row r="808" spans="1:8" x14ac:dyDescent="0.3">
      <c r="A808" s="32">
        <v>45352</v>
      </c>
      <c r="B808">
        <v>2024</v>
      </c>
      <c r="C808" t="s">
        <v>69</v>
      </c>
      <c r="D808" t="s">
        <v>6</v>
      </c>
      <c r="E808" t="s">
        <v>51</v>
      </c>
      <c r="F808">
        <v>17716</v>
      </c>
      <c r="G808">
        <v>85000</v>
      </c>
      <c r="H808">
        <v>1505860000</v>
      </c>
    </row>
    <row r="809" spans="1:8" x14ac:dyDescent="0.3">
      <c r="A809" s="32">
        <v>45352</v>
      </c>
      <c r="B809">
        <v>2024</v>
      </c>
      <c r="C809" t="s">
        <v>69</v>
      </c>
      <c r="D809" t="s">
        <v>6</v>
      </c>
      <c r="E809" t="s">
        <v>50</v>
      </c>
      <c r="F809">
        <v>3108</v>
      </c>
      <c r="G809">
        <v>85000</v>
      </c>
      <c r="H809">
        <v>264180000</v>
      </c>
    </row>
    <row r="810" spans="1:8" x14ac:dyDescent="0.3">
      <c r="A810" s="32">
        <v>45352</v>
      </c>
      <c r="B810">
        <v>2024</v>
      </c>
      <c r="C810" t="s">
        <v>69</v>
      </c>
      <c r="D810" t="s">
        <v>6</v>
      </c>
      <c r="E810" t="s">
        <v>49</v>
      </c>
      <c r="F810">
        <v>673</v>
      </c>
      <c r="G810">
        <v>85000</v>
      </c>
      <c r="H810">
        <v>57205000</v>
      </c>
    </row>
    <row r="811" spans="1:8" x14ac:dyDescent="0.3">
      <c r="A811" s="32">
        <v>45352</v>
      </c>
      <c r="B811">
        <v>2024</v>
      </c>
      <c r="C811" t="s">
        <v>69</v>
      </c>
      <c r="D811" t="s">
        <v>6</v>
      </c>
      <c r="E811" t="s">
        <v>48</v>
      </c>
      <c r="F811">
        <v>316</v>
      </c>
      <c r="G811">
        <v>85000</v>
      </c>
      <c r="H811">
        <v>26860000</v>
      </c>
    </row>
    <row r="812" spans="1:8" x14ac:dyDescent="0.3">
      <c r="A812" s="32">
        <v>45352</v>
      </c>
      <c r="B812">
        <v>2024</v>
      </c>
      <c r="C812" t="s">
        <v>69</v>
      </c>
      <c r="D812" t="s">
        <v>6</v>
      </c>
      <c r="E812" t="s">
        <v>47</v>
      </c>
      <c r="F812">
        <v>1218</v>
      </c>
      <c r="G812">
        <v>85000</v>
      </c>
      <c r="H812">
        <v>103530000</v>
      </c>
    </row>
    <row r="813" spans="1:8" x14ac:dyDescent="0.3">
      <c r="A813" s="32">
        <v>45352</v>
      </c>
      <c r="B813">
        <v>2024</v>
      </c>
      <c r="C813" t="s">
        <v>69</v>
      </c>
      <c r="D813" t="s">
        <v>6</v>
      </c>
      <c r="E813" t="s">
        <v>46</v>
      </c>
      <c r="F813">
        <v>3070</v>
      </c>
      <c r="G813">
        <v>85000</v>
      </c>
      <c r="H813">
        <v>260950000</v>
      </c>
    </row>
    <row r="814" spans="1:8" x14ac:dyDescent="0.3">
      <c r="A814" s="32">
        <v>45352</v>
      </c>
      <c r="B814">
        <v>2024</v>
      </c>
      <c r="C814" t="s">
        <v>69</v>
      </c>
      <c r="D814" t="s">
        <v>6</v>
      </c>
      <c r="E814" t="s">
        <v>45</v>
      </c>
      <c r="F814">
        <v>625</v>
      </c>
      <c r="G814">
        <v>85000</v>
      </c>
      <c r="H814">
        <v>53125000</v>
      </c>
    </row>
    <row r="815" spans="1:8" x14ac:dyDescent="0.3">
      <c r="A815" s="32">
        <v>45352</v>
      </c>
      <c r="B815">
        <v>2024</v>
      </c>
      <c r="C815" t="s">
        <v>69</v>
      </c>
      <c r="D815" t="s">
        <v>6</v>
      </c>
      <c r="E815" t="s">
        <v>44</v>
      </c>
      <c r="F815">
        <v>3915</v>
      </c>
      <c r="G815">
        <v>85000</v>
      </c>
      <c r="H815">
        <v>332775000</v>
      </c>
    </row>
    <row r="816" spans="1:8" x14ac:dyDescent="0.3">
      <c r="A816" s="32">
        <v>45352</v>
      </c>
      <c r="B816">
        <v>2024</v>
      </c>
      <c r="C816" t="s">
        <v>69</v>
      </c>
      <c r="D816" t="s">
        <v>6</v>
      </c>
      <c r="E816" t="s">
        <v>43</v>
      </c>
      <c r="F816">
        <v>585</v>
      </c>
      <c r="G816">
        <v>85000</v>
      </c>
      <c r="H816">
        <v>49725000</v>
      </c>
    </row>
    <row r="817" spans="1:8" x14ac:dyDescent="0.3">
      <c r="A817" s="32">
        <v>45352</v>
      </c>
      <c r="B817">
        <v>2024</v>
      </c>
      <c r="C817" t="s">
        <v>69</v>
      </c>
      <c r="D817" t="s">
        <v>6</v>
      </c>
      <c r="E817" t="s">
        <v>42</v>
      </c>
      <c r="F817">
        <v>10579</v>
      </c>
      <c r="G817">
        <v>85000</v>
      </c>
      <c r="H817">
        <v>899215000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A46AA-8A11-4E52-AE4A-15F4D027FF0C}">
  <sheetPr codeName="Sheet7"/>
  <dimension ref="A1:F817"/>
  <sheetViews>
    <sheetView zoomScale="76" workbookViewId="0">
      <selection activeCell="E24" sqref="E24"/>
    </sheetView>
  </sheetViews>
  <sheetFormatPr defaultRowHeight="14.4" x14ac:dyDescent="0.3"/>
  <cols>
    <col min="1" max="1" width="13.6640625" bestFit="1" customWidth="1"/>
    <col min="2" max="2" width="17.5546875" bestFit="1" customWidth="1"/>
    <col min="3" max="3" width="19" bestFit="1" customWidth="1"/>
    <col min="4" max="4" width="21.5546875" bestFit="1" customWidth="1"/>
    <col min="5" max="5" width="8" bestFit="1" customWidth="1"/>
    <col min="6" max="6" width="11" bestFit="1" customWidth="1"/>
  </cols>
  <sheetData>
    <row r="1" spans="1:6" x14ac:dyDescent="0.3">
      <c r="A1" t="s">
        <v>0</v>
      </c>
      <c r="B1" t="s">
        <v>2</v>
      </c>
      <c r="C1" t="s">
        <v>68</v>
      </c>
      <c r="D1" t="s">
        <v>3</v>
      </c>
      <c r="E1" t="s">
        <v>137</v>
      </c>
      <c r="F1" t="s">
        <v>116</v>
      </c>
    </row>
    <row r="2" spans="1:6" x14ac:dyDescent="0.3">
      <c r="A2" s="32">
        <v>44287</v>
      </c>
      <c r="B2" t="s">
        <v>6</v>
      </c>
      <c r="C2" t="s">
        <v>54</v>
      </c>
      <c r="D2">
        <v>0</v>
      </c>
      <c r="E2">
        <v>85000</v>
      </c>
      <c r="F2">
        <v>0</v>
      </c>
    </row>
    <row r="3" spans="1:6" x14ac:dyDescent="0.3">
      <c r="A3" s="32">
        <v>44652</v>
      </c>
      <c r="B3" t="s">
        <v>6</v>
      </c>
      <c r="C3" t="s">
        <v>47</v>
      </c>
      <c r="D3">
        <v>0</v>
      </c>
      <c r="E3">
        <v>85000</v>
      </c>
      <c r="F3">
        <v>0</v>
      </c>
    </row>
    <row r="4" spans="1:6" x14ac:dyDescent="0.3">
      <c r="A4" s="32">
        <v>44317</v>
      </c>
      <c r="B4" t="s">
        <v>6</v>
      </c>
      <c r="C4" t="s">
        <v>54</v>
      </c>
      <c r="D4">
        <v>0</v>
      </c>
      <c r="E4">
        <v>85000</v>
      </c>
      <c r="F4">
        <v>0</v>
      </c>
    </row>
    <row r="5" spans="1:6" x14ac:dyDescent="0.3">
      <c r="A5" s="32">
        <v>44348</v>
      </c>
      <c r="B5" t="s">
        <v>6</v>
      </c>
      <c r="C5" t="s">
        <v>54</v>
      </c>
      <c r="D5">
        <v>0</v>
      </c>
      <c r="E5">
        <v>85000</v>
      </c>
      <c r="F5">
        <v>0</v>
      </c>
    </row>
    <row r="6" spans="1:6" x14ac:dyDescent="0.3">
      <c r="A6" s="32">
        <v>44378</v>
      </c>
      <c r="B6" t="s">
        <v>6</v>
      </c>
      <c r="C6" t="s">
        <v>54</v>
      </c>
      <c r="D6">
        <v>0</v>
      </c>
      <c r="E6">
        <v>85000</v>
      </c>
      <c r="F6">
        <v>0</v>
      </c>
    </row>
    <row r="7" spans="1:6" x14ac:dyDescent="0.3">
      <c r="A7" s="32">
        <v>44409</v>
      </c>
      <c r="B7" t="s">
        <v>6</v>
      </c>
      <c r="C7" t="s">
        <v>54</v>
      </c>
      <c r="D7">
        <v>0</v>
      </c>
      <c r="E7">
        <v>85000</v>
      </c>
      <c r="F7">
        <v>0</v>
      </c>
    </row>
    <row r="8" spans="1:6" x14ac:dyDescent="0.3">
      <c r="A8" s="32">
        <v>44440</v>
      </c>
      <c r="B8" t="s">
        <v>6</v>
      </c>
      <c r="C8" t="s">
        <v>54</v>
      </c>
      <c r="D8">
        <v>0</v>
      </c>
      <c r="E8">
        <v>85000</v>
      </c>
      <c r="F8">
        <v>0</v>
      </c>
    </row>
    <row r="9" spans="1:6" x14ac:dyDescent="0.3">
      <c r="A9" s="32">
        <v>44470</v>
      </c>
      <c r="B9" t="s">
        <v>6</v>
      </c>
      <c r="C9" t="s">
        <v>54</v>
      </c>
      <c r="D9">
        <v>0</v>
      </c>
      <c r="E9">
        <v>85000</v>
      </c>
      <c r="F9">
        <v>0</v>
      </c>
    </row>
    <row r="10" spans="1:6" x14ac:dyDescent="0.3">
      <c r="A10" s="32">
        <v>44501</v>
      </c>
      <c r="B10" t="s">
        <v>6</v>
      </c>
      <c r="C10" t="s">
        <v>54</v>
      </c>
      <c r="D10">
        <v>0</v>
      </c>
      <c r="E10">
        <v>85000</v>
      </c>
      <c r="F10">
        <v>0</v>
      </c>
    </row>
    <row r="11" spans="1:6" x14ac:dyDescent="0.3">
      <c r="A11" s="32">
        <v>44287</v>
      </c>
      <c r="B11" t="s">
        <v>7</v>
      </c>
      <c r="C11" t="s">
        <v>64</v>
      </c>
      <c r="D11">
        <v>0</v>
      </c>
      <c r="E11">
        <v>1500000</v>
      </c>
      <c r="F11">
        <v>0</v>
      </c>
    </row>
    <row r="12" spans="1:6" x14ac:dyDescent="0.3">
      <c r="A12" s="32">
        <v>44287</v>
      </c>
      <c r="B12" t="s">
        <v>7</v>
      </c>
      <c r="C12" t="s">
        <v>62</v>
      </c>
      <c r="D12">
        <v>0</v>
      </c>
      <c r="E12">
        <v>1500000</v>
      </c>
      <c r="F12">
        <v>0</v>
      </c>
    </row>
    <row r="13" spans="1:6" x14ac:dyDescent="0.3">
      <c r="A13" s="32">
        <v>44287</v>
      </c>
      <c r="B13" t="s">
        <v>7</v>
      </c>
      <c r="C13" t="s">
        <v>61</v>
      </c>
      <c r="D13">
        <v>0</v>
      </c>
      <c r="E13">
        <v>1500000</v>
      </c>
      <c r="F13">
        <v>0</v>
      </c>
    </row>
    <row r="14" spans="1:6" x14ac:dyDescent="0.3">
      <c r="A14" s="32">
        <v>44287</v>
      </c>
      <c r="B14" t="s">
        <v>7</v>
      </c>
      <c r="C14" t="s">
        <v>59</v>
      </c>
      <c r="D14">
        <v>0</v>
      </c>
      <c r="E14">
        <v>1500000</v>
      </c>
      <c r="F14">
        <v>0</v>
      </c>
    </row>
    <row r="15" spans="1:6" x14ac:dyDescent="0.3">
      <c r="A15" s="32">
        <v>44287</v>
      </c>
      <c r="B15" t="s">
        <v>7</v>
      </c>
      <c r="C15" t="s">
        <v>58</v>
      </c>
      <c r="D15">
        <v>0</v>
      </c>
      <c r="E15">
        <v>1500000</v>
      </c>
      <c r="F15">
        <v>0</v>
      </c>
    </row>
    <row r="16" spans="1:6" x14ac:dyDescent="0.3">
      <c r="A16" s="32">
        <v>44652</v>
      </c>
      <c r="B16" t="s">
        <v>7</v>
      </c>
      <c r="C16" t="s">
        <v>62</v>
      </c>
      <c r="D16">
        <v>0</v>
      </c>
      <c r="E16">
        <v>1500000</v>
      </c>
      <c r="F16">
        <v>0</v>
      </c>
    </row>
    <row r="17" spans="1:6" x14ac:dyDescent="0.3">
      <c r="A17" s="32">
        <v>44652</v>
      </c>
      <c r="B17" t="s">
        <v>7</v>
      </c>
      <c r="C17" t="s">
        <v>59</v>
      </c>
      <c r="D17">
        <v>0</v>
      </c>
      <c r="E17">
        <v>1500000</v>
      </c>
      <c r="F17">
        <v>0</v>
      </c>
    </row>
    <row r="18" spans="1:6" x14ac:dyDescent="0.3">
      <c r="A18" s="32">
        <v>44652</v>
      </c>
      <c r="B18" t="s">
        <v>7</v>
      </c>
      <c r="C18" t="s">
        <v>58</v>
      </c>
      <c r="D18">
        <v>0</v>
      </c>
      <c r="E18">
        <v>1500000</v>
      </c>
      <c r="F18">
        <v>0</v>
      </c>
    </row>
    <row r="19" spans="1:6" x14ac:dyDescent="0.3">
      <c r="A19" s="32">
        <v>44317</v>
      </c>
      <c r="B19" t="s">
        <v>7</v>
      </c>
      <c r="C19" t="s">
        <v>64</v>
      </c>
      <c r="D19">
        <v>0</v>
      </c>
      <c r="E19">
        <v>1500000</v>
      </c>
      <c r="F19">
        <v>0</v>
      </c>
    </row>
    <row r="20" spans="1:6" x14ac:dyDescent="0.3">
      <c r="A20" s="32">
        <v>44317</v>
      </c>
      <c r="B20" t="s">
        <v>7</v>
      </c>
      <c r="C20" t="s">
        <v>62</v>
      </c>
      <c r="D20">
        <v>0</v>
      </c>
      <c r="E20">
        <v>1500000</v>
      </c>
      <c r="F20">
        <v>0</v>
      </c>
    </row>
    <row r="21" spans="1:6" x14ac:dyDescent="0.3">
      <c r="A21" s="32">
        <v>44317</v>
      </c>
      <c r="B21" t="s">
        <v>7</v>
      </c>
      <c r="C21" t="s">
        <v>61</v>
      </c>
      <c r="D21">
        <v>0</v>
      </c>
      <c r="E21">
        <v>1500000</v>
      </c>
      <c r="F21">
        <v>0</v>
      </c>
    </row>
    <row r="22" spans="1:6" x14ac:dyDescent="0.3">
      <c r="A22" s="32">
        <v>44317</v>
      </c>
      <c r="B22" t="s">
        <v>7</v>
      </c>
      <c r="C22" t="s">
        <v>60</v>
      </c>
      <c r="D22">
        <v>0</v>
      </c>
      <c r="E22">
        <v>1500000</v>
      </c>
      <c r="F22">
        <v>0</v>
      </c>
    </row>
    <row r="23" spans="1:6" x14ac:dyDescent="0.3">
      <c r="A23" s="32">
        <v>44317</v>
      </c>
      <c r="B23" t="s">
        <v>7</v>
      </c>
      <c r="C23" t="s">
        <v>59</v>
      </c>
      <c r="D23">
        <v>0</v>
      </c>
      <c r="E23">
        <v>1500000</v>
      </c>
      <c r="F23">
        <v>0</v>
      </c>
    </row>
    <row r="24" spans="1:6" x14ac:dyDescent="0.3">
      <c r="A24" s="32">
        <v>44317</v>
      </c>
      <c r="B24" t="s">
        <v>7</v>
      </c>
      <c r="C24" t="s">
        <v>58</v>
      </c>
      <c r="D24">
        <v>0</v>
      </c>
      <c r="E24">
        <v>1500000</v>
      </c>
      <c r="F24">
        <v>0</v>
      </c>
    </row>
    <row r="25" spans="1:6" x14ac:dyDescent="0.3">
      <c r="A25" s="32">
        <v>44682</v>
      </c>
      <c r="B25" t="s">
        <v>7</v>
      </c>
      <c r="C25" t="s">
        <v>62</v>
      </c>
      <c r="D25">
        <v>0</v>
      </c>
      <c r="E25">
        <v>1500000</v>
      </c>
      <c r="F25">
        <v>0</v>
      </c>
    </row>
    <row r="26" spans="1:6" x14ac:dyDescent="0.3">
      <c r="A26" s="32">
        <v>44682</v>
      </c>
      <c r="B26" t="s">
        <v>7</v>
      </c>
      <c r="C26" t="s">
        <v>59</v>
      </c>
      <c r="D26">
        <v>0</v>
      </c>
      <c r="E26">
        <v>1500000</v>
      </c>
      <c r="F26">
        <v>0</v>
      </c>
    </row>
    <row r="27" spans="1:6" x14ac:dyDescent="0.3">
      <c r="A27" s="32">
        <v>44682</v>
      </c>
      <c r="B27" t="s">
        <v>7</v>
      </c>
      <c r="C27" t="s">
        <v>58</v>
      </c>
      <c r="D27">
        <v>0</v>
      </c>
      <c r="E27">
        <v>1500000</v>
      </c>
      <c r="F27">
        <v>0</v>
      </c>
    </row>
    <row r="28" spans="1:6" x14ac:dyDescent="0.3">
      <c r="A28" s="32">
        <v>44348</v>
      </c>
      <c r="B28" t="s">
        <v>7</v>
      </c>
      <c r="C28" t="s">
        <v>64</v>
      </c>
      <c r="D28">
        <v>0</v>
      </c>
      <c r="E28">
        <v>1500000</v>
      </c>
      <c r="F28">
        <v>0</v>
      </c>
    </row>
    <row r="29" spans="1:6" x14ac:dyDescent="0.3">
      <c r="A29" s="32">
        <v>44348</v>
      </c>
      <c r="B29" t="s">
        <v>7</v>
      </c>
      <c r="C29" t="s">
        <v>62</v>
      </c>
      <c r="D29">
        <v>0</v>
      </c>
      <c r="E29">
        <v>1500000</v>
      </c>
      <c r="F29">
        <v>0</v>
      </c>
    </row>
    <row r="30" spans="1:6" x14ac:dyDescent="0.3">
      <c r="A30" s="32">
        <v>44348</v>
      </c>
      <c r="B30" t="s">
        <v>7</v>
      </c>
      <c r="C30" t="s">
        <v>61</v>
      </c>
      <c r="D30">
        <v>0</v>
      </c>
      <c r="E30">
        <v>1500000</v>
      </c>
      <c r="F30">
        <v>0</v>
      </c>
    </row>
    <row r="31" spans="1:6" x14ac:dyDescent="0.3">
      <c r="A31" s="32">
        <v>44348</v>
      </c>
      <c r="B31" t="s">
        <v>7</v>
      </c>
      <c r="C31" t="s">
        <v>59</v>
      </c>
      <c r="D31">
        <v>0</v>
      </c>
      <c r="E31">
        <v>1500000</v>
      </c>
      <c r="F31">
        <v>0</v>
      </c>
    </row>
    <row r="32" spans="1:6" x14ac:dyDescent="0.3">
      <c r="A32" s="32">
        <v>44348</v>
      </c>
      <c r="B32" t="s">
        <v>7</v>
      </c>
      <c r="C32" t="s">
        <v>58</v>
      </c>
      <c r="D32">
        <v>0</v>
      </c>
      <c r="E32">
        <v>1500000</v>
      </c>
      <c r="F32">
        <v>0</v>
      </c>
    </row>
    <row r="33" spans="1:6" x14ac:dyDescent="0.3">
      <c r="A33" s="32">
        <v>44713</v>
      </c>
      <c r="B33" t="s">
        <v>7</v>
      </c>
      <c r="C33" t="s">
        <v>62</v>
      </c>
      <c r="D33">
        <v>0</v>
      </c>
      <c r="E33">
        <v>1500000</v>
      </c>
      <c r="F33">
        <v>0</v>
      </c>
    </row>
    <row r="34" spans="1:6" x14ac:dyDescent="0.3">
      <c r="A34" s="32">
        <v>44713</v>
      </c>
      <c r="B34" t="s">
        <v>7</v>
      </c>
      <c r="C34" t="s">
        <v>59</v>
      </c>
      <c r="D34">
        <v>0</v>
      </c>
      <c r="E34">
        <v>1500000</v>
      </c>
      <c r="F34">
        <v>0</v>
      </c>
    </row>
    <row r="35" spans="1:6" x14ac:dyDescent="0.3">
      <c r="A35" s="32">
        <v>44713</v>
      </c>
      <c r="B35" t="s">
        <v>7</v>
      </c>
      <c r="C35" t="s">
        <v>58</v>
      </c>
      <c r="D35">
        <v>0</v>
      </c>
      <c r="E35">
        <v>1500000</v>
      </c>
      <c r="F35">
        <v>0</v>
      </c>
    </row>
    <row r="36" spans="1:6" x14ac:dyDescent="0.3">
      <c r="A36" s="32">
        <v>44378</v>
      </c>
      <c r="B36" t="s">
        <v>7</v>
      </c>
      <c r="C36" t="s">
        <v>64</v>
      </c>
      <c r="D36">
        <v>0</v>
      </c>
      <c r="E36">
        <v>1500000</v>
      </c>
      <c r="F36">
        <v>0</v>
      </c>
    </row>
    <row r="37" spans="1:6" x14ac:dyDescent="0.3">
      <c r="A37" s="32">
        <v>44378</v>
      </c>
      <c r="B37" t="s">
        <v>7</v>
      </c>
      <c r="C37" t="s">
        <v>62</v>
      </c>
      <c r="D37">
        <v>0</v>
      </c>
      <c r="E37">
        <v>1500000</v>
      </c>
      <c r="F37">
        <v>0</v>
      </c>
    </row>
    <row r="38" spans="1:6" x14ac:dyDescent="0.3">
      <c r="A38" s="32">
        <v>44378</v>
      </c>
      <c r="B38" t="s">
        <v>7</v>
      </c>
      <c r="C38" t="s">
        <v>61</v>
      </c>
      <c r="D38">
        <v>0</v>
      </c>
      <c r="E38">
        <v>1500000</v>
      </c>
      <c r="F38">
        <v>0</v>
      </c>
    </row>
    <row r="39" spans="1:6" x14ac:dyDescent="0.3">
      <c r="A39" s="32">
        <v>44378</v>
      </c>
      <c r="B39" t="s">
        <v>7</v>
      </c>
      <c r="C39" t="s">
        <v>59</v>
      </c>
      <c r="D39">
        <v>0</v>
      </c>
      <c r="E39">
        <v>1500000</v>
      </c>
      <c r="F39">
        <v>0</v>
      </c>
    </row>
    <row r="40" spans="1:6" x14ac:dyDescent="0.3">
      <c r="A40" s="32">
        <v>44378</v>
      </c>
      <c r="B40" t="s">
        <v>7</v>
      </c>
      <c r="C40" t="s">
        <v>58</v>
      </c>
      <c r="D40">
        <v>0</v>
      </c>
      <c r="E40">
        <v>1500000</v>
      </c>
      <c r="F40">
        <v>0</v>
      </c>
    </row>
    <row r="41" spans="1:6" x14ac:dyDescent="0.3">
      <c r="A41" s="32">
        <v>44743</v>
      </c>
      <c r="B41" t="s">
        <v>7</v>
      </c>
      <c r="C41" t="s">
        <v>62</v>
      </c>
      <c r="D41">
        <v>0</v>
      </c>
      <c r="E41">
        <v>1500000</v>
      </c>
      <c r="F41">
        <v>0</v>
      </c>
    </row>
    <row r="42" spans="1:6" x14ac:dyDescent="0.3">
      <c r="A42" s="32">
        <v>44743</v>
      </c>
      <c r="B42" t="s">
        <v>7</v>
      </c>
      <c r="C42" t="s">
        <v>59</v>
      </c>
      <c r="D42">
        <v>0</v>
      </c>
      <c r="E42">
        <v>1500000</v>
      </c>
      <c r="F42">
        <v>0</v>
      </c>
    </row>
    <row r="43" spans="1:6" x14ac:dyDescent="0.3">
      <c r="A43" s="32">
        <v>44743</v>
      </c>
      <c r="B43" t="s">
        <v>7</v>
      </c>
      <c r="C43" t="s">
        <v>58</v>
      </c>
      <c r="D43">
        <v>0</v>
      </c>
      <c r="E43">
        <v>1500000</v>
      </c>
      <c r="F43">
        <v>0</v>
      </c>
    </row>
    <row r="44" spans="1:6" x14ac:dyDescent="0.3">
      <c r="A44" s="32">
        <v>44409</v>
      </c>
      <c r="B44" t="s">
        <v>7</v>
      </c>
      <c r="C44" t="s">
        <v>64</v>
      </c>
      <c r="D44">
        <v>0</v>
      </c>
      <c r="E44">
        <v>1500000</v>
      </c>
      <c r="F44">
        <v>0</v>
      </c>
    </row>
    <row r="45" spans="1:6" x14ac:dyDescent="0.3">
      <c r="A45" s="32">
        <v>44409</v>
      </c>
      <c r="B45" t="s">
        <v>7</v>
      </c>
      <c r="C45" t="s">
        <v>62</v>
      </c>
      <c r="D45">
        <v>0</v>
      </c>
      <c r="E45">
        <v>1500000</v>
      </c>
      <c r="F45">
        <v>0</v>
      </c>
    </row>
    <row r="46" spans="1:6" x14ac:dyDescent="0.3">
      <c r="A46" s="32">
        <v>44409</v>
      </c>
      <c r="B46" t="s">
        <v>7</v>
      </c>
      <c r="C46" t="s">
        <v>61</v>
      </c>
      <c r="D46">
        <v>0</v>
      </c>
      <c r="E46">
        <v>1500000</v>
      </c>
      <c r="F46">
        <v>0</v>
      </c>
    </row>
    <row r="47" spans="1:6" x14ac:dyDescent="0.3">
      <c r="A47" s="32">
        <v>44409</v>
      </c>
      <c r="B47" t="s">
        <v>7</v>
      </c>
      <c r="C47" t="s">
        <v>59</v>
      </c>
      <c r="D47">
        <v>0</v>
      </c>
      <c r="E47">
        <v>1500000</v>
      </c>
      <c r="F47">
        <v>0</v>
      </c>
    </row>
    <row r="48" spans="1:6" x14ac:dyDescent="0.3">
      <c r="A48" s="32">
        <v>44409</v>
      </c>
      <c r="B48" t="s">
        <v>7</v>
      </c>
      <c r="C48" t="s">
        <v>58</v>
      </c>
      <c r="D48">
        <v>0</v>
      </c>
      <c r="E48">
        <v>1500000</v>
      </c>
      <c r="F48">
        <v>0</v>
      </c>
    </row>
    <row r="49" spans="1:6" x14ac:dyDescent="0.3">
      <c r="A49" s="32">
        <v>44774</v>
      </c>
      <c r="B49" t="s">
        <v>7</v>
      </c>
      <c r="C49" t="s">
        <v>62</v>
      </c>
      <c r="D49">
        <v>0</v>
      </c>
      <c r="E49">
        <v>1500000</v>
      </c>
      <c r="F49">
        <v>0</v>
      </c>
    </row>
    <row r="50" spans="1:6" x14ac:dyDescent="0.3">
      <c r="A50" s="32">
        <v>44774</v>
      </c>
      <c r="B50" t="s">
        <v>7</v>
      </c>
      <c r="C50" t="s">
        <v>59</v>
      </c>
      <c r="D50">
        <v>0</v>
      </c>
      <c r="E50">
        <v>1500000</v>
      </c>
      <c r="F50">
        <v>0</v>
      </c>
    </row>
    <row r="51" spans="1:6" x14ac:dyDescent="0.3">
      <c r="A51" s="32">
        <v>44774</v>
      </c>
      <c r="B51" t="s">
        <v>7</v>
      </c>
      <c r="C51" t="s">
        <v>58</v>
      </c>
      <c r="D51">
        <v>0</v>
      </c>
      <c r="E51">
        <v>1500000</v>
      </c>
      <c r="F51">
        <v>0</v>
      </c>
    </row>
    <row r="52" spans="1:6" x14ac:dyDescent="0.3">
      <c r="A52" s="32">
        <v>44440</v>
      </c>
      <c r="B52" t="s">
        <v>7</v>
      </c>
      <c r="C52" t="s">
        <v>64</v>
      </c>
      <c r="D52">
        <v>0</v>
      </c>
      <c r="E52">
        <v>1500000</v>
      </c>
      <c r="F52">
        <v>0</v>
      </c>
    </row>
    <row r="53" spans="1:6" x14ac:dyDescent="0.3">
      <c r="A53" s="32">
        <v>44440</v>
      </c>
      <c r="B53" t="s">
        <v>7</v>
      </c>
      <c r="C53" t="s">
        <v>62</v>
      </c>
      <c r="D53">
        <v>0</v>
      </c>
      <c r="E53">
        <v>1500000</v>
      </c>
      <c r="F53">
        <v>0</v>
      </c>
    </row>
    <row r="54" spans="1:6" x14ac:dyDescent="0.3">
      <c r="A54" s="32">
        <v>44440</v>
      </c>
      <c r="B54" t="s">
        <v>7</v>
      </c>
      <c r="C54" t="s">
        <v>61</v>
      </c>
      <c r="D54">
        <v>0</v>
      </c>
      <c r="E54">
        <v>1500000</v>
      </c>
      <c r="F54">
        <v>0</v>
      </c>
    </row>
    <row r="55" spans="1:6" x14ac:dyDescent="0.3">
      <c r="A55" s="32">
        <v>44440</v>
      </c>
      <c r="B55" t="s">
        <v>7</v>
      </c>
      <c r="C55" t="s">
        <v>59</v>
      </c>
      <c r="D55">
        <v>0</v>
      </c>
      <c r="E55">
        <v>1500000</v>
      </c>
      <c r="F55">
        <v>0</v>
      </c>
    </row>
    <row r="56" spans="1:6" x14ac:dyDescent="0.3">
      <c r="A56" s="32">
        <v>44440</v>
      </c>
      <c r="B56" t="s">
        <v>7</v>
      </c>
      <c r="C56" t="s">
        <v>58</v>
      </c>
      <c r="D56">
        <v>0</v>
      </c>
      <c r="E56">
        <v>1500000</v>
      </c>
      <c r="F56">
        <v>0</v>
      </c>
    </row>
    <row r="57" spans="1:6" x14ac:dyDescent="0.3">
      <c r="A57" s="32">
        <v>44805</v>
      </c>
      <c r="B57" t="s">
        <v>7</v>
      </c>
      <c r="C57" t="s">
        <v>62</v>
      </c>
      <c r="D57">
        <v>0</v>
      </c>
      <c r="E57">
        <v>1500000</v>
      </c>
      <c r="F57">
        <v>0</v>
      </c>
    </row>
    <row r="58" spans="1:6" x14ac:dyDescent="0.3">
      <c r="A58" s="32">
        <v>44805</v>
      </c>
      <c r="B58" t="s">
        <v>7</v>
      </c>
      <c r="C58" t="s">
        <v>59</v>
      </c>
      <c r="D58">
        <v>0</v>
      </c>
      <c r="E58">
        <v>1500000</v>
      </c>
      <c r="F58">
        <v>0</v>
      </c>
    </row>
    <row r="59" spans="1:6" x14ac:dyDescent="0.3">
      <c r="A59" s="32">
        <v>44805</v>
      </c>
      <c r="B59" t="s">
        <v>7</v>
      </c>
      <c r="C59" t="s">
        <v>58</v>
      </c>
      <c r="D59">
        <v>0</v>
      </c>
      <c r="E59">
        <v>1500000</v>
      </c>
      <c r="F59">
        <v>0</v>
      </c>
    </row>
    <row r="60" spans="1:6" x14ac:dyDescent="0.3">
      <c r="A60" s="32">
        <v>44470</v>
      </c>
      <c r="B60" t="s">
        <v>7</v>
      </c>
      <c r="C60" t="s">
        <v>64</v>
      </c>
      <c r="D60">
        <v>0</v>
      </c>
      <c r="E60">
        <v>1500000</v>
      </c>
      <c r="F60">
        <v>0</v>
      </c>
    </row>
    <row r="61" spans="1:6" x14ac:dyDescent="0.3">
      <c r="A61" s="32">
        <v>44470</v>
      </c>
      <c r="B61" t="s">
        <v>7</v>
      </c>
      <c r="C61" t="s">
        <v>62</v>
      </c>
      <c r="D61">
        <v>0</v>
      </c>
      <c r="E61">
        <v>1500000</v>
      </c>
      <c r="F61">
        <v>0</v>
      </c>
    </row>
    <row r="62" spans="1:6" x14ac:dyDescent="0.3">
      <c r="A62" s="32">
        <v>44470</v>
      </c>
      <c r="B62" t="s">
        <v>7</v>
      </c>
      <c r="C62" t="s">
        <v>61</v>
      </c>
      <c r="D62">
        <v>0</v>
      </c>
      <c r="E62">
        <v>1500000</v>
      </c>
      <c r="F62">
        <v>0</v>
      </c>
    </row>
    <row r="63" spans="1:6" x14ac:dyDescent="0.3">
      <c r="A63" s="32">
        <v>44470</v>
      </c>
      <c r="B63" t="s">
        <v>7</v>
      </c>
      <c r="C63" t="s">
        <v>59</v>
      </c>
      <c r="D63">
        <v>0</v>
      </c>
      <c r="E63">
        <v>1500000</v>
      </c>
      <c r="F63">
        <v>0</v>
      </c>
    </row>
    <row r="64" spans="1:6" x14ac:dyDescent="0.3">
      <c r="A64" s="32">
        <v>44470</v>
      </c>
      <c r="B64" t="s">
        <v>7</v>
      </c>
      <c r="C64" t="s">
        <v>58</v>
      </c>
      <c r="D64">
        <v>0</v>
      </c>
      <c r="E64">
        <v>1500000</v>
      </c>
      <c r="F64">
        <v>0</v>
      </c>
    </row>
    <row r="65" spans="1:6" x14ac:dyDescent="0.3">
      <c r="A65" s="32">
        <v>44835</v>
      </c>
      <c r="B65" t="s">
        <v>7</v>
      </c>
      <c r="C65" t="s">
        <v>62</v>
      </c>
      <c r="D65">
        <v>0</v>
      </c>
      <c r="E65">
        <v>1500000</v>
      </c>
      <c r="F65">
        <v>0</v>
      </c>
    </row>
    <row r="66" spans="1:6" x14ac:dyDescent="0.3">
      <c r="A66" s="32">
        <v>44835</v>
      </c>
      <c r="B66" t="s">
        <v>7</v>
      </c>
      <c r="C66" t="s">
        <v>59</v>
      </c>
      <c r="D66">
        <v>0</v>
      </c>
      <c r="E66">
        <v>1500000</v>
      </c>
      <c r="F66">
        <v>0</v>
      </c>
    </row>
    <row r="67" spans="1:6" x14ac:dyDescent="0.3">
      <c r="A67" s="32">
        <v>44501</v>
      </c>
      <c r="B67" t="s">
        <v>7</v>
      </c>
      <c r="C67" t="s">
        <v>64</v>
      </c>
      <c r="D67">
        <v>0</v>
      </c>
      <c r="E67">
        <v>1500000</v>
      </c>
      <c r="F67">
        <v>0</v>
      </c>
    </row>
    <row r="68" spans="1:6" x14ac:dyDescent="0.3">
      <c r="A68" s="32">
        <v>44501</v>
      </c>
      <c r="B68" t="s">
        <v>7</v>
      </c>
      <c r="C68" t="s">
        <v>62</v>
      </c>
      <c r="D68">
        <v>0</v>
      </c>
      <c r="E68">
        <v>1500000</v>
      </c>
      <c r="F68">
        <v>0</v>
      </c>
    </row>
    <row r="69" spans="1:6" x14ac:dyDescent="0.3">
      <c r="A69" s="32">
        <v>44501</v>
      </c>
      <c r="B69" t="s">
        <v>7</v>
      </c>
      <c r="C69" t="s">
        <v>61</v>
      </c>
      <c r="D69">
        <v>0</v>
      </c>
      <c r="E69">
        <v>1500000</v>
      </c>
      <c r="F69">
        <v>0</v>
      </c>
    </row>
    <row r="70" spans="1:6" x14ac:dyDescent="0.3">
      <c r="A70" s="32">
        <v>44501</v>
      </c>
      <c r="B70" t="s">
        <v>7</v>
      </c>
      <c r="C70" t="s">
        <v>59</v>
      </c>
      <c r="D70">
        <v>0</v>
      </c>
      <c r="E70">
        <v>1500000</v>
      </c>
      <c r="F70">
        <v>0</v>
      </c>
    </row>
    <row r="71" spans="1:6" x14ac:dyDescent="0.3">
      <c r="A71" s="32">
        <v>44501</v>
      </c>
      <c r="B71" t="s">
        <v>7</v>
      </c>
      <c r="C71" t="s">
        <v>58</v>
      </c>
      <c r="D71">
        <v>0</v>
      </c>
      <c r="E71">
        <v>1500000</v>
      </c>
      <c r="F71">
        <v>0</v>
      </c>
    </row>
    <row r="72" spans="1:6" x14ac:dyDescent="0.3">
      <c r="A72" s="32">
        <v>44866</v>
      </c>
      <c r="B72" t="s">
        <v>7</v>
      </c>
      <c r="C72" t="s">
        <v>62</v>
      </c>
      <c r="D72">
        <v>0</v>
      </c>
      <c r="E72">
        <v>1500000</v>
      </c>
      <c r="F72">
        <v>0</v>
      </c>
    </row>
    <row r="73" spans="1:6" x14ac:dyDescent="0.3">
      <c r="A73" s="32">
        <v>44531</v>
      </c>
      <c r="B73" t="s">
        <v>7</v>
      </c>
      <c r="C73" t="s">
        <v>62</v>
      </c>
      <c r="D73">
        <v>0</v>
      </c>
      <c r="E73">
        <v>1500000</v>
      </c>
      <c r="F73">
        <v>0</v>
      </c>
    </row>
    <row r="74" spans="1:6" x14ac:dyDescent="0.3">
      <c r="A74" s="32">
        <v>44531</v>
      </c>
      <c r="B74" t="s">
        <v>7</v>
      </c>
      <c r="C74" t="s">
        <v>61</v>
      </c>
      <c r="D74">
        <v>0</v>
      </c>
      <c r="E74">
        <v>1500000</v>
      </c>
      <c r="F74">
        <v>0</v>
      </c>
    </row>
    <row r="75" spans="1:6" x14ac:dyDescent="0.3">
      <c r="A75" s="32">
        <v>44531</v>
      </c>
      <c r="B75" t="s">
        <v>7</v>
      </c>
      <c r="C75" t="s">
        <v>59</v>
      </c>
      <c r="D75">
        <v>0</v>
      </c>
      <c r="E75">
        <v>1500000</v>
      </c>
      <c r="F75">
        <v>0</v>
      </c>
    </row>
    <row r="76" spans="1:6" x14ac:dyDescent="0.3">
      <c r="A76" s="32">
        <v>44531</v>
      </c>
      <c r="B76" t="s">
        <v>7</v>
      </c>
      <c r="C76" t="s">
        <v>58</v>
      </c>
      <c r="D76">
        <v>0</v>
      </c>
      <c r="E76">
        <v>1500000</v>
      </c>
      <c r="F76">
        <v>0</v>
      </c>
    </row>
    <row r="77" spans="1:6" x14ac:dyDescent="0.3">
      <c r="A77" s="32">
        <v>44896</v>
      </c>
      <c r="B77" t="s">
        <v>7</v>
      </c>
      <c r="C77" t="s">
        <v>62</v>
      </c>
      <c r="D77">
        <v>0</v>
      </c>
      <c r="E77">
        <v>1500000</v>
      </c>
      <c r="F77">
        <v>0</v>
      </c>
    </row>
    <row r="78" spans="1:6" x14ac:dyDescent="0.3">
      <c r="A78" s="32">
        <v>44562</v>
      </c>
      <c r="B78" t="s">
        <v>7</v>
      </c>
      <c r="C78" t="s">
        <v>62</v>
      </c>
      <c r="D78">
        <v>0</v>
      </c>
      <c r="E78">
        <v>1500000</v>
      </c>
      <c r="F78">
        <v>0</v>
      </c>
    </row>
    <row r="79" spans="1:6" x14ac:dyDescent="0.3">
      <c r="A79" s="32">
        <v>44562</v>
      </c>
      <c r="B79" t="s">
        <v>7</v>
      </c>
      <c r="C79" t="s">
        <v>61</v>
      </c>
      <c r="D79">
        <v>0</v>
      </c>
      <c r="E79">
        <v>1500000</v>
      </c>
      <c r="F79">
        <v>0</v>
      </c>
    </row>
    <row r="80" spans="1:6" x14ac:dyDescent="0.3">
      <c r="A80" s="32">
        <v>44562</v>
      </c>
      <c r="B80" t="s">
        <v>7</v>
      </c>
      <c r="C80" t="s">
        <v>59</v>
      </c>
      <c r="D80">
        <v>0</v>
      </c>
      <c r="E80">
        <v>1500000</v>
      </c>
      <c r="F80">
        <v>0</v>
      </c>
    </row>
    <row r="81" spans="1:6" x14ac:dyDescent="0.3">
      <c r="A81" s="32">
        <v>44562</v>
      </c>
      <c r="B81" t="s">
        <v>7</v>
      </c>
      <c r="C81" t="s">
        <v>58</v>
      </c>
      <c r="D81">
        <v>0</v>
      </c>
      <c r="E81">
        <v>1500000</v>
      </c>
      <c r="F81">
        <v>0</v>
      </c>
    </row>
    <row r="82" spans="1:6" x14ac:dyDescent="0.3">
      <c r="A82" s="32">
        <v>44927</v>
      </c>
      <c r="B82" t="s">
        <v>7</v>
      </c>
      <c r="C82" t="s">
        <v>62</v>
      </c>
      <c r="D82">
        <v>0</v>
      </c>
      <c r="E82">
        <v>1500000</v>
      </c>
      <c r="F82">
        <v>0</v>
      </c>
    </row>
    <row r="83" spans="1:6" x14ac:dyDescent="0.3">
      <c r="A83" s="32">
        <v>44593</v>
      </c>
      <c r="B83" t="s">
        <v>7</v>
      </c>
      <c r="C83" t="s">
        <v>62</v>
      </c>
      <c r="D83">
        <v>0</v>
      </c>
      <c r="E83">
        <v>1500000</v>
      </c>
      <c r="F83">
        <v>0</v>
      </c>
    </row>
    <row r="84" spans="1:6" x14ac:dyDescent="0.3">
      <c r="A84" s="32">
        <v>44593</v>
      </c>
      <c r="B84" t="s">
        <v>7</v>
      </c>
      <c r="C84" t="s">
        <v>61</v>
      </c>
      <c r="D84">
        <v>0</v>
      </c>
      <c r="E84">
        <v>1500000</v>
      </c>
      <c r="F84">
        <v>0</v>
      </c>
    </row>
    <row r="85" spans="1:6" x14ac:dyDescent="0.3">
      <c r="A85" s="32">
        <v>44593</v>
      </c>
      <c r="B85" t="s">
        <v>7</v>
      </c>
      <c r="C85" t="s">
        <v>59</v>
      </c>
      <c r="D85">
        <v>0</v>
      </c>
      <c r="E85">
        <v>1500000</v>
      </c>
      <c r="F85">
        <v>0</v>
      </c>
    </row>
    <row r="86" spans="1:6" x14ac:dyDescent="0.3">
      <c r="A86" s="32">
        <v>44593</v>
      </c>
      <c r="B86" t="s">
        <v>7</v>
      </c>
      <c r="C86" t="s">
        <v>58</v>
      </c>
      <c r="D86">
        <v>0</v>
      </c>
      <c r="E86">
        <v>1500000</v>
      </c>
      <c r="F86">
        <v>0</v>
      </c>
    </row>
    <row r="87" spans="1:6" x14ac:dyDescent="0.3">
      <c r="A87" s="32">
        <v>44958</v>
      </c>
      <c r="B87" t="s">
        <v>7</v>
      </c>
      <c r="C87" t="s">
        <v>62</v>
      </c>
      <c r="D87">
        <v>0</v>
      </c>
      <c r="E87">
        <v>1500000</v>
      </c>
      <c r="F87">
        <v>0</v>
      </c>
    </row>
    <row r="88" spans="1:6" x14ac:dyDescent="0.3">
      <c r="A88" s="32">
        <v>44621</v>
      </c>
      <c r="B88" t="s">
        <v>7</v>
      </c>
      <c r="C88" t="s">
        <v>62</v>
      </c>
      <c r="D88">
        <v>0</v>
      </c>
      <c r="E88">
        <v>1500000</v>
      </c>
      <c r="F88">
        <v>0</v>
      </c>
    </row>
    <row r="89" spans="1:6" x14ac:dyDescent="0.3">
      <c r="A89" s="32">
        <v>44621</v>
      </c>
      <c r="B89" t="s">
        <v>7</v>
      </c>
      <c r="C89" t="s">
        <v>58</v>
      </c>
      <c r="D89">
        <v>0</v>
      </c>
      <c r="E89">
        <v>1500000</v>
      </c>
      <c r="F89">
        <v>0</v>
      </c>
    </row>
    <row r="90" spans="1:6" x14ac:dyDescent="0.3">
      <c r="A90" s="32">
        <v>44287</v>
      </c>
      <c r="B90" t="s">
        <v>7</v>
      </c>
      <c r="C90" t="s">
        <v>67</v>
      </c>
      <c r="D90">
        <v>322</v>
      </c>
      <c r="E90">
        <v>1500000</v>
      </c>
      <c r="F90">
        <v>483000000</v>
      </c>
    </row>
    <row r="91" spans="1:6" x14ac:dyDescent="0.3">
      <c r="A91" s="32">
        <v>44287</v>
      </c>
      <c r="B91" t="s">
        <v>7</v>
      </c>
      <c r="C91" t="s">
        <v>66</v>
      </c>
      <c r="D91">
        <v>118</v>
      </c>
      <c r="E91">
        <v>1500000</v>
      </c>
      <c r="F91">
        <v>177000000</v>
      </c>
    </row>
    <row r="92" spans="1:6" x14ac:dyDescent="0.3">
      <c r="A92" s="32">
        <v>44287</v>
      </c>
      <c r="B92" t="s">
        <v>7</v>
      </c>
      <c r="C92" t="s">
        <v>65</v>
      </c>
      <c r="D92">
        <v>171</v>
      </c>
      <c r="E92">
        <v>1500000</v>
      </c>
      <c r="F92">
        <v>256500000</v>
      </c>
    </row>
    <row r="93" spans="1:6" x14ac:dyDescent="0.3">
      <c r="A93" s="32">
        <v>44287</v>
      </c>
      <c r="B93" t="s">
        <v>7</v>
      </c>
      <c r="C93" t="s">
        <v>63</v>
      </c>
      <c r="D93">
        <v>12</v>
      </c>
      <c r="E93">
        <v>1500000</v>
      </c>
      <c r="F93">
        <v>18000000</v>
      </c>
    </row>
    <row r="94" spans="1:6" x14ac:dyDescent="0.3">
      <c r="A94" s="32">
        <v>44287</v>
      </c>
      <c r="B94" t="s">
        <v>7</v>
      </c>
      <c r="C94" t="s">
        <v>60</v>
      </c>
      <c r="D94">
        <v>3</v>
      </c>
      <c r="E94">
        <v>1500000</v>
      </c>
      <c r="F94">
        <v>4500000</v>
      </c>
    </row>
    <row r="95" spans="1:6" x14ac:dyDescent="0.3">
      <c r="A95" s="32">
        <v>44652</v>
      </c>
      <c r="B95" t="s">
        <v>7</v>
      </c>
      <c r="C95" t="s">
        <v>67</v>
      </c>
      <c r="D95">
        <v>1409</v>
      </c>
      <c r="E95">
        <v>1500000</v>
      </c>
      <c r="F95">
        <v>2113500000</v>
      </c>
    </row>
    <row r="96" spans="1:6" x14ac:dyDescent="0.3">
      <c r="A96" s="32">
        <v>44652</v>
      </c>
      <c r="B96" t="s">
        <v>7</v>
      </c>
      <c r="C96" t="s">
        <v>66</v>
      </c>
      <c r="D96">
        <v>177</v>
      </c>
      <c r="E96">
        <v>1500000</v>
      </c>
      <c r="F96">
        <v>265500000</v>
      </c>
    </row>
    <row r="97" spans="1:6" x14ac:dyDescent="0.3">
      <c r="A97" s="32">
        <v>44652</v>
      </c>
      <c r="B97" t="s">
        <v>7</v>
      </c>
      <c r="C97" t="s">
        <v>65</v>
      </c>
      <c r="D97">
        <v>611</v>
      </c>
      <c r="E97">
        <v>1500000</v>
      </c>
      <c r="F97">
        <v>916500000</v>
      </c>
    </row>
    <row r="98" spans="1:6" x14ac:dyDescent="0.3">
      <c r="A98" s="32">
        <v>44652</v>
      </c>
      <c r="B98" t="s">
        <v>7</v>
      </c>
      <c r="C98" t="s">
        <v>64</v>
      </c>
      <c r="D98">
        <v>15</v>
      </c>
      <c r="E98">
        <v>1500000</v>
      </c>
      <c r="F98">
        <v>22500000</v>
      </c>
    </row>
    <row r="99" spans="1:6" x14ac:dyDescent="0.3">
      <c r="A99" s="32">
        <v>44652</v>
      </c>
      <c r="B99" t="s">
        <v>7</v>
      </c>
      <c r="C99" t="s">
        <v>63</v>
      </c>
      <c r="D99">
        <v>17</v>
      </c>
      <c r="E99">
        <v>1500000</v>
      </c>
      <c r="F99">
        <v>25500000</v>
      </c>
    </row>
    <row r="100" spans="1:6" x14ac:dyDescent="0.3">
      <c r="A100" s="32">
        <v>44652</v>
      </c>
      <c r="B100" t="s">
        <v>7</v>
      </c>
      <c r="C100" t="s">
        <v>61</v>
      </c>
      <c r="D100">
        <v>12</v>
      </c>
      <c r="E100">
        <v>1500000</v>
      </c>
      <c r="F100">
        <v>18000000</v>
      </c>
    </row>
    <row r="101" spans="1:6" x14ac:dyDescent="0.3">
      <c r="A101" s="32">
        <v>44652</v>
      </c>
      <c r="B101" t="s">
        <v>7</v>
      </c>
      <c r="C101" t="s">
        <v>60</v>
      </c>
      <c r="D101">
        <v>8</v>
      </c>
      <c r="E101">
        <v>1500000</v>
      </c>
      <c r="F101">
        <v>12000000</v>
      </c>
    </row>
    <row r="102" spans="1:6" x14ac:dyDescent="0.3">
      <c r="A102" s="32">
        <v>45017</v>
      </c>
      <c r="B102" t="s">
        <v>7</v>
      </c>
      <c r="C102" t="s">
        <v>67</v>
      </c>
      <c r="D102">
        <v>364</v>
      </c>
      <c r="E102">
        <v>1500000</v>
      </c>
      <c r="F102">
        <v>546000000</v>
      </c>
    </row>
    <row r="103" spans="1:6" x14ac:dyDescent="0.3">
      <c r="A103" s="32">
        <v>45017</v>
      </c>
      <c r="B103" t="s">
        <v>7</v>
      </c>
      <c r="C103" t="s">
        <v>66</v>
      </c>
      <c r="D103">
        <v>265</v>
      </c>
      <c r="E103">
        <v>1500000</v>
      </c>
      <c r="F103">
        <v>397500000</v>
      </c>
    </row>
    <row r="104" spans="1:6" x14ac:dyDescent="0.3">
      <c r="A104" s="32">
        <v>45017</v>
      </c>
      <c r="B104" t="s">
        <v>7</v>
      </c>
      <c r="C104" t="s">
        <v>65</v>
      </c>
      <c r="D104">
        <v>4880</v>
      </c>
      <c r="E104">
        <v>1500000</v>
      </c>
      <c r="F104">
        <v>7320000000</v>
      </c>
    </row>
    <row r="105" spans="1:6" x14ac:dyDescent="0.3">
      <c r="A105" s="32">
        <v>45017</v>
      </c>
      <c r="B105" t="s">
        <v>7</v>
      </c>
      <c r="C105" t="s">
        <v>64</v>
      </c>
      <c r="D105">
        <v>156</v>
      </c>
      <c r="E105">
        <v>1500000</v>
      </c>
      <c r="F105">
        <v>234000000</v>
      </c>
    </row>
    <row r="106" spans="1:6" x14ac:dyDescent="0.3">
      <c r="A106" s="32">
        <v>45017</v>
      </c>
      <c r="B106" t="s">
        <v>7</v>
      </c>
      <c r="C106" t="s">
        <v>63</v>
      </c>
      <c r="D106">
        <v>42</v>
      </c>
      <c r="E106">
        <v>1500000</v>
      </c>
      <c r="F106">
        <v>63000000</v>
      </c>
    </row>
    <row r="107" spans="1:6" x14ac:dyDescent="0.3">
      <c r="A107" s="32">
        <v>45017</v>
      </c>
      <c r="B107" t="s">
        <v>7</v>
      </c>
      <c r="C107" t="s">
        <v>62</v>
      </c>
      <c r="D107">
        <v>181</v>
      </c>
      <c r="E107">
        <v>1500000</v>
      </c>
      <c r="F107">
        <v>271500000</v>
      </c>
    </row>
    <row r="108" spans="1:6" x14ac:dyDescent="0.3">
      <c r="A108" s="32">
        <v>45017</v>
      </c>
      <c r="B108" t="s">
        <v>7</v>
      </c>
      <c r="C108" t="s">
        <v>61</v>
      </c>
      <c r="D108">
        <v>51</v>
      </c>
      <c r="E108">
        <v>1500000</v>
      </c>
      <c r="F108">
        <v>76500000</v>
      </c>
    </row>
    <row r="109" spans="1:6" x14ac:dyDescent="0.3">
      <c r="A109" s="32">
        <v>45017</v>
      </c>
      <c r="B109" t="s">
        <v>7</v>
      </c>
      <c r="C109" t="s">
        <v>60</v>
      </c>
      <c r="D109">
        <v>8</v>
      </c>
      <c r="E109">
        <v>1500000</v>
      </c>
      <c r="F109">
        <v>12000000</v>
      </c>
    </row>
    <row r="110" spans="1:6" x14ac:dyDescent="0.3">
      <c r="A110" s="32">
        <v>45017</v>
      </c>
      <c r="B110" t="s">
        <v>7</v>
      </c>
      <c r="C110" t="s">
        <v>59</v>
      </c>
      <c r="D110">
        <v>27</v>
      </c>
      <c r="E110">
        <v>1500000</v>
      </c>
      <c r="F110">
        <v>40500000</v>
      </c>
    </row>
    <row r="111" spans="1:6" x14ac:dyDescent="0.3">
      <c r="A111" s="32">
        <v>45017</v>
      </c>
      <c r="B111" t="s">
        <v>7</v>
      </c>
      <c r="C111" t="s">
        <v>58</v>
      </c>
      <c r="D111">
        <v>30</v>
      </c>
      <c r="E111">
        <v>1500000</v>
      </c>
      <c r="F111">
        <v>45000000</v>
      </c>
    </row>
    <row r="112" spans="1:6" x14ac:dyDescent="0.3">
      <c r="A112" s="32">
        <v>44317</v>
      </c>
      <c r="B112" t="s">
        <v>7</v>
      </c>
      <c r="C112" t="s">
        <v>67</v>
      </c>
      <c r="D112">
        <v>137</v>
      </c>
      <c r="E112">
        <v>1500000</v>
      </c>
      <c r="F112">
        <v>205500000</v>
      </c>
    </row>
    <row r="113" spans="1:6" x14ac:dyDescent="0.3">
      <c r="A113" s="32">
        <v>44317</v>
      </c>
      <c r="B113" t="s">
        <v>7</v>
      </c>
      <c r="C113" t="s">
        <v>66</v>
      </c>
      <c r="D113">
        <v>39</v>
      </c>
      <c r="E113">
        <v>1500000</v>
      </c>
      <c r="F113">
        <v>58500000</v>
      </c>
    </row>
    <row r="114" spans="1:6" x14ac:dyDescent="0.3">
      <c r="A114" s="32">
        <v>44317</v>
      </c>
      <c r="B114" t="s">
        <v>7</v>
      </c>
      <c r="C114" t="s">
        <v>65</v>
      </c>
      <c r="D114">
        <v>78</v>
      </c>
      <c r="E114">
        <v>1500000</v>
      </c>
      <c r="F114">
        <v>117000000</v>
      </c>
    </row>
    <row r="115" spans="1:6" x14ac:dyDescent="0.3">
      <c r="A115" s="32">
        <v>44317</v>
      </c>
      <c r="B115" t="s">
        <v>7</v>
      </c>
      <c r="C115" t="s">
        <v>63</v>
      </c>
      <c r="D115">
        <v>3</v>
      </c>
      <c r="E115">
        <v>1500000</v>
      </c>
      <c r="F115">
        <v>4500000</v>
      </c>
    </row>
    <row r="116" spans="1:6" x14ac:dyDescent="0.3">
      <c r="A116" s="32">
        <v>44682</v>
      </c>
      <c r="B116" t="s">
        <v>7</v>
      </c>
      <c r="C116" t="s">
        <v>67</v>
      </c>
      <c r="D116">
        <v>2097</v>
      </c>
      <c r="E116">
        <v>1500000</v>
      </c>
      <c r="F116">
        <v>3145500000</v>
      </c>
    </row>
    <row r="117" spans="1:6" x14ac:dyDescent="0.3">
      <c r="A117" s="32">
        <v>44682</v>
      </c>
      <c r="B117" t="s">
        <v>7</v>
      </c>
      <c r="C117" t="s">
        <v>66</v>
      </c>
      <c r="D117">
        <v>181</v>
      </c>
      <c r="E117">
        <v>1500000</v>
      </c>
      <c r="F117">
        <v>271500000</v>
      </c>
    </row>
    <row r="118" spans="1:6" x14ac:dyDescent="0.3">
      <c r="A118" s="32">
        <v>44682</v>
      </c>
      <c r="B118" t="s">
        <v>7</v>
      </c>
      <c r="C118" t="s">
        <v>65</v>
      </c>
      <c r="D118">
        <v>622</v>
      </c>
      <c r="E118">
        <v>1500000</v>
      </c>
      <c r="F118">
        <v>933000000</v>
      </c>
    </row>
    <row r="119" spans="1:6" x14ac:dyDescent="0.3">
      <c r="A119" s="32">
        <v>44682</v>
      </c>
      <c r="B119" t="s">
        <v>7</v>
      </c>
      <c r="C119" t="s">
        <v>64</v>
      </c>
      <c r="D119">
        <v>30</v>
      </c>
      <c r="E119">
        <v>1500000</v>
      </c>
      <c r="F119">
        <v>45000000</v>
      </c>
    </row>
    <row r="120" spans="1:6" x14ac:dyDescent="0.3">
      <c r="A120" s="32">
        <v>44682</v>
      </c>
      <c r="B120" t="s">
        <v>7</v>
      </c>
      <c r="C120" t="s">
        <v>63</v>
      </c>
      <c r="D120">
        <v>19</v>
      </c>
      <c r="E120">
        <v>1500000</v>
      </c>
      <c r="F120">
        <v>28500000</v>
      </c>
    </row>
    <row r="121" spans="1:6" x14ac:dyDescent="0.3">
      <c r="A121" s="32">
        <v>44682</v>
      </c>
      <c r="B121" t="s">
        <v>7</v>
      </c>
      <c r="C121" t="s">
        <v>61</v>
      </c>
      <c r="D121">
        <v>6</v>
      </c>
      <c r="E121">
        <v>1500000</v>
      </c>
      <c r="F121">
        <v>9000000</v>
      </c>
    </row>
    <row r="122" spans="1:6" x14ac:dyDescent="0.3">
      <c r="A122" s="32">
        <v>44682</v>
      </c>
      <c r="B122" t="s">
        <v>7</v>
      </c>
      <c r="C122" t="s">
        <v>60</v>
      </c>
      <c r="D122">
        <v>4</v>
      </c>
      <c r="E122">
        <v>1500000</v>
      </c>
      <c r="F122">
        <v>6000000</v>
      </c>
    </row>
    <row r="123" spans="1:6" x14ac:dyDescent="0.3">
      <c r="A123" s="32">
        <v>45047</v>
      </c>
      <c r="B123" t="s">
        <v>7</v>
      </c>
      <c r="C123" t="s">
        <v>67</v>
      </c>
      <c r="D123">
        <v>3212</v>
      </c>
      <c r="E123">
        <v>1500000</v>
      </c>
      <c r="F123">
        <v>4818000000</v>
      </c>
    </row>
    <row r="124" spans="1:6" x14ac:dyDescent="0.3">
      <c r="A124" s="32">
        <v>45047</v>
      </c>
      <c r="B124" t="s">
        <v>7</v>
      </c>
      <c r="C124" t="s">
        <v>66</v>
      </c>
      <c r="D124">
        <v>351</v>
      </c>
      <c r="E124">
        <v>1500000</v>
      </c>
      <c r="F124">
        <v>526500000</v>
      </c>
    </row>
    <row r="125" spans="1:6" x14ac:dyDescent="0.3">
      <c r="A125" s="32">
        <v>45047</v>
      </c>
      <c r="B125" t="s">
        <v>7</v>
      </c>
      <c r="C125" t="s">
        <v>65</v>
      </c>
      <c r="D125">
        <v>3457</v>
      </c>
      <c r="E125">
        <v>1500000</v>
      </c>
      <c r="F125">
        <v>5185500000</v>
      </c>
    </row>
    <row r="126" spans="1:6" x14ac:dyDescent="0.3">
      <c r="A126" s="32">
        <v>45047</v>
      </c>
      <c r="B126" t="s">
        <v>7</v>
      </c>
      <c r="C126" t="s">
        <v>64</v>
      </c>
      <c r="D126">
        <v>110</v>
      </c>
      <c r="E126">
        <v>1500000</v>
      </c>
      <c r="F126">
        <v>165000000</v>
      </c>
    </row>
    <row r="127" spans="1:6" x14ac:dyDescent="0.3">
      <c r="A127" s="32">
        <v>45047</v>
      </c>
      <c r="B127" t="s">
        <v>7</v>
      </c>
      <c r="C127" t="s">
        <v>63</v>
      </c>
      <c r="D127">
        <v>129</v>
      </c>
      <c r="E127">
        <v>1500000</v>
      </c>
      <c r="F127">
        <v>193500000</v>
      </c>
    </row>
    <row r="128" spans="1:6" x14ac:dyDescent="0.3">
      <c r="A128" s="32">
        <v>45047</v>
      </c>
      <c r="B128" t="s">
        <v>7</v>
      </c>
      <c r="C128" t="s">
        <v>62</v>
      </c>
      <c r="D128">
        <v>245</v>
      </c>
      <c r="E128">
        <v>1500000</v>
      </c>
      <c r="F128">
        <v>367500000</v>
      </c>
    </row>
    <row r="129" spans="1:6" x14ac:dyDescent="0.3">
      <c r="A129" s="32">
        <v>45047</v>
      </c>
      <c r="B129" t="s">
        <v>7</v>
      </c>
      <c r="C129" t="s">
        <v>61</v>
      </c>
      <c r="D129">
        <v>57</v>
      </c>
      <c r="E129">
        <v>1500000</v>
      </c>
      <c r="F129">
        <v>85500000</v>
      </c>
    </row>
    <row r="130" spans="1:6" x14ac:dyDescent="0.3">
      <c r="A130" s="32">
        <v>45047</v>
      </c>
      <c r="B130" t="s">
        <v>7</v>
      </c>
      <c r="C130" t="s">
        <v>60</v>
      </c>
      <c r="D130">
        <v>9</v>
      </c>
      <c r="E130">
        <v>1500000</v>
      </c>
      <c r="F130">
        <v>13500000</v>
      </c>
    </row>
    <row r="131" spans="1:6" x14ac:dyDescent="0.3">
      <c r="A131" s="32">
        <v>45047</v>
      </c>
      <c r="B131" t="s">
        <v>7</v>
      </c>
      <c r="C131" t="s">
        <v>59</v>
      </c>
      <c r="D131">
        <v>34</v>
      </c>
      <c r="E131">
        <v>1500000</v>
      </c>
      <c r="F131">
        <v>51000000</v>
      </c>
    </row>
    <row r="132" spans="1:6" x14ac:dyDescent="0.3">
      <c r="A132" s="32">
        <v>45047</v>
      </c>
      <c r="B132" t="s">
        <v>7</v>
      </c>
      <c r="C132" t="s">
        <v>58</v>
      </c>
      <c r="D132">
        <v>36</v>
      </c>
      <c r="E132">
        <v>1500000</v>
      </c>
      <c r="F132">
        <v>54000000</v>
      </c>
    </row>
    <row r="133" spans="1:6" x14ac:dyDescent="0.3">
      <c r="A133" s="32">
        <v>44348</v>
      </c>
      <c r="B133" t="s">
        <v>7</v>
      </c>
      <c r="C133" t="s">
        <v>67</v>
      </c>
      <c r="D133">
        <v>572</v>
      </c>
      <c r="E133">
        <v>1500000</v>
      </c>
      <c r="F133">
        <v>858000000</v>
      </c>
    </row>
    <row r="134" spans="1:6" x14ac:dyDescent="0.3">
      <c r="A134" s="32">
        <v>44348</v>
      </c>
      <c r="B134" t="s">
        <v>7</v>
      </c>
      <c r="C134" t="s">
        <v>66</v>
      </c>
      <c r="D134">
        <v>128</v>
      </c>
      <c r="E134">
        <v>1500000</v>
      </c>
      <c r="F134">
        <v>192000000</v>
      </c>
    </row>
    <row r="135" spans="1:6" x14ac:dyDescent="0.3">
      <c r="A135" s="32">
        <v>44348</v>
      </c>
      <c r="B135" t="s">
        <v>7</v>
      </c>
      <c r="C135" t="s">
        <v>65</v>
      </c>
      <c r="D135">
        <v>106</v>
      </c>
      <c r="E135">
        <v>1500000</v>
      </c>
      <c r="F135">
        <v>159000000</v>
      </c>
    </row>
    <row r="136" spans="1:6" x14ac:dyDescent="0.3">
      <c r="A136" s="32">
        <v>44348</v>
      </c>
      <c r="B136" t="s">
        <v>7</v>
      </c>
      <c r="C136" t="s">
        <v>63</v>
      </c>
      <c r="D136">
        <v>10</v>
      </c>
      <c r="E136">
        <v>1500000</v>
      </c>
      <c r="F136">
        <v>15000000</v>
      </c>
    </row>
    <row r="137" spans="1:6" x14ac:dyDescent="0.3">
      <c r="A137" s="32">
        <v>44348</v>
      </c>
      <c r="B137" t="s">
        <v>7</v>
      </c>
      <c r="C137" t="s">
        <v>60</v>
      </c>
      <c r="D137">
        <v>2</v>
      </c>
      <c r="E137">
        <v>1500000</v>
      </c>
      <c r="F137">
        <v>3000000</v>
      </c>
    </row>
    <row r="138" spans="1:6" x14ac:dyDescent="0.3">
      <c r="A138" s="32">
        <v>44713</v>
      </c>
      <c r="B138" t="s">
        <v>7</v>
      </c>
      <c r="C138" t="s">
        <v>67</v>
      </c>
      <c r="D138">
        <v>2169</v>
      </c>
      <c r="E138">
        <v>1500000</v>
      </c>
      <c r="F138">
        <v>3253500000</v>
      </c>
    </row>
    <row r="139" spans="1:6" x14ac:dyDescent="0.3">
      <c r="A139" s="32">
        <v>44713</v>
      </c>
      <c r="B139" t="s">
        <v>7</v>
      </c>
      <c r="C139" t="s">
        <v>66</v>
      </c>
      <c r="D139">
        <v>173</v>
      </c>
      <c r="E139">
        <v>1500000</v>
      </c>
      <c r="F139">
        <v>259500000</v>
      </c>
    </row>
    <row r="140" spans="1:6" x14ac:dyDescent="0.3">
      <c r="A140" s="32">
        <v>44713</v>
      </c>
      <c r="B140" t="s">
        <v>7</v>
      </c>
      <c r="C140" t="s">
        <v>65</v>
      </c>
      <c r="D140">
        <v>787</v>
      </c>
      <c r="E140">
        <v>1500000</v>
      </c>
      <c r="F140">
        <v>1180500000</v>
      </c>
    </row>
    <row r="141" spans="1:6" x14ac:dyDescent="0.3">
      <c r="A141" s="32">
        <v>44713</v>
      </c>
      <c r="B141" t="s">
        <v>7</v>
      </c>
      <c r="C141" t="s">
        <v>64</v>
      </c>
      <c r="D141">
        <v>36</v>
      </c>
      <c r="E141">
        <v>1500000</v>
      </c>
      <c r="F141">
        <v>54000000</v>
      </c>
    </row>
    <row r="142" spans="1:6" x14ac:dyDescent="0.3">
      <c r="A142" s="32">
        <v>44713</v>
      </c>
      <c r="B142" t="s">
        <v>7</v>
      </c>
      <c r="C142" t="s">
        <v>63</v>
      </c>
      <c r="D142">
        <v>39</v>
      </c>
      <c r="E142">
        <v>1500000</v>
      </c>
      <c r="F142">
        <v>58500000</v>
      </c>
    </row>
    <row r="143" spans="1:6" x14ac:dyDescent="0.3">
      <c r="A143" s="32">
        <v>44713</v>
      </c>
      <c r="B143" t="s">
        <v>7</v>
      </c>
      <c r="C143" t="s">
        <v>61</v>
      </c>
      <c r="D143">
        <v>4</v>
      </c>
      <c r="E143">
        <v>1500000</v>
      </c>
      <c r="F143">
        <v>6000000</v>
      </c>
    </row>
    <row r="144" spans="1:6" x14ac:dyDescent="0.3">
      <c r="A144" s="32">
        <v>44713</v>
      </c>
      <c r="B144" t="s">
        <v>7</v>
      </c>
      <c r="C144" t="s">
        <v>60</v>
      </c>
      <c r="D144">
        <v>2</v>
      </c>
      <c r="E144">
        <v>1500000</v>
      </c>
      <c r="F144">
        <v>3000000</v>
      </c>
    </row>
    <row r="145" spans="1:6" x14ac:dyDescent="0.3">
      <c r="A145" s="32">
        <v>45078</v>
      </c>
      <c r="B145" t="s">
        <v>7</v>
      </c>
      <c r="C145" t="s">
        <v>67</v>
      </c>
      <c r="D145">
        <v>3671</v>
      </c>
      <c r="E145">
        <v>1500000</v>
      </c>
      <c r="F145">
        <v>5506500000</v>
      </c>
    </row>
    <row r="146" spans="1:6" x14ac:dyDescent="0.3">
      <c r="A146" s="32">
        <v>45078</v>
      </c>
      <c r="B146" t="s">
        <v>7</v>
      </c>
      <c r="C146" t="s">
        <v>66</v>
      </c>
      <c r="D146">
        <v>877</v>
      </c>
      <c r="E146">
        <v>1500000</v>
      </c>
      <c r="F146">
        <v>1315500000</v>
      </c>
    </row>
    <row r="147" spans="1:6" x14ac:dyDescent="0.3">
      <c r="A147" s="32">
        <v>45078</v>
      </c>
      <c r="B147" t="s">
        <v>7</v>
      </c>
      <c r="C147" t="s">
        <v>65</v>
      </c>
      <c r="D147">
        <v>2574</v>
      </c>
      <c r="E147">
        <v>1500000</v>
      </c>
      <c r="F147">
        <v>3861000000</v>
      </c>
    </row>
    <row r="148" spans="1:6" x14ac:dyDescent="0.3">
      <c r="A148" s="32">
        <v>45078</v>
      </c>
      <c r="B148" t="s">
        <v>7</v>
      </c>
      <c r="C148" t="s">
        <v>64</v>
      </c>
      <c r="D148">
        <v>140</v>
      </c>
      <c r="E148">
        <v>1500000</v>
      </c>
      <c r="F148">
        <v>210000000</v>
      </c>
    </row>
    <row r="149" spans="1:6" x14ac:dyDescent="0.3">
      <c r="A149" s="32">
        <v>45078</v>
      </c>
      <c r="B149" t="s">
        <v>7</v>
      </c>
      <c r="C149" t="s">
        <v>63</v>
      </c>
      <c r="D149">
        <v>121</v>
      </c>
      <c r="E149">
        <v>1500000</v>
      </c>
      <c r="F149">
        <v>181500000</v>
      </c>
    </row>
    <row r="150" spans="1:6" x14ac:dyDescent="0.3">
      <c r="A150" s="32">
        <v>45078</v>
      </c>
      <c r="B150" t="s">
        <v>7</v>
      </c>
      <c r="C150" t="s">
        <v>62</v>
      </c>
      <c r="D150">
        <v>254</v>
      </c>
      <c r="E150">
        <v>1500000</v>
      </c>
      <c r="F150">
        <v>381000000</v>
      </c>
    </row>
    <row r="151" spans="1:6" x14ac:dyDescent="0.3">
      <c r="A151" s="32">
        <v>45078</v>
      </c>
      <c r="B151" t="s">
        <v>7</v>
      </c>
      <c r="C151" t="s">
        <v>61</v>
      </c>
      <c r="D151">
        <v>76</v>
      </c>
      <c r="E151">
        <v>1500000</v>
      </c>
      <c r="F151">
        <v>114000000</v>
      </c>
    </row>
    <row r="152" spans="1:6" x14ac:dyDescent="0.3">
      <c r="A152" s="32">
        <v>45078</v>
      </c>
      <c r="B152" t="s">
        <v>7</v>
      </c>
      <c r="C152" t="s">
        <v>60</v>
      </c>
      <c r="D152">
        <v>14</v>
      </c>
      <c r="E152">
        <v>1500000</v>
      </c>
      <c r="F152">
        <v>21000000</v>
      </c>
    </row>
    <row r="153" spans="1:6" x14ac:dyDescent="0.3">
      <c r="A153" s="32">
        <v>45078</v>
      </c>
      <c r="B153" t="s">
        <v>7</v>
      </c>
      <c r="C153" t="s">
        <v>59</v>
      </c>
      <c r="D153">
        <v>33</v>
      </c>
      <c r="E153">
        <v>1500000</v>
      </c>
      <c r="F153">
        <v>49500000</v>
      </c>
    </row>
    <row r="154" spans="1:6" x14ac:dyDescent="0.3">
      <c r="A154" s="32">
        <v>45078</v>
      </c>
      <c r="B154" t="s">
        <v>7</v>
      </c>
      <c r="C154" t="s">
        <v>58</v>
      </c>
      <c r="D154">
        <v>30</v>
      </c>
      <c r="E154">
        <v>1500000</v>
      </c>
      <c r="F154">
        <v>45000000</v>
      </c>
    </row>
    <row r="155" spans="1:6" x14ac:dyDescent="0.3">
      <c r="A155" s="32">
        <v>44378</v>
      </c>
      <c r="B155" t="s">
        <v>7</v>
      </c>
      <c r="C155" t="s">
        <v>67</v>
      </c>
      <c r="D155">
        <v>696</v>
      </c>
      <c r="E155">
        <v>1500000</v>
      </c>
      <c r="F155">
        <v>1044000000</v>
      </c>
    </row>
    <row r="156" spans="1:6" x14ac:dyDescent="0.3">
      <c r="A156" s="32">
        <v>44378</v>
      </c>
      <c r="B156" t="s">
        <v>7</v>
      </c>
      <c r="C156" t="s">
        <v>66</v>
      </c>
      <c r="D156">
        <v>232</v>
      </c>
      <c r="E156">
        <v>1500000</v>
      </c>
      <c r="F156">
        <v>348000000</v>
      </c>
    </row>
    <row r="157" spans="1:6" x14ac:dyDescent="0.3">
      <c r="A157" s="32">
        <v>44378</v>
      </c>
      <c r="B157" t="s">
        <v>7</v>
      </c>
      <c r="C157" t="s">
        <v>65</v>
      </c>
      <c r="D157">
        <v>171</v>
      </c>
      <c r="E157">
        <v>1500000</v>
      </c>
      <c r="F157">
        <v>256500000</v>
      </c>
    </row>
    <row r="158" spans="1:6" x14ac:dyDescent="0.3">
      <c r="A158" s="32">
        <v>44378</v>
      </c>
      <c r="B158" t="s">
        <v>7</v>
      </c>
      <c r="C158" t="s">
        <v>63</v>
      </c>
      <c r="D158">
        <v>18</v>
      </c>
      <c r="E158">
        <v>1500000</v>
      </c>
      <c r="F158">
        <v>27000000</v>
      </c>
    </row>
    <row r="159" spans="1:6" x14ac:dyDescent="0.3">
      <c r="A159" s="32">
        <v>44378</v>
      </c>
      <c r="B159" t="s">
        <v>7</v>
      </c>
      <c r="C159" t="s">
        <v>60</v>
      </c>
      <c r="D159">
        <v>1</v>
      </c>
      <c r="E159">
        <v>1500000</v>
      </c>
      <c r="F159">
        <v>1500000</v>
      </c>
    </row>
    <row r="160" spans="1:6" x14ac:dyDescent="0.3">
      <c r="A160" s="32">
        <v>44743</v>
      </c>
      <c r="B160" t="s">
        <v>7</v>
      </c>
      <c r="C160" t="s">
        <v>67</v>
      </c>
      <c r="D160">
        <v>2264</v>
      </c>
      <c r="E160">
        <v>1500000</v>
      </c>
      <c r="F160">
        <v>3396000000</v>
      </c>
    </row>
    <row r="161" spans="1:6" x14ac:dyDescent="0.3">
      <c r="A161" s="32">
        <v>44743</v>
      </c>
      <c r="B161" t="s">
        <v>7</v>
      </c>
      <c r="C161" t="s">
        <v>66</v>
      </c>
      <c r="D161">
        <v>194</v>
      </c>
      <c r="E161">
        <v>1500000</v>
      </c>
      <c r="F161">
        <v>291000000</v>
      </c>
    </row>
    <row r="162" spans="1:6" x14ac:dyDescent="0.3">
      <c r="A162" s="32">
        <v>44743</v>
      </c>
      <c r="B162" t="s">
        <v>7</v>
      </c>
      <c r="C162" t="s">
        <v>65</v>
      </c>
      <c r="D162">
        <v>866</v>
      </c>
      <c r="E162">
        <v>1500000</v>
      </c>
      <c r="F162">
        <v>1299000000</v>
      </c>
    </row>
    <row r="163" spans="1:6" x14ac:dyDescent="0.3">
      <c r="A163" s="32">
        <v>44743</v>
      </c>
      <c r="B163" t="s">
        <v>7</v>
      </c>
      <c r="C163" t="s">
        <v>64</v>
      </c>
      <c r="D163">
        <v>32</v>
      </c>
      <c r="E163">
        <v>1500000</v>
      </c>
      <c r="F163">
        <v>48000000</v>
      </c>
    </row>
    <row r="164" spans="1:6" x14ac:dyDescent="0.3">
      <c r="A164" s="32">
        <v>44743</v>
      </c>
      <c r="B164" t="s">
        <v>7</v>
      </c>
      <c r="C164" t="s">
        <v>63</v>
      </c>
      <c r="D164">
        <v>45</v>
      </c>
      <c r="E164">
        <v>1500000</v>
      </c>
      <c r="F164">
        <v>67500000</v>
      </c>
    </row>
    <row r="165" spans="1:6" x14ac:dyDescent="0.3">
      <c r="A165" s="32">
        <v>44743</v>
      </c>
      <c r="B165" t="s">
        <v>7</v>
      </c>
      <c r="C165" t="s">
        <v>61</v>
      </c>
      <c r="D165">
        <v>4</v>
      </c>
      <c r="E165">
        <v>1500000</v>
      </c>
      <c r="F165">
        <v>6000000</v>
      </c>
    </row>
    <row r="166" spans="1:6" x14ac:dyDescent="0.3">
      <c r="A166" s="32">
        <v>44743</v>
      </c>
      <c r="B166" t="s">
        <v>7</v>
      </c>
      <c r="C166" t="s">
        <v>60</v>
      </c>
      <c r="D166">
        <v>1</v>
      </c>
      <c r="E166">
        <v>1500000</v>
      </c>
      <c r="F166">
        <v>1500000</v>
      </c>
    </row>
    <row r="167" spans="1:6" x14ac:dyDescent="0.3">
      <c r="A167" s="32">
        <v>45108</v>
      </c>
      <c r="B167" t="s">
        <v>7</v>
      </c>
      <c r="C167" t="s">
        <v>67</v>
      </c>
      <c r="D167">
        <v>3823</v>
      </c>
      <c r="E167">
        <v>1500000</v>
      </c>
      <c r="F167">
        <v>5734500000</v>
      </c>
    </row>
    <row r="168" spans="1:6" x14ac:dyDescent="0.3">
      <c r="A168" s="32">
        <v>45108</v>
      </c>
      <c r="B168" t="s">
        <v>7</v>
      </c>
      <c r="C168" t="s">
        <v>66</v>
      </c>
      <c r="D168">
        <v>935</v>
      </c>
      <c r="E168">
        <v>1500000</v>
      </c>
      <c r="F168">
        <v>1402500000</v>
      </c>
    </row>
    <row r="169" spans="1:6" x14ac:dyDescent="0.3">
      <c r="A169" s="32">
        <v>45108</v>
      </c>
      <c r="B169" t="s">
        <v>7</v>
      </c>
      <c r="C169" t="s">
        <v>65</v>
      </c>
      <c r="D169">
        <v>2174</v>
      </c>
      <c r="E169">
        <v>1500000</v>
      </c>
      <c r="F169">
        <v>3261000000</v>
      </c>
    </row>
    <row r="170" spans="1:6" x14ac:dyDescent="0.3">
      <c r="A170" s="32">
        <v>45108</v>
      </c>
      <c r="B170" t="s">
        <v>7</v>
      </c>
      <c r="C170" t="s">
        <v>64</v>
      </c>
      <c r="D170">
        <v>89</v>
      </c>
      <c r="E170">
        <v>1500000</v>
      </c>
      <c r="F170">
        <v>133500000</v>
      </c>
    </row>
    <row r="171" spans="1:6" x14ac:dyDescent="0.3">
      <c r="A171" s="32">
        <v>45108</v>
      </c>
      <c r="B171" t="s">
        <v>7</v>
      </c>
      <c r="C171" t="s">
        <v>63</v>
      </c>
      <c r="D171">
        <v>88</v>
      </c>
      <c r="E171">
        <v>1500000</v>
      </c>
      <c r="F171">
        <v>132000000</v>
      </c>
    </row>
    <row r="172" spans="1:6" x14ac:dyDescent="0.3">
      <c r="A172" s="32">
        <v>45108</v>
      </c>
      <c r="B172" t="s">
        <v>7</v>
      </c>
      <c r="C172" t="s">
        <v>62</v>
      </c>
      <c r="D172">
        <v>169</v>
      </c>
      <c r="E172">
        <v>1500000</v>
      </c>
      <c r="F172">
        <v>253500000</v>
      </c>
    </row>
    <row r="173" spans="1:6" x14ac:dyDescent="0.3">
      <c r="A173" s="32">
        <v>45108</v>
      </c>
      <c r="B173" t="s">
        <v>7</v>
      </c>
      <c r="C173" t="s">
        <v>61</v>
      </c>
      <c r="D173">
        <v>81</v>
      </c>
      <c r="E173">
        <v>1500000</v>
      </c>
      <c r="F173">
        <v>121500000</v>
      </c>
    </row>
    <row r="174" spans="1:6" x14ac:dyDescent="0.3">
      <c r="A174" s="32">
        <v>45108</v>
      </c>
      <c r="B174" t="s">
        <v>7</v>
      </c>
      <c r="C174" t="s">
        <v>60</v>
      </c>
      <c r="D174">
        <v>23</v>
      </c>
      <c r="E174">
        <v>1500000</v>
      </c>
      <c r="F174">
        <v>34500000</v>
      </c>
    </row>
    <row r="175" spans="1:6" x14ac:dyDescent="0.3">
      <c r="A175" s="32">
        <v>45108</v>
      </c>
      <c r="B175" t="s">
        <v>7</v>
      </c>
      <c r="C175" t="s">
        <v>59</v>
      </c>
      <c r="D175">
        <v>26</v>
      </c>
      <c r="E175">
        <v>1500000</v>
      </c>
      <c r="F175">
        <v>39000000</v>
      </c>
    </row>
    <row r="176" spans="1:6" x14ac:dyDescent="0.3">
      <c r="A176" s="32">
        <v>45108</v>
      </c>
      <c r="B176" t="s">
        <v>7</v>
      </c>
      <c r="C176" t="s">
        <v>58</v>
      </c>
      <c r="D176">
        <v>22</v>
      </c>
      <c r="E176">
        <v>1500000</v>
      </c>
      <c r="F176">
        <v>33000000</v>
      </c>
    </row>
    <row r="177" spans="1:6" x14ac:dyDescent="0.3">
      <c r="A177" s="32">
        <v>44409</v>
      </c>
      <c r="B177" t="s">
        <v>7</v>
      </c>
      <c r="C177" t="s">
        <v>67</v>
      </c>
      <c r="D177">
        <v>584</v>
      </c>
      <c r="E177">
        <v>1500000</v>
      </c>
      <c r="F177">
        <v>876000000</v>
      </c>
    </row>
    <row r="178" spans="1:6" x14ac:dyDescent="0.3">
      <c r="A178" s="32">
        <v>44409</v>
      </c>
      <c r="B178" t="s">
        <v>7</v>
      </c>
      <c r="C178" t="s">
        <v>66</v>
      </c>
      <c r="D178">
        <v>303</v>
      </c>
      <c r="E178">
        <v>1500000</v>
      </c>
      <c r="F178">
        <v>454500000</v>
      </c>
    </row>
    <row r="179" spans="1:6" x14ac:dyDescent="0.3">
      <c r="A179" s="32">
        <v>44409</v>
      </c>
      <c r="B179" t="s">
        <v>7</v>
      </c>
      <c r="C179" t="s">
        <v>65</v>
      </c>
      <c r="D179">
        <v>204</v>
      </c>
      <c r="E179">
        <v>1500000</v>
      </c>
      <c r="F179">
        <v>306000000</v>
      </c>
    </row>
    <row r="180" spans="1:6" x14ac:dyDescent="0.3">
      <c r="A180" s="32">
        <v>44409</v>
      </c>
      <c r="B180" t="s">
        <v>7</v>
      </c>
      <c r="C180" t="s">
        <v>63</v>
      </c>
      <c r="D180">
        <v>10</v>
      </c>
      <c r="E180">
        <v>1500000</v>
      </c>
      <c r="F180">
        <v>15000000</v>
      </c>
    </row>
    <row r="181" spans="1:6" x14ac:dyDescent="0.3">
      <c r="A181" s="32">
        <v>44409</v>
      </c>
      <c r="B181" t="s">
        <v>7</v>
      </c>
      <c r="C181" t="s">
        <v>60</v>
      </c>
      <c r="D181">
        <v>2</v>
      </c>
      <c r="E181">
        <v>1500000</v>
      </c>
      <c r="F181">
        <v>3000000</v>
      </c>
    </row>
    <row r="182" spans="1:6" x14ac:dyDescent="0.3">
      <c r="A182" s="32">
        <v>44774</v>
      </c>
      <c r="B182" t="s">
        <v>7</v>
      </c>
      <c r="C182" t="s">
        <v>67</v>
      </c>
      <c r="D182">
        <v>1931</v>
      </c>
      <c r="E182">
        <v>1500000</v>
      </c>
      <c r="F182">
        <v>2896500000</v>
      </c>
    </row>
    <row r="183" spans="1:6" x14ac:dyDescent="0.3">
      <c r="A183" s="32">
        <v>44774</v>
      </c>
      <c r="B183" t="s">
        <v>7</v>
      </c>
      <c r="C183" t="s">
        <v>66</v>
      </c>
      <c r="D183">
        <v>234</v>
      </c>
      <c r="E183">
        <v>1500000</v>
      </c>
      <c r="F183">
        <v>351000000</v>
      </c>
    </row>
    <row r="184" spans="1:6" x14ac:dyDescent="0.3">
      <c r="A184" s="32">
        <v>44774</v>
      </c>
      <c r="B184" t="s">
        <v>7</v>
      </c>
      <c r="C184" t="s">
        <v>65</v>
      </c>
      <c r="D184">
        <v>1085</v>
      </c>
      <c r="E184">
        <v>1500000</v>
      </c>
      <c r="F184">
        <v>1627500000</v>
      </c>
    </row>
    <row r="185" spans="1:6" x14ac:dyDescent="0.3">
      <c r="A185" s="32">
        <v>44774</v>
      </c>
      <c r="B185" t="s">
        <v>7</v>
      </c>
      <c r="C185" t="s">
        <v>64</v>
      </c>
      <c r="D185">
        <v>33</v>
      </c>
      <c r="E185">
        <v>1500000</v>
      </c>
      <c r="F185">
        <v>49500000</v>
      </c>
    </row>
    <row r="186" spans="1:6" x14ac:dyDescent="0.3">
      <c r="A186" s="32">
        <v>44774</v>
      </c>
      <c r="B186" t="s">
        <v>7</v>
      </c>
      <c r="C186" t="s">
        <v>63</v>
      </c>
      <c r="D186">
        <v>53</v>
      </c>
      <c r="E186">
        <v>1500000</v>
      </c>
      <c r="F186">
        <v>79500000</v>
      </c>
    </row>
    <row r="187" spans="1:6" x14ac:dyDescent="0.3">
      <c r="A187" s="32">
        <v>44774</v>
      </c>
      <c r="B187" t="s">
        <v>7</v>
      </c>
      <c r="C187" t="s">
        <v>61</v>
      </c>
      <c r="D187">
        <v>19</v>
      </c>
      <c r="E187">
        <v>1500000</v>
      </c>
      <c r="F187">
        <v>28500000</v>
      </c>
    </row>
    <row r="188" spans="1:6" x14ac:dyDescent="0.3">
      <c r="A188" s="32">
        <v>44774</v>
      </c>
      <c r="B188" t="s">
        <v>7</v>
      </c>
      <c r="C188" t="s">
        <v>60</v>
      </c>
      <c r="D188">
        <v>3</v>
      </c>
      <c r="E188">
        <v>1500000</v>
      </c>
      <c r="F188">
        <v>4500000</v>
      </c>
    </row>
    <row r="189" spans="1:6" x14ac:dyDescent="0.3">
      <c r="A189" s="32">
        <v>45139</v>
      </c>
      <c r="B189" t="s">
        <v>7</v>
      </c>
      <c r="C189" t="s">
        <v>67</v>
      </c>
      <c r="D189">
        <v>3388</v>
      </c>
      <c r="E189">
        <v>1500000</v>
      </c>
      <c r="F189">
        <v>5082000000</v>
      </c>
    </row>
    <row r="190" spans="1:6" x14ac:dyDescent="0.3">
      <c r="A190" s="32">
        <v>45139</v>
      </c>
      <c r="B190" t="s">
        <v>7</v>
      </c>
      <c r="C190" t="s">
        <v>66</v>
      </c>
      <c r="D190">
        <v>913</v>
      </c>
      <c r="E190">
        <v>1500000</v>
      </c>
      <c r="F190">
        <v>1369500000</v>
      </c>
    </row>
    <row r="191" spans="1:6" x14ac:dyDescent="0.3">
      <c r="A191" s="32">
        <v>45139</v>
      </c>
      <c r="B191" t="s">
        <v>7</v>
      </c>
      <c r="C191" t="s">
        <v>65</v>
      </c>
      <c r="D191">
        <v>2013</v>
      </c>
      <c r="E191">
        <v>1500000</v>
      </c>
      <c r="F191">
        <v>3019500000</v>
      </c>
    </row>
    <row r="192" spans="1:6" x14ac:dyDescent="0.3">
      <c r="A192" s="32">
        <v>45139</v>
      </c>
      <c r="B192" t="s">
        <v>7</v>
      </c>
      <c r="C192" t="s">
        <v>64</v>
      </c>
      <c r="D192">
        <v>80</v>
      </c>
      <c r="E192">
        <v>1500000</v>
      </c>
      <c r="F192">
        <v>120000000</v>
      </c>
    </row>
    <row r="193" spans="1:6" x14ac:dyDescent="0.3">
      <c r="A193" s="32">
        <v>45139</v>
      </c>
      <c r="B193" t="s">
        <v>7</v>
      </c>
      <c r="C193" t="s">
        <v>63</v>
      </c>
      <c r="D193">
        <v>141</v>
      </c>
      <c r="E193">
        <v>1500000</v>
      </c>
      <c r="F193">
        <v>211500000</v>
      </c>
    </row>
    <row r="194" spans="1:6" x14ac:dyDescent="0.3">
      <c r="A194" s="32">
        <v>45139</v>
      </c>
      <c r="B194" t="s">
        <v>7</v>
      </c>
      <c r="C194" t="s">
        <v>62</v>
      </c>
      <c r="D194">
        <v>89</v>
      </c>
      <c r="E194">
        <v>1500000</v>
      </c>
      <c r="F194">
        <v>133500000</v>
      </c>
    </row>
    <row r="195" spans="1:6" x14ac:dyDescent="0.3">
      <c r="A195" s="32">
        <v>45139</v>
      </c>
      <c r="B195" t="s">
        <v>7</v>
      </c>
      <c r="C195" t="s">
        <v>61</v>
      </c>
      <c r="D195">
        <v>64</v>
      </c>
      <c r="E195">
        <v>1500000</v>
      </c>
      <c r="F195">
        <v>96000000</v>
      </c>
    </row>
    <row r="196" spans="1:6" x14ac:dyDescent="0.3">
      <c r="A196" s="32">
        <v>45139</v>
      </c>
      <c r="B196" t="s">
        <v>7</v>
      </c>
      <c r="C196" t="s">
        <v>60</v>
      </c>
      <c r="D196">
        <v>8</v>
      </c>
      <c r="E196">
        <v>1500000</v>
      </c>
      <c r="F196">
        <v>12000000</v>
      </c>
    </row>
    <row r="197" spans="1:6" x14ac:dyDescent="0.3">
      <c r="A197" s="32">
        <v>45139</v>
      </c>
      <c r="B197" t="s">
        <v>7</v>
      </c>
      <c r="C197" t="s">
        <v>59</v>
      </c>
      <c r="D197">
        <v>36</v>
      </c>
      <c r="E197">
        <v>1500000</v>
      </c>
      <c r="F197">
        <v>54000000</v>
      </c>
    </row>
    <row r="198" spans="1:6" x14ac:dyDescent="0.3">
      <c r="A198" s="32">
        <v>45139</v>
      </c>
      <c r="B198" t="s">
        <v>7</v>
      </c>
      <c r="C198" t="s">
        <v>58</v>
      </c>
      <c r="D198">
        <v>21</v>
      </c>
      <c r="E198">
        <v>1500000</v>
      </c>
      <c r="F198">
        <v>31500000</v>
      </c>
    </row>
    <row r="199" spans="1:6" x14ac:dyDescent="0.3">
      <c r="A199" s="32">
        <v>44440</v>
      </c>
      <c r="B199" t="s">
        <v>7</v>
      </c>
      <c r="C199" t="s">
        <v>67</v>
      </c>
      <c r="D199">
        <v>772</v>
      </c>
      <c r="E199">
        <v>1500000</v>
      </c>
      <c r="F199">
        <v>1158000000</v>
      </c>
    </row>
    <row r="200" spans="1:6" x14ac:dyDescent="0.3">
      <c r="A200" s="32">
        <v>44440</v>
      </c>
      <c r="B200" t="s">
        <v>7</v>
      </c>
      <c r="C200" t="s">
        <v>66</v>
      </c>
      <c r="D200">
        <v>263</v>
      </c>
      <c r="E200">
        <v>1500000</v>
      </c>
      <c r="F200">
        <v>394500000</v>
      </c>
    </row>
    <row r="201" spans="1:6" x14ac:dyDescent="0.3">
      <c r="A201" s="32">
        <v>44440</v>
      </c>
      <c r="B201" t="s">
        <v>7</v>
      </c>
      <c r="C201" t="s">
        <v>65</v>
      </c>
      <c r="D201">
        <v>276</v>
      </c>
      <c r="E201">
        <v>1500000</v>
      </c>
      <c r="F201">
        <v>414000000</v>
      </c>
    </row>
    <row r="202" spans="1:6" x14ac:dyDescent="0.3">
      <c r="A202" s="32">
        <v>44440</v>
      </c>
      <c r="B202" t="s">
        <v>7</v>
      </c>
      <c r="C202" t="s">
        <v>63</v>
      </c>
      <c r="D202">
        <v>6</v>
      </c>
      <c r="E202">
        <v>1500000</v>
      </c>
      <c r="F202">
        <v>9000000</v>
      </c>
    </row>
    <row r="203" spans="1:6" x14ac:dyDescent="0.3">
      <c r="A203" s="32">
        <v>44440</v>
      </c>
      <c r="B203" t="s">
        <v>7</v>
      </c>
      <c r="C203" t="s">
        <v>60</v>
      </c>
      <c r="D203">
        <v>2</v>
      </c>
      <c r="E203">
        <v>1500000</v>
      </c>
      <c r="F203">
        <v>3000000</v>
      </c>
    </row>
    <row r="204" spans="1:6" x14ac:dyDescent="0.3">
      <c r="A204" s="32">
        <v>44805</v>
      </c>
      <c r="B204" t="s">
        <v>7</v>
      </c>
      <c r="C204" t="s">
        <v>67</v>
      </c>
      <c r="D204">
        <v>1997</v>
      </c>
      <c r="E204">
        <v>1500000</v>
      </c>
      <c r="F204">
        <v>2995500000</v>
      </c>
    </row>
    <row r="205" spans="1:6" x14ac:dyDescent="0.3">
      <c r="A205" s="32">
        <v>44805</v>
      </c>
      <c r="B205" t="s">
        <v>7</v>
      </c>
      <c r="C205" t="s">
        <v>66</v>
      </c>
      <c r="D205">
        <v>207</v>
      </c>
      <c r="E205">
        <v>1500000</v>
      </c>
      <c r="F205">
        <v>310500000</v>
      </c>
    </row>
    <row r="206" spans="1:6" x14ac:dyDescent="0.3">
      <c r="A206" s="32">
        <v>44805</v>
      </c>
      <c r="B206" t="s">
        <v>7</v>
      </c>
      <c r="C206" t="s">
        <v>65</v>
      </c>
      <c r="D206">
        <v>1213</v>
      </c>
      <c r="E206">
        <v>1500000</v>
      </c>
      <c r="F206">
        <v>1819500000</v>
      </c>
    </row>
    <row r="207" spans="1:6" x14ac:dyDescent="0.3">
      <c r="A207" s="32">
        <v>44805</v>
      </c>
      <c r="B207" t="s">
        <v>7</v>
      </c>
      <c r="C207" t="s">
        <v>64</v>
      </c>
      <c r="D207">
        <v>48</v>
      </c>
      <c r="E207">
        <v>1500000</v>
      </c>
      <c r="F207">
        <v>72000000</v>
      </c>
    </row>
    <row r="208" spans="1:6" x14ac:dyDescent="0.3">
      <c r="A208" s="32">
        <v>44805</v>
      </c>
      <c r="B208" t="s">
        <v>7</v>
      </c>
      <c r="C208" t="s">
        <v>63</v>
      </c>
      <c r="D208">
        <v>57</v>
      </c>
      <c r="E208">
        <v>1500000</v>
      </c>
      <c r="F208">
        <v>85500000</v>
      </c>
    </row>
    <row r="209" spans="1:6" x14ac:dyDescent="0.3">
      <c r="A209" s="32">
        <v>44805</v>
      </c>
      <c r="B209" t="s">
        <v>7</v>
      </c>
      <c r="C209" t="s">
        <v>61</v>
      </c>
      <c r="D209">
        <v>21</v>
      </c>
      <c r="E209">
        <v>1500000</v>
      </c>
      <c r="F209">
        <v>31500000</v>
      </c>
    </row>
    <row r="210" spans="1:6" x14ac:dyDescent="0.3">
      <c r="A210" s="32">
        <v>44805</v>
      </c>
      <c r="B210" t="s">
        <v>7</v>
      </c>
      <c r="C210" t="s">
        <v>60</v>
      </c>
      <c r="D210">
        <v>3</v>
      </c>
      <c r="E210">
        <v>1500000</v>
      </c>
      <c r="F210">
        <v>4500000</v>
      </c>
    </row>
    <row r="211" spans="1:6" x14ac:dyDescent="0.3">
      <c r="A211" s="32">
        <v>45170</v>
      </c>
      <c r="B211" t="s">
        <v>7</v>
      </c>
      <c r="C211" t="s">
        <v>67</v>
      </c>
      <c r="D211">
        <v>3126</v>
      </c>
      <c r="E211">
        <v>1500000</v>
      </c>
      <c r="F211">
        <v>4689000000</v>
      </c>
    </row>
    <row r="212" spans="1:6" x14ac:dyDescent="0.3">
      <c r="A212" s="32">
        <v>45170</v>
      </c>
      <c r="B212" t="s">
        <v>7</v>
      </c>
      <c r="C212" t="s">
        <v>66</v>
      </c>
      <c r="D212">
        <v>676</v>
      </c>
      <c r="E212">
        <v>1500000</v>
      </c>
      <c r="F212">
        <v>1014000000</v>
      </c>
    </row>
    <row r="213" spans="1:6" x14ac:dyDescent="0.3">
      <c r="A213" s="32">
        <v>45170</v>
      </c>
      <c r="B213" t="s">
        <v>7</v>
      </c>
      <c r="C213" t="s">
        <v>65</v>
      </c>
      <c r="D213">
        <v>1668</v>
      </c>
      <c r="E213">
        <v>1500000</v>
      </c>
      <c r="F213">
        <v>2502000000</v>
      </c>
    </row>
    <row r="214" spans="1:6" x14ac:dyDescent="0.3">
      <c r="A214" s="32">
        <v>45170</v>
      </c>
      <c r="B214" t="s">
        <v>7</v>
      </c>
      <c r="C214" t="s">
        <v>64</v>
      </c>
      <c r="D214">
        <v>141</v>
      </c>
      <c r="E214">
        <v>1500000</v>
      </c>
      <c r="F214">
        <v>211500000</v>
      </c>
    </row>
    <row r="215" spans="1:6" x14ac:dyDescent="0.3">
      <c r="A215" s="32">
        <v>45170</v>
      </c>
      <c r="B215" t="s">
        <v>7</v>
      </c>
      <c r="C215" t="s">
        <v>63</v>
      </c>
      <c r="D215">
        <v>161</v>
      </c>
      <c r="E215">
        <v>1500000</v>
      </c>
      <c r="F215">
        <v>241500000</v>
      </c>
    </row>
    <row r="216" spans="1:6" x14ac:dyDescent="0.3">
      <c r="A216" s="32">
        <v>45170</v>
      </c>
      <c r="B216" t="s">
        <v>7</v>
      </c>
      <c r="C216" t="s">
        <v>62</v>
      </c>
      <c r="D216">
        <v>108</v>
      </c>
      <c r="E216">
        <v>1500000</v>
      </c>
      <c r="F216">
        <v>162000000</v>
      </c>
    </row>
    <row r="217" spans="1:6" x14ac:dyDescent="0.3">
      <c r="A217" s="32">
        <v>45170</v>
      </c>
      <c r="B217" t="s">
        <v>7</v>
      </c>
      <c r="C217" t="s">
        <v>61</v>
      </c>
      <c r="D217">
        <v>58</v>
      </c>
      <c r="E217">
        <v>1500000</v>
      </c>
      <c r="F217">
        <v>87000000</v>
      </c>
    </row>
    <row r="218" spans="1:6" x14ac:dyDescent="0.3">
      <c r="A218" s="32">
        <v>45170</v>
      </c>
      <c r="B218" t="s">
        <v>7</v>
      </c>
      <c r="C218" t="s">
        <v>60</v>
      </c>
      <c r="D218">
        <v>41</v>
      </c>
      <c r="E218">
        <v>1500000</v>
      </c>
      <c r="F218">
        <v>61500000</v>
      </c>
    </row>
    <row r="219" spans="1:6" x14ac:dyDescent="0.3">
      <c r="A219" s="32">
        <v>45170</v>
      </c>
      <c r="B219" t="s">
        <v>7</v>
      </c>
      <c r="C219" t="s">
        <v>59</v>
      </c>
      <c r="D219">
        <v>42</v>
      </c>
      <c r="E219">
        <v>1500000</v>
      </c>
      <c r="F219">
        <v>63000000</v>
      </c>
    </row>
    <row r="220" spans="1:6" x14ac:dyDescent="0.3">
      <c r="A220" s="32">
        <v>45170</v>
      </c>
      <c r="B220" t="s">
        <v>7</v>
      </c>
      <c r="C220" t="s">
        <v>58</v>
      </c>
      <c r="D220">
        <v>26</v>
      </c>
      <c r="E220">
        <v>1500000</v>
      </c>
      <c r="F220">
        <v>39000000</v>
      </c>
    </row>
    <row r="221" spans="1:6" x14ac:dyDescent="0.3">
      <c r="A221" s="32">
        <v>44470</v>
      </c>
      <c r="B221" t="s">
        <v>7</v>
      </c>
      <c r="C221" t="s">
        <v>67</v>
      </c>
      <c r="D221">
        <v>803</v>
      </c>
      <c r="E221">
        <v>1500000</v>
      </c>
      <c r="F221">
        <v>1204500000</v>
      </c>
    </row>
    <row r="222" spans="1:6" x14ac:dyDescent="0.3">
      <c r="A222" s="32">
        <v>44470</v>
      </c>
      <c r="B222" t="s">
        <v>7</v>
      </c>
      <c r="C222" t="s">
        <v>66</v>
      </c>
      <c r="D222">
        <v>194</v>
      </c>
      <c r="E222">
        <v>1500000</v>
      </c>
      <c r="F222">
        <v>291000000</v>
      </c>
    </row>
    <row r="223" spans="1:6" x14ac:dyDescent="0.3">
      <c r="A223" s="32">
        <v>44470</v>
      </c>
      <c r="B223" t="s">
        <v>7</v>
      </c>
      <c r="C223" t="s">
        <v>65</v>
      </c>
      <c r="D223">
        <v>369</v>
      </c>
      <c r="E223">
        <v>1500000</v>
      </c>
      <c r="F223">
        <v>553500000</v>
      </c>
    </row>
    <row r="224" spans="1:6" x14ac:dyDescent="0.3">
      <c r="A224" s="32">
        <v>44470</v>
      </c>
      <c r="B224" t="s">
        <v>7</v>
      </c>
      <c r="C224" t="s">
        <v>63</v>
      </c>
      <c r="D224">
        <v>8</v>
      </c>
      <c r="E224">
        <v>1500000</v>
      </c>
      <c r="F224">
        <v>12000000</v>
      </c>
    </row>
    <row r="225" spans="1:6" x14ac:dyDescent="0.3">
      <c r="A225" s="32">
        <v>44470</v>
      </c>
      <c r="B225" t="s">
        <v>7</v>
      </c>
      <c r="C225" t="s">
        <v>60</v>
      </c>
      <c r="D225">
        <v>3</v>
      </c>
      <c r="E225">
        <v>1500000</v>
      </c>
      <c r="F225">
        <v>4500000</v>
      </c>
    </row>
    <row r="226" spans="1:6" x14ac:dyDescent="0.3">
      <c r="A226" s="32">
        <v>44835</v>
      </c>
      <c r="B226" t="s">
        <v>7</v>
      </c>
      <c r="C226" t="s">
        <v>67</v>
      </c>
      <c r="D226">
        <v>2395</v>
      </c>
      <c r="E226">
        <v>1500000</v>
      </c>
      <c r="F226">
        <v>3592500000</v>
      </c>
    </row>
    <row r="227" spans="1:6" x14ac:dyDescent="0.3">
      <c r="A227" s="32">
        <v>44835</v>
      </c>
      <c r="B227" t="s">
        <v>7</v>
      </c>
      <c r="C227" t="s">
        <v>66</v>
      </c>
      <c r="D227">
        <v>338</v>
      </c>
      <c r="E227">
        <v>1500000</v>
      </c>
      <c r="F227">
        <v>507000000</v>
      </c>
    </row>
    <row r="228" spans="1:6" x14ac:dyDescent="0.3">
      <c r="A228" s="32">
        <v>44835</v>
      </c>
      <c r="B228" t="s">
        <v>7</v>
      </c>
      <c r="C228" t="s">
        <v>65</v>
      </c>
      <c r="D228">
        <v>1051</v>
      </c>
      <c r="E228">
        <v>1500000</v>
      </c>
      <c r="F228">
        <v>1576500000</v>
      </c>
    </row>
    <row r="229" spans="1:6" x14ac:dyDescent="0.3">
      <c r="A229" s="32">
        <v>44835</v>
      </c>
      <c r="B229" t="s">
        <v>7</v>
      </c>
      <c r="C229" t="s">
        <v>64</v>
      </c>
      <c r="D229">
        <v>27</v>
      </c>
      <c r="E229">
        <v>1500000</v>
      </c>
      <c r="F229">
        <v>40500000</v>
      </c>
    </row>
    <row r="230" spans="1:6" x14ac:dyDescent="0.3">
      <c r="A230" s="32">
        <v>44835</v>
      </c>
      <c r="B230" t="s">
        <v>7</v>
      </c>
      <c r="C230" t="s">
        <v>63</v>
      </c>
      <c r="D230">
        <v>64</v>
      </c>
      <c r="E230">
        <v>1500000</v>
      </c>
      <c r="F230">
        <v>96000000</v>
      </c>
    </row>
    <row r="231" spans="1:6" x14ac:dyDescent="0.3">
      <c r="A231" s="32">
        <v>44835</v>
      </c>
      <c r="B231" t="s">
        <v>7</v>
      </c>
      <c r="C231" t="s">
        <v>61</v>
      </c>
      <c r="D231">
        <v>4</v>
      </c>
      <c r="E231">
        <v>1500000</v>
      </c>
      <c r="F231">
        <v>6000000</v>
      </c>
    </row>
    <row r="232" spans="1:6" x14ac:dyDescent="0.3">
      <c r="A232" s="32">
        <v>44835</v>
      </c>
      <c r="B232" t="s">
        <v>7</v>
      </c>
      <c r="C232" t="s">
        <v>60</v>
      </c>
      <c r="D232">
        <v>4</v>
      </c>
      <c r="E232">
        <v>1500000</v>
      </c>
      <c r="F232">
        <v>6000000</v>
      </c>
    </row>
    <row r="233" spans="1:6" x14ac:dyDescent="0.3">
      <c r="A233" s="32">
        <v>44835</v>
      </c>
      <c r="B233" t="s">
        <v>7</v>
      </c>
      <c r="C233" t="s">
        <v>58</v>
      </c>
      <c r="D233">
        <v>29</v>
      </c>
      <c r="E233">
        <v>1500000</v>
      </c>
      <c r="F233">
        <v>43500000</v>
      </c>
    </row>
    <row r="234" spans="1:6" x14ac:dyDescent="0.3">
      <c r="A234" s="32">
        <v>45200</v>
      </c>
      <c r="B234" t="s">
        <v>7</v>
      </c>
      <c r="C234" t="s">
        <v>67</v>
      </c>
      <c r="D234">
        <v>3911</v>
      </c>
      <c r="E234">
        <v>1500000</v>
      </c>
      <c r="F234">
        <v>5866500000</v>
      </c>
    </row>
    <row r="235" spans="1:6" x14ac:dyDescent="0.3">
      <c r="A235" s="32">
        <v>45200</v>
      </c>
      <c r="B235" t="s">
        <v>7</v>
      </c>
      <c r="C235" t="s">
        <v>66</v>
      </c>
      <c r="D235">
        <v>714</v>
      </c>
      <c r="E235">
        <v>1500000</v>
      </c>
      <c r="F235">
        <v>1071000000</v>
      </c>
    </row>
    <row r="236" spans="1:6" x14ac:dyDescent="0.3">
      <c r="A236" s="32">
        <v>45200</v>
      </c>
      <c r="B236" t="s">
        <v>7</v>
      </c>
      <c r="C236" t="s">
        <v>65</v>
      </c>
      <c r="D236">
        <v>2027</v>
      </c>
      <c r="E236">
        <v>1500000</v>
      </c>
      <c r="F236">
        <v>3040500000</v>
      </c>
    </row>
    <row r="237" spans="1:6" x14ac:dyDescent="0.3">
      <c r="A237" s="32">
        <v>45200</v>
      </c>
      <c r="B237" t="s">
        <v>7</v>
      </c>
      <c r="C237" t="s">
        <v>64</v>
      </c>
      <c r="D237">
        <v>109</v>
      </c>
      <c r="E237">
        <v>1500000</v>
      </c>
      <c r="F237">
        <v>163500000</v>
      </c>
    </row>
    <row r="238" spans="1:6" x14ac:dyDescent="0.3">
      <c r="A238" s="32">
        <v>45200</v>
      </c>
      <c r="B238" t="s">
        <v>7</v>
      </c>
      <c r="C238" t="s">
        <v>63</v>
      </c>
      <c r="D238">
        <v>148</v>
      </c>
      <c r="E238">
        <v>1500000</v>
      </c>
      <c r="F238">
        <v>222000000</v>
      </c>
    </row>
    <row r="239" spans="1:6" x14ac:dyDescent="0.3">
      <c r="A239" s="32">
        <v>45200</v>
      </c>
      <c r="B239" t="s">
        <v>7</v>
      </c>
      <c r="C239" t="s">
        <v>62</v>
      </c>
      <c r="D239">
        <v>132</v>
      </c>
      <c r="E239">
        <v>1500000</v>
      </c>
      <c r="F239">
        <v>198000000</v>
      </c>
    </row>
    <row r="240" spans="1:6" x14ac:dyDescent="0.3">
      <c r="A240" s="32">
        <v>45200</v>
      </c>
      <c r="B240" t="s">
        <v>7</v>
      </c>
      <c r="C240" t="s">
        <v>61</v>
      </c>
      <c r="D240">
        <v>71</v>
      </c>
      <c r="E240">
        <v>1500000</v>
      </c>
      <c r="F240">
        <v>106500000</v>
      </c>
    </row>
    <row r="241" spans="1:6" x14ac:dyDescent="0.3">
      <c r="A241" s="32">
        <v>45200</v>
      </c>
      <c r="B241" t="s">
        <v>7</v>
      </c>
      <c r="C241" t="s">
        <v>60</v>
      </c>
      <c r="D241">
        <v>18</v>
      </c>
      <c r="E241">
        <v>1500000</v>
      </c>
      <c r="F241">
        <v>27000000</v>
      </c>
    </row>
    <row r="242" spans="1:6" x14ac:dyDescent="0.3">
      <c r="A242" s="32">
        <v>45200</v>
      </c>
      <c r="B242" t="s">
        <v>7</v>
      </c>
      <c r="C242" t="s">
        <v>59</v>
      </c>
      <c r="D242">
        <v>41</v>
      </c>
      <c r="E242">
        <v>1500000</v>
      </c>
      <c r="F242">
        <v>61500000</v>
      </c>
    </row>
    <row r="243" spans="1:6" x14ac:dyDescent="0.3">
      <c r="A243" s="32">
        <v>45200</v>
      </c>
      <c r="B243" t="s">
        <v>7</v>
      </c>
      <c r="C243" t="s">
        <v>58</v>
      </c>
      <c r="D243">
        <v>39</v>
      </c>
      <c r="E243">
        <v>1500000</v>
      </c>
      <c r="F243">
        <v>58500000</v>
      </c>
    </row>
    <row r="244" spans="1:6" x14ac:dyDescent="0.3">
      <c r="A244" s="32">
        <v>44501</v>
      </c>
      <c r="B244" t="s">
        <v>7</v>
      </c>
      <c r="C244" t="s">
        <v>67</v>
      </c>
      <c r="D244">
        <v>1036</v>
      </c>
      <c r="E244">
        <v>1500000</v>
      </c>
      <c r="F244">
        <v>1554000000</v>
      </c>
    </row>
    <row r="245" spans="1:6" x14ac:dyDescent="0.3">
      <c r="A245" s="32">
        <v>44501</v>
      </c>
      <c r="B245" t="s">
        <v>7</v>
      </c>
      <c r="C245" t="s">
        <v>66</v>
      </c>
      <c r="D245">
        <v>118</v>
      </c>
      <c r="E245">
        <v>1500000</v>
      </c>
      <c r="F245">
        <v>177000000</v>
      </c>
    </row>
    <row r="246" spans="1:6" x14ac:dyDescent="0.3">
      <c r="A246" s="32">
        <v>44501</v>
      </c>
      <c r="B246" t="s">
        <v>7</v>
      </c>
      <c r="C246" t="s">
        <v>65</v>
      </c>
      <c r="D246">
        <v>462</v>
      </c>
      <c r="E246">
        <v>1500000</v>
      </c>
      <c r="F246">
        <v>693000000</v>
      </c>
    </row>
    <row r="247" spans="1:6" x14ac:dyDescent="0.3">
      <c r="A247" s="32">
        <v>44501</v>
      </c>
      <c r="B247" t="s">
        <v>7</v>
      </c>
      <c r="C247" t="s">
        <v>63</v>
      </c>
      <c r="D247">
        <v>7</v>
      </c>
      <c r="E247">
        <v>1500000</v>
      </c>
      <c r="F247">
        <v>10500000</v>
      </c>
    </row>
    <row r="248" spans="1:6" x14ac:dyDescent="0.3">
      <c r="A248" s="32">
        <v>44501</v>
      </c>
      <c r="B248" t="s">
        <v>7</v>
      </c>
      <c r="C248" t="s">
        <v>60</v>
      </c>
      <c r="D248">
        <v>2</v>
      </c>
      <c r="E248">
        <v>1500000</v>
      </c>
      <c r="F248">
        <v>3000000</v>
      </c>
    </row>
    <row r="249" spans="1:6" x14ac:dyDescent="0.3">
      <c r="A249" s="32">
        <v>44866</v>
      </c>
      <c r="B249" t="s">
        <v>7</v>
      </c>
      <c r="C249" t="s">
        <v>67</v>
      </c>
      <c r="D249">
        <v>2264</v>
      </c>
      <c r="E249">
        <v>1500000</v>
      </c>
      <c r="F249">
        <v>3396000000</v>
      </c>
    </row>
    <row r="250" spans="1:6" x14ac:dyDescent="0.3">
      <c r="A250" s="32">
        <v>44866</v>
      </c>
      <c r="B250" t="s">
        <v>7</v>
      </c>
      <c r="C250" t="s">
        <v>66</v>
      </c>
      <c r="D250">
        <v>464</v>
      </c>
      <c r="E250">
        <v>1500000</v>
      </c>
      <c r="F250">
        <v>696000000</v>
      </c>
    </row>
    <row r="251" spans="1:6" x14ac:dyDescent="0.3">
      <c r="A251" s="32">
        <v>44866</v>
      </c>
      <c r="B251" t="s">
        <v>7</v>
      </c>
      <c r="C251" t="s">
        <v>65</v>
      </c>
      <c r="D251">
        <v>1067</v>
      </c>
      <c r="E251">
        <v>1500000</v>
      </c>
      <c r="F251">
        <v>1600500000</v>
      </c>
    </row>
    <row r="252" spans="1:6" x14ac:dyDescent="0.3">
      <c r="A252" s="32">
        <v>44866</v>
      </c>
      <c r="B252" t="s">
        <v>7</v>
      </c>
      <c r="C252" t="s">
        <v>64</v>
      </c>
      <c r="D252">
        <v>39</v>
      </c>
      <c r="E252">
        <v>1500000</v>
      </c>
      <c r="F252">
        <v>58500000</v>
      </c>
    </row>
    <row r="253" spans="1:6" x14ac:dyDescent="0.3">
      <c r="A253" s="32">
        <v>44866</v>
      </c>
      <c r="B253" t="s">
        <v>7</v>
      </c>
      <c r="C253" t="s">
        <v>63</v>
      </c>
      <c r="D253">
        <v>59</v>
      </c>
      <c r="E253">
        <v>1500000</v>
      </c>
      <c r="F253">
        <v>88500000</v>
      </c>
    </row>
    <row r="254" spans="1:6" x14ac:dyDescent="0.3">
      <c r="A254" s="32">
        <v>44866</v>
      </c>
      <c r="B254" t="s">
        <v>7</v>
      </c>
      <c r="C254" t="s">
        <v>61</v>
      </c>
      <c r="D254">
        <v>14</v>
      </c>
      <c r="E254">
        <v>1500000</v>
      </c>
      <c r="F254">
        <v>21000000</v>
      </c>
    </row>
    <row r="255" spans="1:6" x14ac:dyDescent="0.3">
      <c r="A255" s="32">
        <v>44866</v>
      </c>
      <c r="B255" t="s">
        <v>7</v>
      </c>
      <c r="C255" t="s">
        <v>60</v>
      </c>
      <c r="D255">
        <v>4</v>
      </c>
      <c r="E255">
        <v>1500000</v>
      </c>
      <c r="F255">
        <v>6000000</v>
      </c>
    </row>
    <row r="256" spans="1:6" x14ac:dyDescent="0.3">
      <c r="A256" s="32">
        <v>44866</v>
      </c>
      <c r="B256" t="s">
        <v>7</v>
      </c>
      <c r="C256" t="s">
        <v>59</v>
      </c>
      <c r="D256">
        <v>5</v>
      </c>
      <c r="E256">
        <v>1500000</v>
      </c>
      <c r="F256">
        <v>7500000</v>
      </c>
    </row>
    <row r="257" spans="1:6" x14ac:dyDescent="0.3">
      <c r="A257" s="32">
        <v>44866</v>
      </c>
      <c r="B257" t="s">
        <v>7</v>
      </c>
      <c r="C257" t="s">
        <v>58</v>
      </c>
      <c r="D257">
        <v>61</v>
      </c>
      <c r="E257">
        <v>1500000</v>
      </c>
      <c r="F257">
        <v>91500000</v>
      </c>
    </row>
    <row r="258" spans="1:6" x14ac:dyDescent="0.3">
      <c r="A258" s="32">
        <v>45231</v>
      </c>
      <c r="B258" t="s">
        <v>7</v>
      </c>
      <c r="C258" t="s">
        <v>67</v>
      </c>
      <c r="D258">
        <v>4432</v>
      </c>
      <c r="E258">
        <v>1500000</v>
      </c>
      <c r="F258">
        <v>6648000000</v>
      </c>
    </row>
    <row r="259" spans="1:6" x14ac:dyDescent="0.3">
      <c r="A259" s="32">
        <v>45231</v>
      </c>
      <c r="B259" t="s">
        <v>7</v>
      </c>
      <c r="C259" t="s">
        <v>66</v>
      </c>
      <c r="D259">
        <v>723</v>
      </c>
      <c r="E259">
        <v>1500000</v>
      </c>
      <c r="F259">
        <v>1084500000</v>
      </c>
    </row>
    <row r="260" spans="1:6" x14ac:dyDescent="0.3">
      <c r="A260" s="32">
        <v>45231</v>
      </c>
      <c r="B260" t="s">
        <v>7</v>
      </c>
      <c r="C260" t="s">
        <v>65</v>
      </c>
      <c r="D260">
        <v>1222</v>
      </c>
      <c r="E260">
        <v>1500000</v>
      </c>
      <c r="F260">
        <v>1833000000</v>
      </c>
    </row>
    <row r="261" spans="1:6" x14ac:dyDescent="0.3">
      <c r="A261" s="32">
        <v>45231</v>
      </c>
      <c r="B261" t="s">
        <v>7</v>
      </c>
      <c r="C261" t="s">
        <v>64</v>
      </c>
      <c r="D261">
        <v>106</v>
      </c>
      <c r="E261">
        <v>1500000</v>
      </c>
      <c r="F261">
        <v>159000000</v>
      </c>
    </row>
    <row r="262" spans="1:6" x14ac:dyDescent="0.3">
      <c r="A262" s="32">
        <v>45231</v>
      </c>
      <c r="B262" t="s">
        <v>7</v>
      </c>
      <c r="C262" t="s">
        <v>63</v>
      </c>
      <c r="D262">
        <v>125</v>
      </c>
      <c r="E262">
        <v>1500000</v>
      </c>
      <c r="F262">
        <v>187500000</v>
      </c>
    </row>
    <row r="263" spans="1:6" x14ac:dyDescent="0.3">
      <c r="A263" s="32">
        <v>45231</v>
      </c>
      <c r="B263" t="s">
        <v>7</v>
      </c>
      <c r="C263" t="s">
        <v>62</v>
      </c>
      <c r="D263">
        <v>98</v>
      </c>
      <c r="E263">
        <v>1500000</v>
      </c>
      <c r="F263">
        <v>147000000</v>
      </c>
    </row>
    <row r="264" spans="1:6" x14ac:dyDescent="0.3">
      <c r="A264" s="32">
        <v>45231</v>
      </c>
      <c r="B264" t="s">
        <v>7</v>
      </c>
      <c r="C264" t="s">
        <v>61</v>
      </c>
      <c r="D264">
        <v>215</v>
      </c>
      <c r="E264">
        <v>1500000</v>
      </c>
      <c r="F264">
        <v>322500000</v>
      </c>
    </row>
    <row r="265" spans="1:6" x14ac:dyDescent="0.3">
      <c r="A265" s="32">
        <v>45231</v>
      </c>
      <c r="B265" t="s">
        <v>7</v>
      </c>
      <c r="C265" t="s">
        <v>60</v>
      </c>
      <c r="D265">
        <v>35</v>
      </c>
      <c r="E265">
        <v>1500000</v>
      </c>
      <c r="F265">
        <v>52500000</v>
      </c>
    </row>
    <row r="266" spans="1:6" x14ac:dyDescent="0.3">
      <c r="A266" s="32">
        <v>45231</v>
      </c>
      <c r="B266" t="s">
        <v>7</v>
      </c>
      <c r="C266" t="s">
        <v>59</v>
      </c>
      <c r="D266">
        <v>57</v>
      </c>
      <c r="E266">
        <v>1500000</v>
      </c>
      <c r="F266">
        <v>85500000</v>
      </c>
    </row>
    <row r="267" spans="1:6" x14ac:dyDescent="0.3">
      <c r="A267" s="32">
        <v>45231</v>
      </c>
      <c r="B267" t="s">
        <v>7</v>
      </c>
      <c r="C267" t="s">
        <v>58</v>
      </c>
      <c r="D267">
        <v>29</v>
      </c>
      <c r="E267">
        <v>1500000</v>
      </c>
      <c r="F267">
        <v>43500000</v>
      </c>
    </row>
    <row r="268" spans="1:6" x14ac:dyDescent="0.3">
      <c r="A268" s="32">
        <v>44531</v>
      </c>
      <c r="B268" t="s">
        <v>7</v>
      </c>
      <c r="C268" t="s">
        <v>67</v>
      </c>
      <c r="D268">
        <v>1952</v>
      </c>
      <c r="E268">
        <v>1500000</v>
      </c>
      <c r="F268">
        <v>2928000000</v>
      </c>
    </row>
    <row r="269" spans="1:6" x14ac:dyDescent="0.3">
      <c r="A269" s="32">
        <v>44531</v>
      </c>
      <c r="B269" t="s">
        <v>7</v>
      </c>
      <c r="C269" t="s">
        <v>66</v>
      </c>
      <c r="D269">
        <v>99</v>
      </c>
      <c r="E269">
        <v>1500000</v>
      </c>
      <c r="F269">
        <v>148500000</v>
      </c>
    </row>
    <row r="270" spans="1:6" x14ac:dyDescent="0.3">
      <c r="A270" s="32">
        <v>44531</v>
      </c>
      <c r="B270" t="s">
        <v>7</v>
      </c>
      <c r="C270" t="s">
        <v>65</v>
      </c>
      <c r="D270">
        <v>552</v>
      </c>
      <c r="E270">
        <v>1500000</v>
      </c>
      <c r="F270">
        <v>828000000</v>
      </c>
    </row>
    <row r="271" spans="1:6" x14ac:dyDescent="0.3">
      <c r="A271" s="32">
        <v>44531</v>
      </c>
      <c r="B271" t="s">
        <v>7</v>
      </c>
      <c r="C271" t="s">
        <v>64</v>
      </c>
      <c r="D271">
        <v>1</v>
      </c>
      <c r="E271">
        <v>1500000</v>
      </c>
      <c r="F271">
        <v>1500000</v>
      </c>
    </row>
    <row r="272" spans="1:6" x14ac:dyDescent="0.3">
      <c r="A272" s="32">
        <v>44531</v>
      </c>
      <c r="B272" t="s">
        <v>7</v>
      </c>
      <c r="C272" t="s">
        <v>63</v>
      </c>
      <c r="D272">
        <v>10</v>
      </c>
      <c r="E272">
        <v>1500000</v>
      </c>
      <c r="F272">
        <v>15000000</v>
      </c>
    </row>
    <row r="273" spans="1:6" x14ac:dyDescent="0.3">
      <c r="A273" s="32">
        <v>44531</v>
      </c>
      <c r="B273" t="s">
        <v>7</v>
      </c>
      <c r="C273" t="s">
        <v>60</v>
      </c>
      <c r="D273">
        <v>1</v>
      </c>
      <c r="E273">
        <v>1500000</v>
      </c>
      <c r="F273">
        <v>1500000</v>
      </c>
    </row>
    <row r="274" spans="1:6" x14ac:dyDescent="0.3">
      <c r="A274" s="32">
        <v>44896</v>
      </c>
      <c r="B274" t="s">
        <v>7</v>
      </c>
      <c r="C274" t="s">
        <v>67</v>
      </c>
      <c r="D274">
        <v>1992</v>
      </c>
      <c r="E274">
        <v>1500000</v>
      </c>
      <c r="F274">
        <v>2988000000</v>
      </c>
    </row>
    <row r="275" spans="1:6" x14ac:dyDescent="0.3">
      <c r="A275" s="32">
        <v>44896</v>
      </c>
      <c r="B275" t="s">
        <v>7</v>
      </c>
      <c r="C275" t="s">
        <v>66</v>
      </c>
      <c r="D275">
        <v>363</v>
      </c>
      <c r="E275">
        <v>1500000</v>
      </c>
      <c r="F275">
        <v>544500000</v>
      </c>
    </row>
    <row r="276" spans="1:6" x14ac:dyDescent="0.3">
      <c r="A276" s="32">
        <v>44896</v>
      </c>
      <c r="B276" t="s">
        <v>7</v>
      </c>
      <c r="C276" t="s">
        <v>65</v>
      </c>
      <c r="D276">
        <v>1260</v>
      </c>
      <c r="E276">
        <v>1500000</v>
      </c>
      <c r="F276">
        <v>1890000000</v>
      </c>
    </row>
    <row r="277" spans="1:6" x14ac:dyDescent="0.3">
      <c r="A277" s="32">
        <v>44896</v>
      </c>
      <c r="B277" t="s">
        <v>7</v>
      </c>
      <c r="C277" t="s">
        <v>64</v>
      </c>
      <c r="D277">
        <v>37</v>
      </c>
      <c r="E277">
        <v>1500000</v>
      </c>
      <c r="F277">
        <v>55500000</v>
      </c>
    </row>
    <row r="278" spans="1:6" x14ac:dyDescent="0.3">
      <c r="A278" s="32">
        <v>44896</v>
      </c>
      <c r="B278" t="s">
        <v>7</v>
      </c>
      <c r="C278" t="s">
        <v>63</v>
      </c>
      <c r="D278">
        <v>68</v>
      </c>
      <c r="E278">
        <v>1500000</v>
      </c>
      <c r="F278">
        <v>102000000</v>
      </c>
    </row>
    <row r="279" spans="1:6" x14ac:dyDescent="0.3">
      <c r="A279" s="32">
        <v>44896</v>
      </c>
      <c r="B279" t="s">
        <v>7</v>
      </c>
      <c r="C279" t="s">
        <v>61</v>
      </c>
      <c r="D279">
        <v>27</v>
      </c>
      <c r="E279">
        <v>1500000</v>
      </c>
      <c r="F279">
        <v>40500000</v>
      </c>
    </row>
    <row r="280" spans="1:6" x14ac:dyDescent="0.3">
      <c r="A280" s="32">
        <v>44896</v>
      </c>
      <c r="B280" t="s">
        <v>7</v>
      </c>
      <c r="C280" t="s">
        <v>60</v>
      </c>
      <c r="D280">
        <v>6</v>
      </c>
      <c r="E280">
        <v>1500000</v>
      </c>
      <c r="F280">
        <v>9000000</v>
      </c>
    </row>
    <row r="281" spans="1:6" x14ac:dyDescent="0.3">
      <c r="A281" s="32">
        <v>44896</v>
      </c>
      <c r="B281" t="s">
        <v>7</v>
      </c>
      <c r="C281" t="s">
        <v>59</v>
      </c>
      <c r="D281">
        <v>16</v>
      </c>
      <c r="E281">
        <v>1500000</v>
      </c>
      <c r="F281">
        <v>24000000</v>
      </c>
    </row>
    <row r="282" spans="1:6" x14ac:dyDescent="0.3">
      <c r="A282" s="32">
        <v>44896</v>
      </c>
      <c r="B282" t="s">
        <v>7</v>
      </c>
      <c r="C282" t="s">
        <v>58</v>
      </c>
      <c r="D282">
        <v>65</v>
      </c>
      <c r="E282">
        <v>1500000</v>
      </c>
      <c r="F282">
        <v>97500000</v>
      </c>
    </row>
    <row r="283" spans="1:6" x14ac:dyDescent="0.3">
      <c r="A283" s="32">
        <v>45261</v>
      </c>
      <c r="B283" t="s">
        <v>7</v>
      </c>
      <c r="C283" t="s">
        <v>67</v>
      </c>
      <c r="D283">
        <v>4893</v>
      </c>
      <c r="E283">
        <v>1500000</v>
      </c>
      <c r="F283">
        <v>7339500000</v>
      </c>
    </row>
    <row r="284" spans="1:6" x14ac:dyDescent="0.3">
      <c r="A284" s="32">
        <v>45261</v>
      </c>
      <c r="B284" t="s">
        <v>7</v>
      </c>
      <c r="C284" t="s">
        <v>66</v>
      </c>
      <c r="D284">
        <v>753</v>
      </c>
      <c r="E284">
        <v>1500000</v>
      </c>
      <c r="F284">
        <v>1129500000</v>
      </c>
    </row>
    <row r="285" spans="1:6" x14ac:dyDescent="0.3">
      <c r="A285" s="32">
        <v>45261</v>
      </c>
      <c r="B285" t="s">
        <v>7</v>
      </c>
      <c r="C285" t="s">
        <v>65</v>
      </c>
      <c r="D285">
        <v>1015</v>
      </c>
      <c r="E285">
        <v>1500000</v>
      </c>
      <c r="F285">
        <v>1522500000</v>
      </c>
    </row>
    <row r="286" spans="1:6" x14ac:dyDescent="0.3">
      <c r="A286" s="32">
        <v>45261</v>
      </c>
      <c r="B286" t="s">
        <v>7</v>
      </c>
      <c r="C286" t="s">
        <v>64</v>
      </c>
      <c r="D286">
        <v>135</v>
      </c>
      <c r="E286">
        <v>1500000</v>
      </c>
      <c r="F286">
        <v>202500000</v>
      </c>
    </row>
    <row r="287" spans="1:6" x14ac:dyDescent="0.3">
      <c r="A287" s="32">
        <v>45261</v>
      </c>
      <c r="B287" t="s">
        <v>7</v>
      </c>
      <c r="C287" t="s">
        <v>63</v>
      </c>
      <c r="D287">
        <v>97</v>
      </c>
      <c r="E287">
        <v>1500000</v>
      </c>
      <c r="F287">
        <v>145500000</v>
      </c>
    </row>
    <row r="288" spans="1:6" x14ac:dyDescent="0.3">
      <c r="A288" s="32">
        <v>45261</v>
      </c>
      <c r="B288" t="s">
        <v>7</v>
      </c>
      <c r="C288" t="s">
        <v>62</v>
      </c>
      <c r="D288">
        <v>40</v>
      </c>
      <c r="E288">
        <v>1500000</v>
      </c>
      <c r="F288">
        <v>60000000</v>
      </c>
    </row>
    <row r="289" spans="1:6" x14ac:dyDescent="0.3">
      <c r="A289" s="32">
        <v>45261</v>
      </c>
      <c r="B289" t="s">
        <v>7</v>
      </c>
      <c r="C289" t="s">
        <v>61</v>
      </c>
      <c r="D289">
        <v>137</v>
      </c>
      <c r="E289">
        <v>1500000</v>
      </c>
      <c r="F289">
        <v>205500000</v>
      </c>
    </row>
    <row r="290" spans="1:6" x14ac:dyDescent="0.3">
      <c r="A290" s="32">
        <v>45261</v>
      </c>
      <c r="B290" t="s">
        <v>7</v>
      </c>
      <c r="C290" t="s">
        <v>60</v>
      </c>
      <c r="D290">
        <v>51</v>
      </c>
      <c r="E290">
        <v>1500000</v>
      </c>
      <c r="F290">
        <v>76500000</v>
      </c>
    </row>
    <row r="291" spans="1:6" x14ac:dyDescent="0.3">
      <c r="A291" s="32">
        <v>45261</v>
      </c>
      <c r="B291" t="s">
        <v>7</v>
      </c>
      <c r="C291" t="s">
        <v>59</v>
      </c>
      <c r="D291">
        <v>47</v>
      </c>
      <c r="E291">
        <v>1500000</v>
      </c>
      <c r="F291">
        <v>70500000</v>
      </c>
    </row>
    <row r="292" spans="1:6" x14ac:dyDescent="0.3">
      <c r="A292" s="32">
        <v>45261</v>
      </c>
      <c r="B292" t="s">
        <v>7</v>
      </c>
      <c r="C292" t="s">
        <v>58</v>
      </c>
      <c r="D292">
        <v>23</v>
      </c>
      <c r="E292">
        <v>1500000</v>
      </c>
      <c r="F292">
        <v>34500000</v>
      </c>
    </row>
    <row r="293" spans="1:6" x14ac:dyDescent="0.3">
      <c r="A293" s="32">
        <v>44562</v>
      </c>
      <c r="B293" t="s">
        <v>7</v>
      </c>
      <c r="C293" t="s">
        <v>67</v>
      </c>
      <c r="D293">
        <v>1012</v>
      </c>
      <c r="E293">
        <v>1500000</v>
      </c>
      <c r="F293">
        <v>1518000000</v>
      </c>
    </row>
    <row r="294" spans="1:6" x14ac:dyDescent="0.3">
      <c r="A294" s="32">
        <v>44562</v>
      </c>
      <c r="B294" t="s">
        <v>7</v>
      </c>
      <c r="C294" t="s">
        <v>66</v>
      </c>
      <c r="D294">
        <v>48</v>
      </c>
      <c r="E294">
        <v>1500000</v>
      </c>
      <c r="F294">
        <v>72000000</v>
      </c>
    </row>
    <row r="295" spans="1:6" x14ac:dyDescent="0.3">
      <c r="A295" s="32">
        <v>44562</v>
      </c>
      <c r="B295" t="s">
        <v>7</v>
      </c>
      <c r="C295" t="s">
        <v>65</v>
      </c>
      <c r="D295">
        <v>474</v>
      </c>
      <c r="E295">
        <v>1500000</v>
      </c>
      <c r="F295">
        <v>711000000</v>
      </c>
    </row>
    <row r="296" spans="1:6" x14ac:dyDescent="0.3">
      <c r="A296" s="32">
        <v>44562</v>
      </c>
      <c r="B296" t="s">
        <v>7</v>
      </c>
      <c r="C296" t="s">
        <v>64</v>
      </c>
      <c r="D296">
        <v>8</v>
      </c>
      <c r="E296">
        <v>1500000</v>
      </c>
      <c r="F296">
        <v>12000000</v>
      </c>
    </row>
    <row r="297" spans="1:6" x14ac:dyDescent="0.3">
      <c r="A297" s="32">
        <v>44562</v>
      </c>
      <c r="B297" t="s">
        <v>7</v>
      </c>
      <c r="C297" t="s">
        <v>63</v>
      </c>
      <c r="D297">
        <v>6</v>
      </c>
      <c r="E297">
        <v>1500000</v>
      </c>
      <c r="F297">
        <v>9000000</v>
      </c>
    </row>
    <row r="298" spans="1:6" x14ac:dyDescent="0.3">
      <c r="A298" s="32">
        <v>44562</v>
      </c>
      <c r="B298" t="s">
        <v>7</v>
      </c>
      <c r="C298" t="s">
        <v>60</v>
      </c>
      <c r="D298">
        <v>2</v>
      </c>
      <c r="E298">
        <v>1500000</v>
      </c>
      <c r="F298">
        <v>3000000</v>
      </c>
    </row>
    <row r="299" spans="1:6" x14ac:dyDescent="0.3">
      <c r="A299" s="32">
        <v>44927</v>
      </c>
      <c r="B299" t="s">
        <v>7</v>
      </c>
      <c r="C299" t="s">
        <v>67</v>
      </c>
      <c r="D299">
        <v>1812</v>
      </c>
      <c r="E299">
        <v>1500000</v>
      </c>
      <c r="F299">
        <v>2718000000</v>
      </c>
    </row>
    <row r="300" spans="1:6" x14ac:dyDescent="0.3">
      <c r="A300" s="32">
        <v>44927</v>
      </c>
      <c r="B300" t="s">
        <v>7</v>
      </c>
      <c r="C300" t="s">
        <v>66</v>
      </c>
      <c r="D300">
        <v>313</v>
      </c>
      <c r="E300">
        <v>1500000</v>
      </c>
      <c r="F300">
        <v>469500000</v>
      </c>
    </row>
    <row r="301" spans="1:6" x14ac:dyDescent="0.3">
      <c r="A301" s="32">
        <v>44927</v>
      </c>
      <c r="B301" t="s">
        <v>7</v>
      </c>
      <c r="C301" t="s">
        <v>65</v>
      </c>
      <c r="D301">
        <v>967</v>
      </c>
      <c r="E301">
        <v>1500000</v>
      </c>
      <c r="F301">
        <v>1450500000</v>
      </c>
    </row>
    <row r="302" spans="1:6" x14ac:dyDescent="0.3">
      <c r="A302" s="32">
        <v>44927</v>
      </c>
      <c r="B302" t="s">
        <v>7</v>
      </c>
      <c r="C302" t="s">
        <v>64</v>
      </c>
      <c r="D302">
        <v>101</v>
      </c>
      <c r="E302">
        <v>1500000</v>
      </c>
      <c r="F302">
        <v>151500000</v>
      </c>
    </row>
    <row r="303" spans="1:6" x14ac:dyDescent="0.3">
      <c r="A303" s="32">
        <v>44927</v>
      </c>
      <c r="B303" t="s">
        <v>7</v>
      </c>
      <c r="C303" t="s">
        <v>63</v>
      </c>
      <c r="D303">
        <v>84</v>
      </c>
      <c r="E303">
        <v>1500000</v>
      </c>
      <c r="F303">
        <v>126000000</v>
      </c>
    </row>
    <row r="304" spans="1:6" x14ac:dyDescent="0.3">
      <c r="A304" s="32">
        <v>44927</v>
      </c>
      <c r="B304" t="s">
        <v>7</v>
      </c>
      <c r="C304" t="s">
        <v>61</v>
      </c>
      <c r="D304">
        <v>91</v>
      </c>
      <c r="E304">
        <v>1500000</v>
      </c>
      <c r="F304">
        <v>136500000</v>
      </c>
    </row>
    <row r="305" spans="1:6" x14ac:dyDescent="0.3">
      <c r="A305" s="32">
        <v>44927</v>
      </c>
      <c r="B305" t="s">
        <v>7</v>
      </c>
      <c r="C305" t="s">
        <v>60</v>
      </c>
      <c r="D305">
        <v>14</v>
      </c>
      <c r="E305">
        <v>1500000</v>
      </c>
      <c r="F305">
        <v>21000000</v>
      </c>
    </row>
    <row r="306" spans="1:6" x14ac:dyDescent="0.3">
      <c r="A306" s="32">
        <v>44927</v>
      </c>
      <c r="B306" t="s">
        <v>7</v>
      </c>
      <c r="C306" t="s">
        <v>59</v>
      </c>
      <c r="D306">
        <v>21</v>
      </c>
      <c r="E306">
        <v>1500000</v>
      </c>
      <c r="F306">
        <v>31500000</v>
      </c>
    </row>
    <row r="307" spans="1:6" x14ac:dyDescent="0.3">
      <c r="A307" s="32">
        <v>44927</v>
      </c>
      <c r="B307" t="s">
        <v>7</v>
      </c>
      <c r="C307" t="s">
        <v>58</v>
      </c>
      <c r="D307">
        <v>35</v>
      </c>
      <c r="E307">
        <v>1500000</v>
      </c>
      <c r="F307">
        <v>52500000</v>
      </c>
    </row>
    <row r="308" spans="1:6" x14ac:dyDescent="0.3">
      <c r="A308" s="32">
        <v>45292</v>
      </c>
      <c r="B308" t="s">
        <v>7</v>
      </c>
      <c r="C308" t="s">
        <v>67</v>
      </c>
      <c r="D308">
        <v>5674</v>
      </c>
      <c r="E308">
        <v>1500000</v>
      </c>
      <c r="F308">
        <v>8511000000</v>
      </c>
    </row>
    <row r="309" spans="1:6" x14ac:dyDescent="0.3">
      <c r="A309" s="32">
        <v>45292</v>
      </c>
      <c r="B309" t="s">
        <v>7</v>
      </c>
      <c r="C309" t="s">
        <v>66</v>
      </c>
      <c r="D309">
        <v>908</v>
      </c>
      <c r="E309">
        <v>1500000</v>
      </c>
      <c r="F309">
        <v>1362000000</v>
      </c>
    </row>
    <row r="310" spans="1:6" x14ac:dyDescent="0.3">
      <c r="A310" s="32">
        <v>45292</v>
      </c>
      <c r="B310" t="s">
        <v>7</v>
      </c>
      <c r="C310" t="s">
        <v>65</v>
      </c>
      <c r="D310">
        <v>896</v>
      </c>
      <c r="E310">
        <v>1500000</v>
      </c>
      <c r="F310">
        <v>1344000000</v>
      </c>
    </row>
    <row r="311" spans="1:6" x14ac:dyDescent="0.3">
      <c r="A311" s="32">
        <v>45292</v>
      </c>
      <c r="B311" t="s">
        <v>7</v>
      </c>
      <c r="C311" t="s">
        <v>64</v>
      </c>
      <c r="D311">
        <v>123</v>
      </c>
      <c r="E311">
        <v>1500000</v>
      </c>
      <c r="F311">
        <v>184500000</v>
      </c>
    </row>
    <row r="312" spans="1:6" x14ac:dyDescent="0.3">
      <c r="A312" s="32">
        <v>45292</v>
      </c>
      <c r="B312" t="s">
        <v>7</v>
      </c>
      <c r="C312" t="s">
        <v>63</v>
      </c>
      <c r="D312">
        <v>128</v>
      </c>
      <c r="E312">
        <v>1500000</v>
      </c>
      <c r="F312">
        <v>192000000</v>
      </c>
    </row>
    <row r="313" spans="1:6" x14ac:dyDescent="0.3">
      <c r="A313" s="32">
        <v>45292</v>
      </c>
      <c r="B313" t="s">
        <v>7</v>
      </c>
      <c r="C313" t="s">
        <v>62</v>
      </c>
      <c r="D313">
        <v>23</v>
      </c>
      <c r="E313">
        <v>1500000</v>
      </c>
      <c r="F313">
        <v>34500000</v>
      </c>
    </row>
    <row r="314" spans="1:6" x14ac:dyDescent="0.3">
      <c r="A314" s="32">
        <v>45292</v>
      </c>
      <c r="B314" t="s">
        <v>7</v>
      </c>
      <c r="C314" t="s">
        <v>61</v>
      </c>
      <c r="D314">
        <v>116</v>
      </c>
      <c r="E314">
        <v>1500000</v>
      </c>
      <c r="F314">
        <v>174000000</v>
      </c>
    </row>
    <row r="315" spans="1:6" x14ac:dyDescent="0.3">
      <c r="A315" s="32">
        <v>45292</v>
      </c>
      <c r="B315" t="s">
        <v>7</v>
      </c>
      <c r="C315" t="s">
        <v>60</v>
      </c>
      <c r="D315">
        <v>29</v>
      </c>
      <c r="E315">
        <v>1500000</v>
      </c>
      <c r="F315">
        <v>43500000</v>
      </c>
    </row>
    <row r="316" spans="1:6" x14ac:dyDescent="0.3">
      <c r="A316" s="32">
        <v>45292</v>
      </c>
      <c r="B316" t="s">
        <v>7</v>
      </c>
      <c r="C316" t="s">
        <v>59</v>
      </c>
      <c r="D316">
        <v>42</v>
      </c>
      <c r="E316">
        <v>1500000</v>
      </c>
      <c r="F316">
        <v>63000000</v>
      </c>
    </row>
    <row r="317" spans="1:6" x14ac:dyDescent="0.3">
      <c r="A317" s="32">
        <v>45292</v>
      </c>
      <c r="B317" t="s">
        <v>7</v>
      </c>
      <c r="C317" t="s">
        <v>58</v>
      </c>
      <c r="D317">
        <v>29</v>
      </c>
      <c r="E317">
        <v>1500000</v>
      </c>
      <c r="F317">
        <v>43500000</v>
      </c>
    </row>
    <row r="318" spans="1:6" x14ac:dyDescent="0.3">
      <c r="A318" s="32">
        <v>44593</v>
      </c>
      <c r="B318" t="s">
        <v>7</v>
      </c>
      <c r="C318" t="s">
        <v>67</v>
      </c>
      <c r="D318">
        <v>1922</v>
      </c>
      <c r="E318">
        <v>1500000</v>
      </c>
      <c r="F318">
        <v>2883000000</v>
      </c>
    </row>
    <row r="319" spans="1:6" x14ac:dyDescent="0.3">
      <c r="A319" s="32">
        <v>44593</v>
      </c>
      <c r="B319" t="s">
        <v>7</v>
      </c>
      <c r="C319" t="s">
        <v>66</v>
      </c>
      <c r="D319">
        <v>30</v>
      </c>
      <c r="E319">
        <v>1500000</v>
      </c>
      <c r="F319">
        <v>45000000</v>
      </c>
    </row>
    <row r="320" spans="1:6" x14ac:dyDescent="0.3">
      <c r="A320" s="32">
        <v>44593</v>
      </c>
      <c r="B320" t="s">
        <v>7</v>
      </c>
      <c r="C320" t="s">
        <v>65</v>
      </c>
      <c r="D320">
        <v>478</v>
      </c>
      <c r="E320">
        <v>1500000</v>
      </c>
      <c r="F320">
        <v>717000000</v>
      </c>
    </row>
    <row r="321" spans="1:6" x14ac:dyDescent="0.3">
      <c r="A321" s="32">
        <v>44593</v>
      </c>
      <c r="B321" t="s">
        <v>7</v>
      </c>
      <c r="C321" t="s">
        <v>64</v>
      </c>
      <c r="D321">
        <v>10</v>
      </c>
      <c r="E321">
        <v>1500000</v>
      </c>
      <c r="F321">
        <v>15000000</v>
      </c>
    </row>
    <row r="322" spans="1:6" x14ac:dyDescent="0.3">
      <c r="A322" s="32">
        <v>44593</v>
      </c>
      <c r="B322" t="s">
        <v>7</v>
      </c>
      <c r="C322" t="s">
        <v>63</v>
      </c>
      <c r="D322">
        <v>6</v>
      </c>
      <c r="E322">
        <v>1500000</v>
      </c>
      <c r="F322">
        <v>9000000</v>
      </c>
    </row>
    <row r="323" spans="1:6" x14ac:dyDescent="0.3">
      <c r="A323" s="32">
        <v>44593</v>
      </c>
      <c r="B323" t="s">
        <v>7</v>
      </c>
      <c r="C323" t="s">
        <v>60</v>
      </c>
      <c r="D323">
        <v>3</v>
      </c>
      <c r="E323">
        <v>1500000</v>
      </c>
      <c r="F323">
        <v>4500000</v>
      </c>
    </row>
    <row r="324" spans="1:6" x14ac:dyDescent="0.3">
      <c r="A324" s="32">
        <v>44958</v>
      </c>
      <c r="B324" t="s">
        <v>7</v>
      </c>
      <c r="C324" t="s">
        <v>67</v>
      </c>
      <c r="D324">
        <v>2651</v>
      </c>
      <c r="E324">
        <v>1500000</v>
      </c>
      <c r="F324">
        <v>3976500000</v>
      </c>
    </row>
    <row r="325" spans="1:6" x14ac:dyDescent="0.3">
      <c r="A325" s="32">
        <v>44958</v>
      </c>
      <c r="B325" t="s">
        <v>7</v>
      </c>
      <c r="C325" t="s">
        <v>66</v>
      </c>
      <c r="D325">
        <v>261</v>
      </c>
      <c r="E325">
        <v>1500000</v>
      </c>
      <c r="F325">
        <v>391500000</v>
      </c>
    </row>
    <row r="326" spans="1:6" x14ac:dyDescent="0.3">
      <c r="A326" s="32">
        <v>44958</v>
      </c>
      <c r="B326" t="s">
        <v>7</v>
      </c>
      <c r="C326" t="s">
        <v>65</v>
      </c>
      <c r="D326">
        <v>1531</v>
      </c>
      <c r="E326">
        <v>1500000</v>
      </c>
      <c r="F326">
        <v>2296500000</v>
      </c>
    </row>
    <row r="327" spans="1:6" x14ac:dyDescent="0.3">
      <c r="A327" s="32">
        <v>44958</v>
      </c>
      <c r="B327" t="s">
        <v>7</v>
      </c>
      <c r="C327" t="s">
        <v>64</v>
      </c>
      <c r="D327">
        <v>174</v>
      </c>
      <c r="E327">
        <v>1500000</v>
      </c>
      <c r="F327">
        <v>261000000</v>
      </c>
    </row>
    <row r="328" spans="1:6" x14ac:dyDescent="0.3">
      <c r="A328" s="32">
        <v>44958</v>
      </c>
      <c r="B328" t="s">
        <v>7</v>
      </c>
      <c r="C328" t="s">
        <v>63</v>
      </c>
      <c r="D328">
        <v>36</v>
      </c>
      <c r="E328">
        <v>1500000</v>
      </c>
      <c r="F328">
        <v>54000000</v>
      </c>
    </row>
    <row r="329" spans="1:6" x14ac:dyDescent="0.3">
      <c r="A329" s="32">
        <v>44958</v>
      </c>
      <c r="B329" t="s">
        <v>7</v>
      </c>
      <c r="C329" t="s">
        <v>61</v>
      </c>
      <c r="D329">
        <v>43</v>
      </c>
      <c r="E329">
        <v>1500000</v>
      </c>
      <c r="F329">
        <v>64500000</v>
      </c>
    </row>
    <row r="330" spans="1:6" x14ac:dyDescent="0.3">
      <c r="A330" s="32">
        <v>44958</v>
      </c>
      <c r="B330" t="s">
        <v>7</v>
      </c>
      <c r="C330" t="s">
        <v>60</v>
      </c>
      <c r="D330">
        <v>12</v>
      </c>
      <c r="E330">
        <v>1500000</v>
      </c>
      <c r="F330">
        <v>18000000</v>
      </c>
    </row>
    <row r="331" spans="1:6" x14ac:dyDescent="0.3">
      <c r="A331" s="32">
        <v>44958</v>
      </c>
      <c r="B331" t="s">
        <v>7</v>
      </c>
      <c r="C331" t="s">
        <v>59</v>
      </c>
      <c r="D331">
        <v>26</v>
      </c>
      <c r="E331">
        <v>1500000</v>
      </c>
      <c r="F331">
        <v>39000000</v>
      </c>
    </row>
    <row r="332" spans="1:6" x14ac:dyDescent="0.3">
      <c r="A332" s="32">
        <v>44958</v>
      </c>
      <c r="B332" t="s">
        <v>7</v>
      </c>
      <c r="C332" t="s">
        <v>58</v>
      </c>
      <c r="D332">
        <v>22</v>
      </c>
      <c r="E332">
        <v>1500000</v>
      </c>
      <c r="F332">
        <v>33000000</v>
      </c>
    </row>
    <row r="333" spans="1:6" x14ac:dyDescent="0.3">
      <c r="A333" s="32">
        <v>45323</v>
      </c>
      <c r="B333" t="s">
        <v>7</v>
      </c>
      <c r="C333" t="s">
        <v>67</v>
      </c>
      <c r="D333">
        <v>5081</v>
      </c>
      <c r="E333">
        <v>1500000</v>
      </c>
      <c r="F333">
        <v>7621500000</v>
      </c>
    </row>
    <row r="334" spans="1:6" x14ac:dyDescent="0.3">
      <c r="A334" s="32">
        <v>45323</v>
      </c>
      <c r="B334" t="s">
        <v>7</v>
      </c>
      <c r="C334" t="s">
        <v>66</v>
      </c>
      <c r="D334">
        <v>829</v>
      </c>
      <c r="E334">
        <v>1500000</v>
      </c>
      <c r="F334">
        <v>1243500000</v>
      </c>
    </row>
    <row r="335" spans="1:6" x14ac:dyDescent="0.3">
      <c r="A335" s="32">
        <v>45323</v>
      </c>
      <c r="B335" t="s">
        <v>7</v>
      </c>
      <c r="C335" t="s">
        <v>65</v>
      </c>
      <c r="D335">
        <v>712</v>
      </c>
      <c r="E335">
        <v>1500000</v>
      </c>
      <c r="F335">
        <v>1068000000</v>
      </c>
    </row>
    <row r="336" spans="1:6" x14ac:dyDescent="0.3">
      <c r="A336" s="32">
        <v>45323</v>
      </c>
      <c r="B336" t="s">
        <v>7</v>
      </c>
      <c r="C336" t="s">
        <v>64</v>
      </c>
      <c r="D336">
        <v>135</v>
      </c>
      <c r="E336">
        <v>1500000</v>
      </c>
      <c r="F336">
        <v>202500000</v>
      </c>
    </row>
    <row r="337" spans="1:6" x14ac:dyDescent="0.3">
      <c r="A337" s="32">
        <v>45323</v>
      </c>
      <c r="B337" t="s">
        <v>7</v>
      </c>
      <c r="C337" t="s">
        <v>63</v>
      </c>
      <c r="D337">
        <v>94</v>
      </c>
      <c r="E337">
        <v>1500000</v>
      </c>
      <c r="F337">
        <v>141000000</v>
      </c>
    </row>
    <row r="338" spans="1:6" x14ac:dyDescent="0.3">
      <c r="A338" s="32">
        <v>45323</v>
      </c>
      <c r="B338" t="s">
        <v>7</v>
      </c>
      <c r="C338" t="s">
        <v>62</v>
      </c>
      <c r="D338">
        <v>64</v>
      </c>
      <c r="E338">
        <v>1500000</v>
      </c>
      <c r="F338">
        <v>96000000</v>
      </c>
    </row>
    <row r="339" spans="1:6" x14ac:dyDescent="0.3">
      <c r="A339" s="32">
        <v>45323</v>
      </c>
      <c r="B339" t="s">
        <v>7</v>
      </c>
      <c r="C339" t="s">
        <v>61</v>
      </c>
      <c r="D339">
        <v>97</v>
      </c>
      <c r="E339">
        <v>1500000</v>
      </c>
      <c r="F339">
        <v>145500000</v>
      </c>
    </row>
    <row r="340" spans="1:6" x14ac:dyDescent="0.3">
      <c r="A340" s="32">
        <v>45323</v>
      </c>
      <c r="B340" t="s">
        <v>7</v>
      </c>
      <c r="C340" t="s">
        <v>60</v>
      </c>
      <c r="D340">
        <v>24</v>
      </c>
      <c r="E340">
        <v>1500000</v>
      </c>
      <c r="F340">
        <v>36000000</v>
      </c>
    </row>
    <row r="341" spans="1:6" x14ac:dyDescent="0.3">
      <c r="A341" s="32">
        <v>45323</v>
      </c>
      <c r="B341" t="s">
        <v>7</v>
      </c>
      <c r="C341" t="s">
        <v>59</v>
      </c>
      <c r="D341">
        <v>35</v>
      </c>
      <c r="E341">
        <v>1500000</v>
      </c>
      <c r="F341">
        <v>52500000</v>
      </c>
    </row>
    <row r="342" spans="1:6" x14ac:dyDescent="0.3">
      <c r="A342" s="32">
        <v>45323</v>
      </c>
      <c r="B342" t="s">
        <v>7</v>
      </c>
      <c r="C342" t="s">
        <v>58</v>
      </c>
      <c r="D342">
        <v>17</v>
      </c>
      <c r="E342">
        <v>1500000</v>
      </c>
      <c r="F342">
        <v>25500000</v>
      </c>
    </row>
    <row r="343" spans="1:6" x14ac:dyDescent="0.3">
      <c r="A343" s="32">
        <v>44621</v>
      </c>
      <c r="B343" t="s">
        <v>7</v>
      </c>
      <c r="C343" t="s">
        <v>67</v>
      </c>
      <c r="D343">
        <v>2900</v>
      </c>
      <c r="E343">
        <v>1500000</v>
      </c>
      <c r="F343">
        <v>4350000000</v>
      </c>
    </row>
    <row r="344" spans="1:6" x14ac:dyDescent="0.3">
      <c r="A344" s="32">
        <v>44621</v>
      </c>
      <c r="B344" t="s">
        <v>7</v>
      </c>
      <c r="C344" t="s">
        <v>66</v>
      </c>
      <c r="D344">
        <v>75</v>
      </c>
      <c r="E344">
        <v>1500000</v>
      </c>
      <c r="F344">
        <v>112500000</v>
      </c>
    </row>
    <row r="345" spans="1:6" x14ac:dyDescent="0.3">
      <c r="A345" s="32">
        <v>44621</v>
      </c>
      <c r="B345" t="s">
        <v>7</v>
      </c>
      <c r="C345" t="s">
        <v>65</v>
      </c>
      <c r="D345">
        <v>701</v>
      </c>
      <c r="E345">
        <v>1500000</v>
      </c>
      <c r="F345">
        <v>1051500000</v>
      </c>
    </row>
    <row r="346" spans="1:6" x14ac:dyDescent="0.3">
      <c r="A346" s="32">
        <v>44621</v>
      </c>
      <c r="B346" t="s">
        <v>7</v>
      </c>
      <c r="C346" t="s">
        <v>64</v>
      </c>
      <c r="D346">
        <v>14</v>
      </c>
      <c r="E346">
        <v>1500000</v>
      </c>
      <c r="F346">
        <v>21000000</v>
      </c>
    </row>
    <row r="347" spans="1:6" x14ac:dyDescent="0.3">
      <c r="A347" s="32">
        <v>44621</v>
      </c>
      <c r="B347" t="s">
        <v>7</v>
      </c>
      <c r="C347" t="s">
        <v>63</v>
      </c>
      <c r="D347">
        <v>14</v>
      </c>
      <c r="E347">
        <v>1500000</v>
      </c>
      <c r="F347">
        <v>21000000</v>
      </c>
    </row>
    <row r="348" spans="1:6" x14ac:dyDescent="0.3">
      <c r="A348" s="32">
        <v>44621</v>
      </c>
      <c r="B348" t="s">
        <v>7</v>
      </c>
      <c r="C348" t="s">
        <v>61</v>
      </c>
      <c r="D348">
        <v>7</v>
      </c>
      <c r="E348">
        <v>1500000</v>
      </c>
      <c r="F348">
        <v>10500000</v>
      </c>
    </row>
    <row r="349" spans="1:6" x14ac:dyDescent="0.3">
      <c r="A349" s="32">
        <v>44621</v>
      </c>
      <c r="B349" t="s">
        <v>7</v>
      </c>
      <c r="C349" t="s">
        <v>60</v>
      </c>
      <c r="D349">
        <v>5</v>
      </c>
      <c r="E349">
        <v>1500000</v>
      </c>
      <c r="F349">
        <v>7500000</v>
      </c>
    </row>
    <row r="350" spans="1:6" x14ac:dyDescent="0.3">
      <c r="A350" s="32">
        <v>44621</v>
      </c>
      <c r="B350" t="s">
        <v>7</v>
      </c>
      <c r="C350" t="s">
        <v>59</v>
      </c>
      <c r="D350">
        <v>4</v>
      </c>
      <c r="E350">
        <v>1500000</v>
      </c>
      <c r="F350">
        <v>6000000</v>
      </c>
    </row>
    <row r="351" spans="1:6" x14ac:dyDescent="0.3">
      <c r="A351" s="32">
        <v>44986</v>
      </c>
      <c r="B351" t="s">
        <v>7</v>
      </c>
      <c r="C351" t="s">
        <v>67</v>
      </c>
      <c r="D351">
        <v>5065</v>
      </c>
      <c r="E351">
        <v>1500000</v>
      </c>
      <c r="F351">
        <v>7597500000</v>
      </c>
    </row>
    <row r="352" spans="1:6" x14ac:dyDescent="0.3">
      <c r="A352" s="32">
        <v>44986</v>
      </c>
      <c r="B352" t="s">
        <v>7</v>
      </c>
      <c r="C352" t="s">
        <v>66</v>
      </c>
      <c r="D352">
        <v>372</v>
      </c>
      <c r="E352">
        <v>1500000</v>
      </c>
      <c r="F352">
        <v>558000000</v>
      </c>
    </row>
    <row r="353" spans="1:6" x14ac:dyDescent="0.3">
      <c r="A353" s="32">
        <v>44986</v>
      </c>
      <c r="B353" t="s">
        <v>7</v>
      </c>
      <c r="C353" t="s">
        <v>65</v>
      </c>
      <c r="D353">
        <v>2745</v>
      </c>
      <c r="E353">
        <v>1500000</v>
      </c>
      <c r="F353">
        <v>4117500000</v>
      </c>
    </row>
    <row r="354" spans="1:6" x14ac:dyDescent="0.3">
      <c r="A354" s="32">
        <v>44986</v>
      </c>
      <c r="B354" t="s">
        <v>7</v>
      </c>
      <c r="C354" t="s">
        <v>64</v>
      </c>
      <c r="D354">
        <v>348</v>
      </c>
      <c r="E354">
        <v>1500000</v>
      </c>
      <c r="F354">
        <v>522000000</v>
      </c>
    </row>
    <row r="355" spans="1:6" x14ac:dyDescent="0.3">
      <c r="A355" s="32">
        <v>44986</v>
      </c>
      <c r="B355" t="s">
        <v>7</v>
      </c>
      <c r="C355" t="s">
        <v>63</v>
      </c>
      <c r="D355">
        <v>35</v>
      </c>
      <c r="E355">
        <v>1500000</v>
      </c>
      <c r="F355">
        <v>52500000</v>
      </c>
    </row>
    <row r="356" spans="1:6" x14ac:dyDescent="0.3">
      <c r="A356" s="32">
        <v>44986</v>
      </c>
      <c r="B356" t="s">
        <v>7</v>
      </c>
      <c r="C356" t="s">
        <v>62</v>
      </c>
      <c r="D356">
        <v>151</v>
      </c>
      <c r="E356">
        <v>1500000</v>
      </c>
      <c r="F356">
        <v>226500000</v>
      </c>
    </row>
    <row r="357" spans="1:6" x14ac:dyDescent="0.3">
      <c r="A357" s="32">
        <v>44986</v>
      </c>
      <c r="B357" t="s">
        <v>7</v>
      </c>
      <c r="C357" t="s">
        <v>61</v>
      </c>
      <c r="D357">
        <v>40</v>
      </c>
      <c r="E357">
        <v>1500000</v>
      </c>
      <c r="F357">
        <v>60000000</v>
      </c>
    </row>
    <row r="358" spans="1:6" x14ac:dyDescent="0.3">
      <c r="A358" s="32">
        <v>44986</v>
      </c>
      <c r="B358" t="s">
        <v>7</v>
      </c>
      <c r="C358" t="s">
        <v>60</v>
      </c>
      <c r="D358">
        <v>10</v>
      </c>
      <c r="E358">
        <v>1500000</v>
      </c>
      <c r="F358">
        <v>15000000</v>
      </c>
    </row>
    <row r="359" spans="1:6" x14ac:dyDescent="0.3">
      <c r="A359" s="32">
        <v>44986</v>
      </c>
      <c r="B359" t="s">
        <v>7</v>
      </c>
      <c r="C359" t="s">
        <v>59</v>
      </c>
      <c r="D359">
        <v>37</v>
      </c>
      <c r="E359">
        <v>1500000</v>
      </c>
      <c r="F359">
        <v>55500000</v>
      </c>
    </row>
    <row r="360" spans="1:6" x14ac:dyDescent="0.3">
      <c r="A360" s="32">
        <v>44986</v>
      </c>
      <c r="B360" t="s">
        <v>7</v>
      </c>
      <c r="C360" t="s">
        <v>58</v>
      </c>
      <c r="D360">
        <v>17</v>
      </c>
      <c r="E360">
        <v>1500000</v>
      </c>
      <c r="F360">
        <v>25500000</v>
      </c>
    </row>
    <row r="361" spans="1:6" x14ac:dyDescent="0.3">
      <c r="A361" s="32">
        <v>45352</v>
      </c>
      <c r="B361" t="s">
        <v>7</v>
      </c>
      <c r="C361" t="s">
        <v>67</v>
      </c>
      <c r="D361">
        <v>6606</v>
      </c>
      <c r="E361">
        <v>1500000</v>
      </c>
      <c r="F361">
        <v>9909000000</v>
      </c>
    </row>
    <row r="362" spans="1:6" x14ac:dyDescent="0.3">
      <c r="A362" s="32">
        <v>45352</v>
      </c>
      <c r="B362" t="s">
        <v>7</v>
      </c>
      <c r="C362" t="s">
        <v>66</v>
      </c>
      <c r="D362">
        <v>885</v>
      </c>
      <c r="E362">
        <v>1500000</v>
      </c>
      <c r="F362">
        <v>1327500000</v>
      </c>
    </row>
    <row r="363" spans="1:6" x14ac:dyDescent="0.3">
      <c r="A363" s="32">
        <v>45352</v>
      </c>
      <c r="B363" t="s">
        <v>7</v>
      </c>
      <c r="C363" t="s">
        <v>65</v>
      </c>
      <c r="D363">
        <v>708</v>
      </c>
      <c r="E363">
        <v>1500000</v>
      </c>
      <c r="F363">
        <v>1062000000</v>
      </c>
    </row>
    <row r="364" spans="1:6" x14ac:dyDescent="0.3">
      <c r="A364" s="32">
        <v>45352</v>
      </c>
      <c r="B364" t="s">
        <v>7</v>
      </c>
      <c r="C364" t="s">
        <v>64</v>
      </c>
      <c r="D364">
        <v>142</v>
      </c>
      <c r="E364">
        <v>1500000</v>
      </c>
      <c r="F364">
        <v>213000000</v>
      </c>
    </row>
    <row r="365" spans="1:6" x14ac:dyDescent="0.3">
      <c r="A365" s="32">
        <v>45352</v>
      </c>
      <c r="B365" t="s">
        <v>7</v>
      </c>
      <c r="C365" t="s">
        <v>63</v>
      </c>
      <c r="D365">
        <v>116</v>
      </c>
      <c r="E365">
        <v>1500000</v>
      </c>
      <c r="F365">
        <v>174000000</v>
      </c>
    </row>
    <row r="366" spans="1:6" x14ac:dyDescent="0.3">
      <c r="A366" s="32">
        <v>45352</v>
      </c>
      <c r="B366" t="s">
        <v>7</v>
      </c>
      <c r="C366" t="s">
        <v>62</v>
      </c>
      <c r="D366">
        <v>130</v>
      </c>
      <c r="E366">
        <v>1500000</v>
      </c>
      <c r="F366">
        <v>195000000</v>
      </c>
    </row>
    <row r="367" spans="1:6" x14ac:dyDescent="0.3">
      <c r="A367" s="32">
        <v>45352</v>
      </c>
      <c r="B367" t="s">
        <v>7</v>
      </c>
      <c r="C367" t="s">
        <v>61</v>
      </c>
      <c r="D367">
        <v>55</v>
      </c>
      <c r="E367">
        <v>1500000</v>
      </c>
      <c r="F367">
        <v>82500000</v>
      </c>
    </row>
    <row r="368" spans="1:6" x14ac:dyDescent="0.3">
      <c r="A368" s="32">
        <v>45352</v>
      </c>
      <c r="B368" t="s">
        <v>7</v>
      </c>
      <c r="C368" t="s">
        <v>60</v>
      </c>
      <c r="D368">
        <v>31</v>
      </c>
      <c r="E368">
        <v>1500000</v>
      </c>
      <c r="F368">
        <v>46500000</v>
      </c>
    </row>
    <row r="369" spans="1:6" x14ac:dyDescent="0.3">
      <c r="A369" s="32">
        <v>45352</v>
      </c>
      <c r="B369" t="s">
        <v>7</v>
      </c>
      <c r="C369" t="s">
        <v>59</v>
      </c>
      <c r="D369">
        <v>39</v>
      </c>
      <c r="E369">
        <v>1500000</v>
      </c>
      <c r="F369">
        <v>58500000</v>
      </c>
    </row>
    <row r="370" spans="1:6" x14ac:dyDescent="0.3">
      <c r="A370" s="32">
        <v>45352</v>
      </c>
      <c r="B370" t="s">
        <v>7</v>
      </c>
      <c r="C370" t="s">
        <v>58</v>
      </c>
      <c r="D370">
        <v>26</v>
      </c>
      <c r="E370">
        <v>1500000</v>
      </c>
      <c r="F370">
        <v>39000000</v>
      </c>
    </row>
    <row r="371" spans="1:6" x14ac:dyDescent="0.3">
      <c r="A371" s="32">
        <v>44287</v>
      </c>
      <c r="B371" t="s">
        <v>6</v>
      </c>
      <c r="C371" t="s">
        <v>48</v>
      </c>
      <c r="D371">
        <v>759</v>
      </c>
      <c r="E371">
        <v>85000</v>
      </c>
      <c r="F371">
        <v>64515000</v>
      </c>
    </row>
    <row r="372" spans="1:6" x14ac:dyDescent="0.3">
      <c r="A372" s="32">
        <v>44287</v>
      </c>
      <c r="B372" t="s">
        <v>6</v>
      </c>
      <c r="C372" t="s">
        <v>49</v>
      </c>
      <c r="D372">
        <v>1251</v>
      </c>
      <c r="E372">
        <v>85000</v>
      </c>
      <c r="F372">
        <v>106335000</v>
      </c>
    </row>
    <row r="373" spans="1:6" x14ac:dyDescent="0.3">
      <c r="A373" s="32">
        <v>44287</v>
      </c>
      <c r="B373" t="s">
        <v>6</v>
      </c>
      <c r="C373" t="s">
        <v>50</v>
      </c>
      <c r="D373">
        <v>751</v>
      </c>
      <c r="E373">
        <v>85000</v>
      </c>
      <c r="F373">
        <v>63835000</v>
      </c>
    </row>
    <row r="374" spans="1:6" x14ac:dyDescent="0.3">
      <c r="A374" s="32">
        <v>44287</v>
      </c>
      <c r="B374" t="s">
        <v>6</v>
      </c>
      <c r="C374" t="s">
        <v>52</v>
      </c>
      <c r="D374">
        <v>903</v>
      </c>
      <c r="E374">
        <v>85000</v>
      </c>
      <c r="F374">
        <v>76755000</v>
      </c>
    </row>
    <row r="375" spans="1:6" x14ac:dyDescent="0.3">
      <c r="A375" s="32">
        <v>44287</v>
      </c>
      <c r="B375" t="s">
        <v>6</v>
      </c>
      <c r="C375" t="s">
        <v>57</v>
      </c>
      <c r="D375">
        <v>581</v>
      </c>
      <c r="E375">
        <v>85000</v>
      </c>
      <c r="F375">
        <v>49385000</v>
      </c>
    </row>
    <row r="376" spans="1:6" x14ac:dyDescent="0.3">
      <c r="A376" s="32">
        <v>44287</v>
      </c>
      <c r="B376" t="s">
        <v>6</v>
      </c>
      <c r="C376" t="s">
        <v>53</v>
      </c>
      <c r="D376">
        <v>302</v>
      </c>
      <c r="E376">
        <v>85000</v>
      </c>
      <c r="F376">
        <v>25670000</v>
      </c>
    </row>
    <row r="377" spans="1:6" x14ac:dyDescent="0.3">
      <c r="A377" s="32">
        <v>44287</v>
      </c>
      <c r="B377" t="s">
        <v>6</v>
      </c>
      <c r="C377" t="s">
        <v>43</v>
      </c>
      <c r="D377">
        <v>138</v>
      </c>
      <c r="E377">
        <v>85000</v>
      </c>
      <c r="F377">
        <v>11730000</v>
      </c>
    </row>
    <row r="378" spans="1:6" x14ac:dyDescent="0.3">
      <c r="A378" s="32">
        <v>44287</v>
      </c>
      <c r="B378" t="s">
        <v>6</v>
      </c>
      <c r="C378" t="s">
        <v>51</v>
      </c>
      <c r="D378">
        <v>48</v>
      </c>
      <c r="E378">
        <v>85000</v>
      </c>
      <c r="F378">
        <v>4080000</v>
      </c>
    </row>
    <row r="379" spans="1:6" x14ac:dyDescent="0.3">
      <c r="A379" s="32">
        <v>44287</v>
      </c>
      <c r="B379" t="s">
        <v>6</v>
      </c>
      <c r="C379" t="s">
        <v>56</v>
      </c>
      <c r="D379">
        <v>171</v>
      </c>
      <c r="E379">
        <v>85000</v>
      </c>
      <c r="F379">
        <v>14535000</v>
      </c>
    </row>
    <row r="380" spans="1:6" x14ac:dyDescent="0.3">
      <c r="A380" s="32">
        <v>44287</v>
      </c>
      <c r="B380" t="s">
        <v>6</v>
      </c>
      <c r="C380" t="s">
        <v>55</v>
      </c>
      <c r="D380">
        <v>36</v>
      </c>
      <c r="E380">
        <v>85000</v>
      </c>
      <c r="F380">
        <v>3060000</v>
      </c>
    </row>
    <row r="381" spans="1:6" x14ac:dyDescent="0.3">
      <c r="A381" s="32">
        <v>44287</v>
      </c>
      <c r="B381" t="s">
        <v>6</v>
      </c>
      <c r="C381" t="s">
        <v>42</v>
      </c>
      <c r="D381">
        <v>749</v>
      </c>
      <c r="E381">
        <v>85000</v>
      </c>
      <c r="F381">
        <v>63665000</v>
      </c>
    </row>
    <row r="382" spans="1:6" x14ac:dyDescent="0.3">
      <c r="A382" s="32">
        <v>44652</v>
      </c>
      <c r="B382" t="s">
        <v>6</v>
      </c>
      <c r="C382" t="s">
        <v>54</v>
      </c>
      <c r="D382">
        <v>13601</v>
      </c>
      <c r="E382">
        <v>85000</v>
      </c>
      <c r="F382">
        <v>1156085000</v>
      </c>
    </row>
    <row r="383" spans="1:6" x14ac:dyDescent="0.3">
      <c r="A383" s="32">
        <v>44652</v>
      </c>
      <c r="B383" t="s">
        <v>6</v>
      </c>
      <c r="C383" t="s">
        <v>49</v>
      </c>
      <c r="D383">
        <v>11341</v>
      </c>
      <c r="E383">
        <v>85000</v>
      </c>
      <c r="F383">
        <v>963985000</v>
      </c>
    </row>
    <row r="384" spans="1:6" x14ac:dyDescent="0.3">
      <c r="A384" s="32">
        <v>44652</v>
      </c>
      <c r="B384" t="s">
        <v>6</v>
      </c>
      <c r="C384" t="s">
        <v>48</v>
      </c>
      <c r="D384">
        <v>6803</v>
      </c>
      <c r="E384">
        <v>85000</v>
      </c>
      <c r="F384">
        <v>578255000</v>
      </c>
    </row>
    <row r="385" spans="1:6" x14ac:dyDescent="0.3">
      <c r="A385" s="32">
        <v>44652</v>
      </c>
      <c r="B385" t="s">
        <v>6</v>
      </c>
      <c r="C385" t="s">
        <v>50</v>
      </c>
      <c r="D385">
        <v>6864</v>
      </c>
      <c r="E385">
        <v>85000</v>
      </c>
      <c r="F385">
        <v>583440000</v>
      </c>
    </row>
    <row r="386" spans="1:6" x14ac:dyDescent="0.3">
      <c r="A386" s="32">
        <v>44652</v>
      </c>
      <c r="B386" t="s">
        <v>6</v>
      </c>
      <c r="C386" t="s">
        <v>53</v>
      </c>
      <c r="D386">
        <v>1498</v>
      </c>
      <c r="E386">
        <v>85000</v>
      </c>
      <c r="F386">
        <v>127330000</v>
      </c>
    </row>
    <row r="387" spans="1:6" x14ac:dyDescent="0.3">
      <c r="A387" s="32">
        <v>44652</v>
      </c>
      <c r="B387" t="s">
        <v>6</v>
      </c>
      <c r="C387" t="s">
        <v>52</v>
      </c>
      <c r="D387">
        <v>2451</v>
      </c>
      <c r="E387">
        <v>85000</v>
      </c>
      <c r="F387">
        <v>208335000</v>
      </c>
    </row>
    <row r="388" spans="1:6" x14ac:dyDescent="0.3">
      <c r="A388" s="32">
        <v>44652</v>
      </c>
      <c r="B388" t="s">
        <v>6</v>
      </c>
      <c r="C388" t="s">
        <v>51</v>
      </c>
      <c r="D388">
        <v>1223</v>
      </c>
      <c r="E388">
        <v>85000</v>
      </c>
      <c r="F388">
        <v>103955000</v>
      </c>
    </row>
    <row r="389" spans="1:6" x14ac:dyDescent="0.3">
      <c r="A389" s="32">
        <v>44652</v>
      </c>
      <c r="B389" t="s">
        <v>6</v>
      </c>
      <c r="C389" t="s">
        <v>43</v>
      </c>
      <c r="D389">
        <v>1241</v>
      </c>
      <c r="E389">
        <v>85000</v>
      </c>
      <c r="F389">
        <v>105485000</v>
      </c>
    </row>
    <row r="390" spans="1:6" x14ac:dyDescent="0.3">
      <c r="A390" s="32">
        <v>44652</v>
      </c>
      <c r="B390" t="s">
        <v>6</v>
      </c>
      <c r="C390" t="s">
        <v>57</v>
      </c>
      <c r="D390">
        <v>1756</v>
      </c>
      <c r="E390">
        <v>85000</v>
      </c>
      <c r="F390">
        <v>149260000</v>
      </c>
    </row>
    <row r="391" spans="1:6" x14ac:dyDescent="0.3">
      <c r="A391" s="32">
        <v>44652</v>
      </c>
      <c r="B391" t="s">
        <v>6</v>
      </c>
      <c r="C391" t="s">
        <v>56</v>
      </c>
      <c r="D391">
        <v>874</v>
      </c>
      <c r="E391">
        <v>85000</v>
      </c>
      <c r="F391">
        <v>74290000</v>
      </c>
    </row>
    <row r="392" spans="1:6" x14ac:dyDescent="0.3">
      <c r="A392" s="32">
        <v>44652</v>
      </c>
      <c r="B392" t="s">
        <v>6</v>
      </c>
      <c r="C392" t="s">
        <v>55</v>
      </c>
      <c r="D392">
        <v>940</v>
      </c>
      <c r="E392">
        <v>85000</v>
      </c>
      <c r="F392">
        <v>79900000</v>
      </c>
    </row>
    <row r="393" spans="1:6" x14ac:dyDescent="0.3">
      <c r="A393" s="32">
        <v>44652</v>
      </c>
      <c r="B393" t="s">
        <v>6</v>
      </c>
      <c r="C393" t="s">
        <v>42</v>
      </c>
      <c r="D393">
        <v>4683</v>
      </c>
      <c r="E393">
        <v>85000</v>
      </c>
      <c r="F393">
        <v>398055000</v>
      </c>
    </row>
    <row r="394" spans="1:6" x14ac:dyDescent="0.3">
      <c r="A394" s="32">
        <v>45017</v>
      </c>
      <c r="B394" t="s">
        <v>6</v>
      </c>
      <c r="C394" t="s">
        <v>54</v>
      </c>
      <c r="D394">
        <v>22548</v>
      </c>
      <c r="E394">
        <v>85000</v>
      </c>
      <c r="F394">
        <v>1916580000</v>
      </c>
    </row>
    <row r="395" spans="1:6" x14ac:dyDescent="0.3">
      <c r="A395" s="32">
        <v>45017</v>
      </c>
      <c r="B395" t="s">
        <v>6</v>
      </c>
      <c r="C395" t="s">
        <v>53</v>
      </c>
      <c r="D395">
        <v>8654</v>
      </c>
      <c r="E395">
        <v>85000</v>
      </c>
      <c r="F395">
        <v>735590000</v>
      </c>
    </row>
    <row r="396" spans="1:6" x14ac:dyDescent="0.3">
      <c r="A396" s="32">
        <v>45017</v>
      </c>
      <c r="B396" t="s">
        <v>6</v>
      </c>
      <c r="C396" t="s">
        <v>52</v>
      </c>
      <c r="D396">
        <v>7707</v>
      </c>
      <c r="E396">
        <v>85000</v>
      </c>
      <c r="F396">
        <v>655095000</v>
      </c>
    </row>
    <row r="397" spans="1:6" x14ac:dyDescent="0.3">
      <c r="A397" s="32">
        <v>45017</v>
      </c>
      <c r="B397" t="s">
        <v>6</v>
      </c>
      <c r="C397" t="s">
        <v>51</v>
      </c>
      <c r="D397">
        <v>4043</v>
      </c>
      <c r="E397">
        <v>85000</v>
      </c>
      <c r="F397">
        <v>343655000</v>
      </c>
    </row>
    <row r="398" spans="1:6" x14ac:dyDescent="0.3">
      <c r="A398" s="32">
        <v>45017</v>
      </c>
      <c r="B398" t="s">
        <v>6</v>
      </c>
      <c r="C398" t="s">
        <v>50</v>
      </c>
      <c r="D398">
        <v>8767</v>
      </c>
      <c r="E398">
        <v>85000</v>
      </c>
      <c r="F398">
        <v>745195000</v>
      </c>
    </row>
    <row r="399" spans="1:6" x14ac:dyDescent="0.3">
      <c r="A399" s="32">
        <v>45017</v>
      </c>
      <c r="B399" t="s">
        <v>6</v>
      </c>
      <c r="C399" t="s">
        <v>49</v>
      </c>
      <c r="D399">
        <v>3179</v>
      </c>
      <c r="E399">
        <v>85000</v>
      </c>
      <c r="F399">
        <v>270215000</v>
      </c>
    </row>
    <row r="400" spans="1:6" x14ac:dyDescent="0.3">
      <c r="A400" s="32">
        <v>45017</v>
      </c>
      <c r="B400" t="s">
        <v>6</v>
      </c>
      <c r="C400" t="s">
        <v>48</v>
      </c>
      <c r="D400">
        <v>3293</v>
      </c>
      <c r="E400">
        <v>85000</v>
      </c>
      <c r="F400">
        <v>279905000</v>
      </c>
    </row>
    <row r="401" spans="1:6" x14ac:dyDescent="0.3">
      <c r="A401" s="32">
        <v>45017</v>
      </c>
      <c r="B401" t="s">
        <v>6</v>
      </c>
      <c r="C401" t="s">
        <v>47</v>
      </c>
      <c r="D401">
        <v>1544</v>
      </c>
      <c r="E401">
        <v>85000</v>
      </c>
      <c r="F401">
        <v>131240000</v>
      </c>
    </row>
    <row r="402" spans="1:6" x14ac:dyDescent="0.3">
      <c r="A402" s="32">
        <v>45017</v>
      </c>
      <c r="B402" t="s">
        <v>6</v>
      </c>
      <c r="C402" t="s">
        <v>46</v>
      </c>
      <c r="D402">
        <v>762</v>
      </c>
      <c r="E402">
        <v>85000</v>
      </c>
      <c r="F402">
        <v>64770000</v>
      </c>
    </row>
    <row r="403" spans="1:6" x14ac:dyDescent="0.3">
      <c r="A403" s="32">
        <v>45017</v>
      </c>
      <c r="B403" t="s">
        <v>6</v>
      </c>
      <c r="C403" t="s">
        <v>45</v>
      </c>
      <c r="D403">
        <v>644</v>
      </c>
      <c r="E403">
        <v>85000</v>
      </c>
      <c r="F403">
        <v>54740000</v>
      </c>
    </row>
    <row r="404" spans="1:6" x14ac:dyDescent="0.3">
      <c r="A404" s="32">
        <v>45017</v>
      </c>
      <c r="B404" t="s">
        <v>6</v>
      </c>
      <c r="C404" t="s">
        <v>44</v>
      </c>
      <c r="D404">
        <v>838</v>
      </c>
      <c r="E404">
        <v>85000</v>
      </c>
      <c r="F404">
        <v>71230000</v>
      </c>
    </row>
    <row r="405" spans="1:6" x14ac:dyDescent="0.3">
      <c r="A405" s="32">
        <v>45017</v>
      </c>
      <c r="B405" t="s">
        <v>6</v>
      </c>
      <c r="C405" t="s">
        <v>43</v>
      </c>
      <c r="D405">
        <v>520</v>
      </c>
      <c r="E405">
        <v>85000</v>
      </c>
      <c r="F405">
        <v>44200000</v>
      </c>
    </row>
    <row r="406" spans="1:6" x14ac:dyDescent="0.3">
      <c r="A406" s="32">
        <v>45017</v>
      </c>
      <c r="B406" t="s">
        <v>6</v>
      </c>
      <c r="C406" t="s">
        <v>42</v>
      </c>
      <c r="D406">
        <v>4315</v>
      </c>
      <c r="E406">
        <v>85000</v>
      </c>
      <c r="F406">
        <v>366775000</v>
      </c>
    </row>
    <row r="407" spans="1:6" x14ac:dyDescent="0.3">
      <c r="A407" s="32">
        <v>44317</v>
      </c>
      <c r="B407" t="s">
        <v>6</v>
      </c>
      <c r="C407" t="s">
        <v>48</v>
      </c>
      <c r="D407">
        <v>170</v>
      </c>
      <c r="E407">
        <v>85000</v>
      </c>
      <c r="F407">
        <v>14450000</v>
      </c>
    </row>
    <row r="408" spans="1:6" x14ac:dyDescent="0.3">
      <c r="A408" s="32">
        <v>44317</v>
      </c>
      <c r="B408" t="s">
        <v>6</v>
      </c>
      <c r="C408" t="s">
        <v>49</v>
      </c>
      <c r="D408">
        <v>245</v>
      </c>
      <c r="E408">
        <v>85000</v>
      </c>
      <c r="F408">
        <v>20825000</v>
      </c>
    </row>
    <row r="409" spans="1:6" x14ac:dyDescent="0.3">
      <c r="A409" s="32">
        <v>44317</v>
      </c>
      <c r="B409" t="s">
        <v>6</v>
      </c>
      <c r="C409" t="s">
        <v>50</v>
      </c>
      <c r="D409">
        <v>147</v>
      </c>
      <c r="E409">
        <v>85000</v>
      </c>
      <c r="F409">
        <v>12495000</v>
      </c>
    </row>
    <row r="410" spans="1:6" x14ac:dyDescent="0.3">
      <c r="A410" s="32">
        <v>44317</v>
      </c>
      <c r="B410" t="s">
        <v>6</v>
      </c>
      <c r="C410" t="s">
        <v>52</v>
      </c>
      <c r="D410">
        <v>160</v>
      </c>
      <c r="E410">
        <v>85000</v>
      </c>
      <c r="F410">
        <v>13600000</v>
      </c>
    </row>
    <row r="411" spans="1:6" x14ac:dyDescent="0.3">
      <c r="A411" s="32">
        <v>44317</v>
      </c>
      <c r="B411" t="s">
        <v>6</v>
      </c>
      <c r="C411" t="s">
        <v>57</v>
      </c>
      <c r="D411">
        <v>122</v>
      </c>
      <c r="E411">
        <v>85000</v>
      </c>
      <c r="F411">
        <v>10370000</v>
      </c>
    </row>
    <row r="412" spans="1:6" x14ac:dyDescent="0.3">
      <c r="A412" s="32">
        <v>44317</v>
      </c>
      <c r="B412" t="s">
        <v>6</v>
      </c>
      <c r="C412" t="s">
        <v>53</v>
      </c>
      <c r="D412">
        <v>9</v>
      </c>
      <c r="E412">
        <v>85000</v>
      </c>
      <c r="F412">
        <v>765000</v>
      </c>
    </row>
    <row r="413" spans="1:6" x14ac:dyDescent="0.3">
      <c r="A413" s="32">
        <v>44317</v>
      </c>
      <c r="B413" t="s">
        <v>6</v>
      </c>
      <c r="C413" t="s">
        <v>43</v>
      </c>
      <c r="D413">
        <v>42</v>
      </c>
      <c r="E413">
        <v>85000</v>
      </c>
      <c r="F413">
        <v>3570000</v>
      </c>
    </row>
    <row r="414" spans="1:6" x14ac:dyDescent="0.3">
      <c r="A414" s="32">
        <v>44317</v>
      </c>
      <c r="B414" t="s">
        <v>6</v>
      </c>
      <c r="C414" t="s">
        <v>51</v>
      </c>
      <c r="D414">
        <v>20</v>
      </c>
      <c r="E414">
        <v>85000</v>
      </c>
      <c r="F414">
        <v>1700000</v>
      </c>
    </row>
    <row r="415" spans="1:6" x14ac:dyDescent="0.3">
      <c r="A415" s="32">
        <v>44317</v>
      </c>
      <c r="B415" t="s">
        <v>6</v>
      </c>
      <c r="C415" t="s">
        <v>56</v>
      </c>
      <c r="D415">
        <v>54</v>
      </c>
      <c r="E415">
        <v>85000</v>
      </c>
      <c r="F415">
        <v>4590000</v>
      </c>
    </row>
    <row r="416" spans="1:6" x14ac:dyDescent="0.3">
      <c r="A416" s="32">
        <v>44317</v>
      </c>
      <c r="B416" t="s">
        <v>6</v>
      </c>
      <c r="C416" t="s">
        <v>55</v>
      </c>
      <c r="D416">
        <v>13</v>
      </c>
      <c r="E416">
        <v>85000</v>
      </c>
      <c r="F416">
        <v>1105000</v>
      </c>
    </row>
    <row r="417" spans="1:6" x14ac:dyDescent="0.3">
      <c r="A417" s="32">
        <v>44317</v>
      </c>
      <c r="B417" t="s">
        <v>6</v>
      </c>
      <c r="C417" t="s">
        <v>42</v>
      </c>
      <c r="D417">
        <v>260</v>
      </c>
      <c r="E417">
        <v>85000</v>
      </c>
      <c r="F417">
        <v>22100000</v>
      </c>
    </row>
    <row r="418" spans="1:6" x14ac:dyDescent="0.3">
      <c r="A418" s="32">
        <v>44682</v>
      </c>
      <c r="B418" t="s">
        <v>6</v>
      </c>
      <c r="C418" t="s">
        <v>54</v>
      </c>
      <c r="D418">
        <v>9266</v>
      </c>
      <c r="E418">
        <v>85000</v>
      </c>
      <c r="F418">
        <v>787610000</v>
      </c>
    </row>
    <row r="419" spans="1:6" x14ac:dyDescent="0.3">
      <c r="A419" s="32">
        <v>44682</v>
      </c>
      <c r="B419" t="s">
        <v>6</v>
      </c>
      <c r="C419" t="s">
        <v>49</v>
      </c>
      <c r="D419">
        <v>10340</v>
      </c>
      <c r="E419">
        <v>85000</v>
      </c>
      <c r="F419">
        <v>878900000</v>
      </c>
    </row>
    <row r="420" spans="1:6" x14ac:dyDescent="0.3">
      <c r="A420" s="32">
        <v>44682</v>
      </c>
      <c r="B420" t="s">
        <v>6</v>
      </c>
      <c r="C420" t="s">
        <v>48</v>
      </c>
      <c r="D420">
        <v>2970</v>
      </c>
      <c r="E420">
        <v>85000</v>
      </c>
      <c r="F420">
        <v>252450000</v>
      </c>
    </row>
    <row r="421" spans="1:6" x14ac:dyDescent="0.3">
      <c r="A421" s="32">
        <v>44682</v>
      </c>
      <c r="B421" t="s">
        <v>6</v>
      </c>
      <c r="C421" t="s">
        <v>50</v>
      </c>
      <c r="D421">
        <v>6176</v>
      </c>
      <c r="E421">
        <v>85000</v>
      </c>
      <c r="F421">
        <v>524960000</v>
      </c>
    </row>
    <row r="422" spans="1:6" x14ac:dyDescent="0.3">
      <c r="A422" s="32">
        <v>44682</v>
      </c>
      <c r="B422" t="s">
        <v>6</v>
      </c>
      <c r="C422" t="s">
        <v>53</v>
      </c>
      <c r="D422">
        <v>478</v>
      </c>
      <c r="E422">
        <v>85000</v>
      </c>
      <c r="F422">
        <v>40630000</v>
      </c>
    </row>
    <row r="423" spans="1:6" x14ac:dyDescent="0.3">
      <c r="A423" s="32">
        <v>44682</v>
      </c>
      <c r="B423" t="s">
        <v>6</v>
      </c>
      <c r="C423" t="s">
        <v>52</v>
      </c>
      <c r="D423">
        <v>3337</v>
      </c>
      <c r="E423">
        <v>85000</v>
      </c>
      <c r="F423">
        <v>283645000</v>
      </c>
    </row>
    <row r="424" spans="1:6" x14ac:dyDescent="0.3">
      <c r="A424" s="32">
        <v>44682</v>
      </c>
      <c r="B424" t="s">
        <v>6</v>
      </c>
      <c r="C424" t="s">
        <v>51</v>
      </c>
      <c r="D424">
        <v>1812</v>
      </c>
      <c r="E424">
        <v>85000</v>
      </c>
      <c r="F424">
        <v>154020000</v>
      </c>
    </row>
    <row r="425" spans="1:6" x14ac:dyDescent="0.3">
      <c r="A425" s="32">
        <v>44682</v>
      </c>
      <c r="B425" t="s">
        <v>6</v>
      </c>
      <c r="C425" t="s">
        <v>47</v>
      </c>
      <c r="D425">
        <v>19</v>
      </c>
      <c r="E425">
        <v>85000</v>
      </c>
      <c r="F425">
        <v>1615000</v>
      </c>
    </row>
    <row r="426" spans="1:6" x14ac:dyDescent="0.3">
      <c r="A426" s="32">
        <v>44682</v>
      </c>
      <c r="B426" t="s">
        <v>6</v>
      </c>
      <c r="C426" t="s">
        <v>43</v>
      </c>
      <c r="D426">
        <v>1589</v>
      </c>
      <c r="E426">
        <v>85000</v>
      </c>
      <c r="F426">
        <v>135065000</v>
      </c>
    </row>
    <row r="427" spans="1:6" x14ac:dyDescent="0.3">
      <c r="A427" s="32">
        <v>44682</v>
      </c>
      <c r="B427" t="s">
        <v>6</v>
      </c>
      <c r="C427" t="s">
        <v>57</v>
      </c>
      <c r="D427">
        <v>1464</v>
      </c>
      <c r="E427">
        <v>85000</v>
      </c>
      <c r="F427">
        <v>124440000</v>
      </c>
    </row>
    <row r="428" spans="1:6" x14ac:dyDescent="0.3">
      <c r="A428" s="32">
        <v>44682</v>
      </c>
      <c r="B428" t="s">
        <v>6</v>
      </c>
      <c r="C428" t="s">
        <v>56</v>
      </c>
      <c r="D428">
        <v>862</v>
      </c>
      <c r="E428">
        <v>85000</v>
      </c>
      <c r="F428">
        <v>73270000</v>
      </c>
    </row>
    <row r="429" spans="1:6" x14ac:dyDescent="0.3">
      <c r="A429" s="32">
        <v>44682</v>
      </c>
      <c r="B429" t="s">
        <v>6</v>
      </c>
      <c r="C429" t="s">
        <v>55</v>
      </c>
      <c r="D429">
        <v>646</v>
      </c>
      <c r="E429">
        <v>85000</v>
      </c>
      <c r="F429">
        <v>54910000</v>
      </c>
    </row>
    <row r="430" spans="1:6" x14ac:dyDescent="0.3">
      <c r="A430" s="32">
        <v>44682</v>
      </c>
      <c r="B430" t="s">
        <v>6</v>
      </c>
      <c r="C430" t="s">
        <v>42</v>
      </c>
      <c r="D430">
        <v>3455</v>
      </c>
      <c r="E430">
        <v>85000</v>
      </c>
      <c r="F430">
        <v>293675000</v>
      </c>
    </row>
    <row r="431" spans="1:6" x14ac:dyDescent="0.3">
      <c r="A431" s="32">
        <v>45047</v>
      </c>
      <c r="B431" t="s">
        <v>6</v>
      </c>
      <c r="C431" t="s">
        <v>54</v>
      </c>
      <c r="D431">
        <v>29447</v>
      </c>
      <c r="E431">
        <v>85000</v>
      </c>
      <c r="F431">
        <v>2502995000</v>
      </c>
    </row>
    <row r="432" spans="1:6" x14ac:dyDescent="0.3">
      <c r="A432" s="32">
        <v>45047</v>
      </c>
      <c r="B432" t="s">
        <v>6</v>
      </c>
      <c r="C432" t="s">
        <v>53</v>
      </c>
      <c r="D432">
        <v>20188</v>
      </c>
      <c r="E432">
        <v>85000</v>
      </c>
      <c r="F432">
        <v>1715980000</v>
      </c>
    </row>
    <row r="433" spans="1:6" x14ac:dyDescent="0.3">
      <c r="A433" s="32">
        <v>45047</v>
      </c>
      <c r="B433" t="s">
        <v>6</v>
      </c>
      <c r="C433" t="s">
        <v>52</v>
      </c>
      <c r="D433">
        <v>15243</v>
      </c>
      <c r="E433">
        <v>85000</v>
      </c>
      <c r="F433">
        <v>1295655000</v>
      </c>
    </row>
    <row r="434" spans="1:6" x14ac:dyDescent="0.3">
      <c r="A434" s="32">
        <v>45047</v>
      </c>
      <c r="B434" t="s">
        <v>6</v>
      </c>
      <c r="C434" t="s">
        <v>51</v>
      </c>
      <c r="D434">
        <v>9976</v>
      </c>
      <c r="E434">
        <v>85000</v>
      </c>
      <c r="F434">
        <v>847960000</v>
      </c>
    </row>
    <row r="435" spans="1:6" x14ac:dyDescent="0.3">
      <c r="A435" s="32">
        <v>45047</v>
      </c>
      <c r="B435" t="s">
        <v>6</v>
      </c>
      <c r="C435" t="s">
        <v>50</v>
      </c>
      <c r="D435">
        <v>10659</v>
      </c>
      <c r="E435">
        <v>85000</v>
      </c>
      <c r="F435">
        <v>906015000</v>
      </c>
    </row>
    <row r="436" spans="1:6" x14ac:dyDescent="0.3">
      <c r="A436" s="32">
        <v>45047</v>
      </c>
      <c r="B436" t="s">
        <v>6</v>
      </c>
      <c r="C436" t="s">
        <v>49</v>
      </c>
      <c r="D436">
        <v>2873</v>
      </c>
      <c r="E436">
        <v>85000</v>
      </c>
      <c r="F436">
        <v>244205000</v>
      </c>
    </row>
    <row r="437" spans="1:6" x14ac:dyDescent="0.3">
      <c r="A437" s="32">
        <v>45047</v>
      </c>
      <c r="B437" t="s">
        <v>6</v>
      </c>
      <c r="C437" t="s">
        <v>48</v>
      </c>
      <c r="D437">
        <v>2085</v>
      </c>
      <c r="E437">
        <v>85000</v>
      </c>
      <c r="F437">
        <v>177225000</v>
      </c>
    </row>
    <row r="438" spans="1:6" x14ac:dyDescent="0.3">
      <c r="A438" s="32">
        <v>45047</v>
      </c>
      <c r="B438" t="s">
        <v>6</v>
      </c>
      <c r="C438" t="s">
        <v>47</v>
      </c>
      <c r="D438">
        <v>3831</v>
      </c>
      <c r="E438">
        <v>85000</v>
      </c>
      <c r="F438">
        <v>325635000</v>
      </c>
    </row>
    <row r="439" spans="1:6" x14ac:dyDescent="0.3">
      <c r="A439" s="32">
        <v>45047</v>
      </c>
      <c r="B439" t="s">
        <v>6</v>
      </c>
      <c r="C439" t="s">
        <v>46</v>
      </c>
      <c r="D439">
        <v>1792</v>
      </c>
      <c r="E439">
        <v>85000</v>
      </c>
      <c r="F439">
        <v>152320000</v>
      </c>
    </row>
    <row r="440" spans="1:6" x14ac:dyDescent="0.3">
      <c r="A440" s="32">
        <v>45047</v>
      </c>
      <c r="B440" t="s">
        <v>6</v>
      </c>
      <c r="C440" t="s">
        <v>45</v>
      </c>
      <c r="D440">
        <v>1185</v>
      </c>
      <c r="E440">
        <v>85000</v>
      </c>
      <c r="F440">
        <v>100725000</v>
      </c>
    </row>
    <row r="441" spans="1:6" x14ac:dyDescent="0.3">
      <c r="A441" s="32">
        <v>45047</v>
      </c>
      <c r="B441" t="s">
        <v>6</v>
      </c>
      <c r="C441" t="s">
        <v>44</v>
      </c>
      <c r="D441">
        <v>886</v>
      </c>
      <c r="E441">
        <v>85000</v>
      </c>
      <c r="F441">
        <v>75310000</v>
      </c>
    </row>
    <row r="442" spans="1:6" x14ac:dyDescent="0.3">
      <c r="A442" s="32">
        <v>45047</v>
      </c>
      <c r="B442" t="s">
        <v>6</v>
      </c>
      <c r="C442" t="s">
        <v>43</v>
      </c>
      <c r="D442">
        <v>565</v>
      </c>
      <c r="E442">
        <v>85000</v>
      </c>
      <c r="F442">
        <v>48025000</v>
      </c>
    </row>
    <row r="443" spans="1:6" x14ac:dyDescent="0.3">
      <c r="A443" s="32">
        <v>45047</v>
      </c>
      <c r="B443" t="s">
        <v>6</v>
      </c>
      <c r="C443" t="s">
        <v>42</v>
      </c>
      <c r="D443">
        <v>6627</v>
      </c>
      <c r="E443">
        <v>85000</v>
      </c>
      <c r="F443">
        <v>563295000</v>
      </c>
    </row>
    <row r="444" spans="1:6" x14ac:dyDescent="0.3">
      <c r="A444" s="32">
        <v>44348</v>
      </c>
      <c r="B444" t="s">
        <v>6</v>
      </c>
      <c r="C444" t="s">
        <v>48</v>
      </c>
      <c r="D444">
        <v>1355</v>
      </c>
      <c r="E444">
        <v>85000</v>
      </c>
      <c r="F444">
        <v>115175000</v>
      </c>
    </row>
    <row r="445" spans="1:6" x14ac:dyDescent="0.3">
      <c r="A445" s="32">
        <v>44348</v>
      </c>
      <c r="B445" t="s">
        <v>6</v>
      </c>
      <c r="C445" t="s">
        <v>49</v>
      </c>
      <c r="D445">
        <v>984</v>
      </c>
      <c r="E445">
        <v>85000</v>
      </c>
      <c r="F445">
        <v>83640000</v>
      </c>
    </row>
    <row r="446" spans="1:6" x14ac:dyDescent="0.3">
      <c r="A446" s="32">
        <v>44348</v>
      </c>
      <c r="B446" t="s">
        <v>6</v>
      </c>
      <c r="C446" t="s">
        <v>50</v>
      </c>
      <c r="D446">
        <v>299</v>
      </c>
      <c r="E446">
        <v>85000</v>
      </c>
      <c r="F446">
        <v>25415000</v>
      </c>
    </row>
    <row r="447" spans="1:6" x14ac:dyDescent="0.3">
      <c r="A447" s="32">
        <v>44348</v>
      </c>
      <c r="B447" t="s">
        <v>6</v>
      </c>
      <c r="C447" t="s">
        <v>52</v>
      </c>
      <c r="D447">
        <v>320</v>
      </c>
      <c r="E447">
        <v>85000</v>
      </c>
      <c r="F447">
        <v>27200000</v>
      </c>
    </row>
    <row r="448" spans="1:6" x14ac:dyDescent="0.3">
      <c r="A448" s="32">
        <v>44348</v>
      </c>
      <c r="B448" t="s">
        <v>6</v>
      </c>
      <c r="C448" t="s">
        <v>57</v>
      </c>
      <c r="D448">
        <v>460</v>
      </c>
      <c r="E448">
        <v>85000</v>
      </c>
      <c r="F448">
        <v>39100000</v>
      </c>
    </row>
    <row r="449" spans="1:6" x14ac:dyDescent="0.3">
      <c r="A449" s="32">
        <v>44348</v>
      </c>
      <c r="B449" t="s">
        <v>6</v>
      </c>
      <c r="C449" t="s">
        <v>53</v>
      </c>
      <c r="D449">
        <v>208</v>
      </c>
      <c r="E449">
        <v>85000</v>
      </c>
      <c r="F449">
        <v>17680000</v>
      </c>
    </row>
    <row r="450" spans="1:6" x14ac:dyDescent="0.3">
      <c r="A450" s="32">
        <v>44348</v>
      </c>
      <c r="B450" t="s">
        <v>6</v>
      </c>
      <c r="C450" t="s">
        <v>43</v>
      </c>
      <c r="D450">
        <v>59</v>
      </c>
      <c r="E450">
        <v>85000</v>
      </c>
      <c r="F450">
        <v>5015000</v>
      </c>
    </row>
    <row r="451" spans="1:6" x14ac:dyDescent="0.3">
      <c r="A451" s="32">
        <v>44348</v>
      </c>
      <c r="B451" t="s">
        <v>6</v>
      </c>
      <c r="C451" t="s">
        <v>51</v>
      </c>
      <c r="D451">
        <v>176</v>
      </c>
      <c r="E451">
        <v>85000</v>
      </c>
      <c r="F451">
        <v>14960000</v>
      </c>
    </row>
    <row r="452" spans="1:6" x14ac:dyDescent="0.3">
      <c r="A452" s="32">
        <v>44348</v>
      </c>
      <c r="B452" t="s">
        <v>6</v>
      </c>
      <c r="C452" t="s">
        <v>56</v>
      </c>
      <c r="D452">
        <v>198</v>
      </c>
      <c r="E452">
        <v>85000</v>
      </c>
      <c r="F452">
        <v>16830000</v>
      </c>
    </row>
    <row r="453" spans="1:6" x14ac:dyDescent="0.3">
      <c r="A453" s="32">
        <v>44348</v>
      </c>
      <c r="B453" t="s">
        <v>6</v>
      </c>
      <c r="C453" t="s">
        <v>55</v>
      </c>
      <c r="D453">
        <v>43</v>
      </c>
      <c r="E453">
        <v>85000</v>
      </c>
      <c r="F453">
        <v>3655000</v>
      </c>
    </row>
    <row r="454" spans="1:6" x14ac:dyDescent="0.3">
      <c r="A454" s="32">
        <v>44348</v>
      </c>
      <c r="B454" t="s">
        <v>6</v>
      </c>
      <c r="C454" t="s">
        <v>42</v>
      </c>
      <c r="D454">
        <v>567</v>
      </c>
      <c r="E454">
        <v>85000</v>
      </c>
      <c r="F454">
        <v>48195000</v>
      </c>
    </row>
    <row r="455" spans="1:6" x14ac:dyDescent="0.3">
      <c r="A455" s="32">
        <v>44713</v>
      </c>
      <c r="B455" t="s">
        <v>6</v>
      </c>
      <c r="C455" t="s">
        <v>54</v>
      </c>
      <c r="D455">
        <v>5897</v>
      </c>
      <c r="E455">
        <v>85000</v>
      </c>
      <c r="F455">
        <v>501245000</v>
      </c>
    </row>
    <row r="456" spans="1:6" x14ac:dyDescent="0.3">
      <c r="A456" s="32">
        <v>44713</v>
      </c>
      <c r="B456" t="s">
        <v>6</v>
      </c>
      <c r="C456" t="s">
        <v>49</v>
      </c>
      <c r="D456">
        <v>7554</v>
      </c>
      <c r="E456">
        <v>85000</v>
      </c>
      <c r="F456">
        <v>642090000</v>
      </c>
    </row>
    <row r="457" spans="1:6" x14ac:dyDescent="0.3">
      <c r="A457" s="32">
        <v>44713</v>
      </c>
      <c r="B457" t="s">
        <v>6</v>
      </c>
      <c r="C457" t="s">
        <v>48</v>
      </c>
      <c r="D457">
        <v>6836</v>
      </c>
      <c r="E457">
        <v>85000</v>
      </c>
      <c r="F457">
        <v>581060000</v>
      </c>
    </row>
    <row r="458" spans="1:6" x14ac:dyDescent="0.3">
      <c r="A458" s="32">
        <v>44713</v>
      </c>
      <c r="B458" t="s">
        <v>6</v>
      </c>
      <c r="C458" t="s">
        <v>50</v>
      </c>
      <c r="D458">
        <v>6919</v>
      </c>
      <c r="E458">
        <v>85000</v>
      </c>
      <c r="F458">
        <v>588115000</v>
      </c>
    </row>
    <row r="459" spans="1:6" x14ac:dyDescent="0.3">
      <c r="A459" s="32">
        <v>44713</v>
      </c>
      <c r="B459" t="s">
        <v>6</v>
      </c>
      <c r="C459" t="s">
        <v>53</v>
      </c>
      <c r="D459">
        <v>1983</v>
      </c>
      <c r="E459">
        <v>85000</v>
      </c>
      <c r="F459">
        <v>168555000</v>
      </c>
    </row>
    <row r="460" spans="1:6" x14ac:dyDescent="0.3">
      <c r="A460" s="32">
        <v>44713</v>
      </c>
      <c r="B460" t="s">
        <v>6</v>
      </c>
      <c r="C460" t="s">
        <v>52</v>
      </c>
      <c r="D460">
        <v>3829</v>
      </c>
      <c r="E460">
        <v>85000</v>
      </c>
      <c r="F460">
        <v>325465000</v>
      </c>
    </row>
    <row r="461" spans="1:6" x14ac:dyDescent="0.3">
      <c r="A461" s="32">
        <v>44713</v>
      </c>
      <c r="B461" t="s">
        <v>6</v>
      </c>
      <c r="C461" t="s">
        <v>51</v>
      </c>
      <c r="D461">
        <v>1824</v>
      </c>
      <c r="E461">
        <v>85000</v>
      </c>
      <c r="F461">
        <v>155040000</v>
      </c>
    </row>
    <row r="462" spans="1:6" x14ac:dyDescent="0.3">
      <c r="A462" s="32">
        <v>44713</v>
      </c>
      <c r="B462" t="s">
        <v>6</v>
      </c>
      <c r="C462" t="s">
        <v>47</v>
      </c>
      <c r="D462">
        <v>760</v>
      </c>
      <c r="E462">
        <v>85000</v>
      </c>
      <c r="F462">
        <v>64600000</v>
      </c>
    </row>
    <row r="463" spans="1:6" x14ac:dyDescent="0.3">
      <c r="A463" s="32">
        <v>44713</v>
      </c>
      <c r="B463" t="s">
        <v>6</v>
      </c>
      <c r="C463" t="s">
        <v>43</v>
      </c>
      <c r="D463">
        <v>2423</v>
      </c>
      <c r="E463">
        <v>85000</v>
      </c>
      <c r="F463">
        <v>205955000</v>
      </c>
    </row>
    <row r="464" spans="1:6" x14ac:dyDescent="0.3">
      <c r="A464" s="32">
        <v>44713</v>
      </c>
      <c r="B464" t="s">
        <v>6</v>
      </c>
      <c r="C464" t="s">
        <v>57</v>
      </c>
      <c r="D464">
        <v>1125</v>
      </c>
      <c r="E464">
        <v>85000</v>
      </c>
      <c r="F464">
        <v>95625000</v>
      </c>
    </row>
    <row r="465" spans="1:6" x14ac:dyDescent="0.3">
      <c r="A465" s="32">
        <v>44713</v>
      </c>
      <c r="B465" t="s">
        <v>6</v>
      </c>
      <c r="C465" t="s">
        <v>56</v>
      </c>
      <c r="D465">
        <v>1005</v>
      </c>
      <c r="E465">
        <v>85000</v>
      </c>
      <c r="F465">
        <v>85425000</v>
      </c>
    </row>
    <row r="466" spans="1:6" x14ac:dyDescent="0.3">
      <c r="A466" s="32">
        <v>44713</v>
      </c>
      <c r="B466" t="s">
        <v>6</v>
      </c>
      <c r="C466" t="s">
        <v>55</v>
      </c>
      <c r="D466">
        <v>568</v>
      </c>
      <c r="E466">
        <v>85000</v>
      </c>
      <c r="F466">
        <v>48280000</v>
      </c>
    </row>
    <row r="467" spans="1:6" x14ac:dyDescent="0.3">
      <c r="A467" s="32">
        <v>44713</v>
      </c>
      <c r="B467" t="s">
        <v>6</v>
      </c>
      <c r="C467" t="s">
        <v>42</v>
      </c>
      <c r="D467">
        <v>3658</v>
      </c>
      <c r="E467">
        <v>85000</v>
      </c>
      <c r="F467">
        <v>310930000</v>
      </c>
    </row>
    <row r="468" spans="1:6" x14ac:dyDescent="0.3">
      <c r="A468" s="32">
        <v>45078</v>
      </c>
      <c r="B468" t="s">
        <v>6</v>
      </c>
      <c r="C468" t="s">
        <v>54</v>
      </c>
      <c r="D468">
        <v>17768</v>
      </c>
      <c r="E468">
        <v>85000</v>
      </c>
      <c r="F468">
        <v>1510280000</v>
      </c>
    </row>
    <row r="469" spans="1:6" x14ac:dyDescent="0.3">
      <c r="A469" s="32">
        <v>45078</v>
      </c>
      <c r="B469" t="s">
        <v>6</v>
      </c>
      <c r="C469" t="s">
        <v>53</v>
      </c>
      <c r="D469">
        <v>7772</v>
      </c>
      <c r="E469">
        <v>85000</v>
      </c>
      <c r="F469">
        <v>660620000</v>
      </c>
    </row>
    <row r="470" spans="1:6" x14ac:dyDescent="0.3">
      <c r="A470" s="32">
        <v>45078</v>
      </c>
      <c r="B470" t="s">
        <v>6</v>
      </c>
      <c r="C470" t="s">
        <v>52</v>
      </c>
      <c r="D470">
        <v>4547</v>
      </c>
      <c r="E470">
        <v>85000</v>
      </c>
      <c r="F470">
        <v>386495000</v>
      </c>
    </row>
    <row r="471" spans="1:6" x14ac:dyDescent="0.3">
      <c r="A471" s="32">
        <v>45078</v>
      </c>
      <c r="B471" t="s">
        <v>6</v>
      </c>
      <c r="C471" t="s">
        <v>51</v>
      </c>
      <c r="D471">
        <v>2975</v>
      </c>
      <c r="E471">
        <v>85000</v>
      </c>
      <c r="F471">
        <v>252875000</v>
      </c>
    </row>
    <row r="472" spans="1:6" x14ac:dyDescent="0.3">
      <c r="A472" s="32">
        <v>45078</v>
      </c>
      <c r="B472" t="s">
        <v>6</v>
      </c>
      <c r="C472" t="s">
        <v>50</v>
      </c>
      <c r="D472">
        <v>3006</v>
      </c>
      <c r="E472">
        <v>85000</v>
      </c>
      <c r="F472">
        <v>255510000</v>
      </c>
    </row>
    <row r="473" spans="1:6" x14ac:dyDescent="0.3">
      <c r="A473" s="32">
        <v>45078</v>
      </c>
      <c r="B473" t="s">
        <v>6</v>
      </c>
      <c r="C473" t="s">
        <v>49</v>
      </c>
      <c r="D473">
        <v>2588</v>
      </c>
      <c r="E473">
        <v>85000</v>
      </c>
      <c r="F473">
        <v>219980000</v>
      </c>
    </row>
    <row r="474" spans="1:6" x14ac:dyDescent="0.3">
      <c r="A474" s="32">
        <v>45078</v>
      </c>
      <c r="B474" t="s">
        <v>6</v>
      </c>
      <c r="C474" t="s">
        <v>48</v>
      </c>
      <c r="D474">
        <v>1123</v>
      </c>
      <c r="E474">
        <v>85000</v>
      </c>
      <c r="F474">
        <v>95455000</v>
      </c>
    </row>
    <row r="475" spans="1:6" x14ac:dyDescent="0.3">
      <c r="A475" s="32">
        <v>45078</v>
      </c>
      <c r="B475" t="s">
        <v>6</v>
      </c>
      <c r="C475" t="s">
        <v>47</v>
      </c>
      <c r="D475">
        <v>419</v>
      </c>
      <c r="E475">
        <v>85000</v>
      </c>
      <c r="F475">
        <v>35615000</v>
      </c>
    </row>
    <row r="476" spans="1:6" x14ac:dyDescent="0.3">
      <c r="A476" s="32">
        <v>45078</v>
      </c>
      <c r="B476" t="s">
        <v>6</v>
      </c>
      <c r="C476" t="s">
        <v>46</v>
      </c>
      <c r="D476">
        <v>189</v>
      </c>
      <c r="E476">
        <v>85000</v>
      </c>
      <c r="F476">
        <v>16065000</v>
      </c>
    </row>
    <row r="477" spans="1:6" x14ac:dyDescent="0.3">
      <c r="A477" s="32">
        <v>45078</v>
      </c>
      <c r="B477" t="s">
        <v>6</v>
      </c>
      <c r="C477" t="s">
        <v>45</v>
      </c>
      <c r="D477">
        <v>82</v>
      </c>
      <c r="E477">
        <v>85000</v>
      </c>
      <c r="F477">
        <v>6970000</v>
      </c>
    </row>
    <row r="478" spans="1:6" x14ac:dyDescent="0.3">
      <c r="A478" s="32">
        <v>45078</v>
      </c>
      <c r="B478" t="s">
        <v>6</v>
      </c>
      <c r="C478" t="s">
        <v>44</v>
      </c>
      <c r="D478">
        <v>201</v>
      </c>
      <c r="E478">
        <v>85000</v>
      </c>
      <c r="F478">
        <v>17085000</v>
      </c>
    </row>
    <row r="479" spans="1:6" x14ac:dyDescent="0.3">
      <c r="A479" s="32">
        <v>45078</v>
      </c>
      <c r="B479" t="s">
        <v>6</v>
      </c>
      <c r="C479" t="s">
        <v>43</v>
      </c>
      <c r="D479">
        <v>705</v>
      </c>
      <c r="E479">
        <v>85000</v>
      </c>
      <c r="F479">
        <v>59925000</v>
      </c>
    </row>
    <row r="480" spans="1:6" x14ac:dyDescent="0.3">
      <c r="A480" s="32">
        <v>45078</v>
      </c>
      <c r="B480" t="s">
        <v>6</v>
      </c>
      <c r="C480" t="s">
        <v>42</v>
      </c>
      <c r="D480">
        <v>4466</v>
      </c>
      <c r="E480">
        <v>85000</v>
      </c>
      <c r="F480">
        <v>379610000</v>
      </c>
    </row>
    <row r="481" spans="1:6" x14ac:dyDescent="0.3">
      <c r="A481" s="32">
        <v>44378</v>
      </c>
      <c r="B481" t="s">
        <v>6</v>
      </c>
      <c r="C481" t="s">
        <v>48</v>
      </c>
      <c r="D481">
        <v>4557</v>
      </c>
      <c r="E481">
        <v>85000</v>
      </c>
      <c r="F481">
        <v>387345000</v>
      </c>
    </row>
    <row r="482" spans="1:6" x14ac:dyDescent="0.3">
      <c r="A482" s="32">
        <v>44378</v>
      </c>
      <c r="B482" t="s">
        <v>6</v>
      </c>
      <c r="C482" t="s">
        <v>49</v>
      </c>
      <c r="D482">
        <v>2633</v>
      </c>
      <c r="E482">
        <v>85000</v>
      </c>
      <c r="F482">
        <v>223805000</v>
      </c>
    </row>
    <row r="483" spans="1:6" x14ac:dyDescent="0.3">
      <c r="A483" s="32">
        <v>44378</v>
      </c>
      <c r="B483" t="s">
        <v>6</v>
      </c>
      <c r="C483" t="s">
        <v>50</v>
      </c>
      <c r="D483">
        <v>663</v>
      </c>
      <c r="E483">
        <v>85000</v>
      </c>
      <c r="F483">
        <v>56355000</v>
      </c>
    </row>
    <row r="484" spans="1:6" x14ac:dyDescent="0.3">
      <c r="A484" s="32">
        <v>44378</v>
      </c>
      <c r="B484" t="s">
        <v>6</v>
      </c>
      <c r="C484" t="s">
        <v>52</v>
      </c>
      <c r="D484">
        <v>1799</v>
      </c>
      <c r="E484">
        <v>85000</v>
      </c>
      <c r="F484">
        <v>152915000</v>
      </c>
    </row>
    <row r="485" spans="1:6" x14ac:dyDescent="0.3">
      <c r="A485" s="32">
        <v>44378</v>
      </c>
      <c r="B485" t="s">
        <v>6</v>
      </c>
      <c r="C485" t="s">
        <v>57</v>
      </c>
      <c r="D485">
        <v>1417</v>
      </c>
      <c r="E485">
        <v>85000</v>
      </c>
      <c r="F485">
        <v>120445000</v>
      </c>
    </row>
    <row r="486" spans="1:6" x14ac:dyDescent="0.3">
      <c r="A486" s="32">
        <v>44378</v>
      </c>
      <c r="B486" t="s">
        <v>6</v>
      </c>
      <c r="C486" t="s">
        <v>53</v>
      </c>
      <c r="D486">
        <v>648</v>
      </c>
      <c r="E486">
        <v>85000</v>
      </c>
      <c r="F486">
        <v>55080000</v>
      </c>
    </row>
    <row r="487" spans="1:6" x14ac:dyDescent="0.3">
      <c r="A487" s="32">
        <v>44378</v>
      </c>
      <c r="B487" t="s">
        <v>6</v>
      </c>
      <c r="C487" t="s">
        <v>43</v>
      </c>
      <c r="D487">
        <v>321</v>
      </c>
      <c r="E487">
        <v>85000</v>
      </c>
      <c r="F487">
        <v>27285000</v>
      </c>
    </row>
    <row r="488" spans="1:6" x14ac:dyDescent="0.3">
      <c r="A488" s="32">
        <v>44378</v>
      </c>
      <c r="B488" t="s">
        <v>6</v>
      </c>
      <c r="C488" t="s">
        <v>51</v>
      </c>
      <c r="D488">
        <v>730</v>
      </c>
      <c r="E488">
        <v>85000</v>
      </c>
      <c r="F488">
        <v>62050000</v>
      </c>
    </row>
    <row r="489" spans="1:6" x14ac:dyDescent="0.3">
      <c r="A489" s="32">
        <v>44378</v>
      </c>
      <c r="B489" t="s">
        <v>6</v>
      </c>
      <c r="C489" t="s">
        <v>56</v>
      </c>
      <c r="D489">
        <v>494</v>
      </c>
      <c r="E489">
        <v>85000</v>
      </c>
      <c r="F489">
        <v>41990000</v>
      </c>
    </row>
    <row r="490" spans="1:6" x14ac:dyDescent="0.3">
      <c r="A490" s="32">
        <v>44378</v>
      </c>
      <c r="B490" t="s">
        <v>6</v>
      </c>
      <c r="C490" t="s">
        <v>55</v>
      </c>
      <c r="D490">
        <v>212</v>
      </c>
      <c r="E490">
        <v>85000</v>
      </c>
      <c r="F490">
        <v>18020000</v>
      </c>
    </row>
    <row r="491" spans="1:6" x14ac:dyDescent="0.3">
      <c r="A491" s="32">
        <v>44378</v>
      </c>
      <c r="B491" t="s">
        <v>6</v>
      </c>
      <c r="C491" t="s">
        <v>42</v>
      </c>
      <c r="D491">
        <v>1202</v>
      </c>
      <c r="E491">
        <v>85000</v>
      </c>
      <c r="F491">
        <v>102170000</v>
      </c>
    </row>
    <row r="492" spans="1:6" x14ac:dyDescent="0.3">
      <c r="A492" s="32">
        <v>44743</v>
      </c>
      <c r="B492" t="s">
        <v>6</v>
      </c>
      <c r="C492" t="s">
        <v>54</v>
      </c>
      <c r="D492">
        <v>3864</v>
      </c>
      <c r="E492">
        <v>85000</v>
      </c>
      <c r="F492">
        <v>328440000</v>
      </c>
    </row>
    <row r="493" spans="1:6" x14ac:dyDescent="0.3">
      <c r="A493" s="32">
        <v>44743</v>
      </c>
      <c r="B493" t="s">
        <v>6</v>
      </c>
      <c r="C493" t="s">
        <v>49</v>
      </c>
      <c r="D493">
        <v>8394</v>
      </c>
      <c r="E493">
        <v>85000</v>
      </c>
      <c r="F493">
        <v>713490000</v>
      </c>
    </row>
    <row r="494" spans="1:6" x14ac:dyDescent="0.3">
      <c r="A494" s="32">
        <v>44743</v>
      </c>
      <c r="B494" t="s">
        <v>6</v>
      </c>
      <c r="C494" t="s">
        <v>48</v>
      </c>
      <c r="D494">
        <v>9334</v>
      </c>
      <c r="E494">
        <v>85000</v>
      </c>
      <c r="F494">
        <v>793390000</v>
      </c>
    </row>
    <row r="495" spans="1:6" x14ac:dyDescent="0.3">
      <c r="A495" s="32">
        <v>44743</v>
      </c>
      <c r="B495" t="s">
        <v>6</v>
      </c>
      <c r="C495" t="s">
        <v>50</v>
      </c>
      <c r="D495">
        <v>6812</v>
      </c>
      <c r="E495">
        <v>85000</v>
      </c>
      <c r="F495">
        <v>579020000</v>
      </c>
    </row>
    <row r="496" spans="1:6" x14ac:dyDescent="0.3">
      <c r="A496" s="32">
        <v>44743</v>
      </c>
      <c r="B496" t="s">
        <v>6</v>
      </c>
      <c r="C496" t="s">
        <v>53</v>
      </c>
      <c r="D496">
        <v>4348</v>
      </c>
      <c r="E496">
        <v>85000</v>
      </c>
      <c r="F496">
        <v>369580000</v>
      </c>
    </row>
    <row r="497" spans="1:6" x14ac:dyDescent="0.3">
      <c r="A497" s="32">
        <v>44743</v>
      </c>
      <c r="B497" t="s">
        <v>6</v>
      </c>
      <c r="C497" t="s">
        <v>52</v>
      </c>
      <c r="D497">
        <v>1289</v>
      </c>
      <c r="E497">
        <v>85000</v>
      </c>
      <c r="F497">
        <v>109565000</v>
      </c>
    </row>
    <row r="498" spans="1:6" x14ac:dyDescent="0.3">
      <c r="A498" s="32">
        <v>44743</v>
      </c>
      <c r="B498" t="s">
        <v>6</v>
      </c>
      <c r="C498" t="s">
        <v>51</v>
      </c>
      <c r="D498">
        <v>2482</v>
      </c>
      <c r="E498">
        <v>85000</v>
      </c>
      <c r="F498">
        <v>210970000</v>
      </c>
    </row>
    <row r="499" spans="1:6" x14ac:dyDescent="0.3">
      <c r="A499" s="32">
        <v>44743</v>
      </c>
      <c r="B499" t="s">
        <v>6</v>
      </c>
      <c r="C499" t="s">
        <v>47</v>
      </c>
      <c r="D499">
        <v>1076</v>
      </c>
      <c r="E499">
        <v>85000</v>
      </c>
      <c r="F499">
        <v>91460000</v>
      </c>
    </row>
    <row r="500" spans="1:6" x14ac:dyDescent="0.3">
      <c r="A500" s="32">
        <v>44743</v>
      </c>
      <c r="B500" t="s">
        <v>6</v>
      </c>
      <c r="C500" t="s">
        <v>43</v>
      </c>
      <c r="D500">
        <v>2318</v>
      </c>
      <c r="E500">
        <v>85000</v>
      </c>
      <c r="F500">
        <v>197030000</v>
      </c>
    </row>
    <row r="501" spans="1:6" x14ac:dyDescent="0.3">
      <c r="A501" s="32">
        <v>44743</v>
      </c>
      <c r="B501" t="s">
        <v>6</v>
      </c>
      <c r="C501" t="s">
        <v>57</v>
      </c>
      <c r="D501">
        <v>1000</v>
      </c>
      <c r="E501">
        <v>85000</v>
      </c>
      <c r="F501">
        <v>85000000</v>
      </c>
    </row>
    <row r="502" spans="1:6" x14ac:dyDescent="0.3">
      <c r="A502" s="32">
        <v>44743</v>
      </c>
      <c r="B502" t="s">
        <v>6</v>
      </c>
      <c r="C502" t="s">
        <v>56</v>
      </c>
      <c r="D502">
        <v>1245</v>
      </c>
      <c r="E502">
        <v>85000</v>
      </c>
      <c r="F502">
        <v>105825000</v>
      </c>
    </row>
    <row r="503" spans="1:6" x14ac:dyDescent="0.3">
      <c r="A503" s="32">
        <v>44743</v>
      </c>
      <c r="B503" t="s">
        <v>6</v>
      </c>
      <c r="C503" t="s">
        <v>55</v>
      </c>
      <c r="D503">
        <v>880</v>
      </c>
      <c r="E503">
        <v>85000</v>
      </c>
      <c r="F503">
        <v>74800000</v>
      </c>
    </row>
    <row r="504" spans="1:6" x14ac:dyDescent="0.3">
      <c r="A504" s="32">
        <v>44743</v>
      </c>
      <c r="B504" t="s">
        <v>6</v>
      </c>
      <c r="C504" t="s">
        <v>42</v>
      </c>
      <c r="D504">
        <v>3562</v>
      </c>
      <c r="E504">
        <v>85000</v>
      </c>
      <c r="F504">
        <v>302770000</v>
      </c>
    </row>
    <row r="505" spans="1:6" x14ac:dyDescent="0.3">
      <c r="A505" s="32">
        <v>45108</v>
      </c>
      <c r="B505" t="s">
        <v>6</v>
      </c>
      <c r="C505" t="s">
        <v>54</v>
      </c>
      <c r="D505">
        <v>19409</v>
      </c>
      <c r="E505">
        <v>85000</v>
      </c>
      <c r="F505">
        <v>1649765000</v>
      </c>
    </row>
    <row r="506" spans="1:6" x14ac:dyDescent="0.3">
      <c r="A506" s="32">
        <v>45108</v>
      </c>
      <c r="B506" t="s">
        <v>6</v>
      </c>
      <c r="C506" t="s">
        <v>53</v>
      </c>
      <c r="D506">
        <v>10272</v>
      </c>
      <c r="E506">
        <v>85000</v>
      </c>
      <c r="F506">
        <v>873120000</v>
      </c>
    </row>
    <row r="507" spans="1:6" x14ac:dyDescent="0.3">
      <c r="A507" s="32">
        <v>45108</v>
      </c>
      <c r="B507" t="s">
        <v>6</v>
      </c>
      <c r="C507" t="s">
        <v>52</v>
      </c>
      <c r="D507">
        <v>6604</v>
      </c>
      <c r="E507">
        <v>85000</v>
      </c>
      <c r="F507">
        <v>561340000</v>
      </c>
    </row>
    <row r="508" spans="1:6" x14ac:dyDescent="0.3">
      <c r="A508" s="32">
        <v>45108</v>
      </c>
      <c r="B508" t="s">
        <v>6</v>
      </c>
      <c r="C508" t="s">
        <v>51</v>
      </c>
      <c r="D508">
        <v>4081</v>
      </c>
      <c r="E508">
        <v>85000</v>
      </c>
      <c r="F508">
        <v>346885000</v>
      </c>
    </row>
    <row r="509" spans="1:6" x14ac:dyDescent="0.3">
      <c r="A509" s="32">
        <v>45108</v>
      </c>
      <c r="B509" t="s">
        <v>6</v>
      </c>
      <c r="C509" t="s">
        <v>50</v>
      </c>
      <c r="D509">
        <v>3530</v>
      </c>
      <c r="E509">
        <v>85000</v>
      </c>
      <c r="F509">
        <v>300050000</v>
      </c>
    </row>
    <row r="510" spans="1:6" x14ac:dyDescent="0.3">
      <c r="A510" s="32">
        <v>45108</v>
      </c>
      <c r="B510" t="s">
        <v>6</v>
      </c>
      <c r="C510" t="s">
        <v>49</v>
      </c>
      <c r="D510">
        <v>2238</v>
      </c>
      <c r="E510">
        <v>85000</v>
      </c>
      <c r="F510">
        <v>190230000</v>
      </c>
    </row>
    <row r="511" spans="1:6" x14ac:dyDescent="0.3">
      <c r="A511" s="32">
        <v>45108</v>
      </c>
      <c r="B511" t="s">
        <v>6</v>
      </c>
      <c r="C511" t="s">
        <v>48</v>
      </c>
      <c r="D511">
        <v>770</v>
      </c>
      <c r="E511">
        <v>85000</v>
      </c>
      <c r="F511">
        <v>65450000</v>
      </c>
    </row>
    <row r="512" spans="1:6" x14ac:dyDescent="0.3">
      <c r="A512" s="32">
        <v>45108</v>
      </c>
      <c r="B512" t="s">
        <v>6</v>
      </c>
      <c r="C512" t="s">
        <v>47</v>
      </c>
      <c r="D512">
        <v>775</v>
      </c>
      <c r="E512">
        <v>85000</v>
      </c>
      <c r="F512">
        <v>65875000</v>
      </c>
    </row>
    <row r="513" spans="1:6" x14ac:dyDescent="0.3">
      <c r="A513" s="32">
        <v>45108</v>
      </c>
      <c r="B513" t="s">
        <v>6</v>
      </c>
      <c r="C513" t="s">
        <v>46</v>
      </c>
      <c r="D513">
        <v>653</v>
      </c>
      <c r="E513">
        <v>85000</v>
      </c>
      <c r="F513">
        <v>55505000</v>
      </c>
    </row>
    <row r="514" spans="1:6" x14ac:dyDescent="0.3">
      <c r="A514" s="32">
        <v>45108</v>
      </c>
      <c r="B514" t="s">
        <v>6</v>
      </c>
      <c r="C514" t="s">
        <v>45</v>
      </c>
      <c r="D514">
        <v>133</v>
      </c>
      <c r="E514">
        <v>85000</v>
      </c>
      <c r="F514">
        <v>11305000</v>
      </c>
    </row>
    <row r="515" spans="1:6" x14ac:dyDescent="0.3">
      <c r="A515" s="32">
        <v>45108</v>
      </c>
      <c r="B515" t="s">
        <v>6</v>
      </c>
      <c r="C515" t="s">
        <v>44</v>
      </c>
      <c r="D515">
        <v>229</v>
      </c>
      <c r="E515">
        <v>85000</v>
      </c>
      <c r="F515">
        <v>19465000</v>
      </c>
    </row>
    <row r="516" spans="1:6" x14ac:dyDescent="0.3">
      <c r="A516" s="32">
        <v>45108</v>
      </c>
      <c r="B516" t="s">
        <v>6</v>
      </c>
      <c r="C516" t="s">
        <v>43</v>
      </c>
      <c r="D516">
        <v>478</v>
      </c>
      <c r="E516">
        <v>85000</v>
      </c>
      <c r="F516">
        <v>40630000</v>
      </c>
    </row>
    <row r="517" spans="1:6" x14ac:dyDescent="0.3">
      <c r="A517" s="32">
        <v>45108</v>
      </c>
      <c r="B517" t="s">
        <v>6</v>
      </c>
      <c r="C517" t="s">
        <v>42</v>
      </c>
      <c r="D517">
        <v>5020</v>
      </c>
      <c r="E517">
        <v>85000</v>
      </c>
      <c r="F517">
        <v>426700000</v>
      </c>
    </row>
    <row r="518" spans="1:6" x14ac:dyDescent="0.3">
      <c r="A518" s="32">
        <v>44409</v>
      </c>
      <c r="B518" t="s">
        <v>6</v>
      </c>
      <c r="C518" t="s">
        <v>48</v>
      </c>
      <c r="D518">
        <v>5527</v>
      </c>
      <c r="E518">
        <v>85000</v>
      </c>
      <c r="F518">
        <v>469795000</v>
      </c>
    </row>
    <row r="519" spans="1:6" x14ac:dyDescent="0.3">
      <c r="A519" s="32">
        <v>44409</v>
      </c>
      <c r="B519" t="s">
        <v>6</v>
      </c>
      <c r="C519" t="s">
        <v>49</v>
      </c>
      <c r="D519">
        <v>2894</v>
      </c>
      <c r="E519">
        <v>85000</v>
      </c>
      <c r="F519">
        <v>245990000</v>
      </c>
    </row>
    <row r="520" spans="1:6" x14ac:dyDescent="0.3">
      <c r="A520" s="32">
        <v>44409</v>
      </c>
      <c r="B520" t="s">
        <v>6</v>
      </c>
      <c r="C520" t="s">
        <v>50</v>
      </c>
      <c r="D520">
        <v>810</v>
      </c>
      <c r="E520">
        <v>85000</v>
      </c>
      <c r="F520">
        <v>68850000</v>
      </c>
    </row>
    <row r="521" spans="1:6" x14ac:dyDescent="0.3">
      <c r="A521" s="32">
        <v>44409</v>
      </c>
      <c r="B521" t="s">
        <v>6</v>
      </c>
      <c r="C521" t="s">
        <v>52</v>
      </c>
      <c r="D521">
        <v>1613</v>
      </c>
      <c r="E521">
        <v>85000</v>
      </c>
      <c r="F521">
        <v>137105000</v>
      </c>
    </row>
    <row r="522" spans="1:6" x14ac:dyDescent="0.3">
      <c r="A522" s="32">
        <v>44409</v>
      </c>
      <c r="B522" t="s">
        <v>6</v>
      </c>
      <c r="C522" t="s">
        <v>57</v>
      </c>
      <c r="D522">
        <v>1094</v>
      </c>
      <c r="E522">
        <v>85000</v>
      </c>
      <c r="F522">
        <v>92990000</v>
      </c>
    </row>
    <row r="523" spans="1:6" x14ac:dyDescent="0.3">
      <c r="A523" s="32">
        <v>44409</v>
      </c>
      <c r="B523" t="s">
        <v>6</v>
      </c>
      <c r="C523" t="s">
        <v>53</v>
      </c>
      <c r="D523">
        <v>651</v>
      </c>
      <c r="E523">
        <v>85000</v>
      </c>
      <c r="F523">
        <v>55335000</v>
      </c>
    </row>
    <row r="524" spans="1:6" x14ac:dyDescent="0.3">
      <c r="A524" s="32">
        <v>44409</v>
      </c>
      <c r="B524" t="s">
        <v>6</v>
      </c>
      <c r="C524" t="s">
        <v>43</v>
      </c>
      <c r="D524">
        <v>853</v>
      </c>
      <c r="E524">
        <v>85000</v>
      </c>
      <c r="F524">
        <v>72505000</v>
      </c>
    </row>
    <row r="525" spans="1:6" x14ac:dyDescent="0.3">
      <c r="A525" s="32">
        <v>44409</v>
      </c>
      <c r="B525" t="s">
        <v>6</v>
      </c>
      <c r="C525" t="s">
        <v>51</v>
      </c>
      <c r="D525">
        <v>796</v>
      </c>
      <c r="E525">
        <v>85000</v>
      </c>
      <c r="F525">
        <v>67660000</v>
      </c>
    </row>
    <row r="526" spans="1:6" x14ac:dyDescent="0.3">
      <c r="A526" s="32">
        <v>44409</v>
      </c>
      <c r="B526" t="s">
        <v>6</v>
      </c>
      <c r="C526" t="s">
        <v>56</v>
      </c>
      <c r="D526">
        <v>325</v>
      </c>
      <c r="E526">
        <v>85000</v>
      </c>
      <c r="F526">
        <v>27625000</v>
      </c>
    </row>
    <row r="527" spans="1:6" x14ac:dyDescent="0.3">
      <c r="A527" s="32">
        <v>44409</v>
      </c>
      <c r="B527" t="s">
        <v>6</v>
      </c>
      <c r="C527" t="s">
        <v>55</v>
      </c>
      <c r="D527">
        <v>208</v>
      </c>
      <c r="E527">
        <v>85000</v>
      </c>
      <c r="F527">
        <v>17680000</v>
      </c>
    </row>
    <row r="528" spans="1:6" x14ac:dyDescent="0.3">
      <c r="A528" s="32">
        <v>44409</v>
      </c>
      <c r="B528" t="s">
        <v>6</v>
      </c>
      <c r="C528" t="s">
        <v>42</v>
      </c>
      <c r="D528">
        <v>1279</v>
      </c>
      <c r="E528">
        <v>85000</v>
      </c>
      <c r="F528">
        <v>108715000</v>
      </c>
    </row>
    <row r="529" spans="1:6" x14ac:dyDescent="0.3">
      <c r="A529" s="32">
        <v>44774</v>
      </c>
      <c r="B529" t="s">
        <v>6</v>
      </c>
      <c r="C529" t="s">
        <v>54</v>
      </c>
      <c r="D529">
        <v>3475</v>
      </c>
      <c r="E529">
        <v>85000</v>
      </c>
      <c r="F529">
        <v>295375000</v>
      </c>
    </row>
    <row r="530" spans="1:6" x14ac:dyDescent="0.3">
      <c r="A530" s="32">
        <v>44774</v>
      </c>
      <c r="B530" t="s">
        <v>6</v>
      </c>
      <c r="C530" t="s">
        <v>49</v>
      </c>
      <c r="D530">
        <v>8756</v>
      </c>
      <c r="E530">
        <v>85000</v>
      </c>
      <c r="F530">
        <v>744260000</v>
      </c>
    </row>
    <row r="531" spans="1:6" x14ac:dyDescent="0.3">
      <c r="A531" s="32">
        <v>44774</v>
      </c>
      <c r="B531" t="s">
        <v>6</v>
      </c>
      <c r="C531" t="s">
        <v>48</v>
      </c>
      <c r="D531">
        <v>9925</v>
      </c>
      <c r="E531">
        <v>85000</v>
      </c>
      <c r="F531">
        <v>843625000</v>
      </c>
    </row>
    <row r="532" spans="1:6" x14ac:dyDescent="0.3">
      <c r="A532" s="32">
        <v>44774</v>
      </c>
      <c r="B532" t="s">
        <v>6</v>
      </c>
      <c r="C532" t="s">
        <v>50</v>
      </c>
      <c r="D532">
        <v>6771</v>
      </c>
      <c r="E532">
        <v>85000</v>
      </c>
      <c r="F532">
        <v>575535000</v>
      </c>
    </row>
    <row r="533" spans="1:6" x14ac:dyDescent="0.3">
      <c r="A533" s="32">
        <v>44774</v>
      </c>
      <c r="B533" t="s">
        <v>6</v>
      </c>
      <c r="C533" t="s">
        <v>53</v>
      </c>
      <c r="D533">
        <v>6426</v>
      </c>
      <c r="E533">
        <v>85000</v>
      </c>
      <c r="F533">
        <v>546210000</v>
      </c>
    </row>
    <row r="534" spans="1:6" x14ac:dyDescent="0.3">
      <c r="A534" s="32">
        <v>44774</v>
      </c>
      <c r="B534" t="s">
        <v>6</v>
      </c>
      <c r="C534" t="s">
        <v>52</v>
      </c>
      <c r="D534">
        <v>5376</v>
      </c>
      <c r="E534">
        <v>85000</v>
      </c>
      <c r="F534">
        <v>456960000</v>
      </c>
    </row>
    <row r="535" spans="1:6" x14ac:dyDescent="0.3">
      <c r="A535" s="32">
        <v>44774</v>
      </c>
      <c r="B535" t="s">
        <v>6</v>
      </c>
      <c r="C535" t="s">
        <v>51</v>
      </c>
      <c r="D535">
        <v>2620</v>
      </c>
      <c r="E535">
        <v>85000</v>
      </c>
      <c r="F535">
        <v>222700000</v>
      </c>
    </row>
    <row r="536" spans="1:6" x14ac:dyDescent="0.3">
      <c r="A536" s="32">
        <v>44774</v>
      </c>
      <c r="B536" t="s">
        <v>6</v>
      </c>
      <c r="C536" t="s">
        <v>47</v>
      </c>
      <c r="D536">
        <v>905</v>
      </c>
      <c r="E536">
        <v>85000</v>
      </c>
      <c r="F536">
        <v>76925000</v>
      </c>
    </row>
    <row r="537" spans="1:6" x14ac:dyDescent="0.3">
      <c r="A537" s="32">
        <v>44774</v>
      </c>
      <c r="B537" t="s">
        <v>6</v>
      </c>
      <c r="C537" t="s">
        <v>43</v>
      </c>
      <c r="D537">
        <v>1662</v>
      </c>
      <c r="E537">
        <v>85000</v>
      </c>
      <c r="F537">
        <v>141270000</v>
      </c>
    </row>
    <row r="538" spans="1:6" x14ac:dyDescent="0.3">
      <c r="A538" s="32">
        <v>44774</v>
      </c>
      <c r="B538" t="s">
        <v>6</v>
      </c>
      <c r="C538" t="s">
        <v>57</v>
      </c>
      <c r="D538">
        <v>880</v>
      </c>
      <c r="E538">
        <v>85000</v>
      </c>
      <c r="F538">
        <v>74800000</v>
      </c>
    </row>
    <row r="539" spans="1:6" x14ac:dyDescent="0.3">
      <c r="A539" s="32">
        <v>44774</v>
      </c>
      <c r="B539" t="s">
        <v>6</v>
      </c>
      <c r="C539" t="s">
        <v>56</v>
      </c>
      <c r="D539">
        <v>1099</v>
      </c>
      <c r="E539">
        <v>85000</v>
      </c>
      <c r="F539">
        <v>93415000</v>
      </c>
    </row>
    <row r="540" spans="1:6" x14ac:dyDescent="0.3">
      <c r="A540" s="32">
        <v>44774</v>
      </c>
      <c r="B540" t="s">
        <v>6</v>
      </c>
      <c r="C540" t="s">
        <v>55</v>
      </c>
      <c r="D540">
        <v>653</v>
      </c>
      <c r="E540">
        <v>85000</v>
      </c>
      <c r="F540">
        <v>55505000</v>
      </c>
    </row>
    <row r="541" spans="1:6" x14ac:dyDescent="0.3">
      <c r="A541" s="32">
        <v>44774</v>
      </c>
      <c r="B541" t="s">
        <v>6</v>
      </c>
      <c r="C541" t="s">
        <v>42</v>
      </c>
      <c r="D541">
        <v>3678</v>
      </c>
      <c r="E541">
        <v>85000</v>
      </c>
      <c r="F541">
        <v>312630000</v>
      </c>
    </row>
    <row r="542" spans="1:6" x14ac:dyDescent="0.3">
      <c r="A542" s="32">
        <v>45139</v>
      </c>
      <c r="B542" t="s">
        <v>6</v>
      </c>
      <c r="C542" t="s">
        <v>54</v>
      </c>
      <c r="D542">
        <v>18983</v>
      </c>
      <c r="E542">
        <v>85000</v>
      </c>
      <c r="F542">
        <v>1613555000</v>
      </c>
    </row>
    <row r="543" spans="1:6" x14ac:dyDescent="0.3">
      <c r="A543" s="32">
        <v>45139</v>
      </c>
      <c r="B543" t="s">
        <v>6</v>
      </c>
      <c r="C543" t="s">
        <v>53</v>
      </c>
      <c r="D543">
        <v>15296</v>
      </c>
      <c r="E543">
        <v>85000</v>
      </c>
      <c r="F543">
        <v>1300160000</v>
      </c>
    </row>
    <row r="544" spans="1:6" x14ac:dyDescent="0.3">
      <c r="A544" s="32">
        <v>45139</v>
      </c>
      <c r="B544" t="s">
        <v>6</v>
      </c>
      <c r="C544" t="s">
        <v>52</v>
      </c>
      <c r="D544">
        <v>7065</v>
      </c>
      <c r="E544">
        <v>85000</v>
      </c>
      <c r="F544">
        <v>600525000</v>
      </c>
    </row>
    <row r="545" spans="1:6" x14ac:dyDescent="0.3">
      <c r="A545" s="32">
        <v>45139</v>
      </c>
      <c r="B545" t="s">
        <v>6</v>
      </c>
      <c r="C545" t="s">
        <v>51</v>
      </c>
      <c r="D545">
        <v>6508</v>
      </c>
      <c r="E545">
        <v>85000</v>
      </c>
      <c r="F545">
        <v>553180000</v>
      </c>
    </row>
    <row r="546" spans="1:6" x14ac:dyDescent="0.3">
      <c r="A546" s="32">
        <v>45139</v>
      </c>
      <c r="B546" t="s">
        <v>6</v>
      </c>
      <c r="C546" t="s">
        <v>50</v>
      </c>
      <c r="D546">
        <v>3654</v>
      </c>
      <c r="E546">
        <v>85000</v>
      </c>
      <c r="F546">
        <v>310590000</v>
      </c>
    </row>
    <row r="547" spans="1:6" x14ac:dyDescent="0.3">
      <c r="A547" s="32">
        <v>45139</v>
      </c>
      <c r="B547" t="s">
        <v>6</v>
      </c>
      <c r="C547" t="s">
        <v>49</v>
      </c>
      <c r="D547">
        <v>1977</v>
      </c>
      <c r="E547">
        <v>85000</v>
      </c>
      <c r="F547">
        <v>168045000</v>
      </c>
    </row>
    <row r="548" spans="1:6" x14ac:dyDescent="0.3">
      <c r="A548" s="32">
        <v>45139</v>
      </c>
      <c r="B548" t="s">
        <v>6</v>
      </c>
      <c r="C548" t="s">
        <v>48</v>
      </c>
      <c r="D548">
        <v>774</v>
      </c>
      <c r="E548">
        <v>85000</v>
      </c>
      <c r="F548">
        <v>65790000</v>
      </c>
    </row>
    <row r="549" spans="1:6" x14ac:dyDescent="0.3">
      <c r="A549" s="32">
        <v>45139</v>
      </c>
      <c r="B549" t="s">
        <v>6</v>
      </c>
      <c r="C549" t="s">
        <v>47</v>
      </c>
      <c r="D549">
        <v>1137</v>
      </c>
      <c r="E549">
        <v>85000</v>
      </c>
      <c r="F549">
        <v>96645000</v>
      </c>
    </row>
    <row r="550" spans="1:6" x14ac:dyDescent="0.3">
      <c r="A550" s="32">
        <v>45139</v>
      </c>
      <c r="B550" t="s">
        <v>6</v>
      </c>
      <c r="C550" t="s">
        <v>46</v>
      </c>
      <c r="D550">
        <v>912</v>
      </c>
      <c r="E550">
        <v>85000</v>
      </c>
      <c r="F550">
        <v>77520000</v>
      </c>
    </row>
    <row r="551" spans="1:6" x14ac:dyDescent="0.3">
      <c r="A551" s="32">
        <v>45139</v>
      </c>
      <c r="B551" t="s">
        <v>6</v>
      </c>
      <c r="C551" t="s">
        <v>45</v>
      </c>
      <c r="D551">
        <v>287</v>
      </c>
      <c r="E551">
        <v>85000</v>
      </c>
      <c r="F551">
        <v>24395000</v>
      </c>
    </row>
    <row r="552" spans="1:6" x14ac:dyDescent="0.3">
      <c r="A552" s="32">
        <v>45139</v>
      </c>
      <c r="B552" t="s">
        <v>6</v>
      </c>
      <c r="C552" t="s">
        <v>44</v>
      </c>
      <c r="D552">
        <v>380</v>
      </c>
      <c r="E552">
        <v>85000</v>
      </c>
      <c r="F552">
        <v>32300000</v>
      </c>
    </row>
    <row r="553" spans="1:6" x14ac:dyDescent="0.3">
      <c r="A553" s="32">
        <v>45139</v>
      </c>
      <c r="B553" t="s">
        <v>6</v>
      </c>
      <c r="C553" t="s">
        <v>43</v>
      </c>
      <c r="D553">
        <v>508</v>
      </c>
      <c r="E553">
        <v>85000</v>
      </c>
      <c r="F553">
        <v>43180000</v>
      </c>
    </row>
    <row r="554" spans="1:6" x14ac:dyDescent="0.3">
      <c r="A554" s="32">
        <v>45139</v>
      </c>
      <c r="B554" t="s">
        <v>6</v>
      </c>
      <c r="C554" t="s">
        <v>42</v>
      </c>
      <c r="D554">
        <v>4990</v>
      </c>
      <c r="E554">
        <v>85000</v>
      </c>
      <c r="F554">
        <v>424150000</v>
      </c>
    </row>
    <row r="555" spans="1:6" x14ac:dyDescent="0.3">
      <c r="A555" s="32">
        <v>44440</v>
      </c>
      <c r="B555" t="s">
        <v>6</v>
      </c>
      <c r="C555" t="s">
        <v>48</v>
      </c>
      <c r="D555">
        <v>6727</v>
      </c>
      <c r="E555">
        <v>85000</v>
      </c>
      <c r="F555">
        <v>571795000</v>
      </c>
    </row>
    <row r="556" spans="1:6" x14ac:dyDescent="0.3">
      <c r="A556" s="32">
        <v>44440</v>
      </c>
      <c r="B556" t="s">
        <v>6</v>
      </c>
      <c r="C556" t="s">
        <v>49</v>
      </c>
      <c r="D556">
        <v>3321</v>
      </c>
      <c r="E556">
        <v>85000</v>
      </c>
      <c r="F556">
        <v>282285000</v>
      </c>
    </row>
    <row r="557" spans="1:6" x14ac:dyDescent="0.3">
      <c r="A557" s="32">
        <v>44440</v>
      </c>
      <c r="B557" t="s">
        <v>6</v>
      </c>
      <c r="C557" t="s">
        <v>50</v>
      </c>
      <c r="D557">
        <v>807</v>
      </c>
      <c r="E557">
        <v>85000</v>
      </c>
      <c r="F557">
        <v>68595000</v>
      </c>
    </row>
    <row r="558" spans="1:6" x14ac:dyDescent="0.3">
      <c r="A558" s="32">
        <v>44440</v>
      </c>
      <c r="B558" t="s">
        <v>6</v>
      </c>
      <c r="C558" t="s">
        <v>52</v>
      </c>
      <c r="D558">
        <v>2174</v>
      </c>
      <c r="E558">
        <v>85000</v>
      </c>
      <c r="F558">
        <v>184790000</v>
      </c>
    </row>
    <row r="559" spans="1:6" x14ac:dyDescent="0.3">
      <c r="A559" s="32">
        <v>44440</v>
      </c>
      <c r="B559" t="s">
        <v>6</v>
      </c>
      <c r="C559" t="s">
        <v>57</v>
      </c>
      <c r="D559">
        <v>1337</v>
      </c>
      <c r="E559">
        <v>85000</v>
      </c>
      <c r="F559">
        <v>113645000</v>
      </c>
    </row>
    <row r="560" spans="1:6" x14ac:dyDescent="0.3">
      <c r="A560" s="32">
        <v>44440</v>
      </c>
      <c r="B560" t="s">
        <v>6</v>
      </c>
      <c r="C560" t="s">
        <v>53</v>
      </c>
      <c r="D560">
        <v>688</v>
      </c>
      <c r="E560">
        <v>85000</v>
      </c>
      <c r="F560">
        <v>58480000</v>
      </c>
    </row>
    <row r="561" spans="1:6" x14ac:dyDescent="0.3">
      <c r="A561" s="32">
        <v>44440</v>
      </c>
      <c r="B561" t="s">
        <v>6</v>
      </c>
      <c r="C561" t="s">
        <v>43</v>
      </c>
      <c r="D561">
        <v>499</v>
      </c>
      <c r="E561">
        <v>85000</v>
      </c>
      <c r="F561">
        <v>42415000</v>
      </c>
    </row>
    <row r="562" spans="1:6" x14ac:dyDescent="0.3">
      <c r="A562" s="32">
        <v>44440</v>
      </c>
      <c r="B562" t="s">
        <v>6</v>
      </c>
      <c r="C562" t="s">
        <v>51</v>
      </c>
      <c r="D562">
        <v>381</v>
      </c>
      <c r="E562">
        <v>85000</v>
      </c>
      <c r="F562">
        <v>32385000</v>
      </c>
    </row>
    <row r="563" spans="1:6" x14ac:dyDescent="0.3">
      <c r="A563" s="32">
        <v>44440</v>
      </c>
      <c r="B563" t="s">
        <v>6</v>
      </c>
      <c r="C563" t="s">
        <v>56</v>
      </c>
      <c r="D563">
        <v>337</v>
      </c>
      <c r="E563">
        <v>85000</v>
      </c>
      <c r="F563">
        <v>28645000</v>
      </c>
    </row>
    <row r="564" spans="1:6" x14ac:dyDescent="0.3">
      <c r="A564" s="32">
        <v>44440</v>
      </c>
      <c r="B564" t="s">
        <v>6</v>
      </c>
      <c r="C564" t="s">
        <v>55</v>
      </c>
      <c r="D564">
        <v>134</v>
      </c>
      <c r="E564">
        <v>85000</v>
      </c>
      <c r="F564">
        <v>11390000</v>
      </c>
    </row>
    <row r="565" spans="1:6" x14ac:dyDescent="0.3">
      <c r="A565" s="32">
        <v>44440</v>
      </c>
      <c r="B565" t="s">
        <v>6</v>
      </c>
      <c r="C565" t="s">
        <v>42</v>
      </c>
      <c r="D565">
        <v>1627</v>
      </c>
      <c r="E565">
        <v>85000</v>
      </c>
      <c r="F565">
        <v>138295000</v>
      </c>
    </row>
    <row r="566" spans="1:6" x14ac:dyDescent="0.3">
      <c r="A566" s="32">
        <v>44805</v>
      </c>
      <c r="B566" t="s">
        <v>6</v>
      </c>
      <c r="C566" t="s">
        <v>54</v>
      </c>
      <c r="D566">
        <v>8065</v>
      </c>
      <c r="E566">
        <v>85000</v>
      </c>
      <c r="F566">
        <v>685525000</v>
      </c>
    </row>
    <row r="567" spans="1:6" x14ac:dyDescent="0.3">
      <c r="A567" s="32">
        <v>44805</v>
      </c>
      <c r="B567" t="s">
        <v>6</v>
      </c>
      <c r="C567" t="s">
        <v>49</v>
      </c>
      <c r="D567">
        <v>8497</v>
      </c>
      <c r="E567">
        <v>85000</v>
      </c>
      <c r="F567">
        <v>722245000</v>
      </c>
    </row>
    <row r="568" spans="1:6" x14ac:dyDescent="0.3">
      <c r="A568" s="32">
        <v>44805</v>
      </c>
      <c r="B568" t="s">
        <v>6</v>
      </c>
      <c r="C568" t="s">
        <v>48</v>
      </c>
      <c r="D568">
        <v>8208</v>
      </c>
      <c r="E568">
        <v>85000</v>
      </c>
      <c r="F568">
        <v>697680000</v>
      </c>
    </row>
    <row r="569" spans="1:6" x14ac:dyDescent="0.3">
      <c r="A569" s="32">
        <v>44805</v>
      </c>
      <c r="B569" t="s">
        <v>6</v>
      </c>
      <c r="C569" t="s">
        <v>50</v>
      </c>
      <c r="D569">
        <v>6488</v>
      </c>
      <c r="E569">
        <v>85000</v>
      </c>
      <c r="F569">
        <v>551480000</v>
      </c>
    </row>
    <row r="570" spans="1:6" x14ac:dyDescent="0.3">
      <c r="A570" s="32">
        <v>44805</v>
      </c>
      <c r="B570" t="s">
        <v>6</v>
      </c>
      <c r="C570" t="s">
        <v>53</v>
      </c>
      <c r="D570">
        <v>4001</v>
      </c>
      <c r="E570">
        <v>85000</v>
      </c>
      <c r="F570">
        <v>340085000</v>
      </c>
    </row>
    <row r="571" spans="1:6" x14ac:dyDescent="0.3">
      <c r="A571" s="32">
        <v>44805</v>
      </c>
      <c r="B571" t="s">
        <v>6</v>
      </c>
      <c r="C571" t="s">
        <v>52</v>
      </c>
      <c r="D571">
        <v>6280</v>
      </c>
      <c r="E571">
        <v>85000</v>
      </c>
      <c r="F571">
        <v>533800000</v>
      </c>
    </row>
    <row r="572" spans="1:6" x14ac:dyDescent="0.3">
      <c r="A572" s="32">
        <v>44805</v>
      </c>
      <c r="B572" t="s">
        <v>6</v>
      </c>
      <c r="C572" t="s">
        <v>51</v>
      </c>
      <c r="D572">
        <v>3649</v>
      </c>
      <c r="E572">
        <v>85000</v>
      </c>
      <c r="F572">
        <v>310165000</v>
      </c>
    </row>
    <row r="573" spans="1:6" x14ac:dyDescent="0.3">
      <c r="A573" s="32">
        <v>44805</v>
      </c>
      <c r="B573" t="s">
        <v>6</v>
      </c>
      <c r="C573" t="s">
        <v>47</v>
      </c>
      <c r="D573">
        <v>954</v>
      </c>
      <c r="E573">
        <v>85000</v>
      </c>
      <c r="F573">
        <v>81090000</v>
      </c>
    </row>
    <row r="574" spans="1:6" x14ac:dyDescent="0.3">
      <c r="A574" s="32">
        <v>44805</v>
      </c>
      <c r="B574" t="s">
        <v>6</v>
      </c>
      <c r="C574" t="s">
        <v>43</v>
      </c>
      <c r="D574">
        <v>865</v>
      </c>
      <c r="E574">
        <v>85000</v>
      </c>
      <c r="F574">
        <v>73525000</v>
      </c>
    </row>
    <row r="575" spans="1:6" x14ac:dyDescent="0.3">
      <c r="A575" s="32">
        <v>44805</v>
      </c>
      <c r="B575" t="s">
        <v>6</v>
      </c>
      <c r="C575" t="s">
        <v>57</v>
      </c>
      <c r="D575">
        <v>790</v>
      </c>
      <c r="E575">
        <v>85000</v>
      </c>
      <c r="F575">
        <v>67150000</v>
      </c>
    </row>
    <row r="576" spans="1:6" x14ac:dyDescent="0.3">
      <c r="A576" s="32">
        <v>44805</v>
      </c>
      <c r="B576" t="s">
        <v>6</v>
      </c>
      <c r="C576" t="s">
        <v>56</v>
      </c>
      <c r="D576">
        <v>975</v>
      </c>
      <c r="E576">
        <v>85000</v>
      </c>
      <c r="F576">
        <v>82875000</v>
      </c>
    </row>
    <row r="577" spans="1:6" x14ac:dyDescent="0.3">
      <c r="A577" s="32">
        <v>44805</v>
      </c>
      <c r="B577" t="s">
        <v>6</v>
      </c>
      <c r="C577" t="s">
        <v>55</v>
      </c>
      <c r="D577">
        <v>661</v>
      </c>
      <c r="E577">
        <v>85000</v>
      </c>
      <c r="F577">
        <v>56185000</v>
      </c>
    </row>
    <row r="578" spans="1:6" x14ac:dyDescent="0.3">
      <c r="A578" s="32">
        <v>44805</v>
      </c>
      <c r="B578" t="s">
        <v>6</v>
      </c>
      <c r="C578" t="s">
        <v>42</v>
      </c>
      <c r="D578">
        <v>3849</v>
      </c>
      <c r="E578">
        <v>85000</v>
      </c>
      <c r="F578">
        <v>327165000</v>
      </c>
    </row>
    <row r="579" spans="1:6" x14ac:dyDescent="0.3">
      <c r="A579" s="32">
        <v>45170</v>
      </c>
      <c r="B579" t="s">
        <v>6</v>
      </c>
      <c r="C579" t="s">
        <v>54</v>
      </c>
      <c r="D579">
        <v>18926</v>
      </c>
      <c r="E579">
        <v>85000</v>
      </c>
      <c r="F579">
        <v>1608710000</v>
      </c>
    </row>
    <row r="580" spans="1:6" x14ac:dyDescent="0.3">
      <c r="A580" s="32">
        <v>45170</v>
      </c>
      <c r="B580" t="s">
        <v>6</v>
      </c>
      <c r="C580" t="s">
        <v>53</v>
      </c>
      <c r="D580">
        <v>15425</v>
      </c>
      <c r="E580">
        <v>85000</v>
      </c>
      <c r="F580">
        <v>1311125000</v>
      </c>
    </row>
    <row r="581" spans="1:6" x14ac:dyDescent="0.3">
      <c r="A581" s="32">
        <v>45170</v>
      </c>
      <c r="B581" t="s">
        <v>6</v>
      </c>
      <c r="C581" t="s">
        <v>52</v>
      </c>
      <c r="D581">
        <v>7107</v>
      </c>
      <c r="E581">
        <v>85000</v>
      </c>
      <c r="F581">
        <v>604095000</v>
      </c>
    </row>
    <row r="582" spans="1:6" x14ac:dyDescent="0.3">
      <c r="A582" s="32">
        <v>45170</v>
      </c>
      <c r="B582" t="s">
        <v>6</v>
      </c>
      <c r="C582" t="s">
        <v>51</v>
      </c>
      <c r="D582">
        <v>7019</v>
      </c>
      <c r="E582">
        <v>85000</v>
      </c>
      <c r="F582">
        <v>596615000</v>
      </c>
    </row>
    <row r="583" spans="1:6" x14ac:dyDescent="0.3">
      <c r="A583" s="32">
        <v>45170</v>
      </c>
      <c r="B583" t="s">
        <v>6</v>
      </c>
      <c r="C583" t="s">
        <v>50</v>
      </c>
      <c r="D583">
        <v>4148</v>
      </c>
      <c r="E583">
        <v>85000</v>
      </c>
      <c r="F583">
        <v>352580000</v>
      </c>
    </row>
    <row r="584" spans="1:6" x14ac:dyDescent="0.3">
      <c r="A584" s="32">
        <v>45170</v>
      </c>
      <c r="B584" t="s">
        <v>6</v>
      </c>
      <c r="C584" t="s">
        <v>49</v>
      </c>
      <c r="D584">
        <v>1769</v>
      </c>
      <c r="E584">
        <v>85000</v>
      </c>
      <c r="F584">
        <v>150365000</v>
      </c>
    </row>
    <row r="585" spans="1:6" x14ac:dyDescent="0.3">
      <c r="A585" s="32">
        <v>45170</v>
      </c>
      <c r="B585" t="s">
        <v>6</v>
      </c>
      <c r="C585" t="s">
        <v>48</v>
      </c>
      <c r="D585">
        <v>835</v>
      </c>
      <c r="E585">
        <v>85000</v>
      </c>
      <c r="F585">
        <v>70975000</v>
      </c>
    </row>
    <row r="586" spans="1:6" x14ac:dyDescent="0.3">
      <c r="A586" s="32">
        <v>45170</v>
      </c>
      <c r="B586" t="s">
        <v>6</v>
      </c>
      <c r="C586" t="s">
        <v>47</v>
      </c>
      <c r="D586">
        <v>873</v>
      </c>
      <c r="E586">
        <v>85000</v>
      </c>
      <c r="F586">
        <v>74205000</v>
      </c>
    </row>
    <row r="587" spans="1:6" x14ac:dyDescent="0.3">
      <c r="A587" s="32">
        <v>45170</v>
      </c>
      <c r="B587" t="s">
        <v>6</v>
      </c>
      <c r="C587" t="s">
        <v>46</v>
      </c>
      <c r="D587">
        <v>924</v>
      </c>
      <c r="E587">
        <v>85000</v>
      </c>
      <c r="F587">
        <v>78540000</v>
      </c>
    </row>
    <row r="588" spans="1:6" x14ac:dyDescent="0.3">
      <c r="A588" s="32">
        <v>45170</v>
      </c>
      <c r="B588" t="s">
        <v>6</v>
      </c>
      <c r="C588" t="s">
        <v>45</v>
      </c>
      <c r="D588">
        <v>255</v>
      </c>
      <c r="E588">
        <v>85000</v>
      </c>
      <c r="F588">
        <v>21675000</v>
      </c>
    </row>
    <row r="589" spans="1:6" x14ac:dyDescent="0.3">
      <c r="A589" s="32">
        <v>45170</v>
      </c>
      <c r="B589" t="s">
        <v>6</v>
      </c>
      <c r="C589" t="s">
        <v>44</v>
      </c>
      <c r="D589">
        <v>231</v>
      </c>
      <c r="E589">
        <v>85000</v>
      </c>
      <c r="F589">
        <v>19635000</v>
      </c>
    </row>
    <row r="590" spans="1:6" x14ac:dyDescent="0.3">
      <c r="A590" s="32">
        <v>45170</v>
      </c>
      <c r="B590" t="s">
        <v>6</v>
      </c>
      <c r="C590" t="s">
        <v>43</v>
      </c>
      <c r="D590">
        <v>879</v>
      </c>
      <c r="E590">
        <v>85000</v>
      </c>
      <c r="F590">
        <v>74715000</v>
      </c>
    </row>
    <row r="591" spans="1:6" x14ac:dyDescent="0.3">
      <c r="A591" s="32">
        <v>45170</v>
      </c>
      <c r="B591" t="s">
        <v>6</v>
      </c>
      <c r="C591" t="s">
        <v>42</v>
      </c>
      <c r="D591">
        <v>5355</v>
      </c>
      <c r="E591">
        <v>85000</v>
      </c>
      <c r="F591">
        <v>455175000</v>
      </c>
    </row>
    <row r="592" spans="1:6" x14ac:dyDescent="0.3">
      <c r="A592" s="32">
        <v>44470</v>
      </c>
      <c r="B592" t="s">
        <v>6</v>
      </c>
      <c r="C592" t="s">
        <v>48</v>
      </c>
      <c r="D592">
        <v>6799</v>
      </c>
      <c r="E592">
        <v>85000</v>
      </c>
      <c r="F592">
        <v>577915000</v>
      </c>
    </row>
    <row r="593" spans="1:6" x14ac:dyDescent="0.3">
      <c r="A593" s="32">
        <v>44470</v>
      </c>
      <c r="B593" t="s">
        <v>6</v>
      </c>
      <c r="C593" t="s">
        <v>49</v>
      </c>
      <c r="D593">
        <v>4166</v>
      </c>
      <c r="E593">
        <v>85000</v>
      </c>
      <c r="F593">
        <v>354110000</v>
      </c>
    </row>
    <row r="594" spans="1:6" x14ac:dyDescent="0.3">
      <c r="A594" s="32">
        <v>44470</v>
      </c>
      <c r="B594" t="s">
        <v>6</v>
      </c>
      <c r="C594" t="s">
        <v>50</v>
      </c>
      <c r="D594">
        <v>1083</v>
      </c>
      <c r="E594">
        <v>85000</v>
      </c>
      <c r="F594">
        <v>92055000</v>
      </c>
    </row>
    <row r="595" spans="1:6" x14ac:dyDescent="0.3">
      <c r="A595" s="32">
        <v>44470</v>
      </c>
      <c r="B595" t="s">
        <v>6</v>
      </c>
      <c r="C595" t="s">
        <v>52</v>
      </c>
      <c r="D595">
        <v>2647</v>
      </c>
      <c r="E595">
        <v>85000</v>
      </c>
      <c r="F595">
        <v>224995000</v>
      </c>
    </row>
    <row r="596" spans="1:6" x14ac:dyDescent="0.3">
      <c r="A596" s="32">
        <v>44470</v>
      </c>
      <c r="B596" t="s">
        <v>6</v>
      </c>
      <c r="C596" t="s">
        <v>57</v>
      </c>
      <c r="D596">
        <v>1400</v>
      </c>
      <c r="E596">
        <v>85000</v>
      </c>
      <c r="F596">
        <v>119000000</v>
      </c>
    </row>
    <row r="597" spans="1:6" x14ac:dyDescent="0.3">
      <c r="A597" s="32">
        <v>44470</v>
      </c>
      <c r="B597" t="s">
        <v>6</v>
      </c>
      <c r="C597" t="s">
        <v>53</v>
      </c>
      <c r="D597">
        <v>486</v>
      </c>
      <c r="E597">
        <v>85000</v>
      </c>
      <c r="F597">
        <v>41310000</v>
      </c>
    </row>
    <row r="598" spans="1:6" x14ac:dyDescent="0.3">
      <c r="A598" s="32">
        <v>44470</v>
      </c>
      <c r="B598" t="s">
        <v>6</v>
      </c>
      <c r="C598" t="s">
        <v>43</v>
      </c>
      <c r="D598">
        <v>900</v>
      </c>
      <c r="E598">
        <v>85000</v>
      </c>
      <c r="F598">
        <v>76500000</v>
      </c>
    </row>
    <row r="599" spans="1:6" x14ac:dyDescent="0.3">
      <c r="A599" s="32">
        <v>44470</v>
      </c>
      <c r="B599" t="s">
        <v>6</v>
      </c>
      <c r="C599" t="s">
        <v>51</v>
      </c>
      <c r="D599">
        <v>754</v>
      </c>
      <c r="E599">
        <v>85000</v>
      </c>
      <c r="F599">
        <v>64090000</v>
      </c>
    </row>
    <row r="600" spans="1:6" x14ac:dyDescent="0.3">
      <c r="A600" s="32">
        <v>44470</v>
      </c>
      <c r="B600" t="s">
        <v>6</v>
      </c>
      <c r="C600" t="s">
        <v>56</v>
      </c>
      <c r="D600">
        <v>469</v>
      </c>
      <c r="E600">
        <v>85000</v>
      </c>
      <c r="F600">
        <v>39865000</v>
      </c>
    </row>
    <row r="601" spans="1:6" x14ac:dyDescent="0.3">
      <c r="A601" s="32">
        <v>44470</v>
      </c>
      <c r="B601" t="s">
        <v>6</v>
      </c>
      <c r="C601" t="s">
        <v>55</v>
      </c>
      <c r="D601">
        <v>283</v>
      </c>
      <c r="E601">
        <v>85000</v>
      </c>
      <c r="F601">
        <v>24055000</v>
      </c>
    </row>
    <row r="602" spans="1:6" x14ac:dyDescent="0.3">
      <c r="A602" s="32">
        <v>44470</v>
      </c>
      <c r="B602" t="s">
        <v>6</v>
      </c>
      <c r="C602" t="s">
        <v>42</v>
      </c>
      <c r="D602">
        <v>1826</v>
      </c>
      <c r="E602">
        <v>85000</v>
      </c>
      <c r="F602">
        <v>155210000</v>
      </c>
    </row>
    <row r="603" spans="1:6" x14ac:dyDescent="0.3">
      <c r="A603" s="32">
        <v>44835</v>
      </c>
      <c r="B603" t="s">
        <v>6</v>
      </c>
      <c r="C603" t="s">
        <v>54</v>
      </c>
      <c r="D603">
        <v>15391</v>
      </c>
      <c r="E603">
        <v>85000</v>
      </c>
      <c r="F603">
        <v>1308235000</v>
      </c>
    </row>
    <row r="604" spans="1:6" x14ac:dyDescent="0.3">
      <c r="A604" s="32">
        <v>44835</v>
      </c>
      <c r="B604" t="s">
        <v>6</v>
      </c>
      <c r="C604" t="s">
        <v>49</v>
      </c>
      <c r="D604">
        <v>14950</v>
      </c>
      <c r="E604">
        <v>85000</v>
      </c>
      <c r="F604">
        <v>1270750000</v>
      </c>
    </row>
    <row r="605" spans="1:6" x14ac:dyDescent="0.3">
      <c r="A605" s="32">
        <v>44835</v>
      </c>
      <c r="B605" t="s">
        <v>6</v>
      </c>
      <c r="C605" t="s">
        <v>48</v>
      </c>
      <c r="D605">
        <v>8868</v>
      </c>
      <c r="E605">
        <v>85000</v>
      </c>
      <c r="F605">
        <v>753780000</v>
      </c>
    </row>
    <row r="606" spans="1:6" x14ac:dyDescent="0.3">
      <c r="A606" s="32">
        <v>44835</v>
      </c>
      <c r="B606" t="s">
        <v>6</v>
      </c>
      <c r="C606" t="s">
        <v>50</v>
      </c>
      <c r="D606">
        <v>10113</v>
      </c>
      <c r="E606">
        <v>85000</v>
      </c>
      <c r="F606">
        <v>859605000</v>
      </c>
    </row>
    <row r="607" spans="1:6" x14ac:dyDescent="0.3">
      <c r="A607" s="32">
        <v>44835</v>
      </c>
      <c r="B607" t="s">
        <v>6</v>
      </c>
      <c r="C607" t="s">
        <v>53</v>
      </c>
      <c r="D607">
        <v>5820</v>
      </c>
      <c r="E607">
        <v>85000</v>
      </c>
      <c r="F607">
        <v>494700000</v>
      </c>
    </row>
    <row r="608" spans="1:6" x14ac:dyDescent="0.3">
      <c r="A608" s="32">
        <v>44835</v>
      </c>
      <c r="B608" t="s">
        <v>6</v>
      </c>
      <c r="C608" t="s">
        <v>52</v>
      </c>
      <c r="D608">
        <v>7356</v>
      </c>
      <c r="E608">
        <v>85000</v>
      </c>
      <c r="F608">
        <v>625260000</v>
      </c>
    </row>
    <row r="609" spans="1:6" x14ac:dyDescent="0.3">
      <c r="A609" s="32">
        <v>44835</v>
      </c>
      <c r="B609" t="s">
        <v>6</v>
      </c>
      <c r="C609" t="s">
        <v>51</v>
      </c>
      <c r="D609">
        <v>3549</v>
      </c>
      <c r="E609">
        <v>85000</v>
      </c>
      <c r="F609">
        <v>301665000</v>
      </c>
    </row>
    <row r="610" spans="1:6" x14ac:dyDescent="0.3">
      <c r="A610" s="32">
        <v>44835</v>
      </c>
      <c r="B610" t="s">
        <v>6</v>
      </c>
      <c r="C610" t="s">
        <v>47</v>
      </c>
      <c r="D610">
        <v>1968</v>
      </c>
      <c r="E610">
        <v>85000</v>
      </c>
      <c r="F610">
        <v>167280000</v>
      </c>
    </row>
    <row r="611" spans="1:6" x14ac:dyDescent="0.3">
      <c r="A611" s="32">
        <v>44835</v>
      </c>
      <c r="B611" t="s">
        <v>6</v>
      </c>
      <c r="C611" t="s">
        <v>43</v>
      </c>
      <c r="D611">
        <v>1041</v>
      </c>
      <c r="E611">
        <v>85000</v>
      </c>
      <c r="F611">
        <v>88485000</v>
      </c>
    </row>
    <row r="612" spans="1:6" x14ac:dyDescent="0.3">
      <c r="A612" s="32">
        <v>44835</v>
      </c>
      <c r="B612" t="s">
        <v>6</v>
      </c>
      <c r="C612" t="s">
        <v>57</v>
      </c>
      <c r="D612">
        <v>1047</v>
      </c>
      <c r="E612">
        <v>85000</v>
      </c>
      <c r="F612">
        <v>88995000</v>
      </c>
    </row>
    <row r="613" spans="1:6" x14ac:dyDescent="0.3">
      <c r="A613" s="32">
        <v>44835</v>
      </c>
      <c r="B613" t="s">
        <v>6</v>
      </c>
      <c r="C613" t="s">
        <v>56</v>
      </c>
      <c r="D613">
        <v>1422</v>
      </c>
      <c r="E613">
        <v>85000</v>
      </c>
      <c r="F613">
        <v>120870000</v>
      </c>
    </row>
    <row r="614" spans="1:6" x14ac:dyDescent="0.3">
      <c r="A614" s="32">
        <v>44835</v>
      </c>
      <c r="B614" t="s">
        <v>6</v>
      </c>
      <c r="C614" t="s">
        <v>55</v>
      </c>
      <c r="D614">
        <v>1111</v>
      </c>
      <c r="E614">
        <v>85000</v>
      </c>
      <c r="F614">
        <v>94435000</v>
      </c>
    </row>
    <row r="615" spans="1:6" x14ac:dyDescent="0.3">
      <c r="A615" s="32">
        <v>44835</v>
      </c>
      <c r="B615" t="s">
        <v>6</v>
      </c>
      <c r="C615" t="s">
        <v>42</v>
      </c>
      <c r="D615">
        <v>4614</v>
      </c>
      <c r="E615">
        <v>85000</v>
      </c>
      <c r="F615">
        <v>392190000</v>
      </c>
    </row>
    <row r="616" spans="1:6" x14ac:dyDescent="0.3">
      <c r="A616" s="32">
        <v>45200</v>
      </c>
      <c r="B616" t="s">
        <v>6</v>
      </c>
      <c r="C616" t="s">
        <v>54</v>
      </c>
      <c r="D616">
        <v>23968</v>
      </c>
      <c r="E616">
        <v>85000</v>
      </c>
      <c r="F616">
        <v>2037280000</v>
      </c>
    </row>
    <row r="617" spans="1:6" x14ac:dyDescent="0.3">
      <c r="A617" s="32">
        <v>45200</v>
      </c>
      <c r="B617" t="s">
        <v>6</v>
      </c>
      <c r="C617" t="s">
        <v>53</v>
      </c>
      <c r="D617">
        <v>16309</v>
      </c>
      <c r="E617">
        <v>85000</v>
      </c>
      <c r="F617">
        <v>1386265000</v>
      </c>
    </row>
    <row r="618" spans="1:6" x14ac:dyDescent="0.3">
      <c r="A618" s="32">
        <v>45200</v>
      </c>
      <c r="B618" t="s">
        <v>6</v>
      </c>
      <c r="C618" t="s">
        <v>52</v>
      </c>
      <c r="D618">
        <v>8375</v>
      </c>
      <c r="E618">
        <v>85000</v>
      </c>
      <c r="F618">
        <v>711875000</v>
      </c>
    </row>
    <row r="619" spans="1:6" x14ac:dyDescent="0.3">
      <c r="A619" s="32">
        <v>45200</v>
      </c>
      <c r="B619" t="s">
        <v>6</v>
      </c>
      <c r="C619" t="s">
        <v>51</v>
      </c>
      <c r="D619">
        <v>8960</v>
      </c>
      <c r="E619">
        <v>85000</v>
      </c>
      <c r="F619">
        <v>761600000</v>
      </c>
    </row>
    <row r="620" spans="1:6" x14ac:dyDescent="0.3">
      <c r="A620" s="32">
        <v>45200</v>
      </c>
      <c r="B620" t="s">
        <v>6</v>
      </c>
      <c r="C620" t="s">
        <v>50</v>
      </c>
      <c r="D620">
        <v>4487</v>
      </c>
      <c r="E620">
        <v>85000</v>
      </c>
      <c r="F620">
        <v>381395000</v>
      </c>
    </row>
    <row r="621" spans="1:6" x14ac:dyDescent="0.3">
      <c r="A621" s="32">
        <v>45200</v>
      </c>
      <c r="B621" t="s">
        <v>6</v>
      </c>
      <c r="C621" t="s">
        <v>49</v>
      </c>
      <c r="D621">
        <v>1457</v>
      </c>
      <c r="E621">
        <v>85000</v>
      </c>
      <c r="F621">
        <v>123845000</v>
      </c>
    </row>
    <row r="622" spans="1:6" x14ac:dyDescent="0.3">
      <c r="A622" s="32">
        <v>45200</v>
      </c>
      <c r="B622" t="s">
        <v>6</v>
      </c>
      <c r="C622" t="s">
        <v>48</v>
      </c>
      <c r="D622">
        <v>658</v>
      </c>
      <c r="E622">
        <v>85000</v>
      </c>
      <c r="F622">
        <v>55930000</v>
      </c>
    </row>
    <row r="623" spans="1:6" x14ac:dyDescent="0.3">
      <c r="A623" s="32">
        <v>45200</v>
      </c>
      <c r="B623" t="s">
        <v>6</v>
      </c>
      <c r="C623" t="s">
        <v>47</v>
      </c>
      <c r="D623">
        <v>863</v>
      </c>
      <c r="E623">
        <v>85000</v>
      </c>
      <c r="F623">
        <v>73355000</v>
      </c>
    </row>
    <row r="624" spans="1:6" x14ac:dyDescent="0.3">
      <c r="A624" s="32">
        <v>45200</v>
      </c>
      <c r="B624" t="s">
        <v>6</v>
      </c>
      <c r="C624" t="s">
        <v>46</v>
      </c>
      <c r="D624">
        <v>1157</v>
      </c>
      <c r="E624">
        <v>85000</v>
      </c>
      <c r="F624">
        <v>98345000</v>
      </c>
    </row>
    <row r="625" spans="1:6" x14ac:dyDescent="0.3">
      <c r="A625" s="32">
        <v>45200</v>
      </c>
      <c r="B625" t="s">
        <v>6</v>
      </c>
      <c r="C625" t="s">
        <v>45</v>
      </c>
      <c r="D625">
        <v>227</v>
      </c>
      <c r="E625">
        <v>85000</v>
      </c>
      <c r="F625">
        <v>19295000</v>
      </c>
    </row>
    <row r="626" spans="1:6" x14ac:dyDescent="0.3">
      <c r="A626" s="32">
        <v>45200</v>
      </c>
      <c r="B626" t="s">
        <v>6</v>
      </c>
      <c r="C626" t="s">
        <v>44</v>
      </c>
      <c r="D626">
        <v>389</v>
      </c>
      <c r="E626">
        <v>85000</v>
      </c>
      <c r="F626">
        <v>33065000</v>
      </c>
    </row>
    <row r="627" spans="1:6" x14ac:dyDescent="0.3">
      <c r="A627" s="32">
        <v>45200</v>
      </c>
      <c r="B627" t="s">
        <v>6</v>
      </c>
      <c r="C627" t="s">
        <v>43</v>
      </c>
      <c r="D627">
        <v>681</v>
      </c>
      <c r="E627">
        <v>85000</v>
      </c>
      <c r="F627">
        <v>57885000</v>
      </c>
    </row>
    <row r="628" spans="1:6" x14ac:dyDescent="0.3">
      <c r="A628" s="32">
        <v>45200</v>
      </c>
      <c r="B628" t="s">
        <v>6</v>
      </c>
      <c r="C628" t="s">
        <v>42</v>
      </c>
      <c r="D628">
        <v>7092</v>
      </c>
      <c r="E628">
        <v>85000</v>
      </c>
      <c r="F628">
        <v>602820000</v>
      </c>
    </row>
    <row r="629" spans="1:6" x14ac:dyDescent="0.3">
      <c r="A629" s="32">
        <v>44501</v>
      </c>
      <c r="B629" t="s">
        <v>6</v>
      </c>
      <c r="C629" t="s">
        <v>48</v>
      </c>
      <c r="D629">
        <v>7493</v>
      </c>
      <c r="E629">
        <v>85000</v>
      </c>
      <c r="F629">
        <v>636905000</v>
      </c>
    </row>
    <row r="630" spans="1:6" x14ac:dyDescent="0.3">
      <c r="A630" s="32">
        <v>44501</v>
      </c>
      <c r="B630" t="s">
        <v>6</v>
      </c>
      <c r="C630" t="s">
        <v>49</v>
      </c>
      <c r="D630">
        <v>5542</v>
      </c>
      <c r="E630">
        <v>85000</v>
      </c>
      <c r="F630">
        <v>471070000</v>
      </c>
    </row>
    <row r="631" spans="1:6" x14ac:dyDescent="0.3">
      <c r="A631" s="32">
        <v>44501</v>
      </c>
      <c r="B631" t="s">
        <v>6</v>
      </c>
      <c r="C631" t="s">
        <v>50</v>
      </c>
      <c r="D631">
        <v>2077</v>
      </c>
      <c r="E631">
        <v>85000</v>
      </c>
      <c r="F631">
        <v>176545000</v>
      </c>
    </row>
    <row r="632" spans="1:6" x14ac:dyDescent="0.3">
      <c r="A632" s="32">
        <v>44501</v>
      </c>
      <c r="B632" t="s">
        <v>6</v>
      </c>
      <c r="C632" t="s">
        <v>52</v>
      </c>
      <c r="D632">
        <v>2202</v>
      </c>
      <c r="E632">
        <v>85000</v>
      </c>
      <c r="F632">
        <v>187170000</v>
      </c>
    </row>
    <row r="633" spans="1:6" x14ac:dyDescent="0.3">
      <c r="A633" s="32">
        <v>44501</v>
      </c>
      <c r="B633" t="s">
        <v>6</v>
      </c>
      <c r="C633" t="s">
        <v>57</v>
      </c>
      <c r="D633">
        <v>1688</v>
      </c>
      <c r="E633">
        <v>85000</v>
      </c>
      <c r="F633">
        <v>143480000</v>
      </c>
    </row>
    <row r="634" spans="1:6" x14ac:dyDescent="0.3">
      <c r="A634" s="32">
        <v>44501</v>
      </c>
      <c r="B634" t="s">
        <v>6</v>
      </c>
      <c r="C634" t="s">
        <v>53</v>
      </c>
      <c r="D634">
        <v>522</v>
      </c>
      <c r="E634">
        <v>85000</v>
      </c>
      <c r="F634">
        <v>44370000</v>
      </c>
    </row>
    <row r="635" spans="1:6" x14ac:dyDescent="0.3">
      <c r="A635" s="32">
        <v>44501</v>
      </c>
      <c r="B635" t="s">
        <v>6</v>
      </c>
      <c r="C635" t="s">
        <v>43</v>
      </c>
      <c r="D635">
        <v>780</v>
      </c>
      <c r="E635">
        <v>85000</v>
      </c>
      <c r="F635">
        <v>66300000</v>
      </c>
    </row>
    <row r="636" spans="1:6" x14ac:dyDescent="0.3">
      <c r="A636" s="32">
        <v>44501</v>
      </c>
      <c r="B636" t="s">
        <v>6</v>
      </c>
      <c r="C636" t="s">
        <v>51</v>
      </c>
      <c r="D636">
        <v>728</v>
      </c>
      <c r="E636">
        <v>85000</v>
      </c>
      <c r="F636">
        <v>61880000</v>
      </c>
    </row>
    <row r="637" spans="1:6" x14ac:dyDescent="0.3">
      <c r="A637" s="32">
        <v>44501</v>
      </c>
      <c r="B637" t="s">
        <v>6</v>
      </c>
      <c r="C637" t="s">
        <v>56</v>
      </c>
      <c r="D637">
        <v>912</v>
      </c>
      <c r="E637">
        <v>85000</v>
      </c>
      <c r="F637">
        <v>77520000</v>
      </c>
    </row>
    <row r="638" spans="1:6" x14ac:dyDescent="0.3">
      <c r="A638" s="32">
        <v>44501</v>
      </c>
      <c r="B638" t="s">
        <v>6</v>
      </c>
      <c r="C638" t="s">
        <v>55</v>
      </c>
      <c r="D638">
        <v>273</v>
      </c>
      <c r="E638">
        <v>85000</v>
      </c>
      <c r="F638">
        <v>23205000</v>
      </c>
    </row>
    <row r="639" spans="1:6" x14ac:dyDescent="0.3">
      <c r="A639" s="32">
        <v>44501</v>
      </c>
      <c r="B639" t="s">
        <v>6</v>
      </c>
      <c r="C639" t="s">
        <v>42</v>
      </c>
      <c r="D639">
        <v>2317</v>
      </c>
      <c r="E639">
        <v>85000</v>
      </c>
      <c r="F639">
        <v>196945000</v>
      </c>
    </row>
    <row r="640" spans="1:6" x14ac:dyDescent="0.3">
      <c r="A640" s="32">
        <v>44866</v>
      </c>
      <c r="B640" t="s">
        <v>6</v>
      </c>
      <c r="C640" t="s">
        <v>54</v>
      </c>
      <c r="D640">
        <v>15797</v>
      </c>
      <c r="E640">
        <v>85000</v>
      </c>
      <c r="F640">
        <v>1342745000</v>
      </c>
    </row>
    <row r="641" spans="1:6" x14ac:dyDescent="0.3">
      <c r="A641" s="32">
        <v>44866</v>
      </c>
      <c r="B641" t="s">
        <v>6</v>
      </c>
      <c r="C641" t="s">
        <v>49</v>
      </c>
      <c r="D641">
        <v>9068</v>
      </c>
      <c r="E641">
        <v>85000</v>
      </c>
      <c r="F641">
        <v>770780000</v>
      </c>
    </row>
    <row r="642" spans="1:6" x14ac:dyDescent="0.3">
      <c r="A642" s="32">
        <v>44866</v>
      </c>
      <c r="B642" t="s">
        <v>6</v>
      </c>
      <c r="C642" t="s">
        <v>48</v>
      </c>
      <c r="D642">
        <v>9026</v>
      </c>
      <c r="E642">
        <v>85000</v>
      </c>
      <c r="F642">
        <v>767210000</v>
      </c>
    </row>
    <row r="643" spans="1:6" x14ac:dyDescent="0.3">
      <c r="A643" s="32">
        <v>44866</v>
      </c>
      <c r="B643" t="s">
        <v>6</v>
      </c>
      <c r="C643" t="s">
        <v>50</v>
      </c>
      <c r="D643">
        <v>12446</v>
      </c>
      <c r="E643">
        <v>85000</v>
      </c>
      <c r="F643">
        <v>1057910000</v>
      </c>
    </row>
    <row r="644" spans="1:6" x14ac:dyDescent="0.3">
      <c r="A644" s="32">
        <v>44866</v>
      </c>
      <c r="B644" t="s">
        <v>6</v>
      </c>
      <c r="C644" t="s">
        <v>53</v>
      </c>
      <c r="D644">
        <v>8147</v>
      </c>
      <c r="E644">
        <v>85000</v>
      </c>
      <c r="F644">
        <v>692495000</v>
      </c>
    </row>
    <row r="645" spans="1:6" x14ac:dyDescent="0.3">
      <c r="A645" s="32">
        <v>44866</v>
      </c>
      <c r="B645" t="s">
        <v>6</v>
      </c>
      <c r="C645" t="s">
        <v>52</v>
      </c>
      <c r="D645">
        <v>7837</v>
      </c>
      <c r="E645">
        <v>85000</v>
      </c>
      <c r="F645">
        <v>666145000</v>
      </c>
    </row>
    <row r="646" spans="1:6" x14ac:dyDescent="0.3">
      <c r="A646" s="32">
        <v>44866</v>
      </c>
      <c r="B646" t="s">
        <v>6</v>
      </c>
      <c r="C646" t="s">
        <v>51</v>
      </c>
      <c r="D646">
        <v>3057</v>
      </c>
      <c r="E646">
        <v>85000</v>
      </c>
      <c r="F646">
        <v>259845000</v>
      </c>
    </row>
    <row r="647" spans="1:6" x14ac:dyDescent="0.3">
      <c r="A647" s="32">
        <v>44866</v>
      </c>
      <c r="B647" t="s">
        <v>6</v>
      </c>
      <c r="C647" t="s">
        <v>47</v>
      </c>
      <c r="D647">
        <v>1783</v>
      </c>
      <c r="E647">
        <v>85000</v>
      </c>
      <c r="F647">
        <v>151555000</v>
      </c>
    </row>
    <row r="648" spans="1:6" x14ac:dyDescent="0.3">
      <c r="A648" s="32">
        <v>44866</v>
      </c>
      <c r="B648" t="s">
        <v>6</v>
      </c>
      <c r="C648" t="s">
        <v>43</v>
      </c>
      <c r="D648">
        <v>524</v>
      </c>
      <c r="E648">
        <v>85000</v>
      </c>
      <c r="F648">
        <v>44540000</v>
      </c>
    </row>
    <row r="649" spans="1:6" x14ac:dyDescent="0.3">
      <c r="A649" s="32">
        <v>44866</v>
      </c>
      <c r="B649" t="s">
        <v>6</v>
      </c>
      <c r="C649" t="s">
        <v>57</v>
      </c>
      <c r="D649">
        <v>925</v>
      </c>
      <c r="E649">
        <v>85000</v>
      </c>
      <c r="F649">
        <v>78625000</v>
      </c>
    </row>
    <row r="650" spans="1:6" x14ac:dyDescent="0.3">
      <c r="A650" s="32">
        <v>44866</v>
      </c>
      <c r="B650" t="s">
        <v>6</v>
      </c>
      <c r="C650" t="s">
        <v>56</v>
      </c>
      <c r="D650">
        <v>1216</v>
      </c>
      <c r="E650">
        <v>85000</v>
      </c>
      <c r="F650">
        <v>103360000</v>
      </c>
    </row>
    <row r="651" spans="1:6" x14ac:dyDescent="0.3">
      <c r="A651" s="32">
        <v>44866</v>
      </c>
      <c r="B651" t="s">
        <v>6</v>
      </c>
      <c r="C651" t="s">
        <v>55</v>
      </c>
      <c r="D651">
        <v>1256</v>
      </c>
      <c r="E651">
        <v>85000</v>
      </c>
      <c r="F651">
        <v>106760000</v>
      </c>
    </row>
    <row r="652" spans="1:6" x14ac:dyDescent="0.3">
      <c r="A652" s="32">
        <v>44866</v>
      </c>
      <c r="B652" t="s">
        <v>6</v>
      </c>
      <c r="C652" t="s">
        <v>42</v>
      </c>
      <c r="D652">
        <v>5693</v>
      </c>
      <c r="E652">
        <v>85000</v>
      </c>
      <c r="F652">
        <v>483905000</v>
      </c>
    </row>
    <row r="653" spans="1:6" x14ac:dyDescent="0.3">
      <c r="A653" s="32">
        <v>45231</v>
      </c>
      <c r="B653" t="s">
        <v>6</v>
      </c>
      <c r="C653" t="s">
        <v>54</v>
      </c>
      <c r="D653">
        <v>29980</v>
      </c>
      <c r="E653">
        <v>85000</v>
      </c>
      <c r="F653">
        <v>2548300000</v>
      </c>
    </row>
    <row r="654" spans="1:6" x14ac:dyDescent="0.3">
      <c r="A654" s="32">
        <v>45231</v>
      </c>
      <c r="B654" t="s">
        <v>6</v>
      </c>
      <c r="C654" t="s">
        <v>53</v>
      </c>
      <c r="D654">
        <v>18914</v>
      </c>
      <c r="E654">
        <v>85000</v>
      </c>
      <c r="F654">
        <v>1607690000</v>
      </c>
    </row>
    <row r="655" spans="1:6" x14ac:dyDescent="0.3">
      <c r="A655" s="32">
        <v>45231</v>
      </c>
      <c r="B655" t="s">
        <v>6</v>
      </c>
      <c r="C655" t="s">
        <v>52</v>
      </c>
      <c r="D655">
        <v>9220</v>
      </c>
      <c r="E655">
        <v>85000</v>
      </c>
      <c r="F655">
        <v>783700000</v>
      </c>
    </row>
    <row r="656" spans="1:6" x14ac:dyDescent="0.3">
      <c r="A656" s="32">
        <v>45231</v>
      </c>
      <c r="B656" t="s">
        <v>6</v>
      </c>
      <c r="C656" t="s">
        <v>51</v>
      </c>
      <c r="D656">
        <v>11769</v>
      </c>
      <c r="E656">
        <v>85000</v>
      </c>
      <c r="F656">
        <v>1000365000</v>
      </c>
    </row>
    <row r="657" spans="1:6" x14ac:dyDescent="0.3">
      <c r="A657" s="32">
        <v>45231</v>
      </c>
      <c r="B657" t="s">
        <v>6</v>
      </c>
      <c r="C657" t="s">
        <v>50</v>
      </c>
      <c r="D657">
        <v>4638</v>
      </c>
      <c r="E657">
        <v>85000</v>
      </c>
      <c r="F657">
        <v>394230000</v>
      </c>
    </row>
    <row r="658" spans="1:6" x14ac:dyDescent="0.3">
      <c r="A658" s="32">
        <v>45231</v>
      </c>
      <c r="B658" t="s">
        <v>6</v>
      </c>
      <c r="C658" t="s">
        <v>49</v>
      </c>
      <c r="D658">
        <v>1587</v>
      </c>
      <c r="E658">
        <v>85000</v>
      </c>
      <c r="F658">
        <v>134895000</v>
      </c>
    </row>
    <row r="659" spans="1:6" x14ac:dyDescent="0.3">
      <c r="A659" s="32">
        <v>45231</v>
      </c>
      <c r="B659" t="s">
        <v>6</v>
      </c>
      <c r="C659" t="s">
        <v>48</v>
      </c>
      <c r="D659">
        <v>814</v>
      </c>
      <c r="E659">
        <v>85000</v>
      </c>
      <c r="F659">
        <v>69190000</v>
      </c>
    </row>
    <row r="660" spans="1:6" x14ac:dyDescent="0.3">
      <c r="A660" s="32">
        <v>45231</v>
      </c>
      <c r="B660" t="s">
        <v>6</v>
      </c>
      <c r="C660" t="s">
        <v>47</v>
      </c>
      <c r="D660">
        <v>1281</v>
      </c>
      <c r="E660">
        <v>85000</v>
      </c>
      <c r="F660">
        <v>108885000</v>
      </c>
    </row>
    <row r="661" spans="1:6" x14ac:dyDescent="0.3">
      <c r="A661" s="32">
        <v>45231</v>
      </c>
      <c r="B661" t="s">
        <v>6</v>
      </c>
      <c r="C661" t="s">
        <v>46</v>
      </c>
      <c r="D661">
        <v>1589</v>
      </c>
      <c r="E661">
        <v>85000</v>
      </c>
      <c r="F661">
        <v>135065000</v>
      </c>
    </row>
    <row r="662" spans="1:6" x14ac:dyDescent="0.3">
      <c r="A662" s="32">
        <v>45231</v>
      </c>
      <c r="B662" t="s">
        <v>6</v>
      </c>
      <c r="C662" t="s">
        <v>45</v>
      </c>
      <c r="D662">
        <v>659</v>
      </c>
      <c r="E662">
        <v>85000</v>
      </c>
      <c r="F662">
        <v>56015000</v>
      </c>
    </row>
    <row r="663" spans="1:6" x14ac:dyDescent="0.3">
      <c r="A663" s="32">
        <v>45231</v>
      </c>
      <c r="B663" t="s">
        <v>6</v>
      </c>
      <c r="C663" t="s">
        <v>44</v>
      </c>
      <c r="D663">
        <v>422</v>
      </c>
      <c r="E663">
        <v>85000</v>
      </c>
      <c r="F663">
        <v>35870000</v>
      </c>
    </row>
    <row r="664" spans="1:6" x14ac:dyDescent="0.3">
      <c r="A664" s="32">
        <v>45231</v>
      </c>
      <c r="B664" t="s">
        <v>6</v>
      </c>
      <c r="C664" t="s">
        <v>43</v>
      </c>
      <c r="D664">
        <v>663</v>
      </c>
      <c r="E664">
        <v>85000</v>
      </c>
      <c r="F664">
        <v>56355000</v>
      </c>
    </row>
    <row r="665" spans="1:6" x14ac:dyDescent="0.3">
      <c r="A665" s="32">
        <v>45231</v>
      </c>
      <c r="B665" t="s">
        <v>6</v>
      </c>
      <c r="C665" t="s">
        <v>42</v>
      </c>
      <c r="D665">
        <v>9707</v>
      </c>
      <c r="E665">
        <v>85000</v>
      </c>
      <c r="F665">
        <v>825095000</v>
      </c>
    </row>
    <row r="666" spans="1:6" x14ac:dyDescent="0.3">
      <c r="A666" s="32">
        <v>44531</v>
      </c>
      <c r="B666" t="s">
        <v>6</v>
      </c>
      <c r="C666" t="s">
        <v>48</v>
      </c>
      <c r="D666">
        <v>6402</v>
      </c>
      <c r="E666">
        <v>85000</v>
      </c>
      <c r="F666">
        <v>544170000</v>
      </c>
    </row>
    <row r="667" spans="1:6" x14ac:dyDescent="0.3">
      <c r="A667" s="32">
        <v>44531</v>
      </c>
      <c r="B667" t="s">
        <v>6</v>
      </c>
      <c r="C667" t="s">
        <v>49</v>
      </c>
      <c r="D667">
        <v>6184</v>
      </c>
      <c r="E667">
        <v>85000</v>
      </c>
      <c r="F667">
        <v>525640000</v>
      </c>
    </row>
    <row r="668" spans="1:6" x14ac:dyDescent="0.3">
      <c r="A668" s="32">
        <v>44531</v>
      </c>
      <c r="B668" t="s">
        <v>6</v>
      </c>
      <c r="C668" t="s">
        <v>50</v>
      </c>
      <c r="D668">
        <v>3410</v>
      </c>
      <c r="E668">
        <v>85000</v>
      </c>
      <c r="F668">
        <v>289850000</v>
      </c>
    </row>
    <row r="669" spans="1:6" x14ac:dyDescent="0.3">
      <c r="A669" s="32">
        <v>44531</v>
      </c>
      <c r="B669" t="s">
        <v>6</v>
      </c>
      <c r="C669" t="s">
        <v>52</v>
      </c>
      <c r="D669">
        <v>1813</v>
      </c>
      <c r="E669">
        <v>85000</v>
      </c>
      <c r="F669">
        <v>154105000</v>
      </c>
    </row>
    <row r="670" spans="1:6" x14ac:dyDescent="0.3">
      <c r="A670" s="32">
        <v>44531</v>
      </c>
      <c r="B670" t="s">
        <v>6</v>
      </c>
      <c r="C670" t="s">
        <v>57</v>
      </c>
      <c r="D670">
        <v>1685</v>
      </c>
      <c r="E670">
        <v>85000</v>
      </c>
      <c r="F670">
        <v>143225000</v>
      </c>
    </row>
    <row r="671" spans="1:6" x14ac:dyDescent="0.3">
      <c r="A671" s="32">
        <v>44531</v>
      </c>
      <c r="B671" t="s">
        <v>6</v>
      </c>
      <c r="C671" t="s">
        <v>54</v>
      </c>
      <c r="D671">
        <v>240</v>
      </c>
      <c r="E671">
        <v>85000</v>
      </c>
      <c r="F671">
        <v>20400000</v>
      </c>
    </row>
    <row r="672" spans="1:6" x14ac:dyDescent="0.3">
      <c r="A672" s="32">
        <v>44531</v>
      </c>
      <c r="B672" t="s">
        <v>6</v>
      </c>
      <c r="C672" t="s">
        <v>53</v>
      </c>
      <c r="D672">
        <v>1119</v>
      </c>
      <c r="E672">
        <v>85000</v>
      </c>
      <c r="F672">
        <v>95115000</v>
      </c>
    </row>
    <row r="673" spans="1:6" x14ac:dyDescent="0.3">
      <c r="A673" s="32">
        <v>44531</v>
      </c>
      <c r="B673" t="s">
        <v>6</v>
      </c>
      <c r="C673" t="s">
        <v>43</v>
      </c>
      <c r="D673">
        <v>835</v>
      </c>
      <c r="E673">
        <v>85000</v>
      </c>
      <c r="F673">
        <v>70975000</v>
      </c>
    </row>
    <row r="674" spans="1:6" x14ac:dyDescent="0.3">
      <c r="A674" s="32">
        <v>44531</v>
      </c>
      <c r="B674" t="s">
        <v>6</v>
      </c>
      <c r="C674" t="s">
        <v>51</v>
      </c>
      <c r="D674">
        <v>642</v>
      </c>
      <c r="E674">
        <v>85000</v>
      </c>
      <c r="F674">
        <v>54570000</v>
      </c>
    </row>
    <row r="675" spans="1:6" x14ac:dyDescent="0.3">
      <c r="A675" s="32">
        <v>44531</v>
      </c>
      <c r="B675" t="s">
        <v>6</v>
      </c>
      <c r="C675" t="s">
        <v>56</v>
      </c>
      <c r="D675">
        <v>1190</v>
      </c>
      <c r="E675">
        <v>85000</v>
      </c>
      <c r="F675">
        <v>101150000</v>
      </c>
    </row>
    <row r="676" spans="1:6" x14ac:dyDescent="0.3">
      <c r="A676" s="32">
        <v>44531</v>
      </c>
      <c r="B676" t="s">
        <v>6</v>
      </c>
      <c r="C676" t="s">
        <v>55</v>
      </c>
      <c r="D676">
        <v>503</v>
      </c>
      <c r="E676">
        <v>85000</v>
      </c>
      <c r="F676">
        <v>42755000</v>
      </c>
    </row>
    <row r="677" spans="1:6" x14ac:dyDescent="0.3">
      <c r="A677" s="32">
        <v>44531</v>
      </c>
      <c r="B677" t="s">
        <v>6</v>
      </c>
      <c r="C677" t="s">
        <v>42</v>
      </c>
      <c r="D677">
        <v>2603</v>
      </c>
      <c r="E677">
        <v>85000</v>
      </c>
      <c r="F677">
        <v>221255000</v>
      </c>
    </row>
    <row r="678" spans="1:6" x14ac:dyDescent="0.3">
      <c r="A678" s="32">
        <v>44896</v>
      </c>
      <c r="B678" t="s">
        <v>6</v>
      </c>
      <c r="C678" t="s">
        <v>54</v>
      </c>
      <c r="D678">
        <v>16919</v>
      </c>
      <c r="E678">
        <v>85000</v>
      </c>
      <c r="F678">
        <v>1438115000</v>
      </c>
    </row>
    <row r="679" spans="1:6" x14ac:dyDescent="0.3">
      <c r="A679" s="32">
        <v>44896</v>
      </c>
      <c r="B679" t="s">
        <v>6</v>
      </c>
      <c r="C679" t="s">
        <v>49</v>
      </c>
      <c r="D679">
        <v>5281</v>
      </c>
      <c r="E679">
        <v>85000</v>
      </c>
      <c r="F679">
        <v>448885000</v>
      </c>
    </row>
    <row r="680" spans="1:6" x14ac:dyDescent="0.3">
      <c r="A680" s="32">
        <v>44896</v>
      </c>
      <c r="B680" t="s">
        <v>6</v>
      </c>
      <c r="C680" t="s">
        <v>48</v>
      </c>
      <c r="D680">
        <v>8100</v>
      </c>
      <c r="E680">
        <v>85000</v>
      </c>
      <c r="F680">
        <v>688500000</v>
      </c>
    </row>
    <row r="681" spans="1:6" x14ac:dyDescent="0.3">
      <c r="A681" s="32">
        <v>44896</v>
      </c>
      <c r="B681" t="s">
        <v>6</v>
      </c>
      <c r="C681" t="s">
        <v>50</v>
      </c>
      <c r="D681">
        <v>4592</v>
      </c>
      <c r="E681">
        <v>85000</v>
      </c>
      <c r="F681">
        <v>390320000</v>
      </c>
    </row>
    <row r="682" spans="1:6" x14ac:dyDescent="0.3">
      <c r="A682" s="32">
        <v>44896</v>
      </c>
      <c r="B682" t="s">
        <v>6</v>
      </c>
      <c r="C682" t="s">
        <v>53</v>
      </c>
      <c r="D682">
        <v>9363</v>
      </c>
      <c r="E682">
        <v>85000</v>
      </c>
      <c r="F682">
        <v>795855000</v>
      </c>
    </row>
    <row r="683" spans="1:6" x14ac:dyDescent="0.3">
      <c r="A683" s="32">
        <v>44896</v>
      </c>
      <c r="B683" t="s">
        <v>6</v>
      </c>
      <c r="C683" t="s">
        <v>52</v>
      </c>
      <c r="D683">
        <v>7693</v>
      </c>
      <c r="E683">
        <v>85000</v>
      </c>
      <c r="F683">
        <v>653905000</v>
      </c>
    </row>
    <row r="684" spans="1:6" x14ac:dyDescent="0.3">
      <c r="A684" s="32">
        <v>44896</v>
      </c>
      <c r="B684" t="s">
        <v>6</v>
      </c>
      <c r="C684" t="s">
        <v>51</v>
      </c>
      <c r="D684">
        <v>3240</v>
      </c>
      <c r="E684">
        <v>85000</v>
      </c>
      <c r="F684">
        <v>275400000</v>
      </c>
    </row>
    <row r="685" spans="1:6" x14ac:dyDescent="0.3">
      <c r="A685" s="32">
        <v>44896</v>
      </c>
      <c r="B685" t="s">
        <v>6</v>
      </c>
      <c r="C685" t="s">
        <v>47</v>
      </c>
      <c r="D685">
        <v>1445</v>
      </c>
      <c r="E685">
        <v>85000</v>
      </c>
      <c r="F685">
        <v>122825000</v>
      </c>
    </row>
    <row r="686" spans="1:6" x14ac:dyDescent="0.3">
      <c r="A686" s="32">
        <v>44896</v>
      </c>
      <c r="B686" t="s">
        <v>6</v>
      </c>
      <c r="C686" t="s">
        <v>43</v>
      </c>
      <c r="D686">
        <v>37</v>
      </c>
      <c r="E686">
        <v>85000</v>
      </c>
      <c r="F686">
        <v>3145000</v>
      </c>
    </row>
    <row r="687" spans="1:6" x14ac:dyDescent="0.3">
      <c r="A687" s="32">
        <v>44896</v>
      </c>
      <c r="B687" t="s">
        <v>6</v>
      </c>
      <c r="C687" t="s">
        <v>57</v>
      </c>
      <c r="D687">
        <v>780</v>
      </c>
      <c r="E687">
        <v>85000</v>
      </c>
      <c r="F687">
        <v>66300000</v>
      </c>
    </row>
    <row r="688" spans="1:6" x14ac:dyDescent="0.3">
      <c r="A688" s="32">
        <v>44896</v>
      </c>
      <c r="B688" t="s">
        <v>6</v>
      </c>
      <c r="C688" t="s">
        <v>56</v>
      </c>
      <c r="D688">
        <v>966</v>
      </c>
      <c r="E688">
        <v>85000</v>
      </c>
      <c r="F688">
        <v>82110000</v>
      </c>
    </row>
    <row r="689" spans="1:6" x14ac:dyDescent="0.3">
      <c r="A689" s="32">
        <v>44896</v>
      </c>
      <c r="B689" t="s">
        <v>6</v>
      </c>
      <c r="C689" t="s">
        <v>55</v>
      </c>
      <c r="D689">
        <v>668</v>
      </c>
      <c r="E689">
        <v>85000</v>
      </c>
      <c r="F689">
        <v>56780000</v>
      </c>
    </row>
    <row r="690" spans="1:6" x14ac:dyDescent="0.3">
      <c r="A690" s="32">
        <v>44896</v>
      </c>
      <c r="B690" t="s">
        <v>6</v>
      </c>
      <c r="C690" t="s">
        <v>42</v>
      </c>
      <c r="D690">
        <v>5557</v>
      </c>
      <c r="E690">
        <v>85000</v>
      </c>
      <c r="F690">
        <v>472345000</v>
      </c>
    </row>
    <row r="691" spans="1:6" x14ac:dyDescent="0.3">
      <c r="A691" s="32">
        <v>45261</v>
      </c>
      <c r="B691" t="s">
        <v>6</v>
      </c>
      <c r="C691" t="s">
        <v>54</v>
      </c>
      <c r="D691">
        <v>30588</v>
      </c>
      <c r="E691">
        <v>85000</v>
      </c>
      <c r="F691">
        <v>2599980000</v>
      </c>
    </row>
    <row r="692" spans="1:6" x14ac:dyDescent="0.3">
      <c r="A692" s="32">
        <v>45261</v>
      </c>
      <c r="B692" t="s">
        <v>6</v>
      </c>
      <c r="C692" t="s">
        <v>53</v>
      </c>
      <c r="D692">
        <v>12171</v>
      </c>
      <c r="E692">
        <v>85000</v>
      </c>
      <c r="F692">
        <v>1034535000</v>
      </c>
    </row>
    <row r="693" spans="1:6" x14ac:dyDescent="0.3">
      <c r="A693" s="32">
        <v>45261</v>
      </c>
      <c r="B693" t="s">
        <v>6</v>
      </c>
      <c r="C693" t="s">
        <v>52</v>
      </c>
      <c r="D693">
        <v>6471</v>
      </c>
      <c r="E693">
        <v>85000</v>
      </c>
      <c r="F693">
        <v>550035000</v>
      </c>
    </row>
    <row r="694" spans="1:6" x14ac:dyDescent="0.3">
      <c r="A694" s="32">
        <v>45261</v>
      </c>
      <c r="B694" t="s">
        <v>6</v>
      </c>
      <c r="C694" t="s">
        <v>51</v>
      </c>
      <c r="D694">
        <v>10292</v>
      </c>
      <c r="E694">
        <v>85000</v>
      </c>
      <c r="F694">
        <v>874820000</v>
      </c>
    </row>
    <row r="695" spans="1:6" x14ac:dyDescent="0.3">
      <c r="A695" s="32">
        <v>45261</v>
      </c>
      <c r="B695" t="s">
        <v>6</v>
      </c>
      <c r="C695" t="s">
        <v>50</v>
      </c>
      <c r="D695">
        <v>3309</v>
      </c>
      <c r="E695">
        <v>85000</v>
      </c>
      <c r="F695">
        <v>281265000</v>
      </c>
    </row>
    <row r="696" spans="1:6" x14ac:dyDescent="0.3">
      <c r="A696" s="32">
        <v>45261</v>
      </c>
      <c r="B696" t="s">
        <v>6</v>
      </c>
      <c r="C696" t="s">
        <v>49</v>
      </c>
      <c r="D696">
        <v>953</v>
      </c>
      <c r="E696">
        <v>85000</v>
      </c>
      <c r="F696">
        <v>81005000</v>
      </c>
    </row>
    <row r="697" spans="1:6" x14ac:dyDescent="0.3">
      <c r="A697" s="32">
        <v>45261</v>
      </c>
      <c r="B697" t="s">
        <v>6</v>
      </c>
      <c r="C697" t="s">
        <v>48</v>
      </c>
      <c r="D697">
        <v>545</v>
      </c>
      <c r="E697">
        <v>85000</v>
      </c>
      <c r="F697">
        <v>46325000</v>
      </c>
    </row>
    <row r="698" spans="1:6" x14ac:dyDescent="0.3">
      <c r="A698" s="32">
        <v>45261</v>
      </c>
      <c r="B698" t="s">
        <v>6</v>
      </c>
      <c r="C698" t="s">
        <v>47</v>
      </c>
      <c r="D698">
        <v>700</v>
      </c>
      <c r="E698">
        <v>85000</v>
      </c>
      <c r="F698">
        <v>59500000</v>
      </c>
    </row>
    <row r="699" spans="1:6" x14ac:dyDescent="0.3">
      <c r="A699" s="32">
        <v>45261</v>
      </c>
      <c r="B699" t="s">
        <v>6</v>
      </c>
      <c r="C699" t="s">
        <v>46</v>
      </c>
      <c r="D699">
        <v>1200</v>
      </c>
      <c r="E699">
        <v>85000</v>
      </c>
      <c r="F699">
        <v>102000000</v>
      </c>
    </row>
    <row r="700" spans="1:6" x14ac:dyDescent="0.3">
      <c r="A700" s="32">
        <v>45261</v>
      </c>
      <c r="B700" t="s">
        <v>6</v>
      </c>
      <c r="C700" t="s">
        <v>45</v>
      </c>
      <c r="D700">
        <v>241</v>
      </c>
      <c r="E700">
        <v>85000</v>
      </c>
      <c r="F700">
        <v>20485000</v>
      </c>
    </row>
    <row r="701" spans="1:6" x14ac:dyDescent="0.3">
      <c r="A701" s="32">
        <v>45261</v>
      </c>
      <c r="B701" t="s">
        <v>6</v>
      </c>
      <c r="C701" t="s">
        <v>44</v>
      </c>
      <c r="D701">
        <v>660</v>
      </c>
      <c r="E701">
        <v>85000</v>
      </c>
      <c r="F701">
        <v>56100000</v>
      </c>
    </row>
    <row r="702" spans="1:6" x14ac:dyDescent="0.3">
      <c r="A702" s="32">
        <v>45261</v>
      </c>
      <c r="B702" t="s">
        <v>6</v>
      </c>
      <c r="C702" t="s">
        <v>43</v>
      </c>
      <c r="D702">
        <v>673</v>
      </c>
      <c r="E702">
        <v>85000</v>
      </c>
      <c r="F702">
        <v>57205000</v>
      </c>
    </row>
    <row r="703" spans="1:6" x14ac:dyDescent="0.3">
      <c r="A703" s="32">
        <v>45261</v>
      </c>
      <c r="B703" t="s">
        <v>6</v>
      </c>
      <c r="C703" t="s">
        <v>42</v>
      </c>
      <c r="D703">
        <v>7691</v>
      </c>
      <c r="E703">
        <v>85000</v>
      </c>
      <c r="F703">
        <v>653735000</v>
      </c>
    </row>
    <row r="704" spans="1:6" x14ac:dyDescent="0.3">
      <c r="A704" s="32">
        <v>44562</v>
      </c>
      <c r="B704" t="s">
        <v>6</v>
      </c>
      <c r="C704" t="s">
        <v>48</v>
      </c>
      <c r="D704">
        <v>8238</v>
      </c>
      <c r="E704">
        <v>85000</v>
      </c>
      <c r="F704">
        <v>700230000</v>
      </c>
    </row>
    <row r="705" spans="1:6" x14ac:dyDescent="0.3">
      <c r="A705" s="32">
        <v>44562</v>
      </c>
      <c r="B705" t="s">
        <v>6</v>
      </c>
      <c r="C705" t="s">
        <v>49</v>
      </c>
      <c r="D705">
        <v>5737</v>
      </c>
      <c r="E705">
        <v>85000</v>
      </c>
      <c r="F705">
        <v>487645000</v>
      </c>
    </row>
    <row r="706" spans="1:6" x14ac:dyDescent="0.3">
      <c r="A706" s="32">
        <v>44562</v>
      </c>
      <c r="B706" t="s">
        <v>6</v>
      </c>
      <c r="C706" t="s">
        <v>50</v>
      </c>
      <c r="D706">
        <v>4366</v>
      </c>
      <c r="E706">
        <v>85000</v>
      </c>
      <c r="F706">
        <v>371110000</v>
      </c>
    </row>
    <row r="707" spans="1:6" x14ac:dyDescent="0.3">
      <c r="A707" s="32">
        <v>44562</v>
      </c>
      <c r="B707" t="s">
        <v>6</v>
      </c>
      <c r="C707" t="s">
        <v>52</v>
      </c>
      <c r="D707">
        <v>1881</v>
      </c>
      <c r="E707">
        <v>85000</v>
      </c>
      <c r="F707">
        <v>159885000</v>
      </c>
    </row>
    <row r="708" spans="1:6" x14ac:dyDescent="0.3">
      <c r="A708" s="32">
        <v>44562</v>
      </c>
      <c r="B708" t="s">
        <v>6</v>
      </c>
      <c r="C708" t="s">
        <v>57</v>
      </c>
      <c r="D708">
        <v>1691</v>
      </c>
      <c r="E708">
        <v>85000</v>
      </c>
      <c r="F708">
        <v>143735000</v>
      </c>
    </row>
    <row r="709" spans="1:6" x14ac:dyDescent="0.3">
      <c r="A709" s="32">
        <v>44562</v>
      </c>
      <c r="B709" t="s">
        <v>6</v>
      </c>
      <c r="C709" t="s">
        <v>54</v>
      </c>
      <c r="D709">
        <v>1107</v>
      </c>
      <c r="E709">
        <v>85000</v>
      </c>
      <c r="F709">
        <v>94095000</v>
      </c>
    </row>
    <row r="710" spans="1:6" x14ac:dyDescent="0.3">
      <c r="A710" s="32">
        <v>44562</v>
      </c>
      <c r="B710" t="s">
        <v>6</v>
      </c>
      <c r="C710" t="s">
        <v>53</v>
      </c>
      <c r="D710">
        <v>1155</v>
      </c>
      <c r="E710">
        <v>85000</v>
      </c>
      <c r="F710">
        <v>98175000</v>
      </c>
    </row>
    <row r="711" spans="1:6" x14ac:dyDescent="0.3">
      <c r="A711" s="32">
        <v>44562</v>
      </c>
      <c r="B711" t="s">
        <v>6</v>
      </c>
      <c r="C711" t="s">
        <v>43</v>
      </c>
      <c r="D711">
        <v>673</v>
      </c>
      <c r="E711">
        <v>85000</v>
      </c>
      <c r="F711">
        <v>57205000</v>
      </c>
    </row>
    <row r="712" spans="1:6" x14ac:dyDescent="0.3">
      <c r="A712" s="32">
        <v>44562</v>
      </c>
      <c r="B712" t="s">
        <v>6</v>
      </c>
      <c r="C712" t="s">
        <v>51</v>
      </c>
      <c r="D712">
        <v>612</v>
      </c>
      <c r="E712">
        <v>85000</v>
      </c>
      <c r="F712">
        <v>52020000</v>
      </c>
    </row>
    <row r="713" spans="1:6" x14ac:dyDescent="0.3">
      <c r="A713" s="32">
        <v>44562</v>
      </c>
      <c r="B713" t="s">
        <v>6</v>
      </c>
      <c r="C713" t="s">
        <v>56</v>
      </c>
      <c r="D713">
        <v>1062</v>
      </c>
      <c r="E713">
        <v>85000</v>
      </c>
      <c r="F713">
        <v>90270000</v>
      </c>
    </row>
    <row r="714" spans="1:6" x14ac:dyDescent="0.3">
      <c r="A714" s="32">
        <v>44562</v>
      </c>
      <c r="B714" t="s">
        <v>6</v>
      </c>
      <c r="C714" t="s">
        <v>55</v>
      </c>
      <c r="D714">
        <v>535</v>
      </c>
      <c r="E714">
        <v>85000</v>
      </c>
      <c r="F714">
        <v>45475000</v>
      </c>
    </row>
    <row r="715" spans="1:6" x14ac:dyDescent="0.3">
      <c r="A715" s="32">
        <v>44562</v>
      </c>
      <c r="B715" t="s">
        <v>6</v>
      </c>
      <c r="C715" t="s">
        <v>42</v>
      </c>
      <c r="D715">
        <v>3065</v>
      </c>
      <c r="E715">
        <v>85000</v>
      </c>
      <c r="F715">
        <v>260525000</v>
      </c>
    </row>
    <row r="716" spans="1:6" x14ac:dyDescent="0.3">
      <c r="A716" s="32">
        <v>44927</v>
      </c>
      <c r="B716" t="s">
        <v>6</v>
      </c>
      <c r="C716" t="s">
        <v>54</v>
      </c>
      <c r="D716">
        <v>20148</v>
      </c>
      <c r="E716">
        <v>85000</v>
      </c>
      <c r="F716">
        <v>1712580000</v>
      </c>
    </row>
    <row r="717" spans="1:6" x14ac:dyDescent="0.3">
      <c r="A717" s="32">
        <v>44927</v>
      </c>
      <c r="B717" t="s">
        <v>6</v>
      </c>
      <c r="C717" t="s">
        <v>49</v>
      </c>
      <c r="D717">
        <v>4407</v>
      </c>
      <c r="E717">
        <v>85000</v>
      </c>
      <c r="F717">
        <v>374595000</v>
      </c>
    </row>
    <row r="718" spans="1:6" x14ac:dyDescent="0.3">
      <c r="A718" s="32">
        <v>44927</v>
      </c>
      <c r="B718" t="s">
        <v>6</v>
      </c>
      <c r="C718" t="s">
        <v>48</v>
      </c>
      <c r="D718">
        <v>6399</v>
      </c>
      <c r="E718">
        <v>85000</v>
      </c>
      <c r="F718">
        <v>543915000</v>
      </c>
    </row>
    <row r="719" spans="1:6" x14ac:dyDescent="0.3">
      <c r="A719" s="32">
        <v>44927</v>
      </c>
      <c r="B719" t="s">
        <v>6</v>
      </c>
      <c r="C719" t="s">
        <v>50</v>
      </c>
      <c r="D719">
        <v>4456</v>
      </c>
      <c r="E719">
        <v>85000</v>
      </c>
      <c r="F719">
        <v>378760000</v>
      </c>
    </row>
    <row r="720" spans="1:6" x14ac:dyDescent="0.3">
      <c r="A720" s="32">
        <v>44927</v>
      </c>
      <c r="B720" t="s">
        <v>6</v>
      </c>
      <c r="C720" t="s">
        <v>53</v>
      </c>
      <c r="D720">
        <v>10462</v>
      </c>
      <c r="E720">
        <v>85000</v>
      </c>
      <c r="F720">
        <v>889270000</v>
      </c>
    </row>
    <row r="721" spans="1:6" x14ac:dyDescent="0.3">
      <c r="A721" s="32">
        <v>44927</v>
      </c>
      <c r="B721" t="s">
        <v>6</v>
      </c>
      <c r="C721" t="s">
        <v>52</v>
      </c>
      <c r="D721">
        <v>9224</v>
      </c>
      <c r="E721">
        <v>85000</v>
      </c>
      <c r="F721">
        <v>784040000</v>
      </c>
    </row>
    <row r="722" spans="1:6" x14ac:dyDescent="0.3">
      <c r="A722" s="32">
        <v>44927</v>
      </c>
      <c r="B722" t="s">
        <v>6</v>
      </c>
      <c r="C722" t="s">
        <v>51</v>
      </c>
      <c r="D722">
        <v>2252</v>
      </c>
      <c r="E722">
        <v>85000</v>
      </c>
      <c r="F722">
        <v>191420000</v>
      </c>
    </row>
    <row r="723" spans="1:6" x14ac:dyDescent="0.3">
      <c r="A723" s="32">
        <v>44927</v>
      </c>
      <c r="B723" t="s">
        <v>6</v>
      </c>
      <c r="C723" t="s">
        <v>47</v>
      </c>
      <c r="D723">
        <v>1265</v>
      </c>
      <c r="E723">
        <v>85000</v>
      </c>
      <c r="F723">
        <v>107525000</v>
      </c>
    </row>
    <row r="724" spans="1:6" x14ac:dyDescent="0.3">
      <c r="A724" s="32">
        <v>44927</v>
      </c>
      <c r="B724" t="s">
        <v>6</v>
      </c>
      <c r="C724" t="s">
        <v>43</v>
      </c>
      <c r="D724">
        <v>14</v>
      </c>
      <c r="E724">
        <v>85000</v>
      </c>
      <c r="F724">
        <v>1190000</v>
      </c>
    </row>
    <row r="725" spans="1:6" x14ac:dyDescent="0.3">
      <c r="A725" s="32">
        <v>44927</v>
      </c>
      <c r="B725" t="s">
        <v>6</v>
      </c>
      <c r="C725" t="s">
        <v>57</v>
      </c>
      <c r="D725">
        <v>717</v>
      </c>
      <c r="E725">
        <v>85000</v>
      </c>
      <c r="F725">
        <v>60945000</v>
      </c>
    </row>
    <row r="726" spans="1:6" x14ac:dyDescent="0.3">
      <c r="A726" s="32">
        <v>44927</v>
      </c>
      <c r="B726" t="s">
        <v>6</v>
      </c>
      <c r="C726" t="s">
        <v>56</v>
      </c>
      <c r="D726">
        <v>571</v>
      </c>
      <c r="E726">
        <v>85000</v>
      </c>
      <c r="F726">
        <v>48535000</v>
      </c>
    </row>
    <row r="727" spans="1:6" x14ac:dyDescent="0.3">
      <c r="A727" s="32">
        <v>44927</v>
      </c>
      <c r="B727" t="s">
        <v>6</v>
      </c>
      <c r="C727" t="s">
        <v>55</v>
      </c>
      <c r="D727">
        <v>522</v>
      </c>
      <c r="E727">
        <v>85000</v>
      </c>
      <c r="F727">
        <v>44370000</v>
      </c>
    </row>
    <row r="728" spans="1:6" x14ac:dyDescent="0.3">
      <c r="A728" s="32">
        <v>44927</v>
      </c>
      <c r="B728" t="s">
        <v>6</v>
      </c>
      <c r="C728" t="s">
        <v>42</v>
      </c>
      <c r="D728">
        <v>4241</v>
      </c>
      <c r="E728">
        <v>85000</v>
      </c>
      <c r="F728">
        <v>360485000</v>
      </c>
    </row>
    <row r="729" spans="1:6" x14ac:dyDescent="0.3">
      <c r="A729" s="32">
        <v>45292</v>
      </c>
      <c r="B729" t="s">
        <v>6</v>
      </c>
      <c r="C729" t="s">
        <v>54</v>
      </c>
      <c r="D729">
        <v>32275</v>
      </c>
      <c r="E729">
        <v>85000</v>
      </c>
      <c r="F729">
        <v>2743375000</v>
      </c>
    </row>
    <row r="730" spans="1:6" x14ac:dyDescent="0.3">
      <c r="A730" s="32">
        <v>45292</v>
      </c>
      <c r="B730" t="s">
        <v>6</v>
      </c>
      <c r="C730" t="s">
        <v>53</v>
      </c>
      <c r="D730">
        <v>15153</v>
      </c>
      <c r="E730">
        <v>85000</v>
      </c>
      <c r="F730">
        <v>1288005000</v>
      </c>
    </row>
    <row r="731" spans="1:6" x14ac:dyDescent="0.3">
      <c r="A731" s="32">
        <v>45292</v>
      </c>
      <c r="B731" t="s">
        <v>6</v>
      </c>
      <c r="C731" t="s">
        <v>52</v>
      </c>
      <c r="D731">
        <v>9244</v>
      </c>
      <c r="E731">
        <v>85000</v>
      </c>
      <c r="F731">
        <v>785740000</v>
      </c>
    </row>
    <row r="732" spans="1:6" x14ac:dyDescent="0.3">
      <c r="A732" s="32">
        <v>45292</v>
      </c>
      <c r="B732" t="s">
        <v>6</v>
      </c>
      <c r="C732" t="s">
        <v>51</v>
      </c>
      <c r="D732">
        <v>10753</v>
      </c>
      <c r="E732">
        <v>85000</v>
      </c>
      <c r="F732">
        <v>914005000</v>
      </c>
    </row>
    <row r="733" spans="1:6" x14ac:dyDescent="0.3">
      <c r="A733" s="32">
        <v>45292</v>
      </c>
      <c r="B733" t="s">
        <v>6</v>
      </c>
      <c r="C733" t="s">
        <v>50</v>
      </c>
      <c r="D733">
        <v>2505</v>
      </c>
      <c r="E733">
        <v>85000</v>
      </c>
      <c r="F733">
        <v>212925000</v>
      </c>
    </row>
    <row r="734" spans="1:6" x14ac:dyDescent="0.3">
      <c r="A734" s="32">
        <v>45292</v>
      </c>
      <c r="B734" t="s">
        <v>6</v>
      </c>
      <c r="C734" t="s">
        <v>49</v>
      </c>
      <c r="D734">
        <v>675</v>
      </c>
      <c r="E734">
        <v>85000</v>
      </c>
      <c r="F734">
        <v>57375000</v>
      </c>
    </row>
    <row r="735" spans="1:6" x14ac:dyDescent="0.3">
      <c r="A735" s="32">
        <v>45292</v>
      </c>
      <c r="B735" t="s">
        <v>6</v>
      </c>
      <c r="C735" t="s">
        <v>48</v>
      </c>
      <c r="D735">
        <v>413</v>
      </c>
      <c r="E735">
        <v>85000</v>
      </c>
      <c r="F735">
        <v>35105000</v>
      </c>
    </row>
    <row r="736" spans="1:6" x14ac:dyDescent="0.3">
      <c r="A736" s="32">
        <v>45292</v>
      </c>
      <c r="B736" t="s">
        <v>6</v>
      </c>
      <c r="C736" t="s">
        <v>47</v>
      </c>
      <c r="D736">
        <v>574</v>
      </c>
      <c r="E736">
        <v>85000</v>
      </c>
      <c r="F736">
        <v>48790000</v>
      </c>
    </row>
    <row r="737" spans="1:6" x14ac:dyDescent="0.3">
      <c r="A737" s="32">
        <v>45292</v>
      </c>
      <c r="B737" t="s">
        <v>6</v>
      </c>
      <c r="C737" t="s">
        <v>46</v>
      </c>
      <c r="D737">
        <v>1469</v>
      </c>
      <c r="E737">
        <v>85000</v>
      </c>
      <c r="F737">
        <v>124865000</v>
      </c>
    </row>
    <row r="738" spans="1:6" x14ac:dyDescent="0.3">
      <c r="A738" s="32">
        <v>45292</v>
      </c>
      <c r="B738" t="s">
        <v>6</v>
      </c>
      <c r="C738" t="s">
        <v>45</v>
      </c>
      <c r="D738">
        <v>284</v>
      </c>
      <c r="E738">
        <v>85000</v>
      </c>
      <c r="F738">
        <v>24140000</v>
      </c>
    </row>
    <row r="739" spans="1:6" x14ac:dyDescent="0.3">
      <c r="A739" s="32">
        <v>45292</v>
      </c>
      <c r="B739" t="s">
        <v>6</v>
      </c>
      <c r="C739" t="s">
        <v>44</v>
      </c>
      <c r="D739">
        <v>810</v>
      </c>
      <c r="E739">
        <v>85000</v>
      </c>
      <c r="F739">
        <v>68850000</v>
      </c>
    </row>
    <row r="740" spans="1:6" x14ac:dyDescent="0.3">
      <c r="A740" s="32">
        <v>45292</v>
      </c>
      <c r="B740" t="s">
        <v>6</v>
      </c>
      <c r="C740" t="s">
        <v>43</v>
      </c>
      <c r="D740">
        <v>524</v>
      </c>
      <c r="E740">
        <v>85000</v>
      </c>
      <c r="F740">
        <v>44540000</v>
      </c>
    </row>
    <row r="741" spans="1:6" x14ac:dyDescent="0.3">
      <c r="A741" s="32">
        <v>45292</v>
      </c>
      <c r="B741" t="s">
        <v>6</v>
      </c>
      <c r="C741" t="s">
        <v>42</v>
      </c>
      <c r="D741">
        <v>6664</v>
      </c>
      <c r="E741">
        <v>85000</v>
      </c>
      <c r="F741">
        <v>566440000</v>
      </c>
    </row>
    <row r="742" spans="1:6" x14ac:dyDescent="0.3">
      <c r="A742" s="32">
        <v>44593</v>
      </c>
      <c r="B742" t="s">
        <v>6</v>
      </c>
      <c r="C742" t="s">
        <v>48</v>
      </c>
      <c r="D742">
        <v>7773</v>
      </c>
      <c r="E742">
        <v>85000</v>
      </c>
      <c r="F742">
        <v>660705000</v>
      </c>
    </row>
    <row r="743" spans="1:6" x14ac:dyDescent="0.3">
      <c r="A743" s="32">
        <v>44593</v>
      </c>
      <c r="B743" t="s">
        <v>6</v>
      </c>
      <c r="C743" t="s">
        <v>49</v>
      </c>
      <c r="D743">
        <v>6122</v>
      </c>
      <c r="E743">
        <v>85000</v>
      </c>
      <c r="F743">
        <v>520370000</v>
      </c>
    </row>
    <row r="744" spans="1:6" x14ac:dyDescent="0.3">
      <c r="A744" s="32">
        <v>44593</v>
      </c>
      <c r="B744" t="s">
        <v>6</v>
      </c>
      <c r="C744" t="s">
        <v>50</v>
      </c>
      <c r="D744">
        <v>4431</v>
      </c>
      <c r="E744">
        <v>85000</v>
      </c>
      <c r="F744">
        <v>376635000</v>
      </c>
    </row>
    <row r="745" spans="1:6" x14ac:dyDescent="0.3">
      <c r="A745" s="32">
        <v>44593</v>
      </c>
      <c r="B745" t="s">
        <v>6</v>
      </c>
      <c r="C745" t="s">
        <v>52</v>
      </c>
      <c r="D745">
        <v>2232</v>
      </c>
      <c r="E745">
        <v>85000</v>
      </c>
      <c r="F745">
        <v>189720000</v>
      </c>
    </row>
    <row r="746" spans="1:6" x14ac:dyDescent="0.3">
      <c r="A746" s="32">
        <v>44593</v>
      </c>
      <c r="B746" t="s">
        <v>6</v>
      </c>
      <c r="C746" t="s">
        <v>57</v>
      </c>
      <c r="D746">
        <v>1428</v>
      </c>
      <c r="E746">
        <v>85000</v>
      </c>
      <c r="F746">
        <v>121380000</v>
      </c>
    </row>
    <row r="747" spans="1:6" x14ac:dyDescent="0.3">
      <c r="A747" s="32">
        <v>44593</v>
      </c>
      <c r="B747" t="s">
        <v>6</v>
      </c>
      <c r="C747" t="s">
        <v>54</v>
      </c>
      <c r="D747">
        <v>3911</v>
      </c>
      <c r="E747">
        <v>85000</v>
      </c>
      <c r="F747">
        <v>332435000</v>
      </c>
    </row>
    <row r="748" spans="1:6" x14ac:dyDescent="0.3">
      <c r="A748" s="32">
        <v>44593</v>
      </c>
      <c r="B748" t="s">
        <v>6</v>
      </c>
      <c r="C748" t="s">
        <v>53</v>
      </c>
      <c r="D748">
        <v>1560</v>
      </c>
      <c r="E748">
        <v>85000</v>
      </c>
      <c r="F748">
        <v>132600000</v>
      </c>
    </row>
    <row r="749" spans="1:6" x14ac:dyDescent="0.3">
      <c r="A749" s="32">
        <v>44593</v>
      </c>
      <c r="B749" t="s">
        <v>6</v>
      </c>
      <c r="C749" t="s">
        <v>43</v>
      </c>
      <c r="D749">
        <v>1128</v>
      </c>
      <c r="E749">
        <v>85000</v>
      </c>
      <c r="F749">
        <v>95880000</v>
      </c>
    </row>
    <row r="750" spans="1:6" x14ac:dyDescent="0.3">
      <c r="A750" s="32">
        <v>44593</v>
      </c>
      <c r="B750" t="s">
        <v>6</v>
      </c>
      <c r="C750" t="s">
        <v>51</v>
      </c>
      <c r="D750">
        <v>1372</v>
      </c>
      <c r="E750">
        <v>85000</v>
      </c>
      <c r="F750">
        <v>116620000</v>
      </c>
    </row>
    <row r="751" spans="1:6" x14ac:dyDescent="0.3">
      <c r="A751" s="32">
        <v>44593</v>
      </c>
      <c r="B751" t="s">
        <v>6</v>
      </c>
      <c r="C751" t="s">
        <v>56</v>
      </c>
      <c r="D751">
        <v>1149</v>
      </c>
      <c r="E751">
        <v>85000</v>
      </c>
      <c r="F751">
        <v>97665000</v>
      </c>
    </row>
    <row r="752" spans="1:6" x14ac:dyDescent="0.3">
      <c r="A752" s="32">
        <v>44593</v>
      </c>
      <c r="B752" t="s">
        <v>6</v>
      </c>
      <c r="C752" t="s">
        <v>55</v>
      </c>
      <c r="D752">
        <v>583</v>
      </c>
      <c r="E752">
        <v>85000</v>
      </c>
      <c r="F752">
        <v>49555000</v>
      </c>
    </row>
    <row r="753" spans="1:6" x14ac:dyDescent="0.3">
      <c r="A753" s="32">
        <v>44593</v>
      </c>
      <c r="B753" t="s">
        <v>6</v>
      </c>
      <c r="C753" t="s">
        <v>42</v>
      </c>
      <c r="D753">
        <v>4033</v>
      </c>
      <c r="E753">
        <v>85000</v>
      </c>
      <c r="F753">
        <v>342805000</v>
      </c>
    </row>
    <row r="754" spans="1:6" x14ac:dyDescent="0.3">
      <c r="A754" s="32">
        <v>44958</v>
      </c>
      <c r="B754" t="s">
        <v>6</v>
      </c>
      <c r="C754" t="s">
        <v>54</v>
      </c>
      <c r="D754">
        <v>17762</v>
      </c>
      <c r="E754">
        <v>85000</v>
      </c>
      <c r="F754">
        <v>1509770000</v>
      </c>
    </row>
    <row r="755" spans="1:6" x14ac:dyDescent="0.3">
      <c r="A755" s="32">
        <v>44958</v>
      </c>
      <c r="B755" t="s">
        <v>6</v>
      </c>
      <c r="C755" t="s">
        <v>49</v>
      </c>
      <c r="D755">
        <v>3848</v>
      </c>
      <c r="E755">
        <v>85000</v>
      </c>
      <c r="F755">
        <v>327080000</v>
      </c>
    </row>
    <row r="756" spans="1:6" x14ac:dyDescent="0.3">
      <c r="A756" s="32">
        <v>44958</v>
      </c>
      <c r="B756" t="s">
        <v>6</v>
      </c>
      <c r="C756" t="s">
        <v>48</v>
      </c>
      <c r="D756">
        <v>5863</v>
      </c>
      <c r="E756">
        <v>85000</v>
      </c>
      <c r="F756">
        <v>498355000</v>
      </c>
    </row>
    <row r="757" spans="1:6" x14ac:dyDescent="0.3">
      <c r="A757" s="32">
        <v>44958</v>
      </c>
      <c r="B757" t="s">
        <v>6</v>
      </c>
      <c r="C757" t="s">
        <v>50</v>
      </c>
      <c r="D757">
        <v>6003</v>
      </c>
      <c r="E757">
        <v>85000</v>
      </c>
      <c r="F757">
        <v>510255000</v>
      </c>
    </row>
    <row r="758" spans="1:6" x14ac:dyDescent="0.3">
      <c r="A758" s="32">
        <v>44958</v>
      </c>
      <c r="B758" t="s">
        <v>6</v>
      </c>
      <c r="C758" t="s">
        <v>53</v>
      </c>
      <c r="D758">
        <v>12671</v>
      </c>
      <c r="E758">
        <v>85000</v>
      </c>
      <c r="F758">
        <v>1077035000</v>
      </c>
    </row>
    <row r="759" spans="1:6" x14ac:dyDescent="0.3">
      <c r="A759" s="32">
        <v>44958</v>
      </c>
      <c r="B759" t="s">
        <v>6</v>
      </c>
      <c r="C759" t="s">
        <v>52</v>
      </c>
      <c r="D759">
        <v>10069</v>
      </c>
      <c r="E759">
        <v>85000</v>
      </c>
      <c r="F759">
        <v>855865000</v>
      </c>
    </row>
    <row r="760" spans="1:6" x14ac:dyDescent="0.3">
      <c r="A760" s="32">
        <v>44958</v>
      </c>
      <c r="B760" t="s">
        <v>6</v>
      </c>
      <c r="C760" t="s">
        <v>51</v>
      </c>
      <c r="D760">
        <v>2537</v>
      </c>
      <c r="E760">
        <v>85000</v>
      </c>
      <c r="F760">
        <v>215645000</v>
      </c>
    </row>
    <row r="761" spans="1:6" x14ac:dyDescent="0.3">
      <c r="A761" s="32">
        <v>44958</v>
      </c>
      <c r="B761" t="s">
        <v>6</v>
      </c>
      <c r="C761" t="s">
        <v>47</v>
      </c>
      <c r="D761">
        <v>1232</v>
      </c>
      <c r="E761">
        <v>85000</v>
      </c>
      <c r="F761">
        <v>104720000</v>
      </c>
    </row>
    <row r="762" spans="1:6" x14ac:dyDescent="0.3">
      <c r="A762" s="32">
        <v>44958</v>
      </c>
      <c r="B762" t="s">
        <v>6</v>
      </c>
      <c r="C762" t="s">
        <v>43</v>
      </c>
      <c r="D762">
        <v>79</v>
      </c>
      <c r="E762">
        <v>85000</v>
      </c>
      <c r="F762">
        <v>6715000</v>
      </c>
    </row>
    <row r="763" spans="1:6" x14ac:dyDescent="0.3">
      <c r="A763" s="32">
        <v>44958</v>
      </c>
      <c r="B763" t="s">
        <v>6</v>
      </c>
      <c r="C763" t="s">
        <v>57</v>
      </c>
      <c r="D763">
        <v>488</v>
      </c>
      <c r="E763">
        <v>85000</v>
      </c>
      <c r="F763">
        <v>41480000</v>
      </c>
    </row>
    <row r="764" spans="1:6" x14ac:dyDescent="0.3">
      <c r="A764" s="32">
        <v>44958</v>
      </c>
      <c r="B764" t="s">
        <v>6</v>
      </c>
      <c r="C764" t="s">
        <v>56</v>
      </c>
      <c r="D764">
        <v>337</v>
      </c>
      <c r="E764">
        <v>85000</v>
      </c>
      <c r="F764">
        <v>28645000</v>
      </c>
    </row>
    <row r="765" spans="1:6" x14ac:dyDescent="0.3">
      <c r="A765" s="32">
        <v>44958</v>
      </c>
      <c r="B765" t="s">
        <v>6</v>
      </c>
      <c r="C765" t="s">
        <v>55</v>
      </c>
      <c r="D765">
        <v>308</v>
      </c>
      <c r="E765">
        <v>85000</v>
      </c>
      <c r="F765">
        <v>26180000</v>
      </c>
    </row>
    <row r="766" spans="1:6" x14ac:dyDescent="0.3">
      <c r="A766" s="32">
        <v>44958</v>
      </c>
      <c r="B766" t="s">
        <v>6</v>
      </c>
      <c r="C766" t="s">
        <v>42</v>
      </c>
      <c r="D766">
        <v>4874</v>
      </c>
      <c r="E766">
        <v>85000</v>
      </c>
      <c r="F766">
        <v>414290000</v>
      </c>
    </row>
    <row r="767" spans="1:6" x14ac:dyDescent="0.3">
      <c r="A767" s="32">
        <v>45323</v>
      </c>
      <c r="B767" t="s">
        <v>6</v>
      </c>
      <c r="C767" t="s">
        <v>54</v>
      </c>
      <c r="D767">
        <v>33967</v>
      </c>
      <c r="E767">
        <v>85000</v>
      </c>
      <c r="F767">
        <v>2887195000</v>
      </c>
    </row>
    <row r="768" spans="1:6" x14ac:dyDescent="0.3">
      <c r="A768" s="32">
        <v>45323</v>
      </c>
      <c r="B768" t="s">
        <v>6</v>
      </c>
      <c r="C768" t="s">
        <v>53</v>
      </c>
      <c r="D768">
        <v>14431</v>
      </c>
      <c r="E768">
        <v>85000</v>
      </c>
      <c r="F768">
        <v>1226635000</v>
      </c>
    </row>
    <row r="769" spans="1:6" x14ac:dyDescent="0.3">
      <c r="A769" s="32">
        <v>45323</v>
      </c>
      <c r="B769" t="s">
        <v>6</v>
      </c>
      <c r="C769" t="s">
        <v>52</v>
      </c>
      <c r="D769">
        <v>8957</v>
      </c>
      <c r="E769">
        <v>85000</v>
      </c>
      <c r="F769">
        <v>761345000</v>
      </c>
    </row>
    <row r="770" spans="1:6" x14ac:dyDescent="0.3">
      <c r="A770" s="32">
        <v>45323</v>
      </c>
      <c r="B770" t="s">
        <v>6</v>
      </c>
      <c r="C770" t="s">
        <v>51</v>
      </c>
      <c r="D770">
        <v>11603</v>
      </c>
      <c r="E770">
        <v>85000</v>
      </c>
      <c r="F770">
        <v>986255000</v>
      </c>
    </row>
    <row r="771" spans="1:6" x14ac:dyDescent="0.3">
      <c r="A771" s="32">
        <v>45323</v>
      </c>
      <c r="B771" t="s">
        <v>6</v>
      </c>
      <c r="C771" t="s">
        <v>50</v>
      </c>
      <c r="D771">
        <v>2577</v>
      </c>
      <c r="E771">
        <v>85000</v>
      </c>
      <c r="F771">
        <v>219045000</v>
      </c>
    </row>
    <row r="772" spans="1:6" x14ac:dyDescent="0.3">
      <c r="A772" s="32">
        <v>45323</v>
      </c>
      <c r="B772" t="s">
        <v>6</v>
      </c>
      <c r="C772" t="s">
        <v>49</v>
      </c>
      <c r="D772">
        <v>652</v>
      </c>
      <c r="E772">
        <v>85000</v>
      </c>
      <c r="F772">
        <v>55420000</v>
      </c>
    </row>
    <row r="773" spans="1:6" x14ac:dyDescent="0.3">
      <c r="A773" s="32">
        <v>45323</v>
      </c>
      <c r="B773" t="s">
        <v>6</v>
      </c>
      <c r="C773" t="s">
        <v>48</v>
      </c>
      <c r="D773">
        <v>323</v>
      </c>
      <c r="E773">
        <v>85000</v>
      </c>
      <c r="F773">
        <v>27455000</v>
      </c>
    </row>
    <row r="774" spans="1:6" x14ac:dyDescent="0.3">
      <c r="A774" s="32">
        <v>45323</v>
      </c>
      <c r="B774" t="s">
        <v>6</v>
      </c>
      <c r="C774" t="s">
        <v>47</v>
      </c>
      <c r="D774">
        <v>649</v>
      </c>
      <c r="E774">
        <v>85000</v>
      </c>
      <c r="F774">
        <v>55165000</v>
      </c>
    </row>
    <row r="775" spans="1:6" x14ac:dyDescent="0.3">
      <c r="A775" s="32">
        <v>45323</v>
      </c>
      <c r="B775" t="s">
        <v>6</v>
      </c>
      <c r="C775" t="s">
        <v>46</v>
      </c>
      <c r="D775">
        <v>1334</v>
      </c>
      <c r="E775">
        <v>85000</v>
      </c>
      <c r="F775">
        <v>113390000</v>
      </c>
    </row>
    <row r="776" spans="1:6" x14ac:dyDescent="0.3">
      <c r="A776" s="32">
        <v>45323</v>
      </c>
      <c r="B776" t="s">
        <v>6</v>
      </c>
      <c r="C776" t="s">
        <v>45</v>
      </c>
      <c r="D776">
        <v>219</v>
      </c>
      <c r="E776">
        <v>85000</v>
      </c>
      <c r="F776">
        <v>18615000</v>
      </c>
    </row>
    <row r="777" spans="1:6" x14ac:dyDescent="0.3">
      <c r="A777" s="32">
        <v>45323</v>
      </c>
      <c r="B777" t="s">
        <v>6</v>
      </c>
      <c r="C777" t="s">
        <v>44</v>
      </c>
      <c r="D777">
        <v>624</v>
      </c>
      <c r="E777">
        <v>85000</v>
      </c>
      <c r="F777">
        <v>53040000</v>
      </c>
    </row>
    <row r="778" spans="1:6" x14ac:dyDescent="0.3">
      <c r="A778" s="32">
        <v>45323</v>
      </c>
      <c r="B778" t="s">
        <v>6</v>
      </c>
      <c r="C778" t="s">
        <v>43</v>
      </c>
      <c r="D778">
        <v>473</v>
      </c>
      <c r="E778">
        <v>85000</v>
      </c>
      <c r="F778">
        <v>40205000</v>
      </c>
    </row>
    <row r="779" spans="1:6" x14ac:dyDescent="0.3">
      <c r="A779" s="32">
        <v>45323</v>
      </c>
      <c r="B779" t="s">
        <v>6</v>
      </c>
      <c r="C779" t="s">
        <v>42</v>
      </c>
      <c r="D779">
        <v>6154</v>
      </c>
      <c r="E779">
        <v>85000</v>
      </c>
      <c r="F779">
        <v>523090000</v>
      </c>
    </row>
    <row r="780" spans="1:6" x14ac:dyDescent="0.3">
      <c r="A780" s="32">
        <v>44621</v>
      </c>
      <c r="B780" t="s">
        <v>6</v>
      </c>
      <c r="C780" t="s">
        <v>48</v>
      </c>
      <c r="D780">
        <v>13652</v>
      </c>
      <c r="E780">
        <v>85000</v>
      </c>
      <c r="F780">
        <v>1160420000</v>
      </c>
    </row>
    <row r="781" spans="1:6" x14ac:dyDescent="0.3">
      <c r="A781" s="32">
        <v>44621</v>
      </c>
      <c r="B781" t="s">
        <v>6</v>
      </c>
      <c r="C781" t="s">
        <v>49</v>
      </c>
      <c r="D781">
        <v>8586</v>
      </c>
      <c r="E781">
        <v>85000</v>
      </c>
      <c r="F781">
        <v>729810000</v>
      </c>
    </row>
    <row r="782" spans="1:6" x14ac:dyDescent="0.3">
      <c r="A782" s="32">
        <v>44621</v>
      </c>
      <c r="B782" t="s">
        <v>6</v>
      </c>
      <c r="C782" t="s">
        <v>50</v>
      </c>
      <c r="D782">
        <v>6666</v>
      </c>
      <c r="E782">
        <v>85000</v>
      </c>
      <c r="F782">
        <v>566610000</v>
      </c>
    </row>
    <row r="783" spans="1:6" x14ac:dyDescent="0.3">
      <c r="A783" s="32">
        <v>44621</v>
      </c>
      <c r="B783" t="s">
        <v>6</v>
      </c>
      <c r="C783" t="s">
        <v>52</v>
      </c>
      <c r="D783">
        <v>2232</v>
      </c>
      <c r="E783">
        <v>85000</v>
      </c>
      <c r="F783">
        <v>189720000</v>
      </c>
    </row>
    <row r="784" spans="1:6" x14ac:dyDescent="0.3">
      <c r="A784" s="32">
        <v>44621</v>
      </c>
      <c r="B784" t="s">
        <v>6</v>
      </c>
      <c r="C784" t="s">
        <v>57</v>
      </c>
      <c r="D784">
        <v>2065</v>
      </c>
      <c r="E784">
        <v>85000</v>
      </c>
      <c r="F784">
        <v>175525000</v>
      </c>
    </row>
    <row r="785" spans="1:6" x14ac:dyDescent="0.3">
      <c r="A785" s="32">
        <v>44621</v>
      </c>
      <c r="B785" t="s">
        <v>6</v>
      </c>
      <c r="C785" t="s">
        <v>54</v>
      </c>
      <c r="D785">
        <v>9143</v>
      </c>
      <c r="E785">
        <v>85000</v>
      </c>
      <c r="F785">
        <v>777155000</v>
      </c>
    </row>
    <row r="786" spans="1:6" x14ac:dyDescent="0.3">
      <c r="A786" s="32">
        <v>44621</v>
      </c>
      <c r="B786" t="s">
        <v>6</v>
      </c>
      <c r="C786" t="s">
        <v>53</v>
      </c>
      <c r="D786">
        <v>2391</v>
      </c>
      <c r="E786">
        <v>85000</v>
      </c>
      <c r="F786">
        <v>203235000</v>
      </c>
    </row>
    <row r="787" spans="1:6" x14ac:dyDescent="0.3">
      <c r="A787" s="32">
        <v>44621</v>
      </c>
      <c r="B787" t="s">
        <v>6</v>
      </c>
      <c r="C787" t="s">
        <v>43</v>
      </c>
      <c r="D787">
        <v>1413</v>
      </c>
      <c r="E787">
        <v>85000</v>
      </c>
      <c r="F787">
        <v>120105000</v>
      </c>
    </row>
    <row r="788" spans="1:6" x14ac:dyDescent="0.3">
      <c r="A788" s="32">
        <v>44621</v>
      </c>
      <c r="B788" t="s">
        <v>6</v>
      </c>
      <c r="C788" t="s">
        <v>51</v>
      </c>
      <c r="D788">
        <v>855</v>
      </c>
      <c r="E788">
        <v>85000</v>
      </c>
      <c r="F788">
        <v>72675000</v>
      </c>
    </row>
    <row r="789" spans="1:6" x14ac:dyDescent="0.3">
      <c r="A789" s="32">
        <v>44621</v>
      </c>
      <c r="B789" t="s">
        <v>6</v>
      </c>
      <c r="C789" t="s">
        <v>56</v>
      </c>
      <c r="D789">
        <v>1013</v>
      </c>
      <c r="E789">
        <v>85000</v>
      </c>
      <c r="F789">
        <v>86105000</v>
      </c>
    </row>
    <row r="790" spans="1:6" x14ac:dyDescent="0.3">
      <c r="A790" s="32">
        <v>44621</v>
      </c>
      <c r="B790" t="s">
        <v>6</v>
      </c>
      <c r="C790" t="s">
        <v>55</v>
      </c>
      <c r="D790">
        <v>1052</v>
      </c>
      <c r="E790">
        <v>85000</v>
      </c>
      <c r="F790">
        <v>89420000</v>
      </c>
    </row>
    <row r="791" spans="1:6" x14ac:dyDescent="0.3">
      <c r="A791" s="32">
        <v>44621</v>
      </c>
      <c r="B791" t="s">
        <v>6</v>
      </c>
      <c r="C791" t="s">
        <v>42</v>
      </c>
      <c r="D791">
        <v>5330</v>
      </c>
      <c r="E791">
        <v>85000</v>
      </c>
      <c r="F791">
        <v>453050000</v>
      </c>
    </row>
    <row r="792" spans="1:6" x14ac:dyDescent="0.3">
      <c r="A792" s="32">
        <v>44986</v>
      </c>
      <c r="B792" t="s">
        <v>6</v>
      </c>
      <c r="C792" t="s">
        <v>54</v>
      </c>
      <c r="D792">
        <v>22398</v>
      </c>
      <c r="E792">
        <v>85000</v>
      </c>
      <c r="F792">
        <v>1903830000</v>
      </c>
    </row>
    <row r="793" spans="1:6" x14ac:dyDescent="0.3">
      <c r="A793" s="32">
        <v>44986</v>
      </c>
      <c r="B793" t="s">
        <v>6</v>
      </c>
      <c r="C793" t="s">
        <v>49</v>
      </c>
      <c r="D793">
        <v>4509</v>
      </c>
      <c r="E793">
        <v>85000</v>
      </c>
      <c r="F793">
        <v>383265000</v>
      </c>
    </row>
    <row r="794" spans="1:6" x14ac:dyDescent="0.3">
      <c r="A794" s="32">
        <v>44986</v>
      </c>
      <c r="B794" t="s">
        <v>6</v>
      </c>
      <c r="C794" t="s">
        <v>48</v>
      </c>
      <c r="D794">
        <v>6661</v>
      </c>
      <c r="E794">
        <v>85000</v>
      </c>
      <c r="F794">
        <v>566185000</v>
      </c>
    </row>
    <row r="795" spans="1:6" x14ac:dyDescent="0.3">
      <c r="A795" s="32">
        <v>44986</v>
      </c>
      <c r="B795" t="s">
        <v>6</v>
      </c>
      <c r="C795" t="s">
        <v>50</v>
      </c>
      <c r="D795">
        <v>9736</v>
      </c>
      <c r="E795">
        <v>85000</v>
      </c>
      <c r="F795">
        <v>827560000</v>
      </c>
    </row>
    <row r="796" spans="1:6" x14ac:dyDescent="0.3">
      <c r="A796" s="32">
        <v>44986</v>
      </c>
      <c r="B796" t="s">
        <v>6</v>
      </c>
      <c r="C796" t="s">
        <v>53</v>
      </c>
      <c r="D796">
        <v>16896</v>
      </c>
      <c r="E796">
        <v>85000</v>
      </c>
      <c r="F796">
        <v>1436160000</v>
      </c>
    </row>
    <row r="797" spans="1:6" x14ac:dyDescent="0.3">
      <c r="A797" s="32">
        <v>44986</v>
      </c>
      <c r="B797" t="s">
        <v>6</v>
      </c>
      <c r="C797" t="s">
        <v>52</v>
      </c>
      <c r="D797">
        <v>12180</v>
      </c>
      <c r="E797">
        <v>85000</v>
      </c>
      <c r="F797">
        <v>1035300000</v>
      </c>
    </row>
    <row r="798" spans="1:6" x14ac:dyDescent="0.3">
      <c r="A798" s="32">
        <v>44986</v>
      </c>
      <c r="B798" t="s">
        <v>6</v>
      </c>
      <c r="C798" t="s">
        <v>51</v>
      </c>
      <c r="D798">
        <v>4552</v>
      </c>
      <c r="E798">
        <v>85000</v>
      </c>
      <c r="F798">
        <v>386920000</v>
      </c>
    </row>
    <row r="799" spans="1:6" x14ac:dyDescent="0.3">
      <c r="A799" s="32">
        <v>44986</v>
      </c>
      <c r="B799" t="s">
        <v>6</v>
      </c>
      <c r="C799" t="s">
        <v>47</v>
      </c>
      <c r="D799">
        <v>1765</v>
      </c>
      <c r="E799">
        <v>85000</v>
      </c>
      <c r="F799">
        <v>150025000</v>
      </c>
    </row>
    <row r="800" spans="1:6" x14ac:dyDescent="0.3">
      <c r="A800" s="32">
        <v>44986</v>
      </c>
      <c r="B800" t="s">
        <v>6</v>
      </c>
      <c r="C800" t="s">
        <v>43</v>
      </c>
      <c r="D800">
        <v>1140</v>
      </c>
      <c r="E800">
        <v>85000</v>
      </c>
      <c r="F800">
        <v>96900000</v>
      </c>
    </row>
    <row r="801" spans="1:6" x14ac:dyDescent="0.3">
      <c r="A801" s="32">
        <v>44986</v>
      </c>
      <c r="B801" t="s">
        <v>6</v>
      </c>
      <c r="C801" t="s">
        <v>57</v>
      </c>
      <c r="D801">
        <v>584</v>
      </c>
      <c r="E801">
        <v>85000</v>
      </c>
      <c r="F801">
        <v>49640000</v>
      </c>
    </row>
    <row r="802" spans="1:6" x14ac:dyDescent="0.3">
      <c r="A802" s="32">
        <v>44986</v>
      </c>
      <c r="B802" t="s">
        <v>6</v>
      </c>
      <c r="C802" t="s">
        <v>56</v>
      </c>
      <c r="D802">
        <v>446</v>
      </c>
      <c r="E802">
        <v>85000</v>
      </c>
      <c r="F802">
        <v>37910000</v>
      </c>
    </row>
    <row r="803" spans="1:6" x14ac:dyDescent="0.3">
      <c r="A803" s="32">
        <v>44986</v>
      </c>
      <c r="B803" t="s">
        <v>6</v>
      </c>
      <c r="C803" t="s">
        <v>55</v>
      </c>
      <c r="D803">
        <v>350</v>
      </c>
      <c r="E803">
        <v>85000</v>
      </c>
      <c r="F803">
        <v>29750000</v>
      </c>
    </row>
    <row r="804" spans="1:6" x14ac:dyDescent="0.3">
      <c r="A804" s="32">
        <v>44986</v>
      </c>
      <c r="B804" t="s">
        <v>6</v>
      </c>
      <c r="C804" t="s">
        <v>42</v>
      </c>
      <c r="D804">
        <v>5089</v>
      </c>
      <c r="E804">
        <v>85000</v>
      </c>
      <c r="F804">
        <v>432565000</v>
      </c>
    </row>
    <row r="805" spans="1:6" x14ac:dyDescent="0.3">
      <c r="A805" s="32">
        <v>45352</v>
      </c>
      <c r="B805" t="s">
        <v>6</v>
      </c>
      <c r="C805" t="s">
        <v>54</v>
      </c>
      <c r="D805">
        <v>44630</v>
      </c>
      <c r="E805">
        <v>85000</v>
      </c>
      <c r="F805">
        <v>3793550000</v>
      </c>
    </row>
    <row r="806" spans="1:6" x14ac:dyDescent="0.3">
      <c r="A806" s="32">
        <v>45352</v>
      </c>
      <c r="B806" t="s">
        <v>6</v>
      </c>
      <c r="C806" t="s">
        <v>53</v>
      </c>
      <c r="D806">
        <v>26158</v>
      </c>
      <c r="E806">
        <v>85000</v>
      </c>
      <c r="F806">
        <v>2223430000</v>
      </c>
    </row>
    <row r="807" spans="1:6" x14ac:dyDescent="0.3">
      <c r="A807" s="32">
        <v>45352</v>
      </c>
      <c r="B807" t="s">
        <v>6</v>
      </c>
      <c r="C807" t="s">
        <v>52</v>
      </c>
      <c r="D807">
        <v>17012</v>
      </c>
      <c r="E807">
        <v>85000</v>
      </c>
      <c r="F807">
        <v>1446020000</v>
      </c>
    </row>
    <row r="808" spans="1:6" x14ac:dyDescent="0.3">
      <c r="A808" s="32">
        <v>45352</v>
      </c>
      <c r="B808" t="s">
        <v>6</v>
      </c>
      <c r="C808" t="s">
        <v>51</v>
      </c>
      <c r="D808">
        <v>17716</v>
      </c>
      <c r="E808">
        <v>85000</v>
      </c>
      <c r="F808">
        <v>1505860000</v>
      </c>
    </row>
    <row r="809" spans="1:6" x14ac:dyDescent="0.3">
      <c r="A809" s="32">
        <v>45352</v>
      </c>
      <c r="B809" t="s">
        <v>6</v>
      </c>
      <c r="C809" t="s">
        <v>50</v>
      </c>
      <c r="D809">
        <v>3108</v>
      </c>
      <c r="E809">
        <v>85000</v>
      </c>
      <c r="F809">
        <v>264180000</v>
      </c>
    </row>
    <row r="810" spans="1:6" x14ac:dyDescent="0.3">
      <c r="A810" s="32">
        <v>45352</v>
      </c>
      <c r="B810" t="s">
        <v>6</v>
      </c>
      <c r="C810" t="s">
        <v>49</v>
      </c>
      <c r="D810">
        <v>673</v>
      </c>
      <c r="E810">
        <v>85000</v>
      </c>
      <c r="F810">
        <v>57205000</v>
      </c>
    </row>
    <row r="811" spans="1:6" x14ac:dyDescent="0.3">
      <c r="A811" s="32">
        <v>45352</v>
      </c>
      <c r="B811" t="s">
        <v>6</v>
      </c>
      <c r="C811" t="s">
        <v>48</v>
      </c>
      <c r="D811">
        <v>316</v>
      </c>
      <c r="E811">
        <v>85000</v>
      </c>
      <c r="F811">
        <v>26860000</v>
      </c>
    </row>
    <row r="812" spans="1:6" x14ac:dyDescent="0.3">
      <c r="A812" s="32">
        <v>45352</v>
      </c>
      <c r="B812" t="s">
        <v>6</v>
      </c>
      <c r="C812" t="s">
        <v>47</v>
      </c>
      <c r="D812">
        <v>1218</v>
      </c>
      <c r="E812">
        <v>85000</v>
      </c>
      <c r="F812">
        <v>103530000</v>
      </c>
    </row>
    <row r="813" spans="1:6" x14ac:dyDescent="0.3">
      <c r="A813" s="32">
        <v>45352</v>
      </c>
      <c r="B813" t="s">
        <v>6</v>
      </c>
      <c r="C813" t="s">
        <v>46</v>
      </c>
      <c r="D813">
        <v>3070</v>
      </c>
      <c r="E813">
        <v>85000</v>
      </c>
      <c r="F813">
        <v>260950000</v>
      </c>
    </row>
    <row r="814" spans="1:6" x14ac:dyDescent="0.3">
      <c r="A814" s="32">
        <v>45352</v>
      </c>
      <c r="B814" t="s">
        <v>6</v>
      </c>
      <c r="C814" t="s">
        <v>45</v>
      </c>
      <c r="D814">
        <v>625</v>
      </c>
      <c r="E814">
        <v>85000</v>
      </c>
      <c r="F814">
        <v>53125000</v>
      </c>
    </row>
    <row r="815" spans="1:6" x14ac:dyDescent="0.3">
      <c r="A815" s="32">
        <v>45352</v>
      </c>
      <c r="B815" t="s">
        <v>6</v>
      </c>
      <c r="C815" t="s">
        <v>44</v>
      </c>
      <c r="D815">
        <v>3915</v>
      </c>
      <c r="E815">
        <v>85000</v>
      </c>
      <c r="F815">
        <v>332775000</v>
      </c>
    </row>
    <row r="816" spans="1:6" x14ac:dyDescent="0.3">
      <c r="A816" s="32">
        <v>45352</v>
      </c>
      <c r="B816" t="s">
        <v>6</v>
      </c>
      <c r="C816" t="s">
        <v>43</v>
      </c>
      <c r="D816">
        <v>585</v>
      </c>
      <c r="E816">
        <v>85000</v>
      </c>
      <c r="F816">
        <v>49725000</v>
      </c>
    </row>
    <row r="817" spans="1:6" x14ac:dyDescent="0.3">
      <c r="A817" s="32">
        <v>45352</v>
      </c>
      <c r="B817" t="s">
        <v>6</v>
      </c>
      <c r="C817" t="s">
        <v>42</v>
      </c>
      <c r="D817">
        <v>10579</v>
      </c>
      <c r="E817">
        <v>85000</v>
      </c>
      <c r="F817">
        <v>899215000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34904-DE6A-4507-A0F1-3C703F372786}">
  <sheetPr codeName="Sheet9"/>
  <dimension ref="A1:M2446"/>
  <sheetViews>
    <sheetView topLeftCell="A2" zoomScale="80" workbookViewId="0">
      <selection activeCell="F11" sqref="F11"/>
    </sheetView>
  </sheetViews>
  <sheetFormatPr defaultRowHeight="14.4" x14ac:dyDescent="0.3"/>
  <cols>
    <col min="3" max="3" width="17.109375" customWidth="1"/>
    <col min="4" max="4" width="21" customWidth="1"/>
    <col min="5" max="5" width="18.88671875" customWidth="1"/>
    <col min="6" max="6" width="16.21875" customWidth="1"/>
    <col min="13" max="13" width="12.5546875" customWidth="1"/>
  </cols>
  <sheetData>
    <row r="1" spans="1:13" x14ac:dyDescent="0.3">
      <c r="A1" t="s">
        <v>0</v>
      </c>
      <c r="B1" t="s">
        <v>1</v>
      </c>
      <c r="C1" t="s">
        <v>2</v>
      </c>
      <c r="D1" t="s">
        <v>3</v>
      </c>
      <c r="E1" t="s">
        <v>4</v>
      </c>
      <c r="F1" t="s">
        <v>116</v>
      </c>
      <c r="G1" t="s">
        <v>111</v>
      </c>
    </row>
    <row r="2" spans="1:13" x14ac:dyDescent="0.3">
      <c r="A2" s="1">
        <v>44287</v>
      </c>
      <c r="B2" t="s">
        <v>5</v>
      </c>
      <c r="C2" t="s">
        <v>6</v>
      </c>
      <c r="D2">
        <v>0</v>
      </c>
      <c r="E2">
        <v>398</v>
      </c>
      <c r="F2" s="29">
        <f>D2*M2</f>
        <v>0</v>
      </c>
      <c r="G2">
        <f>YEAR(electric_vehicle_sales_by_state[[#This Row],[date]])</f>
        <v>2021</v>
      </c>
      <c r="M2" s="34">
        <f>IF(C2 = "4-Wheelers",85000,1500000)</f>
        <v>1500000</v>
      </c>
    </row>
    <row r="3" spans="1:13" x14ac:dyDescent="0.3">
      <c r="A3" s="1">
        <v>44287</v>
      </c>
      <c r="B3" t="s">
        <v>5</v>
      </c>
      <c r="C3" t="s">
        <v>7</v>
      </c>
      <c r="D3">
        <v>0</v>
      </c>
      <c r="E3">
        <v>361</v>
      </c>
      <c r="F3" s="29">
        <f>D3*M3</f>
        <v>0</v>
      </c>
      <c r="G3">
        <f>YEAR(electric_vehicle_sales_by_state[[#This Row],[date]])</f>
        <v>2021</v>
      </c>
      <c r="M3" s="34">
        <f t="shared" ref="M3:M66" si="0">IF(C3 = "4-Wheelers",85000,1500000)</f>
        <v>85000</v>
      </c>
    </row>
    <row r="4" spans="1:13" x14ac:dyDescent="0.3">
      <c r="A4" s="1">
        <v>44317</v>
      </c>
      <c r="B4" t="s">
        <v>5</v>
      </c>
      <c r="C4" t="s">
        <v>6</v>
      </c>
      <c r="D4">
        <v>0</v>
      </c>
      <c r="E4">
        <v>113</v>
      </c>
      <c r="F4" s="29">
        <f>D4*M4</f>
        <v>0</v>
      </c>
      <c r="G4">
        <f>YEAR(electric_vehicle_sales_by_state[[#This Row],[date]])</f>
        <v>2021</v>
      </c>
      <c r="M4" s="34">
        <f t="shared" si="0"/>
        <v>1500000</v>
      </c>
    </row>
    <row r="5" spans="1:13" x14ac:dyDescent="0.3">
      <c r="A5" s="1">
        <v>44317</v>
      </c>
      <c r="B5" t="s">
        <v>5</v>
      </c>
      <c r="C5" t="s">
        <v>7</v>
      </c>
      <c r="D5">
        <v>0</v>
      </c>
      <c r="E5">
        <v>98</v>
      </c>
      <c r="F5" s="29">
        <f>D5*M5</f>
        <v>0</v>
      </c>
      <c r="G5">
        <f>YEAR(electric_vehicle_sales_by_state[[#This Row],[date]])</f>
        <v>2021</v>
      </c>
      <c r="M5" s="34">
        <f t="shared" si="0"/>
        <v>85000</v>
      </c>
    </row>
    <row r="6" spans="1:13" x14ac:dyDescent="0.3">
      <c r="A6" s="1">
        <v>44348</v>
      </c>
      <c r="B6" t="s">
        <v>5</v>
      </c>
      <c r="C6" t="s">
        <v>6</v>
      </c>
      <c r="D6">
        <v>0</v>
      </c>
      <c r="E6">
        <v>229</v>
      </c>
      <c r="F6" s="29">
        <f t="shared" ref="F6:F65" si="1">D6*M6</f>
        <v>0</v>
      </c>
      <c r="G6">
        <f>YEAR(electric_vehicle_sales_by_state[[#This Row],[date]])</f>
        <v>2021</v>
      </c>
      <c r="M6" s="34">
        <f t="shared" si="0"/>
        <v>1500000</v>
      </c>
    </row>
    <row r="7" spans="1:13" x14ac:dyDescent="0.3">
      <c r="A7" s="1">
        <v>44348</v>
      </c>
      <c r="B7" t="s">
        <v>5</v>
      </c>
      <c r="C7" t="s">
        <v>7</v>
      </c>
      <c r="D7">
        <v>0</v>
      </c>
      <c r="E7">
        <v>244</v>
      </c>
      <c r="F7" s="29">
        <f t="shared" si="1"/>
        <v>0</v>
      </c>
      <c r="G7">
        <f>YEAR(electric_vehicle_sales_by_state[[#This Row],[date]])</f>
        <v>2021</v>
      </c>
      <c r="M7" s="34">
        <f t="shared" si="0"/>
        <v>85000</v>
      </c>
    </row>
    <row r="8" spans="1:13" x14ac:dyDescent="0.3">
      <c r="A8" s="1">
        <v>44378</v>
      </c>
      <c r="B8" t="s">
        <v>5</v>
      </c>
      <c r="C8" t="s">
        <v>6</v>
      </c>
      <c r="D8">
        <v>0</v>
      </c>
      <c r="E8">
        <v>458</v>
      </c>
      <c r="F8" s="29">
        <f t="shared" si="1"/>
        <v>0</v>
      </c>
      <c r="G8">
        <f>YEAR(electric_vehicle_sales_by_state[[#This Row],[date]])</f>
        <v>2021</v>
      </c>
      <c r="M8" s="34">
        <f t="shared" si="0"/>
        <v>1500000</v>
      </c>
    </row>
    <row r="9" spans="1:13" x14ac:dyDescent="0.3">
      <c r="A9" s="1">
        <v>44378</v>
      </c>
      <c r="B9" t="s">
        <v>5</v>
      </c>
      <c r="C9" t="s">
        <v>7</v>
      </c>
      <c r="D9">
        <v>0</v>
      </c>
      <c r="E9">
        <v>452</v>
      </c>
      <c r="F9" s="29">
        <f t="shared" si="1"/>
        <v>0</v>
      </c>
      <c r="G9">
        <f>YEAR(electric_vehicle_sales_by_state[[#This Row],[date]])</f>
        <v>2021</v>
      </c>
      <c r="M9" s="34">
        <f t="shared" si="0"/>
        <v>85000</v>
      </c>
    </row>
    <row r="10" spans="1:13" x14ac:dyDescent="0.3">
      <c r="A10" s="1">
        <v>44409</v>
      </c>
      <c r="B10" t="s">
        <v>5</v>
      </c>
      <c r="C10" t="s">
        <v>6</v>
      </c>
      <c r="D10">
        <v>0</v>
      </c>
      <c r="E10">
        <v>489</v>
      </c>
      <c r="F10" s="29">
        <f t="shared" si="1"/>
        <v>0</v>
      </c>
      <c r="G10">
        <f>YEAR(electric_vehicle_sales_by_state[[#This Row],[date]])</f>
        <v>2021</v>
      </c>
      <c r="M10" s="34">
        <f t="shared" si="0"/>
        <v>1500000</v>
      </c>
    </row>
    <row r="11" spans="1:13" x14ac:dyDescent="0.3">
      <c r="A11" s="1">
        <v>44409</v>
      </c>
      <c r="B11" t="s">
        <v>5</v>
      </c>
      <c r="C11" t="s">
        <v>7</v>
      </c>
      <c r="D11">
        <v>0</v>
      </c>
      <c r="E11">
        <v>408</v>
      </c>
      <c r="F11" s="29">
        <f t="shared" si="1"/>
        <v>0</v>
      </c>
      <c r="G11">
        <f>YEAR(electric_vehicle_sales_by_state[[#This Row],[date]])</f>
        <v>2021</v>
      </c>
      <c r="M11" s="34">
        <f t="shared" si="0"/>
        <v>85000</v>
      </c>
    </row>
    <row r="12" spans="1:13" x14ac:dyDescent="0.3">
      <c r="A12" s="1">
        <v>44440</v>
      </c>
      <c r="B12" t="s">
        <v>5</v>
      </c>
      <c r="C12" t="s">
        <v>6</v>
      </c>
      <c r="D12">
        <v>0</v>
      </c>
      <c r="E12">
        <v>540</v>
      </c>
      <c r="F12" s="29">
        <f t="shared" si="1"/>
        <v>0</v>
      </c>
      <c r="G12">
        <f>YEAR(electric_vehicle_sales_by_state[[#This Row],[date]])</f>
        <v>2021</v>
      </c>
      <c r="M12" s="34">
        <f t="shared" si="0"/>
        <v>1500000</v>
      </c>
    </row>
    <row r="13" spans="1:13" x14ac:dyDescent="0.3">
      <c r="A13" s="1">
        <v>44440</v>
      </c>
      <c r="B13" t="s">
        <v>5</v>
      </c>
      <c r="C13" t="s">
        <v>7</v>
      </c>
      <c r="D13">
        <v>0</v>
      </c>
      <c r="E13">
        <v>355</v>
      </c>
      <c r="F13" s="29">
        <f t="shared" si="1"/>
        <v>0</v>
      </c>
      <c r="G13">
        <f>YEAR(electric_vehicle_sales_by_state[[#This Row],[date]])</f>
        <v>2021</v>
      </c>
      <c r="M13" s="34">
        <f t="shared" si="0"/>
        <v>85000</v>
      </c>
    </row>
    <row r="14" spans="1:13" x14ac:dyDescent="0.3">
      <c r="A14" s="1">
        <v>44470</v>
      </c>
      <c r="B14" t="s">
        <v>5</v>
      </c>
      <c r="C14" t="s">
        <v>6</v>
      </c>
      <c r="D14">
        <v>0</v>
      </c>
      <c r="E14">
        <v>455</v>
      </c>
      <c r="F14" s="29">
        <f t="shared" si="1"/>
        <v>0</v>
      </c>
      <c r="G14">
        <f>YEAR(electric_vehicle_sales_by_state[[#This Row],[date]])</f>
        <v>2021</v>
      </c>
      <c r="M14" s="34">
        <f t="shared" si="0"/>
        <v>1500000</v>
      </c>
    </row>
    <row r="15" spans="1:13" x14ac:dyDescent="0.3">
      <c r="A15" s="1">
        <v>44470</v>
      </c>
      <c r="B15" t="s">
        <v>5</v>
      </c>
      <c r="C15" t="s">
        <v>7</v>
      </c>
      <c r="D15">
        <v>0</v>
      </c>
      <c r="E15">
        <v>345</v>
      </c>
      <c r="F15" s="29">
        <f t="shared" si="1"/>
        <v>0</v>
      </c>
      <c r="G15">
        <f>YEAR(electric_vehicle_sales_by_state[[#This Row],[date]])</f>
        <v>2021</v>
      </c>
      <c r="M15" s="34">
        <f t="shared" si="0"/>
        <v>85000</v>
      </c>
    </row>
    <row r="16" spans="1:13" x14ac:dyDescent="0.3">
      <c r="A16" s="1">
        <v>44501</v>
      </c>
      <c r="B16" t="s">
        <v>5</v>
      </c>
      <c r="C16" t="s">
        <v>6</v>
      </c>
      <c r="D16">
        <v>0</v>
      </c>
      <c r="E16">
        <v>478</v>
      </c>
      <c r="F16" s="29">
        <f t="shared" si="1"/>
        <v>0</v>
      </c>
      <c r="G16">
        <f>YEAR(electric_vehicle_sales_by_state[[#This Row],[date]])</f>
        <v>2021</v>
      </c>
      <c r="M16" s="34">
        <f t="shared" si="0"/>
        <v>1500000</v>
      </c>
    </row>
    <row r="17" spans="1:13" x14ac:dyDescent="0.3">
      <c r="A17" s="1">
        <v>44501</v>
      </c>
      <c r="B17" t="s">
        <v>5</v>
      </c>
      <c r="C17" t="s">
        <v>7</v>
      </c>
      <c r="D17">
        <v>0</v>
      </c>
      <c r="E17">
        <v>351</v>
      </c>
      <c r="F17" s="29">
        <f>D17*M17</f>
        <v>0</v>
      </c>
      <c r="G17">
        <f>YEAR(electric_vehicle_sales_by_state[[#This Row],[date]])</f>
        <v>2021</v>
      </c>
      <c r="M17" s="34">
        <f t="shared" si="0"/>
        <v>85000</v>
      </c>
    </row>
    <row r="18" spans="1:13" x14ac:dyDescent="0.3">
      <c r="A18" s="1">
        <v>44531</v>
      </c>
      <c r="B18" t="s">
        <v>5</v>
      </c>
      <c r="C18" t="s">
        <v>6</v>
      </c>
      <c r="D18">
        <v>0</v>
      </c>
      <c r="E18">
        <v>454</v>
      </c>
      <c r="F18" s="29">
        <f t="shared" si="1"/>
        <v>0</v>
      </c>
      <c r="G18">
        <f>YEAR(electric_vehicle_sales_by_state[[#This Row],[date]])</f>
        <v>2021</v>
      </c>
      <c r="M18" s="34">
        <f t="shared" si="0"/>
        <v>1500000</v>
      </c>
    </row>
    <row r="19" spans="1:13" x14ac:dyDescent="0.3">
      <c r="A19" s="1">
        <v>44531</v>
      </c>
      <c r="B19" t="s">
        <v>5</v>
      </c>
      <c r="C19" t="s">
        <v>7</v>
      </c>
      <c r="D19">
        <v>0</v>
      </c>
      <c r="E19">
        <v>394</v>
      </c>
      <c r="F19" s="29">
        <f t="shared" si="1"/>
        <v>0</v>
      </c>
      <c r="G19">
        <f>YEAR(electric_vehicle_sales_by_state[[#This Row],[date]])</f>
        <v>2021</v>
      </c>
      <c r="M19" s="34">
        <f t="shared" si="0"/>
        <v>85000</v>
      </c>
    </row>
    <row r="20" spans="1:13" x14ac:dyDescent="0.3">
      <c r="A20" s="1">
        <v>44562</v>
      </c>
      <c r="B20" t="s">
        <v>5</v>
      </c>
      <c r="C20" t="s">
        <v>6</v>
      </c>
      <c r="D20">
        <v>0</v>
      </c>
      <c r="E20">
        <v>400</v>
      </c>
      <c r="F20" s="29">
        <f t="shared" si="1"/>
        <v>0</v>
      </c>
      <c r="G20">
        <f>YEAR(electric_vehicle_sales_by_state[[#This Row],[date]])</f>
        <v>2022</v>
      </c>
      <c r="M20" s="34">
        <f t="shared" si="0"/>
        <v>1500000</v>
      </c>
    </row>
    <row r="21" spans="1:13" x14ac:dyDescent="0.3">
      <c r="A21" s="1">
        <v>44562</v>
      </c>
      <c r="B21" t="s">
        <v>5</v>
      </c>
      <c r="C21" t="s">
        <v>7</v>
      </c>
      <c r="D21">
        <v>0</v>
      </c>
      <c r="E21">
        <v>270</v>
      </c>
      <c r="F21" s="29">
        <f t="shared" si="1"/>
        <v>0</v>
      </c>
      <c r="G21">
        <f>YEAR(electric_vehicle_sales_by_state[[#This Row],[date]])</f>
        <v>2022</v>
      </c>
      <c r="M21" s="34">
        <f t="shared" si="0"/>
        <v>85000</v>
      </c>
    </row>
    <row r="22" spans="1:13" x14ac:dyDescent="0.3">
      <c r="A22" s="1">
        <v>44593</v>
      </c>
      <c r="B22" t="s">
        <v>5</v>
      </c>
      <c r="C22" t="s">
        <v>6</v>
      </c>
      <c r="D22">
        <v>0</v>
      </c>
      <c r="E22">
        <v>384</v>
      </c>
      <c r="F22" s="29">
        <f t="shared" si="1"/>
        <v>0</v>
      </c>
      <c r="G22">
        <f>YEAR(electric_vehicle_sales_by_state[[#This Row],[date]])</f>
        <v>2022</v>
      </c>
      <c r="M22" s="34">
        <f t="shared" si="0"/>
        <v>1500000</v>
      </c>
    </row>
    <row r="23" spans="1:13" x14ac:dyDescent="0.3">
      <c r="A23" s="1">
        <v>44593</v>
      </c>
      <c r="B23" t="s">
        <v>5</v>
      </c>
      <c r="C23" t="s">
        <v>7</v>
      </c>
      <c r="D23">
        <v>0</v>
      </c>
      <c r="E23">
        <v>371</v>
      </c>
      <c r="F23" s="29">
        <f t="shared" si="1"/>
        <v>0</v>
      </c>
      <c r="G23">
        <f>YEAR(electric_vehicle_sales_by_state[[#This Row],[date]])</f>
        <v>2022</v>
      </c>
      <c r="M23" s="34">
        <f t="shared" si="0"/>
        <v>85000</v>
      </c>
    </row>
    <row r="24" spans="1:13" x14ac:dyDescent="0.3">
      <c r="A24" s="1">
        <v>44621</v>
      </c>
      <c r="B24" t="s">
        <v>5</v>
      </c>
      <c r="C24" t="s">
        <v>6</v>
      </c>
      <c r="D24">
        <v>0</v>
      </c>
      <c r="E24">
        <v>460</v>
      </c>
      <c r="F24" s="29">
        <f t="shared" si="1"/>
        <v>0</v>
      </c>
      <c r="G24">
        <f>YEAR(electric_vehicle_sales_by_state[[#This Row],[date]])</f>
        <v>2022</v>
      </c>
      <c r="M24" s="34">
        <f t="shared" si="0"/>
        <v>1500000</v>
      </c>
    </row>
    <row r="25" spans="1:13" x14ac:dyDescent="0.3">
      <c r="A25" s="1">
        <v>44621</v>
      </c>
      <c r="B25" t="s">
        <v>5</v>
      </c>
      <c r="C25" t="s">
        <v>7</v>
      </c>
      <c r="D25">
        <v>0</v>
      </c>
      <c r="E25">
        <v>390</v>
      </c>
      <c r="F25" s="29">
        <f t="shared" si="1"/>
        <v>0</v>
      </c>
      <c r="G25">
        <f>YEAR(electric_vehicle_sales_by_state[[#This Row],[date]])</f>
        <v>2022</v>
      </c>
      <c r="M25" s="34">
        <f t="shared" si="0"/>
        <v>85000</v>
      </c>
    </row>
    <row r="26" spans="1:13" x14ac:dyDescent="0.3">
      <c r="A26" s="1">
        <v>44652</v>
      </c>
      <c r="B26" t="s">
        <v>5</v>
      </c>
      <c r="C26" t="s">
        <v>6</v>
      </c>
      <c r="D26">
        <v>0</v>
      </c>
      <c r="E26">
        <v>455</v>
      </c>
      <c r="F26" s="29">
        <f t="shared" si="1"/>
        <v>0</v>
      </c>
      <c r="G26">
        <f>YEAR(electric_vehicle_sales_by_state[[#This Row],[date]])</f>
        <v>2022</v>
      </c>
      <c r="M26" s="34">
        <f t="shared" si="0"/>
        <v>1500000</v>
      </c>
    </row>
    <row r="27" spans="1:13" x14ac:dyDescent="0.3">
      <c r="A27" s="1">
        <v>44652</v>
      </c>
      <c r="B27" t="s">
        <v>5</v>
      </c>
      <c r="C27" t="s">
        <v>7</v>
      </c>
      <c r="D27">
        <v>0</v>
      </c>
      <c r="E27">
        <v>380</v>
      </c>
      <c r="F27" s="29">
        <f t="shared" si="1"/>
        <v>0</v>
      </c>
      <c r="G27">
        <f>YEAR(electric_vehicle_sales_by_state[[#This Row],[date]])</f>
        <v>2022</v>
      </c>
      <c r="M27" s="34">
        <f t="shared" si="0"/>
        <v>85000</v>
      </c>
    </row>
    <row r="28" spans="1:13" x14ac:dyDescent="0.3">
      <c r="A28" s="1">
        <v>44682</v>
      </c>
      <c r="B28" t="s">
        <v>5</v>
      </c>
      <c r="C28" t="s">
        <v>6</v>
      </c>
      <c r="D28">
        <v>0</v>
      </c>
      <c r="E28">
        <v>461</v>
      </c>
      <c r="F28" s="29">
        <f t="shared" si="1"/>
        <v>0</v>
      </c>
      <c r="G28">
        <f>YEAR(electric_vehicle_sales_by_state[[#This Row],[date]])</f>
        <v>2022</v>
      </c>
      <c r="M28" s="34">
        <f t="shared" si="0"/>
        <v>1500000</v>
      </c>
    </row>
    <row r="29" spans="1:13" x14ac:dyDescent="0.3">
      <c r="A29" s="1">
        <v>44682</v>
      </c>
      <c r="B29" t="s">
        <v>5</v>
      </c>
      <c r="C29" t="s">
        <v>7</v>
      </c>
      <c r="D29">
        <v>0</v>
      </c>
      <c r="E29">
        <v>421</v>
      </c>
      <c r="F29" s="29">
        <f t="shared" si="1"/>
        <v>0</v>
      </c>
      <c r="G29">
        <f>YEAR(electric_vehicle_sales_by_state[[#This Row],[date]])</f>
        <v>2022</v>
      </c>
      <c r="M29" s="34">
        <f t="shared" si="0"/>
        <v>85000</v>
      </c>
    </row>
    <row r="30" spans="1:13" x14ac:dyDescent="0.3">
      <c r="A30" s="1">
        <v>44713</v>
      </c>
      <c r="B30" t="s">
        <v>5</v>
      </c>
      <c r="C30" t="s">
        <v>6</v>
      </c>
      <c r="D30">
        <v>0</v>
      </c>
      <c r="E30">
        <v>429</v>
      </c>
      <c r="F30" s="29">
        <f t="shared" si="1"/>
        <v>0</v>
      </c>
      <c r="G30">
        <f>YEAR(electric_vehicle_sales_by_state[[#This Row],[date]])</f>
        <v>2022</v>
      </c>
      <c r="M30" s="34">
        <f t="shared" si="0"/>
        <v>1500000</v>
      </c>
    </row>
    <row r="31" spans="1:13" x14ac:dyDescent="0.3">
      <c r="A31" s="1">
        <v>44713</v>
      </c>
      <c r="B31" t="s">
        <v>5</v>
      </c>
      <c r="C31" t="s">
        <v>7</v>
      </c>
      <c r="D31">
        <v>0</v>
      </c>
      <c r="E31">
        <v>446</v>
      </c>
      <c r="F31" s="29">
        <f t="shared" si="1"/>
        <v>0</v>
      </c>
      <c r="G31">
        <f>YEAR(electric_vehicle_sales_by_state[[#This Row],[date]])</f>
        <v>2022</v>
      </c>
      <c r="M31" s="34">
        <f t="shared" si="0"/>
        <v>85000</v>
      </c>
    </row>
    <row r="32" spans="1:13" x14ac:dyDescent="0.3">
      <c r="A32" s="1">
        <v>44743</v>
      </c>
      <c r="B32" t="s">
        <v>5</v>
      </c>
      <c r="C32" t="s">
        <v>6</v>
      </c>
      <c r="D32">
        <v>0</v>
      </c>
      <c r="E32">
        <v>409</v>
      </c>
      <c r="F32" s="29">
        <f t="shared" si="1"/>
        <v>0</v>
      </c>
      <c r="G32">
        <f>YEAR(electric_vehicle_sales_by_state[[#This Row],[date]])</f>
        <v>2022</v>
      </c>
      <c r="M32" s="34">
        <f t="shared" si="0"/>
        <v>1500000</v>
      </c>
    </row>
    <row r="33" spans="1:13" x14ac:dyDescent="0.3">
      <c r="A33" s="1">
        <v>44743</v>
      </c>
      <c r="B33" t="s">
        <v>5</v>
      </c>
      <c r="C33" t="s">
        <v>7</v>
      </c>
      <c r="D33">
        <v>0</v>
      </c>
      <c r="E33">
        <v>439</v>
      </c>
      <c r="F33" s="29">
        <f t="shared" si="1"/>
        <v>0</v>
      </c>
      <c r="G33">
        <f>YEAR(electric_vehicle_sales_by_state[[#This Row],[date]])</f>
        <v>2022</v>
      </c>
      <c r="M33" s="34">
        <f t="shared" si="0"/>
        <v>85000</v>
      </c>
    </row>
    <row r="34" spans="1:13" x14ac:dyDescent="0.3">
      <c r="A34" s="1">
        <v>44774</v>
      </c>
      <c r="B34" t="s">
        <v>5</v>
      </c>
      <c r="C34" t="s">
        <v>6</v>
      </c>
      <c r="D34">
        <v>0</v>
      </c>
      <c r="E34">
        <v>394</v>
      </c>
      <c r="F34" s="29">
        <f t="shared" si="1"/>
        <v>0</v>
      </c>
      <c r="G34">
        <f>YEAR(electric_vehicle_sales_by_state[[#This Row],[date]])</f>
        <v>2022</v>
      </c>
      <c r="M34" s="34">
        <f t="shared" si="0"/>
        <v>1500000</v>
      </c>
    </row>
    <row r="35" spans="1:13" x14ac:dyDescent="0.3">
      <c r="A35" s="1">
        <v>44774</v>
      </c>
      <c r="B35" t="s">
        <v>5</v>
      </c>
      <c r="C35" t="s">
        <v>7</v>
      </c>
      <c r="D35">
        <v>0</v>
      </c>
      <c r="E35">
        <v>421</v>
      </c>
      <c r="F35" s="29">
        <f t="shared" si="1"/>
        <v>0</v>
      </c>
      <c r="G35">
        <f>YEAR(electric_vehicle_sales_by_state[[#This Row],[date]])</f>
        <v>2022</v>
      </c>
      <c r="M35" s="34">
        <f t="shared" si="0"/>
        <v>85000</v>
      </c>
    </row>
    <row r="36" spans="1:13" x14ac:dyDescent="0.3">
      <c r="A36" s="1">
        <v>44805</v>
      </c>
      <c r="B36" t="s">
        <v>5</v>
      </c>
      <c r="C36" t="s">
        <v>6</v>
      </c>
      <c r="D36">
        <v>0</v>
      </c>
      <c r="E36">
        <v>443</v>
      </c>
      <c r="F36" s="29">
        <f t="shared" si="1"/>
        <v>0</v>
      </c>
      <c r="G36">
        <f>YEAR(electric_vehicle_sales_by_state[[#This Row],[date]])</f>
        <v>2022</v>
      </c>
      <c r="M36" s="34">
        <f t="shared" si="0"/>
        <v>1500000</v>
      </c>
    </row>
    <row r="37" spans="1:13" x14ac:dyDescent="0.3">
      <c r="A37" s="1">
        <v>44805</v>
      </c>
      <c r="B37" t="s">
        <v>5</v>
      </c>
      <c r="C37" t="s">
        <v>7</v>
      </c>
      <c r="D37">
        <v>0</v>
      </c>
      <c r="E37">
        <v>581</v>
      </c>
      <c r="F37" s="29">
        <f t="shared" si="1"/>
        <v>0</v>
      </c>
      <c r="G37">
        <f>YEAR(electric_vehicle_sales_by_state[[#This Row],[date]])</f>
        <v>2022</v>
      </c>
      <c r="M37" s="34">
        <f t="shared" si="0"/>
        <v>85000</v>
      </c>
    </row>
    <row r="38" spans="1:13" x14ac:dyDescent="0.3">
      <c r="A38" s="1">
        <v>44835</v>
      </c>
      <c r="B38" t="s">
        <v>5</v>
      </c>
      <c r="C38" t="s">
        <v>6</v>
      </c>
      <c r="D38">
        <v>0</v>
      </c>
      <c r="E38">
        <v>371</v>
      </c>
      <c r="F38" s="29">
        <f t="shared" si="1"/>
        <v>0</v>
      </c>
      <c r="G38">
        <f>YEAR(electric_vehicle_sales_by_state[[#This Row],[date]])</f>
        <v>2022</v>
      </c>
      <c r="M38" s="34">
        <f t="shared" si="0"/>
        <v>1500000</v>
      </c>
    </row>
    <row r="39" spans="1:13" x14ac:dyDescent="0.3">
      <c r="A39" s="1">
        <v>44835</v>
      </c>
      <c r="B39" t="s">
        <v>5</v>
      </c>
      <c r="C39" t="s">
        <v>7</v>
      </c>
      <c r="D39">
        <v>0</v>
      </c>
      <c r="E39">
        <v>340</v>
      </c>
      <c r="F39" s="29">
        <f t="shared" si="1"/>
        <v>0</v>
      </c>
      <c r="G39">
        <f>YEAR(electric_vehicle_sales_by_state[[#This Row],[date]])</f>
        <v>2022</v>
      </c>
      <c r="M39" s="34">
        <f t="shared" si="0"/>
        <v>85000</v>
      </c>
    </row>
    <row r="40" spans="1:13" x14ac:dyDescent="0.3">
      <c r="A40" s="1">
        <v>44866</v>
      </c>
      <c r="B40" t="s">
        <v>5</v>
      </c>
      <c r="C40" t="s">
        <v>6</v>
      </c>
      <c r="D40">
        <v>0</v>
      </c>
      <c r="E40">
        <v>431</v>
      </c>
      <c r="F40" s="29">
        <f t="shared" si="1"/>
        <v>0</v>
      </c>
      <c r="G40">
        <f>YEAR(electric_vehicle_sales_by_state[[#This Row],[date]])</f>
        <v>2022</v>
      </c>
      <c r="M40" s="34">
        <f t="shared" si="0"/>
        <v>1500000</v>
      </c>
    </row>
    <row r="41" spans="1:13" x14ac:dyDescent="0.3">
      <c r="A41" s="1">
        <v>44866</v>
      </c>
      <c r="B41" t="s">
        <v>5</v>
      </c>
      <c r="C41" t="s">
        <v>7</v>
      </c>
      <c r="D41">
        <v>0</v>
      </c>
      <c r="E41">
        <v>411</v>
      </c>
      <c r="F41" s="29">
        <f t="shared" si="1"/>
        <v>0</v>
      </c>
      <c r="G41">
        <f>YEAR(electric_vehicle_sales_by_state[[#This Row],[date]])</f>
        <v>2022</v>
      </c>
      <c r="M41" s="34">
        <f t="shared" si="0"/>
        <v>85000</v>
      </c>
    </row>
    <row r="42" spans="1:13" x14ac:dyDescent="0.3">
      <c r="A42" s="1">
        <v>44896</v>
      </c>
      <c r="B42" t="s">
        <v>5</v>
      </c>
      <c r="C42" t="s">
        <v>6</v>
      </c>
      <c r="D42">
        <v>0</v>
      </c>
      <c r="E42">
        <v>274</v>
      </c>
      <c r="F42" s="29">
        <f t="shared" si="1"/>
        <v>0</v>
      </c>
      <c r="G42">
        <f>YEAR(electric_vehicle_sales_by_state[[#This Row],[date]])</f>
        <v>2022</v>
      </c>
      <c r="M42" s="34">
        <f t="shared" si="0"/>
        <v>1500000</v>
      </c>
    </row>
    <row r="43" spans="1:13" x14ac:dyDescent="0.3">
      <c r="A43" s="1">
        <v>44896</v>
      </c>
      <c r="B43" t="s">
        <v>5</v>
      </c>
      <c r="C43" t="s">
        <v>7</v>
      </c>
      <c r="D43">
        <v>0</v>
      </c>
      <c r="E43">
        <v>288</v>
      </c>
      <c r="F43" s="29">
        <f t="shared" si="1"/>
        <v>0</v>
      </c>
      <c r="G43">
        <f>YEAR(electric_vehicle_sales_by_state[[#This Row],[date]])</f>
        <v>2022</v>
      </c>
      <c r="M43" s="34">
        <f t="shared" si="0"/>
        <v>85000</v>
      </c>
    </row>
    <row r="44" spans="1:13" x14ac:dyDescent="0.3">
      <c r="A44" s="1">
        <v>44927</v>
      </c>
      <c r="B44" t="s">
        <v>5</v>
      </c>
      <c r="C44" t="s">
        <v>6</v>
      </c>
      <c r="D44">
        <v>0</v>
      </c>
      <c r="E44">
        <v>470</v>
      </c>
      <c r="F44" s="29">
        <f t="shared" si="1"/>
        <v>0</v>
      </c>
      <c r="G44">
        <f>YEAR(electric_vehicle_sales_by_state[[#This Row],[date]])</f>
        <v>2023</v>
      </c>
      <c r="M44" s="34">
        <f t="shared" si="0"/>
        <v>1500000</v>
      </c>
    </row>
    <row r="45" spans="1:13" x14ac:dyDescent="0.3">
      <c r="A45" s="1">
        <v>44927</v>
      </c>
      <c r="B45" t="s">
        <v>5</v>
      </c>
      <c r="C45" t="s">
        <v>7</v>
      </c>
      <c r="D45">
        <v>0</v>
      </c>
      <c r="E45">
        <v>420</v>
      </c>
      <c r="F45" s="29">
        <f t="shared" si="1"/>
        <v>0</v>
      </c>
      <c r="G45">
        <f>YEAR(electric_vehicle_sales_by_state[[#This Row],[date]])</f>
        <v>2023</v>
      </c>
      <c r="M45" s="34">
        <f t="shared" si="0"/>
        <v>85000</v>
      </c>
    </row>
    <row r="46" spans="1:13" x14ac:dyDescent="0.3">
      <c r="A46" s="1">
        <v>44958</v>
      </c>
      <c r="B46" t="s">
        <v>5</v>
      </c>
      <c r="C46" t="s">
        <v>6</v>
      </c>
      <c r="D46">
        <v>0</v>
      </c>
      <c r="E46">
        <v>324</v>
      </c>
      <c r="F46" s="29">
        <f t="shared" si="1"/>
        <v>0</v>
      </c>
      <c r="G46">
        <f>YEAR(electric_vehicle_sales_by_state[[#This Row],[date]])</f>
        <v>2023</v>
      </c>
      <c r="M46" s="34">
        <f t="shared" si="0"/>
        <v>1500000</v>
      </c>
    </row>
    <row r="47" spans="1:13" x14ac:dyDescent="0.3">
      <c r="A47" s="1">
        <v>44958</v>
      </c>
      <c r="B47" t="s">
        <v>5</v>
      </c>
      <c r="C47" t="s">
        <v>7</v>
      </c>
      <c r="D47">
        <v>0</v>
      </c>
      <c r="E47">
        <v>364</v>
      </c>
      <c r="F47" s="29">
        <f t="shared" si="1"/>
        <v>0</v>
      </c>
      <c r="G47">
        <f>YEAR(electric_vehicle_sales_by_state[[#This Row],[date]])</f>
        <v>2023</v>
      </c>
      <c r="M47" s="34">
        <f t="shared" si="0"/>
        <v>85000</v>
      </c>
    </row>
    <row r="48" spans="1:13" x14ac:dyDescent="0.3">
      <c r="A48" s="1">
        <v>44986</v>
      </c>
      <c r="B48" t="s">
        <v>5</v>
      </c>
      <c r="C48" t="s">
        <v>6</v>
      </c>
      <c r="D48">
        <v>0</v>
      </c>
      <c r="E48">
        <v>454</v>
      </c>
      <c r="F48" s="29">
        <f t="shared" si="1"/>
        <v>0</v>
      </c>
      <c r="G48">
        <f>YEAR(electric_vehicle_sales_by_state[[#This Row],[date]])</f>
        <v>2023</v>
      </c>
      <c r="M48" s="34">
        <f t="shared" si="0"/>
        <v>1500000</v>
      </c>
    </row>
    <row r="49" spans="1:13" x14ac:dyDescent="0.3">
      <c r="A49" s="1">
        <v>44986</v>
      </c>
      <c r="B49" t="s">
        <v>5</v>
      </c>
      <c r="C49" t="s">
        <v>7</v>
      </c>
      <c r="D49">
        <v>0</v>
      </c>
      <c r="E49">
        <v>505</v>
      </c>
      <c r="F49" s="29">
        <f t="shared" si="1"/>
        <v>0</v>
      </c>
      <c r="G49">
        <f>YEAR(electric_vehicle_sales_by_state[[#This Row],[date]])</f>
        <v>2023</v>
      </c>
      <c r="M49" s="34">
        <f t="shared" si="0"/>
        <v>85000</v>
      </c>
    </row>
    <row r="50" spans="1:13" x14ac:dyDescent="0.3">
      <c r="A50" s="1">
        <v>45017</v>
      </c>
      <c r="B50" t="s">
        <v>5</v>
      </c>
      <c r="C50" t="s">
        <v>6</v>
      </c>
      <c r="D50">
        <v>0</v>
      </c>
      <c r="E50">
        <v>465</v>
      </c>
      <c r="F50" s="29">
        <f t="shared" si="1"/>
        <v>0</v>
      </c>
      <c r="G50">
        <f>YEAR(electric_vehicle_sales_by_state[[#This Row],[date]])</f>
        <v>2023</v>
      </c>
      <c r="M50" s="34">
        <f t="shared" si="0"/>
        <v>1500000</v>
      </c>
    </row>
    <row r="51" spans="1:13" x14ac:dyDescent="0.3">
      <c r="A51" s="1">
        <v>45017</v>
      </c>
      <c r="B51" t="s">
        <v>5</v>
      </c>
      <c r="C51" t="s">
        <v>7</v>
      </c>
      <c r="D51">
        <v>0</v>
      </c>
      <c r="E51">
        <v>439</v>
      </c>
      <c r="F51" s="29">
        <f t="shared" si="1"/>
        <v>0</v>
      </c>
      <c r="G51">
        <f>YEAR(electric_vehicle_sales_by_state[[#This Row],[date]])</f>
        <v>2023</v>
      </c>
      <c r="M51" s="34">
        <f t="shared" si="0"/>
        <v>85000</v>
      </c>
    </row>
    <row r="52" spans="1:13" x14ac:dyDescent="0.3">
      <c r="A52" s="1">
        <v>45047</v>
      </c>
      <c r="B52" t="s">
        <v>5</v>
      </c>
      <c r="C52" t="s">
        <v>6</v>
      </c>
      <c r="D52">
        <v>0</v>
      </c>
      <c r="E52">
        <v>507</v>
      </c>
      <c r="F52" s="29">
        <f t="shared" si="1"/>
        <v>0</v>
      </c>
      <c r="G52">
        <f>YEAR(electric_vehicle_sales_by_state[[#This Row],[date]])</f>
        <v>2023</v>
      </c>
      <c r="M52" s="34">
        <f t="shared" si="0"/>
        <v>1500000</v>
      </c>
    </row>
    <row r="53" spans="1:13" x14ac:dyDescent="0.3">
      <c r="A53" s="1">
        <v>45047</v>
      </c>
      <c r="B53" t="s">
        <v>5</v>
      </c>
      <c r="C53" t="s">
        <v>7</v>
      </c>
      <c r="D53">
        <v>0</v>
      </c>
      <c r="E53">
        <v>448</v>
      </c>
      <c r="F53" s="29">
        <f t="shared" si="1"/>
        <v>0</v>
      </c>
      <c r="G53">
        <f>YEAR(electric_vehicle_sales_by_state[[#This Row],[date]])</f>
        <v>2023</v>
      </c>
      <c r="M53" s="34">
        <f t="shared" si="0"/>
        <v>85000</v>
      </c>
    </row>
    <row r="54" spans="1:13" x14ac:dyDescent="0.3">
      <c r="A54" s="1">
        <v>45078</v>
      </c>
      <c r="B54" t="s">
        <v>5</v>
      </c>
      <c r="C54" t="s">
        <v>6</v>
      </c>
      <c r="D54">
        <v>0</v>
      </c>
      <c r="E54">
        <v>517</v>
      </c>
      <c r="F54" s="29">
        <f t="shared" si="1"/>
        <v>0</v>
      </c>
      <c r="G54">
        <f>YEAR(electric_vehicle_sales_by_state[[#This Row],[date]])</f>
        <v>2023</v>
      </c>
      <c r="M54" s="34">
        <f t="shared" si="0"/>
        <v>1500000</v>
      </c>
    </row>
    <row r="55" spans="1:13" x14ac:dyDescent="0.3">
      <c r="A55" s="1">
        <v>45078</v>
      </c>
      <c r="B55" t="s">
        <v>5</v>
      </c>
      <c r="C55" t="s">
        <v>7</v>
      </c>
      <c r="D55">
        <v>0</v>
      </c>
      <c r="E55">
        <v>457</v>
      </c>
      <c r="F55" s="29">
        <f t="shared" si="1"/>
        <v>0</v>
      </c>
      <c r="G55">
        <f>YEAR(electric_vehicle_sales_by_state[[#This Row],[date]])</f>
        <v>2023</v>
      </c>
      <c r="M55" s="34">
        <f t="shared" si="0"/>
        <v>85000</v>
      </c>
    </row>
    <row r="56" spans="1:13" x14ac:dyDescent="0.3">
      <c r="A56" s="1">
        <v>45108</v>
      </c>
      <c r="B56" t="s">
        <v>5</v>
      </c>
      <c r="C56" t="s">
        <v>6</v>
      </c>
      <c r="D56">
        <v>0</v>
      </c>
      <c r="E56">
        <v>423</v>
      </c>
      <c r="F56" s="29">
        <f t="shared" si="1"/>
        <v>0</v>
      </c>
      <c r="G56">
        <f>YEAR(electric_vehicle_sales_by_state[[#This Row],[date]])</f>
        <v>2023</v>
      </c>
      <c r="M56" s="34">
        <f t="shared" si="0"/>
        <v>1500000</v>
      </c>
    </row>
    <row r="57" spans="1:13" x14ac:dyDescent="0.3">
      <c r="A57" s="1">
        <v>45108</v>
      </c>
      <c r="B57" t="s">
        <v>5</v>
      </c>
      <c r="C57" t="s">
        <v>7</v>
      </c>
      <c r="D57">
        <v>0</v>
      </c>
      <c r="E57">
        <v>371</v>
      </c>
      <c r="F57" s="29">
        <f t="shared" si="1"/>
        <v>0</v>
      </c>
      <c r="G57">
        <f>YEAR(electric_vehicle_sales_by_state[[#This Row],[date]])</f>
        <v>2023</v>
      </c>
      <c r="M57" s="34">
        <f t="shared" si="0"/>
        <v>85000</v>
      </c>
    </row>
    <row r="58" spans="1:13" x14ac:dyDescent="0.3">
      <c r="A58" s="1">
        <v>45139</v>
      </c>
      <c r="B58" t="s">
        <v>5</v>
      </c>
      <c r="C58" t="s">
        <v>6</v>
      </c>
      <c r="D58">
        <v>0</v>
      </c>
      <c r="E58">
        <v>465</v>
      </c>
      <c r="F58" s="29">
        <f t="shared" si="1"/>
        <v>0</v>
      </c>
      <c r="G58">
        <f>YEAR(electric_vehicle_sales_by_state[[#This Row],[date]])</f>
        <v>2023</v>
      </c>
      <c r="M58" s="34">
        <f t="shared" si="0"/>
        <v>1500000</v>
      </c>
    </row>
    <row r="59" spans="1:13" x14ac:dyDescent="0.3">
      <c r="A59" s="1">
        <v>45139</v>
      </c>
      <c r="B59" t="s">
        <v>5</v>
      </c>
      <c r="C59" t="s">
        <v>7</v>
      </c>
      <c r="D59">
        <v>0</v>
      </c>
      <c r="E59">
        <v>460</v>
      </c>
      <c r="F59" s="29">
        <f t="shared" si="1"/>
        <v>0</v>
      </c>
      <c r="G59">
        <f>YEAR(electric_vehicle_sales_by_state[[#This Row],[date]])</f>
        <v>2023</v>
      </c>
      <c r="M59" s="34">
        <f t="shared" si="0"/>
        <v>85000</v>
      </c>
    </row>
    <row r="60" spans="1:13" x14ac:dyDescent="0.3">
      <c r="A60" s="1">
        <v>45170</v>
      </c>
      <c r="B60" t="s">
        <v>5</v>
      </c>
      <c r="C60" t="s">
        <v>6</v>
      </c>
      <c r="D60">
        <v>0</v>
      </c>
      <c r="E60">
        <v>546</v>
      </c>
      <c r="F60" s="29">
        <f t="shared" si="1"/>
        <v>0</v>
      </c>
      <c r="G60">
        <f>YEAR(electric_vehicle_sales_by_state[[#This Row],[date]])</f>
        <v>2023</v>
      </c>
      <c r="M60" s="34">
        <f t="shared" si="0"/>
        <v>1500000</v>
      </c>
    </row>
    <row r="61" spans="1:13" x14ac:dyDescent="0.3">
      <c r="A61" s="1">
        <v>45170</v>
      </c>
      <c r="B61" t="s">
        <v>5</v>
      </c>
      <c r="C61" t="s">
        <v>7</v>
      </c>
      <c r="D61">
        <v>0</v>
      </c>
      <c r="E61">
        <v>509</v>
      </c>
      <c r="F61" s="29">
        <f t="shared" si="1"/>
        <v>0</v>
      </c>
      <c r="G61">
        <f>YEAR(electric_vehicle_sales_by_state[[#This Row],[date]])</f>
        <v>2023</v>
      </c>
      <c r="M61" s="34">
        <f t="shared" si="0"/>
        <v>85000</v>
      </c>
    </row>
    <row r="62" spans="1:13" x14ac:dyDescent="0.3">
      <c r="A62" s="1">
        <v>45200</v>
      </c>
      <c r="B62" t="s">
        <v>5</v>
      </c>
      <c r="C62" t="s">
        <v>6</v>
      </c>
      <c r="D62">
        <v>0</v>
      </c>
      <c r="E62">
        <v>398</v>
      </c>
      <c r="F62" s="29">
        <f t="shared" si="1"/>
        <v>0</v>
      </c>
      <c r="G62">
        <f>YEAR(electric_vehicle_sales_by_state[[#This Row],[date]])</f>
        <v>2023</v>
      </c>
      <c r="M62" s="34">
        <f t="shared" si="0"/>
        <v>1500000</v>
      </c>
    </row>
    <row r="63" spans="1:13" x14ac:dyDescent="0.3">
      <c r="A63" s="1">
        <v>45200</v>
      </c>
      <c r="B63" t="s">
        <v>5</v>
      </c>
      <c r="C63" t="s">
        <v>7</v>
      </c>
      <c r="D63">
        <v>0</v>
      </c>
      <c r="E63">
        <v>389</v>
      </c>
      <c r="F63" s="29">
        <f t="shared" si="1"/>
        <v>0</v>
      </c>
      <c r="G63">
        <f>YEAR(electric_vehicle_sales_by_state[[#This Row],[date]])</f>
        <v>2023</v>
      </c>
      <c r="M63" s="34">
        <f t="shared" si="0"/>
        <v>85000</v>
      </c>
    </row>
    <row r="64" spans="1:13" x14ac:dyDescent="0.3">
      <c r="A64" s="1">
        <v>45231</v>
      </c>
      <c r="B64" t="s">
        <v>5</v>
      </c>
      <c r="C64" t="s">
        <v>6</v>
      </c>
      <c r="D64">
        <v>0</v>
      </c>
      <c r="E64">
        <v>470</v>
      </c>
      <c r="F64" s="29">
        <f t="shared" si="1"/>
        <v>0</v>
      </c>
      <c r="G64">
        <f>YEAR(electric_vehicle_sales_by_state[[#This Row],[date]])</f>
        <v>2023</v>
      </c>
      <c r="M64" s="34">
        <f t="shared" si="0"/>
        <v>1500000</v>
      </c>
    </row>
    <row r="65" spans="1:13" x14ac:dyDescent="0.3">
      <c r="A65" s="1">
        <v>45231</v>
      </c>
      <c r="B65" t="s">
        <v>5</v>
      </c>
      <c r="C65" t="s">
        <v>7</v>
      </c>
      <c r="D65">
        <v>0</v>
      </c>
      <c r="E65">
        <v>403</v>
      </c>
      <c r="F65" s="29">
        <f t="shared" si="1"/>
        <v>0</v>
      </c>
      <c r="G65">
        <f>YEAR(electric_vehicle_sales_by_state[[#This Row],[date]])</f>
        <v>2023</v>
      </c>
      <c r="M65" s="34">
        <f t="shared" si="0"/>
        <v>85000</v>
      </c>
    </row>
    <row r="66" spans="1:13" x14ac:dyDescent="0.3">
      <c r="A66" s="1">
        <v>45261</v>
      </c>
      <c r="B66" t="s">
        <v>5</v>
      </c>
      <c r="C66" t="s">
        <v>6</v>
      </c>
      <c r="D66">
        <v>0</v>
      </c>
      <c r="E66">
        <v>365</v>
      </c>
      <c r="F66" s="29">
        <f t="shared" ref="F66:F129" si="2">D66*M66</f>
        <v>0</v>
      </c>
      <c r="G66">
        <f>YEAR(electric_vehicle_sales_by_state[[#This Row],[date]])</f>
        <v>2023</v>
      </c>
      <c r="M66" s="34">
        <f t="shared" si="0"/>
        <v>1500000</v>
      </c>
    </row>
    <row r="67" spans="1:13" x14ac:dyDescent="0.3">
      <c r="A67" s="1">
        <v>45261</v>
      </c>
      <c r="B67" t="s">
        <v>5</v>
      </c>
      <c r="C67" t="s">
        <v>7</v>
      </c>
      <c r="D67">
        <v>0</v>
      </c>
      <c r="E67">
        <v>318</v>
      </c>
      <c r="F67" s="29">
        <f t="shared" si="2"/>
        <v>0</v>
      </c>
      <c r="G67">
        <f>YEAR(electric_vehicle_sales_by_state[[#This Row],[date]])</f>
        <v>2023</v>
      </c>
      <c r="M67" s="34">
        <f t="shared" ref="M67:M130" si="3">IF(C67 = "4-Wheelers",85000,1500000)</f>
        <v>85000</v>
      </c>
    </row>
    <row r="68" spans="1:13" x14ac:dyDescent="0.3">
      <c r="A68" s="1">
        <v>45292</v>
      </c>
      <c r="B68" t="s">
        <v>5</v>
      </c>
      <c r="C68" t="s">
        <v>6</v>
      </c>
      <c r="D68">
        <v>0</v>
      </c>
      <c r="E68">
        <v>509</v>
      </c>
      <c r="F68" s="29">
        <f t="shared" si="2"/>
        <v>0</v>
      </c>
      <c r="G68">
        <f>YEAR(electric_vehicle_sales_by_state[[#This Row],[date]])</f>
        <v>2024</v>
      </c>
      <c r="M68" s="34">
        <f t="shared" si="3"/>
        <v>1500000</v>
      </c>
    </row>
    <row r="69" spans="1:13" x14ac:dyDescent="0.3">
      <c r="A69" s="1">
        <v>45292</v>
      </c>
      <c r="B69" t="s">
        <v>5</v>
      </c>
      <c r="C69" t="s">
        <v>7</v>
      </c>
      <c r="D69">
        <v>0</v>
      </c>
      <c r="E69">
        <v>422</v>
      </c>
      <c r="F69" s="29">
        <f t="shared" si="2"/>
        <v>0</v>
      </c>
      <c r="G69">
        <f>YEAR(electric_vehicle_sales_by_state[[#This Row],[date]])</f>
        <v>2024</v>
      </c>
      <c r="M69" s="34">
        <f t="shared" si="3"/>
        <v>85000</v>
      </c>
    </row>
    <row r="70" spans="1:13" x14ac:dyDescent="0.3">
      <c r="A70" s="1">
        <v>45323</v>
      </c>
      <c r="B70" t="s">
        <v>5</v>
      </c>
      <c r="C70" t="s">
        <v>6</v>
      </c>
      <c r="D70">
        <v>0</v>
      </c>
      <c r="E70">
        <v>408</v>
      </c>
      <c r="F70" s="29">
        <f t="shared" si="2"/>
        <v>0</v>
      </c>
      <c r="G70">
        <f>YEAR(electric_vehicle_sales_by_state[[#This Row],[date]])</f>
        <v>2024</v>
      </c>
      <c r="M70" s="34">
        <f t="shared" si="3"/>
        <v>1500000</v>
      </c>
    </row>
    <row r="71" spans="1:13" x14ac:dyDescent="0.3">
      <c r="A71" s="1">
        <v>45323</v>
      </c>
      <c r="B71" t="s">
        <v>5</v>
      </c>
      <c r="C71" t="s">
        <v>7</v>
      </c>
      <c r="D71">
        <v>0</v>
      </c>
      <c r="E71">
        <v>375</v>
      </c>
      <c r="F71" s="29">
        <f t="shared" si="2"/>
        <v>0</v>
      </c>
      <c r="G71">
        <f>YEAR(electric_vehicle_sales_by_state[[#This Row],[date]])</f>
        <v>2024</v>
      </c>
      <c r="M71" s="34">
        <f t="shared" si="3"/>
        <v>85000</v>
      </c>
    </row>
    <row r="72" spans="1:13" x14ac:dyDescent="0.3">
      <c r="A72" s="1">
        <v>45352</v>
      </c>
      <c r="B72" t="s">
        <v>5</v>
      </c>
      <c r="C72" t="s">
        <v>6</v>
      </c>
      <c r="D72">
        <v>0</v>
      </c>
      <c r="E72">
        <v>399</v>
      </c>
      <c r="F72" s="29">
        <f t="shared" si="2"/>
        <v>0</v>
      </c>
      <c r="G72">
        <f>YEAR(electric_vehicle_sales_by_state[[#This Row],[date]])</f>
        <v>2024</v>
      </c>
      <c r="M72" s="34">
        <f t="shared" si="3"/>
        <v>1500000</v>
      </c>
    </row>
    <row r="73" spans="1:13" x14ac:dyDescent="0.3">
      <c r="A73" s="1">
        <v>45352</v>
      </c>
      <c r="B73" t="s">
        <v>5</v>
      </c>
      <c r="C73" t="s">
        <v>7</v>
      </c>
      <c r="D73">
        <v>0</v>
      </c>
      <c r="E73">
        <v>455</v>
      </c>
      <c r="F73" s="29">
        <f t="shared" si="2"/>
        <v>0</v>
      </c>
      <c r="G73">
        <f>YEAR(electric_vehicle_sales_by_state[[#This Row],[date]])</f>
        <v>2024</v>
      </c>
      <c r="M73" s="34">
        <f t="shared" si="3"/>
        <v>85000</v>
      </c>
    </row>
    <row r="74" spans="1:13" x14ac:dyDescent="0.3">
      <c r="A74" s="1">
        <v>44287</v>
      </c>
      <c r="B74" t="s">
        <v>8</v>
      </c>
      <c r="C74" t="s">
        <v>6</v>
      </c>
      <c r="D74">
        <v>0</v>
      </c>
      <c r="E74">
        <v>515</v>
      </c>
      <c r="F74" s="29">
        <f t="shared" si="2"/>
        <v>0</v>
      </c>
      <c r="G74">
        <f>YEAR(electric_vehicle_sales_by_state[[#This Row],[date]])</f>
        <v>2021</v>
      </c>
      <c r="M74" s="34">
        <f t="shared" si="3"/>
        <v>1500000</v>
      </c>
    </row>
    <row r="75" spans="1:13" x14ac:dyDescent="0.3">
      <c r="A75" s="1">
        <v>44287</v>
      </c>
      <c r="B75" t="s">
        <v>9</v>
      </c>
      <c r="C75" t="s">
        <v>6</v>
      </c>
      <c r="D75">
        <v>0</v>
      </c>
      <c r="E75">
        <v>1256</v>
      </c>
      <c r="F75" s="29">
        <f t="shared" si="2"/>
        <v>0</v>
      </c>
      <c r="G75">
        <f>YEAR(electric_vehicle_sales_by_state[[#This Row],[date]])</f>
        <v>2021</v>
      </c>
      <c r="M75" s="34">
        <f t="shared" si="3"/>
        <v>1500000</v>
      </c>
    </row>
    <row r="76" spans="1:13" x14ac:dyDescent="0.3">
      <c r="A76" s="1">
        <v>44287</v>
      </c>
      <c r="B76" t="s">
        <v>9</v>
      </c>
      <c r="C76" t="s">
        <v>7</v>
      </c>
      <c r="D76">
        <v>0</v>
      </c>
      <c r="E76">
        <v>724</v>
      </c>
      <c r="F76" s="29">
        <f t="shared" si="2"/>
        <v>0</v>
      </c>
      <c r="G76">
        <f>YEAR(electric_vehicle_sales_by_state[[#This Row],[date]])</f>
        <v>2021</v>
      </c>
      <c r="M76" s="34">
        <f t="shared" si="3"/>
        <v>85000</v>
      </c>
    </row>
    <row r="77" spans="1:13" x14ac:dyDescent="0.3">
      <c r="A77" s="1">
        <v>44287</v>
      </c>
      <c r="B77" t="s">
        <v>10</v>
      </c>
      <c r="C77" t="s">
        <v>7</v>
      </c>
      <c r="D77">
        <v>0</v>
      </c>
      <c r="E77">
        <v>6576</v>
      </c>
      <c r="F77" s="29">
        <f t="shared" si="2"/>
        <v>0</v>
      </c>
      <c r="G77">
        <f>YEAR(electric_vehicle_sales_by_state[[#This Row],[date]])</f>
        <v>2021</v>
      </c>
      <c r="M77" s="34">
        <f t="shared" si="3"/>
        <v>85000</v>
      </c>
    </row>
    <row r="78" spans="1:13" x14ac:dyDescent="0.3">
      <c r="A78" s="1">
        <v>44287</v>
      </c>
      <c r="B78" t="s">
        <v>11</v>
      </c>
      <c r="C78" t="s">
        <v>7</v>
      </c>
      <c r="D78">
        <v>0</v>
      </c>
      <c r="E78">
        <v>1563</v>
      </c>
      <c r="F78" s="29">
        <f t="shared" si="2"/>
        <v>0</v>
      </c>
      <c r="G78">
        <f>YEAR(electric_vehicle_sales_by_state[[#This Row],[date]])</f>
        <v>2021</v>
      </c>
      <c r="M78" s="34">
        <f t="shared" si="3"/>
        <v>85000</v>
      </c>
    </row>
    <row r="79" spans="1:13" x14ac:dyDescent="0.3">
      <c r="A79" s="1">
        <v>44287</v>
      </c>
      <c r="B79" t="s">
        <v>12</v>
      </c>
      <c r="C79" t="s">
        <v>7</v>
      </c>
      <c r="D79">
        <v>0</v>
      </c>
      <c r="E79">
        <v>278</v>
      </c>
      <c r="F79" s="29">
        <f t="shared" si="2"/>
        <v>0</v>
      </c>
      <c r="G79">
        <f>YEAR(electric_vehicle_sales_by_state[[#This Row],[date]])</f>
        <v>2021</v>
      </c>
      <c r="M79" s="34">
        <f t="shared" si="3"/>
        <v>85000</v>
      </c>
    </row>
    <row r="80" spans="1:13" x14ac:dyDescent="0.3">
      <c r="A80" s="1">
        <v>44287</v>
      </c>
      <c r="B80" t="s">
        <v>13</v>
      </c>
      <c r="C80" t="s">
        <v>7</v>
      </c>
      <c r="D80">
        <v>0</v>
      </c>
      <c r="E80">
        <v>5107</v>
      </c>
      <c r="F80" s="29">
        <f t="shared" si="2"/>
        <v>0</v>
      </c>
      <c r="G80">
        <f>YEAR(electric_vehicle_sales_by_state[[#This Row],[date]])</f>
        <v>2021</v>
      </c>
      <c r="M80" s="34">
        <f t="shared" si="3"/>
        <v>85000</v>
      </c>
    </row>
    <row r="81" spans="1:13" x14ac:dyDescent="0.3">
      <c r="A81" s="1">
        <v>44287</v>
      </c>
      <c r="B81" t="s">
        <v>14</v>
      </c>
      <c r="C81" t="s">
        <v>6</v>
      </c>
      <c r="D81">
        <v>0</v>
      </c>
      <c r="E81">
        <v>2</v>
      </c>
      <c r="F81" s="29">
        <f t="shared" si="2"/>
        <v>0</v>
      </c>
      <c r="G81">
        <f>YEAR(electric_vehicle_sales_by_state[[#This Row],[date]])</f>
        <v>2021</v>
      </c>
      <c r="M81" s="34">
        <f t="shared" si="3"/>
        <v>1500000</v>
      </c>
    </row>
    <row r="82" spans="1:13" x14ac:dyDescent="0.3">
      <c r="A82" s="1">
        <v>44287</v>
      </c>
      <c r="B82" t="s">
        <v>14</v>
      </c>
      <c r="C82" t="s">
        <v>7</v>
      </c>
      <c r="D82">
        <v>0</v>
      </c>
      <c r="E82">
        <v>20</v>
      </c>
      <c r="F82" s="29">
        <f t="shared" si="2"/>
        <v>0</v>
      </c>
      <c r="G82">
        <f>YEAR(electric_vehicle_sales_by_state[[#This Row],[date]])</f>
        <v>2021</v>
      </c>
      <c r="M82" s="34">
        <f t="shared" si="3"/>
        <v>85000</v>
      </c>
    </row>
    <row r="83" spans="1:13" x14ac:dyDescent="0.3">
      <c r="A83" s="1">
        <v>44287</v>
      </c>
      <c r="B83" t="s">
        <v>15</v>
      </c>
      <c r="C83" t="s">
        <v>7</v>
      </c>
      <c r="D83">
        <v>0</v>
      </c>
      <c r="E83">
        <v>808</v>
      </c>
      <c r="F83" s="29">
        <f t="shared" si="2"/>
        <v>0</v>
      </c>
      <c r="G83">
        <f>YEAR(electric_vehicle_sales_by_state[[#This Row],[date]])</f>
        <v>2021</v>
      </c>
      <c r="M83" s="34">
        <f t="shared" si="3"/>
        <v>85000</v>
      </c>
    </row>
    <row r="84" spans="1:13" x14ac:dyDescent="0.3">
      <c r="A84" s="1">
        <v>44287</v>
      </c>
      <c r="B84" t="s">
        <v>16</v>
      </c>
      <c r="C84" t="s">
        <v>6</v>
      </c>
      <c r="D84">
        <v>0</v>
      </c>
      <c r="E84">
        <v>1189</v>
      </c>
      <c r="F84" s="29">
        <f t="shared" si="2"/>
        <v>0</v>
      </c>
      <c r="G84">
        <f>YEAR(electric_vehicle_sales_by_state[[#This Row],[date]])</f>
        <v>2021</v>
      </c>
      <c r="M84" s="34">
        <f t="shared" si="3"/>
        <v>1500000</v>
      </c>
    </row>
    <row r="85" spans="1:13" x14ac:dyDescent="0.3">
      <c r="A85" s="1">
        <v>44287</v>
      </c>
      <c r="B85" t="s">
        <v>17</v>
      </c>
      <c r="C85" t="s">
        <v>6</v>
      </c>
      <c r="D85">
        <v>0</v>
      </c>
      <c r="E85">
        <v>1507</v>
      </c>
      <c r="F85" s="29">
        <f t="shared" si="2"/>
        <v>0</v>
      </c>
      <c r="G85">
        <f>YEAR(electric_vehicle_sales_by_state[[#This Row],[date]])</f>
        <v>2021</v>
      </c>
      <c r="M85" s="34">
        <f t="shared" si="3"/>
        <v>1500000</v>
      </c>
    </row>
    <row r="86" spans="1:13" x14ac:dyDescent="0.3">
      <c r="A86" s="1">
        <v>44287</v>
      </c>
      <c r="B86" t="s">
        <v>17</v>
      </c>
      <c r="C86" t="s">
        <v>7</v>
      </c>
      <c r="D86">
        <v>0</v>
      </c>
      <c r="E86">
        <v>281</v>
      </c>
      <c r="F86" s="29">
        <f t="shared" si="2"/>
        <v>0</v>
      </c>
      <c r="G86">
        <f>YEAR(electric_vehicle_sales_by_state[[#This Row],[date]])</f>
        <v>2021</v>
      </c>
      <c r="M86" s="34">
        <f t="shared" si="3"/>
        <v>85000</v>
      </c>
    </row>
    <row r="87" spans="1:13" x14ac:dyDescent="0.3">
      <c r="A87" s="1">
        <v>44287</v>
      </c>
      <c r="B87" t="s">
        <v>18</v>
      </c>
      <c r="C87" t="s">
        <v>6</v>
      </c>
      <c r="D87">
        <v>0</v>
      </c>
      <c r="E87">
        <v>561</v>
      </c>
      <c r="F87" s="29">
        <f t="shared" si="2"/>
        <v>0</v>
      </c>
      <c r="G87">
        <f>YEAR(electric_vehicle_sales_by_state[[#This Row],[date]])</f>
        <v>2021</v>
      </c>
      <c r="M87" s="34">
        <f t="shared" si="3"/>
        <v>1500000</v>
      </c>
    </row>
    <row r="88" spans="1:13" x14ac:dyDescent="0.3">
      <c r="A88" s="1">
        <v>44287</v>
      </c>
      <c r="B88" t="s">
        <v>18</v>
      </c>
      <c r="C88" t="s">
        <v>7</v>
      </c>
      <c r="D88">
        <v>0</v>
      </c>
      <c r="E88">
        <v>747</v>
      </c>
      <c r="F88" s="29">
        <f t="shared" si="2"/>
        <v>0</v>
      </c>
      <c r="G88">
        <f>YEAR(electric_vehicle_sales_by_state[[#This Row],[date]])</f>
        <v>2021</v>
      </c>
      <c r="M88" s="34">
        <f t="shared" si="3"/>
        <v>85000</v>
      </c>
    </row>
    <row r="89" spans="1:13" x14ac:dyDescent="0.3">
      <c r="A89" s="1">
        <v>44287</v>
      </c>
      <c r="B89" t="s">
        <v>19</v>
      </c>
      <c r="C89" t="s">
        <v>7</v>
      </c>
      <c r="D89">
        <v>0</v>
      </c>
      <c r="E89">
        <v>655</v>
      </c>
      <c r="F89" s="29">
        <f t="shared" si="2"/>
        <v>0</v>
      </c>
      <c r="G89">
        <f>YEAR(electric_vehicle_sales_by_state[[#This Row],[date]])</f>
        <v>2021</v>
      </c>
      <c r="M89" s="34">
        <f t="shared" si="3"/>
        <v>85000</v>
      </c>
    </row>
    <row r="90" spans="1:13" x14ac:dyDescent="0.3">
      <c r="A90" s="1">
        <v>44287</v>
      </c>
      <c r="B90" t="s">
        <v>20</v>
      </c>
      <c r="C90" t="s">
        <v>6</v>
      </c>
      <c r="D90">
        <v>0</v>
      </c>
      <c r="E90">
        <v>2906</v>
      </c>
      <c r="F90" s="29">
        <f t="shared" si="2"/>
        <v>0</v>
      </c>
      <c r="G90">
        <f>YEAR(electric_vehicle_sales_by_state[[#This Row],[date]])</f>
        <v>2021</v>
      </c>
      <c r="M90" s="34">
        <f t="shared" si="3"/>
        <v>1500000</v>
      </c>
    </row>
    <row r="91" spans="1:13" x14ac:dyDescent="0.3">
      <c r="A91" s="1">
        <v>44287</v>
      </c>
      <c r="B91" t="s">
        <v>20</v>
      </c>
      <c r="C91" t="s">
        <v>7</v>
      </c>
      <c r="D91">
        <v>0</v>
      </c>
      <c r="E91">
        <v>289</v>
      </c>
      <c r="F91" s="29">
        <f t="shared" si="2"/>
        <v>0</v>
      </c>
      <c r="G91">
        <f>YEAR(electric_vehicle_sales_by_state[[#This Row],[date]])</f>
        <v>2021</v>
      </c>
      <c r="M91" s="34">
        <f t="shared" si="3"/>
        <v>85000</v>
      </c>
    </row>
    <row r="92" spans="1:13" x14ac:dyDescent="0.3">
      <c r="A92" s="1">
        <v>44317</v>
      </c>
      <c r="B92" t="s">
        <v>8</v>
      </c>
      <c r="C92" t="s">
        <v>6</v>
      </c>
      <c r="D92">
        <v>0</v>
      </c>
      <c r="E92">
        <v>4</v>
      </c>
      <c r="F92" s="29">
        <f t="shared" si="2"/>
        <v>0</v>
      </c>
      <c r="G92">
        <f>YEAR(electric_vehicle_sales_by_state[[#This Row],[date]])</f>
        <v>2021</v>
      </c>
      <c r="M92" s="34">
        <f t="shared" si="3"/>
        <v>1500000</v>
      </c>
    </row>
    <row r="93" spans="1:13" x14ac:dyDescent="0.3">
      <c r="A93" s="1">
        <v>44317</v>
      </c>
      <c r="B93" t="s">
        <v>8</v>
      </c>
      <c r="C93" t="s">
        <v>7</v>
      </c>
      <c r="D93">
        <v>0</v>
      </c>
      <c r="E93">
        <v>1</v>
      </c>
      <c r="F93" s="29">
        <f t="shared" si="2"/>
        <v>0</v>
      </c>
      <c r="G93">
        <f>YEAR(electric_vehicle_sales_by_state[[#This Row],[date]])</f>
        <v>2021</v>
      </c>
      <c r="M93" s="34">
        <f t="shared" si="3"/>
        <v>85000</v>
      </c>
    </row>
    <row r="94" spans="1:13" x14ac:dyDescent="0.3">
      <c r="A94" s="1">
        <v>44317</v>
      </c>
      <c r="B94" t="s">
        <v>9</v>
      </c>
      <c r="C94" t="s">
        <v>6</v>
      </c>
      <c r="D94">
        <v>0</v>
      </c>
      <c r="E94">
        <v>552</v>
      </c>
      <c r="F94" s="29">
        <f t="shared" si="2"/>
        <v>0</v>
      </c>
      <c r="G94">
        <f>YEAR(electric_vehicle_sales_by_state[[#This Row],[date]])</f>
        <v>2021</v>
      </c>
      <c r="M94" s="34">
        <f t="shared" si="3"/>
        <v>1500000</v>
      </c>
    </row>
    <row r="95" spans="1:13" x14ac:dyDescent="0.3">
      <c r="A95" s="1">
        <v>44317</v>
      </c>
      <c r="B95" t="s">
        <v>9</v>
      </c>
      <c r="C95" t="s">
        <v>7</v>
      </c>
      <c r="D95">
        <v>0</v>
      </c>
      <c r="E95">
        <v>302</v>
      </c>
      <c r="F95" s="29">
        <f t="shared" si="2"/>
        <v>0</v>
      </c>
      <c r="G95">
        <f>YEAR(electric_vehicle_sales_by_state[[#This Row],[date]])</f>
        <v>2021</v>
      </c>
      <c r="M95" s="34">
        <f t="shared" si="3"/>
        <v>85000</v>
      </c>
    </row>
    <row r="96" spans="1:13" x14ac:dyDescent="0.3">
      <c r="A96" s="1">
        <v>44317</v>
      </c>
      <c r="B96" t="s">
        <v>10</v>
      </c>
      <c r="C96" t="s">
        <v>6</v>
      </c>
      <c r="D96">
        <v>0</v>
      </c>
      <c r="E96">
        <v>14723</v>
      </c>
      <c r="F96" s="29">
        <f t="shared" si="2"/>
        <v>0</v>
      </c>
      <c r="G96">
        <f>YEAR(electric_vehicle_sales_by_state[[#This Row],[date]])</f>
        <v>2021</v>
      </c>
      <c r="M96" s="34">
        <f t="shared" si="3"/>
        <v>1500000</v>
      </c>
    </row>
    <row r="97" spans="1:13" x14ac:dyDescent="0.3">
      <c r="A97" s="1">
        <v>44317</v>
      </c>
      <c r="B97" t="s">
        <v>10</v>
      </c>
      <c r="C97" t="s">
        <v>7</v>
      </c>
      <c r="D97">
        <v>0</v>
      </c>
      <c r="E97">
        <v>3295</v>
      </c>
      <c r="F97" s="29">
        <f t="shared" si="2"/>
        <v>0</v>
      </c>
      <c r="G97">
        <f>YEAR(electric_vehicle_sales_by_state[[#This Row],[date]])</f>
        <v>2021</v>
      </c>
      <c r="M97" s="34">
        <f t="shared" si="3"/>
        <v>85000</v>
      </c>
    </row>
    <row r="98" spans="1:13" x14ac:dyDescent="0.3">
      <c r="A98" s="1">
        <v>44317</v>
      </c>
      <c r="B98" t="s">
        <v>21</v>
      </c>
      <c r="C98" t="s">
        <v>7</v>
      </c>
      <c r="D98">
        <v>0</v>
      </c>
      <c r="E98">
        <v>2249</v>
      </c>
      <c r="F98" s="29">
        <f t="shared" si="2"/>
        <v>0</v>
      </c>
      <c r="G98">
        <f>YEAR(electric_vehicle_sales_by_state[[#This Row],[date]])</f>
        <v>2021</v>
      </c>
      <c r="M98" s="34">
        <f t="shared" si="3"/>
        <v>85000</v>
      </c>
    </row>
    <row r="99" spans="1:13" x14ac:dyDescent="0.3">
      <c r="A99" s="1">
        <v>44317</v>
      </c>
      <c r="B99" t="s">
        <v>22</v>
      </c>
      <c r="C99" t="s">
        <v>6</v>
      </c>
      <c r="D99">
        <v>0</v>
      </c>
      <c r="E99">
        <v>411</v>
      </c>
      <c r="F99" s="29">
        <f t="shared" si="2"/>
        <v>0</v>
      </c>
      <c r="G99">
        <f>YEAR(electric_vehicle_sales_by_state[[#This Row],[date]])</f>
        <v>2021</v>
      </c>
      <c r="M99" s="34">
        <f t="shared" si="3"/>
        <v>1500000</v>
      </c>
    </row>
    <row r="100" spans="1:13" x14ac:dyDescent="0.3">
      <c r="A100" s="1">
        <v>44317</v>
      </c>
      <c r="B100" t="s">
        <v>11</v>
      </c>
      <c r="C100" t="s">
        <v>7</v>
      </c>
      <c r="D100">
        <v>0</v>
      </c>
      <c r="E100">
        <v>1387</v>
      </c>
      <c r="F100" s="29">
        <f t="shared" si="2"/>
        <v>0</v>
      </c>
      <c r="G100">
        <f>YEAR(electric_vehicle_sales_by_state[[#This Row],[date]])</f>
        <v>2021</v>
      </c>
      <c r="M100" s="34">
        <f t="shared" si="3"/>
        <v>85000</v>
      </c>
    </row>
    <row r="101" spans="1:13" x14ac:dyDescent="0.3">
      <c r="A101" s="1">
        <v>44317</v>
      </c>
      <c r="B101" t="s">
        <v>12</v>
      </c>
      <c r="C101" t="s">
        <v>6</v>
      </c>
      <c r="D101">
        <v>0</v>
      </c>
      <c r="E101">
        <v>452</v>
      </c>
      <c r="F101" s="29">
        <f t="shared" si="2"/>
        <v>0</v>
      </c>
      <c r="G101">
        <f>YEAR(electric_vehicle_sales_by_state[[#This Row],[date]])</f>
        <v>2021</v>
      </c>
      <c r="M101" s="34">
        <f t="shared" si="3"/>
        <v>1500000</v>
      </c>
    </row>
    <row r="102" spans="1:13" x14ac:dyDescent="0.3">
      <c r="A102" s="1">
        <v>44317</v>
      </c>
      <c r="B102" t="s">
        <v>12</v>
      </c>
      <c r="C102" t="s">
        <v>7</v>
      </c>
      <c r="D102">
        <v>0</v>
      </c>
      <c r="E102">
        <v>202</v>
      </c>
      <c r="F102" s="29">
        <f t="shared" si="2"/>
        <v>0</v>
      </c>
      <c r="G102">
        <f>YEAR(electric_vehicle_sales_by_state[[#This Row],[date]])</f>
        <v>2021</v>
      </c>
      <c r="M102" s="34">
        <f t="shared" si="3"/>
        <v>85000</v>
      </c>
    </row>
    <row r="103" spans="1:13" x14ac:dyDescent="0.3">
      <c r="A103" s="1">
        <v>44317</v>
      </c>
      <c r="B103" t="s">
        <v>23</v>
      </c>
      <c r="C103" t="s">
        <v>6</v>
      </c>
      <c r="D103">
        <v>0</v>
      </c>
      <c r="E103">
        <v>22</v>
      </c>
      <c r="F103" s="29">
        <f t="shared" si="2"/>
        <v>0</v>
      </c>
      <c r="G103">
        <f>YEAR(electric_vehicle_sales_by_state[[#This Row],[date]])</f>
        <v>2021</v>
      </c>
      <c r="M103" s="34">
        <f t="shared" si="3"/>
        <v>1500000</v>
      </c>
    </row>
    <row r="104" spans="1:13" x14ac:dyDescent="0.3">
      <c r="A104" s="1">
        <v>44317</v>
      </c>
      <c r="B104" t="s">
        <v>23</v>
      </c>
      <c r="C104" t="s">
        <v>7</v>
      </c>
      <c r="D104">
        <v>0</v>
      </c>
      <c r="E104">
        <v>21</v>
      </c>
      <c r="F104" s="29">
        <f t="shared" si="2"/>
        <v>0</v>
      </c>
      <c r="G104">
        <f>YEAR(electric_vehicle_sales_by_state[[#This Row],[date]])</f>
        <v>2021</v>
      </c>
      <c r="M104" s="34">
        <f t="shared" si="3"/>
        <v>85000</v>
      </c>
    </row>
    <row r="105" spans="1:13" x14ac:dyDescent="0.3">
      <c r="A105" s="1">
        <v>44317</v>
      </c>
      <c r="B105" t="s">
        <v>13</v>
      </c>
      <c r="C105" t="s">
        <v>7</v>
      </c>
      <c r="D105">
        <v>0</v>
      </c>
      <c r="E105">
        <v>2372</v>
      </c>
      <c r="F105" s="29">
        <f t="shared" si="2"/>
        <v>0</v>
      </c>
      <c r="G105">
        <f>YEAR(electric_vehicle_sales_by_state[[#This Row],[date]])</f>
        <v>2021</v>
      </c>
      <c r="M105" s="34">
        <f t="shared" si="3"/>
        <v>85000</v>
      </c>
    </row>
    <row r="106" spans="1:13" x14ac:dyDescent="0.3">
      <c r="A106" s="1">
        <v>44317</v>
      </c>
      <c r="B106" t="s">
        <v>14</v>
      </c>
      <c r="C106" t="s">
        <v>6</v>
      </c>
      <c r="D106">
        <v>0</v>
      </c>
      <c r="E106">
        <v>11</v>
      </c>
      <c r="F106" s="29">
        <f t="shared" si="2"/>
        <v>0</v>
      </c>
      <c r="G106">
        <f>YEAR(electric_vehicle_sales_by_state[[#This Row],[date]])</f>
        <v>2021</v>
      </c>
      <c r="M106" s="34">
        <f t="shared" si="3"/>
        <v>1500000</v>
      </c>
    </row>
    <row r="107" spans="1:13" x14ac:dyDescent="0.3">
      <c r="A107" s="1">
        <v>44317</v>
      </c>
      <c r="B107" t="s">
        <v>14</v>
      </c>
      <c r="C107" t="s">
        <v>7</v>
      </c>
      <c r="D107">
        <v>0</v>
      </c>
      <c r="E107">
        <v>70</v>
      </c>
      <c r="F107" s="29">
        <f t="shared" si="2"/>
        <v>0</v>
      </c>
      <c r="G107">
        <f>YEAR(electric_vehicle_sales_by_state[[#This Row],[date]])</f>
        <v>2021</v>
      </c>
      <c r="M107" s="34">
        <f t="shared" si="3"/>
        <v>85000</v>
      </c>
    </row>
    <row r="108" spans="1:13" x14ac:dyDescent="0.3">
      <c r="A108" s="1">
        <v>44317</v>
      </c>
      <c r="B108" t="s">
        <v>24</v>
      </c>
      <c r="C108" t="s">
        <v>7</v>
      </c>
      <c r="D108">
        <v>0</v>
      </c>
      <c r="E108">
        <v>195</v>
      </c>
      <c r="F108" s="29">
        <f t="shared" si="2"/>
        <v>0</v>
      </c>
      <c r="G108">
        <f>YEAR(electric_vehicle_sales_by_state[[#This Row],[date]])</f>
        <v>2021</v>
      </c>
      <c r="M108" s="34">
        <f t="shared" si="3"/>
        <v>85000</v>
      </c>
    </row>
    <row r="109" spans="1:13" x14ac:dyDescent="0.3">
      <c r="A109" s="1">
        <v>44317</v>
      </c>
      <c r="B109" t="s">
        <v>15</v>
      </c>
      <c r="C109" t="s">
        <v>6</v>
      </c>
      <c r="D109">
        <v>0</v>
      </c>
      <c r="E109">
        <v>288</v>
      </c>
      <c r="F109" s="29">
        <f t="shared" si="2"/>
        <v>0</v>
      </c>
      <c r="G109">
        <f>YEAR(electric_vehicle_sales_by_state[[#This Row],[date]])</f>
        <v>2021</v>
      </c>
      <c r="M109" s="34">
        <f t="shared" si="3"/>
        <v>1500000</v>
      </c>
    </row>
    <row r="110" spans="1:13" x14ac:dyDescent="0.3">
      <c r="A110" s="1">
        <v>44317</v>
      </c>
      <c r="B110" t="s">
        <v>15</v>
      </c>
      <c r="C110" t="s">
        <v>7</v>
      </c>
      <c r="D110">
        <v>0</v>
      </c>
      <c r="E110">
        <v>9</v>
      </c>
      <c r="F110" s="29">
        <f t="shared" si="2"/>
        <v>0</v>
      </c>
      <c r="G110">
        <f>YEAR(electric_vehicle_sales_by_state[[#This Row],[date]])</f>
        <v>2021</v>
      </c>
      <c r="M110" s="34">
        <f t="shared" si="3"/>
        <v>85000</v>
      </c>
    </row>
    <row r="111" spans="1:13" x14ac:dyDescent="0.3">
      <c r="A111" s="1">
        <v>44317</v>
      </c>
      <c r="B111" t="s">
        <v>16</v>
      </c>
      <c r="C111" t="s">
        <v>6</v>
      </c>
      <c r="D111">
        <v>0</v>
      </c>
      <c r="E111">
        <v>332</v>
      </c>
      <c r="F111" s="29">
        <f t="shared" si="2"/>
        <v>0</v>
      </c>
      <c r="G111">
        <f>YEAR(electric_vehicle_sales_by_state[[#This Row],[date]])</f>
        <v>2021</v>
      </c>
      <c r="M111" s="34">
        <f t="shared" si="3"/>
        <v>1500000</v>
      </c>
    </row>
    <row r="112" spans="1:13" x14ac:dyDescent="0.3">
      <c r="A112" s="1">
        <v>44317</v>
      </c>
      <c r="B112" t="s">
        <v>17</v>
      </c>
      <c r="C112" t="s">
        <v>6</v>
      </c>
      <c r="D112">
        <v>0</v>
      </c>
      <c r="E112">
        <v>15</v>
      </c>
      <c r="F112" s="29">
        <f t="shared" si="2"/>
        <v>0</v>
      </c>
      <c r="G112">
        <f>YEAR(electric_vehicle_sales_by_state[[#This Row],[date]])</f>
        <v>2021</v>
      </c>
      <c r="M112" s="34">
        <f t="shared" si="3"/>
        <v>1500000</v>
      </c>
    </row>
    <row r="113" spans="1:13" x14ac:dyDescent="0.3">
      <c r="A113" s="1">
        <v>44317</v>
      </c>
      <c r="B113" t="s">
        <v>17</v>
      </c>
      <c r="C113" t="s">
        <v>7</v>
      </c>
      <c r="D113">
        <v>0</v>
      </c>
      <c r="E113">
        <v>4</v>
      </c>
      <c r="F113" s="29">
        <f t="shared" si="2"/>
        <v>0</v>
      </c>
      <c r="G113">
        <f>YEAR(electric_vehicle_sales_by_state[[#This Row],[date]])</f>
        <v>2021</v>
      </c>
      <c r="M113" s="34">
        <f t="shared" si="3"/>
        <v>85000</v>
      </c>
    </row>
    <row r="114" spans="1:13" x14ac:dyDescent="0.3">
      <c r="A114" s="1">
        <v>44317</v>
      </c>
      <c r="B114" t="s">
        <v>18</v>
      </c>
      <c r="C114" t="s">
        <v>6</v>
      </c>
      <c r="D114">
        <v>0</v>
      </c>
      <c r="E114">
        <v>125</v>
      </c>
      <c r="F114" s="29">
        <f t="shared" si="2"/>
        <v>0</v>
      </c>
      <c r="G114">
        <f>YEAR(electric_vehicle_sales_by_state[[#This Row],[date]])</f>
        <v>2021</v>
      </c>
      <c r="M114" s="34">
        <f t="shared" si="3"/>
        <v>1500000</v>
      </c>
    </row>
    <row r="115" spans="1:13" x14ac:dyDescent="0.3">
      <c r="A115" s="1">
        <v>44317</v>
      </c>
      <c r="B115" t="s">
        <v>18</v>
      </c>
      <c r="C115" t="s">
        <v>7</v>
      </c>
      <c r="D115">
        <v>0</v>
      </c>
      <c r="E115">
        <v>126</v>
      </c>
      <c r="F115" s="29">
        <f t="shared" si="2"/>
        <v>0</v>
      </c>
      <c r="G115">
        <f>YEAR(electric_vehicle_sales_by_state[[#This Row],[date]])</f>
        <v>2021</v>
      </c>
      <c r="M115" s="34">
        <f t="shared" si="3"/>
        <v>85000</v>
      </c>
    </row>
    <row r="116" spans="1:13" x14ac:dyDescent="0.3">
      <c r="A116" s="1">
        <v>44317</v>
      </c>
      <c r="B116" t="s">
        <v>25</v>
      </c>
      <c r="C116" t="s">
        <v>7</v>
      </c>
      <c r="D116">
        <v>0</v>
      </c>
      <c r="E116">
        <v>722</v>
      </c>
      <c r="F116" s="29">
        <f t="shared" si="2"/>
        <v>0</v>
      </c>
      <c r="G116">
        <f>YEAR(electric_vehicle_sales_by_state[[#This Row],[date]])</f>
        <v>2021</v>
      </c>
      <c r="M116" s="34">
        <f t="shared" si="3"/>
        <v>85000</v>
      </c>
    </row>
    <row r="117" spans="1:13" x14ac:dyDescent="0.3">
      <c r="A117" s="1">
        <v>44317</v>
      </c>
      <c r="B117" t="s">
        <v>26</v>
      </c>
      <c r="C117" t="s">
        <v>7</v>
      </c>
      <c r="D117">
        <v>0</v>
      </c>
      <c r="E117">
        <v>5202</v>
      </c>
      <c r="F117" s="29">
        <f t="shared" si="2"/>
        <v>0</v>
      </c>
      <c r="G117">
        <f>YEAR(electric_vehicle_sales_by_state[[#This Row],[date]])</f>
        <v>2021</v>
      </c>
      <c r="M117" s="34">
        <f t="shared" si="3"/>
        <v>85000</v>
      </c>
    </row>
    <row r="118" spans="1:13" x14ac:dyDescent="0.3">
      <c r="A118" s="1">
        <v>44317</v>
      </c>
      <c r="B118" t="s">
        <v>20</v>
      </c>
      <c r="C118" t="s">
        <v>6</v>
      </c>
      <c r="D118">
        <v>0</v>
      </c>
      <c r="E118">
        <v>2063</v>
      </c>
      <c r="F118" s="29">
        <f t="shared" si="2"/>
        <v>0</v>
      </c>
      <c r="G118">
        <f>YEAR(electric_vehicle_sales_by_state[[#This Row],[date]])</f>
        <v>2021</v>
      </c>
      <c r="M118" s="34">
        <f t="shared" si="3"/>
        <v>1500000</v>
      </c>
    </row>
    <row r="119" spans="1:13" x14ac:dyDescent="0.3">
      <c r="A119" s="1">
        <v>44317</v>
      </c>
      <c r="B119" t="s">
        <v>20</v>
      </c>
      <c r="C119" t="s">
        <v>7</v>
      </c>
      <c r="D119">
        <v>0</v>
      </c>
      <c r="E119">
        <v>192</v>
      </c>
      <c r="F119" s="29">
        <f t="shared" si="2"/>
        <v>0</v>
      </c>
      <c r="G119">
        <f>YEAR(electric_vehicle_sales_by_state[[#This Row],[date]])</f>
        <v>2021</v>
      </c>
      <c r="M119" s="34">
        <f t="shared" si="3"/>
        <v>85000</v>
      </c>
    </row>
    <row r="120" spans="1:13" x14ac:dyDescent="0.3">
      <c r="A120" s="1">
        <v>44317</v>
      </c>
      <c r="B120" t="s">
        <v>27</v>
      </c>
      <c r="C120" t="s">
        <v>7</v>
      </c>
      <c r="D120">
        <v>0</v>
      </c>
      <c r="E120">
        <v>1145</v>
      </c>
      <c r="F120" s="29">
        <f t="shared" si="2"/>
        <v>0</v>
      </c>
      <c r="G120">
        <f>YEAR(electric_vehicle_sales_by_state[[#This Row],[date]])</f>
        <v>2021</v>
      </c>
      <c r="M120" s="34">
        <f t="shared" si="3"/>
        <v>85000</v>
      </c>
    </row>
    <row r="121" spans="1:13" x14ac:dyDescent="0.3">
      <c r="A121" s="1">
        <v>44348</v>
      </c>
      <c r="B121" t="s">
        <v>8</v>
      </c>
      <c r="C121" t="s">
        <v>6</v>
      </c>
      <c r="D121">
        <v>0</v>
      </c>
      <c r="E121">
        <v>2</v>
      </c>
      <c r="F121" s="29">
        <f t="shared" si="2"/>
        <v>0</v>
      </c>
      <c r="G121">
        <f>YEAR(electric_vehicle_sales_by_state[[#This Row],[date]])</f>
        <v>2021</v>
      </c>
      <c r="M121" s="34">
        <f t="shared" si="3"/>
        <v>1500000</v>
      </c>
    </row>
    <row r="122" spans="1:13" x14ac:dyDescent="0.3">
      <c r="A122" s="1">
        <v>44348</v>
      </c>
      <c r="B122" t="s">
        <v>9</v>
      </c>
      <c r="C122" t="s">
        <v>6</v>
      </c>
      <c r="D122">
        <v>0</v>
      </c>
      <c r="E122">
        <v>727</v>
      </c>
      <c r="F122" s="29">
        <f t="shared" si="2"/>
        <v>0</v>
      </c>
      <c r="G122">
        <f>YEAR(electric_vehicle_sales_by_state[[#This Row],[date]])</f>
        <v>2021</v>
      </c>
      <c r="M122" s="34">
        <f t="shared" si="3"/>
        <v>1500000</v>
      </c>
    </row>
    <row r="123" spans="1:13" x14ac:dyDescent="0.3">
      <c r="A123" s="1">
        <v>44348</v>
      </c>
      <c r="B123" t="s">
        <v>9</v>
      </c>
      <c r="C123" t="s">
        <v>7</v>
      </c>
      <c r="D123">
        <v>0</v>
      </c>
      <c r="E123">
        <v>565</v>
      </c>
      <c r="F123" s="29">
        <f t="shared" si="2"/>
        <v>0</v>
      </c>
      <c r="G123">
        <f>YEAR(electric_vehicle_sales_by_state[[#This Row],[date]])</f>
        <v>2021</v>
      </c>
      <c r="M123" s="34">
        <f t="shared" si="3"/>
        <v>85000</v>
      </c>
    </row>
    <row r="124" spans="1:13" x14ac:dyDescent="0.3">
      <c r="A124" s="1">
        <v>44348</v>
      </c>
      <c r="B124" t="s">
        <v>14</v>
      </c>
      <c r="C124" t="s">
        <v>6</v>
      </c>
      <c r="D124">
        <v>0</v>
      </c>
      <c r="E124">
        <v>3</v>
      </c>
      <c r="F124" s="29">
        <f t="shared" si="2"/>
        <v>0</v>
      </c>
      <c r="G124">
        <f>YEAR(electric_vehicle_sales_by_state[[#This Row],[date]])</f>
        <v>2021</v>
      </c>
      <c r="M124" s="34">
        <f t="shared" si="3"/>
        <v>1500000</v>
      </c>
    </row>
    <row r="125" spans="1:13" x14ac:dyDescent="0.3">
      <c r="A125" s="1">
        <v>44348</v>
      </c>
      <c r="B125" t="s">
        <v>14</v>
      </c>
      <c r="C125" t="s">
        <v>7</v>
      </c>
      <c r="D125">
        <v>0</v>
      </c>
      <c r="E125">
        <v>112</v>
      </c>
      <c r="F125" s="29">
        <f t="shared" si="2"/>
        <v>0</v>
      </c>
      <c r="G125">
        <f>YEAR(electric_vehicle_sales_by_state[[#This Row],[date]])</f>
        <v>2021</v>
      </c>
      <c r="M125" s="34">
        <f t="shared" si="3"/>
        <v>85000</v>
      </c>
    </row>
    <row r="126" spans="1:13" x14ac:dyDescent="0.3">
      <c r="A126" s="1">
        <v>44348</v>
      </c>
      <c r="B126" t="s">
        <v>15</v>
      </c>
      <c r="C126" t="s">
        <v>6</v>
      </c>
      <c r="D126">
        <v>0</v>
      </c>
      <c r="E126">
        <v>89</v>
      </c>
      <c r="F126" s="29">
        <f t="shared" si="2"/>
        <v>0</v>
      </c>
      <c r="G126">
        <f>YEAR(electric_vehicle_sales_by_state[[#This Row],[date]])</f>
        <v>2021</v>
      </c>
      <c r="M126" s="34">
        <f t="shared" si="3"/>
        <v>1500000</v>
      </c>
    </row>
    <row r="127" spans="1:13" x14ac:dyDescent="0.3">
      <c r="A127" s="1">
        <v>44348</v>
      </c>
      <c r="B127" t="s">
        <v>15</v>
      </c>
      <c r="C127" t="s">
        <v>7</v>
      </c>
      <c r="D127">
        <v>0</v>
      </c>
      <c r="E127">
        <v>18</v>
      </c>
      <c r="F127" s="29">
        <f t="shared" si="2"/>
        <v>0</v>
      </c>
      <c r="G127">
        <f>YEAR(electric_vehicle_sales_by_state[[#This Row],[date]])</f>
        <v>2021</v>
      </c>
      <c r="M127" s="34">
        <f t="shared" si="3"/>
        <v>85000</v>
      </c>
    </row>
    <row r="128" spans="1:13" x14ac:dyDescent="0.3">
      <c r="A128" s="1">
        <v>44348</v>
      </c>
      <c r="B128" t="s">
        <v>16</v>
      </c>
      <c r="C128" t="s">
        <v>6</v>
      </c>
      <c r="D128">
        <v>0</v>
      </c>
      <c r="E128">
        <v>354</v>
      </c>
      <c r="F128" s="29">
        <f t="shared" si="2"/>
        <v>0</v>
      </c>
      <c r="G128">
        <f>YEAR(electric_vehicle_sales_by_state[[#This Row],[date]])</f>
        <v>2021</v>
      </c>
      <c r="M128" s="34">
        <f t="shared" si="3"/>
        <v>1500000</v>
      </c>
    </row>
    <row r="129" spans="1:13" x14ac:dyDescent="0.3">
      <c r="A129" s="1">
        <v>44348</v>
      </c>
      <c r="B129" t="s">
        <v>16</v>
      </c>
      <c r="C129" t="s">
        <v>7</v>
      </c>
      <c r="D129">
        <v>0</v>
      </c>
      <c r="E129">
        <v>246</v>
      </c>
      <c r="F129" s="29">
        <f t="shared" si="2"/>
        <v>0</v>
      </c>
      <c r="G129">
        <f>YEAR(electric_vehicle_sales_by_state[[#This Row],[date]])</f>
        <v>2021</v>
      </c>
      <c r="M129" s="34">
        <f t="shared" si="3"/>
        <v>85000</v>
      </c>
    </row>
    <row r="130" spans="1:13" x14ac:dyDescent="0.3">
      <c r="A130" s="1">
        <v>44348</v>
      </c>
      <c r="B130" t="s">
        <v>17</v>
      </c>
      <c r="C130" t="s">
        <v>6</v>
      </c>
      <c r="D130">
        <v>0</v>
      </c>
      <c r="E130">
        <v>648</v>
      </c>
      <c r="F130" s="29">
        <f t="shared" ref="F130:F193" si="4">D130*M130</f>
        <v>0</v>
      </c>
      <c r="G130">
        <f>YEAR(electric_vehicle_sales_by_state[[#This Row],[date]])</f>
        <v>2021</v>
      </c>
      <c r="M130" s="34">
        <f t="shared" si="3"/>
        <v>1500000</v>
      </c>
    </row>
    <row r="131" spans="1:13" x14ac:dyDescent="0.3">
      <c r="A131" s="1">
        <v>44348</v>
      </c>
      <c r="B131" t="s">
        <v>17</v>
      </c>
      <c r="C131" t="s">
        <v>7</v>
      </c>
      <c r="D131">
        <v>0</v>
      </c>
      <c r="E131">
        <v>298</v>
      </c>
      <c r="F131" s="29">
        <f t="shared" si="4"/>
        <v>0</v>
      </c>
      <c r="G131">
        <f>YEAR(electric_vehicle_sales_by_state[[#This Row],[date]])</f>
        <v>2021</v>
      </c>
      <c r="M131" s="34">
        <f t="shared" ref="M131:M194" si="5">IF(C131 = "4-Wheelers",85000,1500000)</f>
        <v>85000</v>
      </c>
    </row>
    <row r="132" spans="1:13" x14ac:dyDescent="0.3">
      <c r="A132" s="1">
        <v>44348</v>
      </c>
      <c r="B132" t="s">
        <v>18</v>
      </c>
      <c r="C132" t="s">
        <v>6</v>
      </c>
      <c r="D132">
        <v>0</v>
      </c>
      <c r="E132">
        <v>42</v>
      </c>
      <c r="F132" s="29">
        <f t="shared" si="4"/>
        <v>0</v>
      </c>
      <c r="G132">
        <f>YEAR(electric_vehicle_sales_by_state[[#This Row],[date]])</f>
        <v>2021</v>
      </c>
      <c r="M132" s="34">
        <f t="shared" si="5"/>
        <v>1500000</v>
      </c>
    </row>
    <row r="133" spans="1:13" x14ac:dyDescent="0.3">
      <c r="A133" s="1">
        <v>44348</v>
      </c>
      <c r="B133" t="s">
        <v>18</v>
      </c>
      <c r="C133" t="s">
        <v>7</v>
      </c>
      <c r="D133">
        <v>0</v>
      </c>
      <c r="E133">
        <v>54</v>
      </c>
      <c r="F133" s="29">
        <f t="shared" si="4"/>
        <v>0</v>
      </c>
      <c r="G133">
        <f>YEAR(electric_vehicle_sales_by_state[[#This Row],[date]])</f>
        <v>2021</v>
      </c>
      <c r="M133" s="34">
        <f t="shared" si="5"/>
        <v>85000</v>
      </c>
    </row>
    <row r="134" spans="1:13" x14ac:dyDescent="0.3">
      <c r="A134" s="1">
        <v>44348</v>
      </c>
      <c r="B134" t="s">
        <v>19</v>
      </c>
      <c r="C134" t="s">
        <v>7</v>
      </c>
      <c r="D134">
        <v>0</v>
      </c>
      <c r="E134">
        <v>445</v>
      </c>
      <c r="F134" s="29">
        <f t="shared" si="4"/>
        <v>0</v>
      </c>
      <c r="G134">
        <f>YEAR(electric_vehicle_sales_by_state[[#This Row],[date]])</f>
        <v>2021</v>
      </c>
      <c r="M134" s="34">
        <f t="shared" si="5"/>
        <v>85000</v>
      </c>
    </row>
    <row r="135" spans="1:13" x14ac:dyDescent="0.3">
      <c r="A135" s="1">
        <v>44348</v>
      </c>
      <c r="B135" t="s">
        <v>20</v>
      </c>
      <c r="C135" t="s">
        <v>7</v>
      </c>
      <c r="D135">
        <v>0</v>
      </c>
      <c r="E135">
        <v>185</v>
      </c>
      <c r="F135" s="29">
        <f t="shared" si="4"/>
        <v>0</v>
      </c>
      <c r="G135">
        <f>YEAR(electric_vehicle_sales_by_state[[#This Row],[date]])</f>
        <v>2021</v>
      </c>
      <c r="M135" s="34">
        <f t="shared" si="5"/>
        <v>85000</v>
      </c>
    </row>
    <row r="136" spans="1:13" x14ac:dyDescent="0.3">
      <c r="A136" s="1">
        <v>44378</v>
      </c>
      <c r="B136" t="s">
        <v>8</v>
      </c>
      <c r="C136" t="s">
        <v>6</v>
      </c>
      <c r="D136">
        <v>0</v>
      </c>
      <c r="E136">
        <v>467</v>
      </c>
      <c r="F136" s="29">
        <f t="shared" si="4"/>
        <v>0</v>
      </c>
      <c r="G136">
        <f>YEAR(electric_vehicle_sales_by_state[[#This Row],[date]])</f>
        <v>2021</v>
      </c>
      <c r="M136" s="34">
        <f t="shared" si="5"/>
        <v>1500000</v>
      </c>
    </row>
    <row r="137" spans="1:13" x14ac:dyDescent="0.3">
      <c r="A137" s="1">
        <v>44378</v>
      </c>
      <c r="B137" t="s">
        <v>9</v>
      </c>
      <c r="C137" t="s">
        <v>6</v>
      </c>
      <c r="D137">
        <v>0</v>
      </c>
      <c r="E137">
        <v>994</v>
      </c>
      <c r="F137" s="29">
        <f t="shared" si="4"/>
        <v>0</v>
      </c>
      <c r="G137">
        <f>YEAR(electric_vehicle_sales_by_state[[#This Row],[date]])</f>
        <v>2021</v>
      </c>
      <c r="M137" s="34">
        <f t="shared" si="5"/>
        <v>1500000</v>
      </c>
    </row>
    <row r="138" spans="1:13" x14ac:dyDescent="0.3">
      <c r="A138" s="1">
        <v>44378</v>
      </c>
      <c r="B138" t="s">
        <v>9</v>
      </c>
      <c r="C138" t="s">
        <v>7</v>
      </c>
      <c r="D138">
        <v>0</v>
      </c>
      <c r="E138">
        <v>661</v>
      </c>
      <c r="F138" s="29">
        <f t="shared" si="4"/>
        <v>0</v>
      </c>
      <c r="G138">
        <f>YEAR(electric_vehicle_sales_by_state[[#This Row],[date]])</f>
        <v>2021</v>
      </c>
      <c r="M138" s="34">
        <f t="shared" si="5"/>
        <v>85000</v>
      </c>
    </row>
    <row r="139" spans="1:13" x14ac:dyDescent="0.3">
      <c r="A139" s="1">
        <v>44378</v>
      </c>
      <c r="B139" t="s">
        <v>10</v>
      </c>
      <c r="C139" t="s">
        <v>7</v>
      </c>
      <c r="D139">
        <v>0</v>
      </c>
      <c r="E139">
        <v>4988</v>
      </c>
      <c r="F139" s="29">
        <f t="shared" si="4"/>
        <v>0</v>
      </c>
      <c r="G139">
        <f>YEAR(electric_vehicle_sales_by_state[[#This Row],[date]])</f>
        <v>2021</v>
      </c>
      <c r="M139" s="34">
        <f t="shared" si="5"/>
        <v>85000</v>
      </c>
    </row>
    <row r="140" spans="1:13" x14ac:dyDescent="0.3">
      <c r="A140" s="1">
        <v>44378</v>
      </c>
      <c r="B140" t="s">
        <v>12</v>
      </c>
      <c r="C140" t="s">
        <v>7</v>
      </c>
      <c r="D140">
        <v>0</v>
      </c>
      <c r="E140">
        <v>276</v>
      </c>
      <c r="F140" s="29">
        <f t="shared" si="4"/>
        <v>0</v>
      </c>
      <c r="G140">
        <f>YEAR(electric_vehicle_sales_by_state[[#This Row],[date]])</f>
        <v>2021</v>
      </c>
      <c r="M140" s="34">
        <f t="shared" si="5"/>
        <v>85000</v>
      </c>
    </row>
    <row r="141" spans="1:13" x14ac:dyDescent="0.3">
      <c r="A141" s="1">
        <v>44378</v>
      </c>
      <c r="B141" t="s">
        <v>14</v>
      </c>
      <c r="C141" t="s">
        <v>6</v>
      </c>
      <c r="D141">
        <v>0</v>
      </c>
      <c r="E141">
        <v>51</v>
      </c>
      <c r="F141" s="29">
        <f t="shared" si="4"/>
        <v>0</v>
      </c>
      <c r="G141">
        <f>YEAR(electric_vehicle_sales_by_state[[#This Row],[date]])</f>
        <v>2021</v>
      </c>
      <c r="M141" s="34">
        <f t="shared" si="5"/>
        <v>1500000</v>
      </c>
    </row>
    <row r="142" spans="1:13" x14ac:dyDescent="0.3">
      <c r="A142" s="1">
        <v>44378</v>
      </c>
      <c r="B142" t="s">
        <v>14</v>
      </c>
      <c r="C142" t="s">
        <v>7</v>
      </c>
      <c r="D142">
        <v>0</v>
      </c>
      <c r="E142">
        <v>552</v>
      </c>
      <c r="F142" s="29">
        <f t="shared" si="4"/>
        <v>0</v>
      </c>
      <c r="G142">
        <f>YEAR(electric_vehicle_sales_by_state[[#This Row],[date]])</f>
        <v>2021</v>
      </c>
      <c r="M142" s="34">
        <f t="shared" si="5"/>
        <v>85000</v>
      </c>
    </row>
    <row r="143" spans="1:13" x14ac:dyDescent="0.3">
      <c r="A143" s="1">
        <v>44378</v>
      </c>
      <c r="B143" t="s">
        <v>15</v>
      </c>
      <c r="C143" t="s">
        <v>6</v>
      </c>
      <c r="D143">
        <v>0</v>
      </c>
      <c r="E143">
        <v>474</v>
      </c>
      <c r="F143" s="29">
        <f t="shared" si="4"/>
        <v>0</v>
      </c>
      <c r="G143">
        <f>YEAR(electric_vehicle_sales_by_state[[#This Row],[date]])</f>
        <v>2021</v>
      </c>
      <c r="M143" s="34">
        <f t="shared" si="5"/>
        <v>1500000</v>
      </c>
    </row>
    <row r="144" spans="1:13" x14ac:dyDescent="0.3">
      <c r="A144" s="1">
        <v>44378</v>
      </c>
      <c r="B144" t="s">
        <v>15</v>
      </c>
      <c r="C144" t="s">
        <v>7</v>
      </c>
      <c r="D144">
        <v>0</v>
      </c>
      <c r="E144">
        <v>68</v>
      </c>
      <c r="F144" s="29">
        <f t="shared" si="4"/>
        <v>0</v>
      </c>
      <c r="G144">
        <f>YEAR(electric_vehicle_sales_by_state[[#This Row],[date]])</f>
        <v>2021</v>
      </c>
      <c r="M144" s="34">
        <f t="shared" si="5"/>
        <v>85000</v>
      </c>
    </row>
    <row r="145" spans="1:13" x14ac:dyDescent="0.3">
      <c r="A145" s="1">
        <v>44378</v>
      </c>
      <c r="B145" t="s">
        <v>16</v>
      </c>
      <c r="C145" t="s">
        <v>6</v>
      </c>
      <c r="D145">
        <v>0</v>
      </c>
      <c r="E145">
        <v>726</v>
      </c>
      <c r="F145" s="29">
        <f t="shared" si="4"/>
        <v>0</v>
      </c>
      <c r="G145">
        <f>YEAR(electric_vehicle_sales_by_state[[#This Row],[date]])</f>
        <v>2021</v>
      </c>
      <c r="M145" s="34">
        <f t="shared" si="5"/>
        <v>1500000</v>
      </c>
    </row>
    <row r="146" spans="1:13" x14ac:dyDescent="0.3">
      <c r="A146" s="1">
        <v>44378</v>
      </c>
      <c r="B146" t="s">
        <v>17</v>
      </c>
      <c r="C146" t="s">
        <v>6</v>
      </c>
      <c r="D146">
        <v>0</v>
      </c>
      <c r="E146">
        <v>1096</v>
      </c>
      <c r="F146" s="29">
        <f t="shared" si="4"/>
        <v>0</v>
      </c>
      <c r="G146">
        <f>YEAR(electric_vehicle_sales_by_state[[#This Row],[date]])</f>
        <v>2021</v>
      </c>
      <c r="M146" s="34">
        <f t="shared" si="5"/>
        <v>1500000</v>
      </c>
    </row>
    <row r="147" spans="1:13" x14ac:dyDescent="0.3">
      <c r="A147" s="1">
        <v>44378</v>
      </c>
      <c r="B147" t="s">
        <v>17</v>
      </c>
      <c r="C147" t="s">
        <v>7</v>
      </c>
      <c r="D147">
        <v>0</v>
      </c>
      <c r="E147">
        <v>219</v>
      </c>
      <c r="F147" s="29">
        <f t="shared" si="4"/>
        <v>0</v>
      </c>
      <c r="G147">
        <f>YEAR(electric_vehicle_sales_by_state[[#This Row],[date]])</f>
        <v>2021</v>
      </c>
      <c r="M147" s="34">
        <f t="shared" si="5"/>
        <v>85000</v>
      </c>
    </row>
    <row r="148" spans="1:13" x14ac:dyDescent="0.3">
      <c r="A148" s="1">
        <v>44378</v>
      </c>
      <c r="B148" t="s">
        <v>18</v>
      </c>
      <c r="C148" t="s">
        <v>6</v>
      </c>
      <c r="D148">
        <v>0</v>
      </c>
      <c r="E148">
        <v>583</v>
      </c>
      <c r="F148" s="29">
        <f t="shared" si="4"/>
        <v>0</v>
      </c>
      <c r="G148">
        <f>YEAR(electric_vehicle_sales_by_state[[#This Row],[date]])</f>
        <v>2021</v>
      </c>
      <c r="M148" s="34">
        <f t="shared" si="5"/>
        <v>1500000</v>
      </c>
    </row>
    <row r="149" spans="1:13" x14ac:dyDescent="0.3">
      <c r="A149" s="1">
        <v>44378</v>
      </c>
      <c r="B149" t="s">
        <v>18</v>
      </c>
      <c r="C149" t="s">
        <v>7</v>
      </c>
      <c r="D149">
        <v>0</v>
      </c>
      <c r="E149">
        <v>1039</v>
      </c>
      <c r="F149" s="29">
        <f t="shared" si="4"/>
        <v>0</v>
      </c>
      <c r="G149">
        <f>YEAR(electric_vehicle_sales_by_state[[#This Row],[date]])</f>
        <v>2021</v>
      </c>
      <c r="M149" s="34">
        <f t="shared" si="5"/>
        <v>85000</v>
      </c>
    </row>
    <row r="150" spans="1:13" x14ac:dyDescent="0.3">
      <c r="A150" s="1">
        <v>44378</v>
      </c>
      <c r="B150" t="s">
        <v>19</v>
      </c>
      <c r="C150" t="s">
        <v>7</v>
      </c>
      <c r="D150">
        <v>0</v>
      </c>
      <c r="E150">
        <v>866</v>
      </c>
      <c r="F150" s="29">
        <f t="shared" si="4"/>
        <v>0</v>
      </c>
      <c r="G150">
        <f>YEAR(electric_vehicle_sales_by_state[[#This Row],[date]])</f>
        <v>2021</v>
      </c>
      <c r="M150" s="34">
        <f t="shared" si="5"/>
        <v>85000</v>
      </c>
    </row>
    <row r="151" spans="1:13" x14ac:dyDescent="0.3">
      <c r="A151" s="1">
        <v>44378</v>
      </c>
      <c r="B151" t="s">
        <v>20</v>
      </c>
      <c r="C151" t="s">
        <v>6</v>
      </c>
      <c r="D151">
        <v>0</v>
      </c>
      <c r="E151">
        <v>2211</v>
      </c>
      <c r="F151" s="29">
        <f t="shared" si="4"/>
        <v>0</v>
      </c>
      <c r="G151">
        <f>YEAR(electric_vehicle_sales_by_state[[#This Row],[date]])</f>
        <v>2021</v>
      </c>
      <c r="M151" s="34">
        <f t="shared" si="5"/>
        <v>1500000</v>
      </c>
    </row>
    <row r="152" spans="1:13" x14ac:dyDescent="0.3">
      <c r="A152" s="1">
        <v>44378</v>
      </c>
      <c r="B152" t="s">
        <v>20</v>
      </c>
      <c r="C152" t="s">
        <v>7</v>
      </c>
      <c r="D152">
        <v>0</v>
      </c>
      <c r="E152">
        <v>352</v>
      </c>
      <c r="F152" s="29">
        <f t="shared" si="4"/>
        <v>0</v>
      </c>
      <c r="G152">
        <f>YEAR(electric_vehicle_sales_by_state[[#This Row],[date]])</f>
        <v>2021</v>
      </c>
      <c r="M152" s="34">
        <f t="shared" si="5"/>
        <v>85000</v>
      </c>
    </row>
    <row r="153" spans="1:13" x14ac:dyDescent="0.3">
      <c r="A153" s="1">
        <v>44409</v>
      </c>
      <c r="B153" t="s">
        <v>8</v>
      </c>
      <c r="C153" t="s">
        <v>6</v>
      </c>
      <c r="D153">
        <v>0</v>
      </c>
      <c r="E153">
        <v>406</v>
      </c>
      <c r="F153" s="29">
        <f t="shared" si="4"/>
        <v>0</v>
      </c>
      <c r="G153">
        <f>YEAR(electric_vehicle_sales_by_state[[#This Row],[date]])</f>
        <v>2021</v>
      </c>
      <c r="M153" s="34">
        <f t="shared" si="5"/>
        <v>1500000</v>
      </c>
    </row>
    <row r="154" spans="1:13" x14ac:dyDescent="0.3">
      <c r="A154" s="1">
        <v>44409</v>
      </c>
      <c r="B154" t="s">
        <v>9</v>
      </c>
      <c r="C154" t="s">
        <v>6</v>
      </c>
      <c r="D154">
        <v>0</v>
      </c>
      <c r="E154">
        <v>1126</v>
      </c>
      <c r="F154" s="29">
        <f t="shared" si="4"/>
        <v>0</v>
      </c>
      <c r="G154">
        <f>YEAR(electric_vehicle_sales_by_state[[#This Row],[date]])</f>
        <v>2021</v>
      </c>
      <c r="M154" s="34">
        <f t="shared" si="5"/>
        <v>1500000</v>
      </c>
    </row>
    <row r="155" spans="1:13" x14ac:dyDescent="0.3">
      <c r="A155" s="1">
        <v>44409</v>
      </c>
      <c r="B155" t="s">
        <v>9</v>
      </c>
      <c r="C155" t="s">
        <v>7</v>
      </c>
      <c r="D155">
        <v>0</v>
      </c>
      <c r="E155">
        <v>758</v>
      </c>
      <c r="F155" s="29">
        <f t="shared" si="4"/>
        <v>0</v>
      </c>
      <c r="G155">
        <f>YEAR(electric_vehicle_sales_by_state[[#This Row],[date]])</f>
        <v>2021</v>
      </c>
      <c r="M155" s="34">
        <f t="shared" si="5"/>
        <v>85000</v>
      </c>
    </row>
    <row r="156" spans="1:13" x14ac:dyDescent="0.3">
      <c r="A156" s="1">
        <v>44409</v>
      </c>
      <c r="B156" t="s">
        <v>12</v>
      </c>
      <c r="C156" t="s">
        <v>7</v>
      </c>
      <c r="D156">
        <v>0</v>
      </c>
      <c r="E156">
        <v>321</v>
      </c>
      <c r="F156" s="29">
        <f t="shared" si="4"/>
        <v>0</v>
      </c>
      <c r="G156">
        <f>YEAR(electric_vehicle_sales_by_state[[#This Row],[date]])</f>
        <v>2021</v>
      </c>
      <c r="M156" s="34">
        <f t="shared" si="5"/>
        <v>85000</v>
      </c>
    </row>
    <row r="157" spans="1:13" x14ac:dyDescent="0.3">
      <c r="A157" s="1">
        <v>44409</v>
      </c>
      <c r="B157" t="s">
        <v>28</v>
      </c>
      <c r="C157" t="s">
        <v>7</v>
      </c>
      <c r="D157">
        <v>0</v>
      </c>
      <c r="E157">
        <v>3641</v>
      </c>
      <c r="F157" s="29">
        <f t="shared" si="4"/>
        <v>0</v>
      </c>
      <c r="G157">
        <f>YEAR(electric_vehicle_sales_by_state[[#This Row],[date]])</f>
        <v>2021</v>
      </c>
      <c r="M157" s="34">
        <f t="shared" si="5"/>
        <v>85000</v>
      </c>
    </row>
    <row r="158" spans="1:13" x14ac:dyDescent="0.3">
      <c r="A158" s="1">
        <v>44409</v>
      </c>
      <c r="B158" t="s">
        <v>13</v>
      </c>
      <c r="C158" t="s">
        <v>7</v>
      </c>
      <c r="D158">
        <v>0</v>
      </c>
      <c r="E158">
        <v>5430</v>
      </c>
      <c r="F158" s="29">
        <f t="shared" si="4"/>
        <v>0</v>
      </c>
      <c r="G158">
        <f>YEAR(electric_vehicle_sales_by_state[[#This Row],[date]])</f>
        <v>2021</v>
      </c>
      <c r="M158" s="34">
        <f t="shared" si="5"/>
        <v>85000</v>
      </c>
    </row>
    <row r="159" spans="1:13" x14ac:dyDescent="0.3">
      <c r="A159" s="1">
        <v>44409</v>
      </c>
      <c r="B159" t="s">
        <v>14</v>
      </c>
      <c r="C159" t="s">
        <v>6</v>
      </c>
      <c r="D159">
        <v>0</v>
      </c>
      <c r="E159">
        <v>30</v>
      </c>
      <c r="F159" s="29">
        <f t="shared" si="4"/>
        <v>0</v>
      </c>
      <c r="G159">
        <f>YEAR(electric_vehicle_sales_by_state[[#This Row],[date]])</f>
        <v>2021</v>
      </c>
      <c r="M159" s="34">
        <f t="shared" si="5"/>
        <v>1500000</v>
      </c>
    </row>
    <row r="160" spans="1:13" x14ac:dyDescent="0.3">
      <c r="A160" s="1">
        <v>44409</v>
      </c>
      <c r="B160" t="s">
        <v>14</v>
      </c>
      <c r="C160" t="s">
        <v>7</v>
      </c>
      <c r="D160">
        <v>0</v>
      </c>
      <c r="E160">
        <v>459</v>
      </c>
      <c r="F160" s="29">
        <f t="shared" si="4"/>
        <v>0</v>
      </c>
      <c r="G160">
        <f>YEAR(electric_vehicle_sales_by_state[[#This Row],[date]])</f>
        <v>2021</v>
      </c>
      <c r="M160" s="34">
        <f t="shared" si="5"/>
        <v>85000</v>
      </c>
    </row>
    <row r="161" spans="1:13" x14ac:dyDescent="0.3">
      <c r="A161" s="1">
        <v>44409</v>
      </c>
      <c r="B161" t="s">
        <v>15</v>
      </c>
      <c r="C161" t="s">
        <v>6</v>
      </c>
      <c r="D161">
        <v>0</v>
      </c>
      <c r="E161">
        <v>1016</v>
      </c>
      <c r="F161" s="29">
        <f t="shared" si="4"/>
        <v>0</v>
      </c>
      <c r="G161">
        <f>YEAR(electric_vehicle_sales_by_state[[#This Row],[date]])</f>
        <v>2021</v>
      </c>
      <c r="M161" s="34">
        <f t="shared" si="5"/>
        <v>1500000</v>
      </c>
    </row>
    <row r="162" spans="1:13" x14ac:dyDescent="0.3">
      <c r="A162" s="1">
        <v>44409</v>
      </c>
      <c r="B162" t="s">
        <v>15</v>
      </c>
      <c r="C162" t="s">
        <v>7</v>
      </c>
      <c r="D162">
        <v>0</v>
      </c>
      <c r="E162">
        <v>561</v>
      </c>
      <c r="F162" s="29">
        <f t="shared" si="4"/>
        <v>0</v>
      </c>
      <c r="G162">
        <f>YEAR(electric_vehicle_sales_by_state[[#This Row],[date]])</f>
        <v>2021</v>
      </c>
      <c r="M162" s="34">
        <f t="shared" si="5"/>
        <v>85000</v>
      </c>
    </row>
    <row r="163" spans="1:13" x14ac:dyDescent="0.3">
      <c r="A163" s="1">
        <v>44409</v>
      </c>
      <c r="B163" t="s">
        <v>16</v>
      </c>
      <c r="C163" t="s">
        <v>6</v>
      </c>
      <c r="D163">
        <v>0</v>
      </c>
      <c r="E163">
        <v>1041</v>
      </c>
      <c r="F163" s="29">
        <f t="shared" si="4"/>
        <v>0</v>
      </c>
      <c r="G163">
        <f>YEAR(electric_vehicle_sales_by_state[[#This Row],[date]])</f>
        <v>2021</v>
      </c>
      <c r="M163" s="34">
        <f t="shared" si="5"/>
        <v>1500000</v>
      </c>
    </row>
    <row r="164" spans="1:13" x14ac:dyDescent="0.3">
      <c r="A164" s="1">
        <v>44409</v>
      </c>
      <c r="B164" t="s">
        <v>16</v>
      </c>
      <c r="C164" t="s">
        <v>7</v>
      </c>
      <c r="D164">
        <v>0</v>
      </c>
      <c r="E164">
        <v>826</v>
      </c>
      <c r="F164" s="29">
        <f t="shared" si="4"/>
        <v>0</v>
      </c>
      <c r="G164">
        <f>YEAR(electric_vehicle_sales_by_state[[#This Row],[date]])</f>
        <v>2021</v>
      </c>
      <c r="M164" s="34">
        <f t="shared" si="5"/>
        <v>85000</v>
      </c>
    </row>
    <row r="165" spans="1:13" x14ac:dyDescent="0.3">
      <c r="A165" s="1">
        <v>44409</v>
      </c>
      <c r="B165" t="s">
        <v>17</v>
      </c>
      <c r="C165" t="s">
        <v>6</v>
      </c>
      <c r="D165">
        <v>0</v>
      </c>
      <c r="E165">
        <v>1057</v>
      </c>
      <c r="F165" s="29">
        <f t="shared" si="4"/>
        <v>0</v>
      </c>
      <c r="G165">
        <f>YEAR(electric_vehicle_sales_by_state[[#This Row],[date]])</f>
        <v>2021</v>
      </c>
      <c r="M165" s="34">
        <f t="shared" si="5"/>
        <v>1500000</v>
      </c>
    </row>
    <row r="166" spans="1:13" x14ac:dyDescent="0.3">
      <c r="A166" s="1">
        <v>44409</v>
      </c>
      <c r="B166" t="s">
        <v>17</v>
      </c>
      <c r="C166" t="s">
        <v>7</v>
      </c>
      <c r="D166">
        <v>0</v>
      </c>
      <c r="E166">
        <v>240</v>
      </c>
      <c r="F166" s="29">
        <f t="shared" si="4"/>
        <v>0</v>
      </c>
      <c r="G166">
        <f>YEAR(electric_vehicle_sales_by_state[[#This Row],[date]])</f>
        <v>2021</v>
      </c>
      <c r="M166" s="34">
        <f t="shared" si="5"/>
        <v>85000</v>
      </c>
    </row>
    <row r="167" spans="1:13" x14ac:dyDescent="0.3">
      <c r="A167" s="1">
        <v>44409</v>
      </c>
      <c r="B167" t="s">
        <v>18</v>
      </c>
      <c r="C167" t="s">
        <v>6</v>
      </c>
      <c r="D167">
        <v>0</v>
      </c>
      <c r="E167">
        <v>577</v>
      </c>
      <c r="F167" s="29">
        <f t="shared" si="4"/>
        <v>0</v>
      </c>
      <c r="G167">
        <f>YEAR(electric_vehicle_sales_by_state[[#This Row],[date]])</f>
        <v>2021</v>
      </c>
      <c r="M167" s="34">
        <f t="shared" si="5"/>
        <v>1500000</v>
      </c>
    </row>
    <row r="168" spans="1:13" x14ac:dyDescent="0.3">
      <c r="A168" s="1">
        <v>44409</v>
      </c>
      <c r="B168" t="s">
        <v>18</v>
      </c>
      <c r="C168" t="s">
        <v>7</v>
      </c>
      <c r="D168">
        <v>0</v>
      </c>
      <c r="E168">
        <v>763</v>
      </c>
      <c r="F168" s="29">
        <f t="shared" si="4"/>
        <v>0</v>
      </c>
      <c r="G168">
        <f>YEAR(electric_vehicle_sales_by_state[[#This Row],[date]])</f>
        <v>2021</v>
      </c>
      <c r="M168" s="34">
        <f t="shared" si="5"/>
        <v>85000</v>
      </c>
    </row>
    <row r="169" spans="1:13" x14ac:dyDescent="0.3">
      <c r="A169" s="1">
        <v>44409</v>
      </c>
      <c r="B169" t="s">
        <v>20</v>
      </c>
      <c r="C169" t="s">
        <v>6</v>
      </c>
      <c r="D169">
        <v>0</v>
      </c>
      <c r="E169">
        <v>2462</v>
      </c>
      <c r="F169" s="29">
        <f t="shared" si="4"/>
        <v>0</v>
      </c>
      <c r="G169">
        <f>YEAR(electric_vehicle_sales_by_state[[#This Row],[date]])</f>
        <v>2021</v>
      </c>
      <c r="M169" s="34">
        <f t="shared" si="5"/>
        <v>1500000</v>
      </c>
    </row>
    <row r="170" spans="1:13" x14ac:dyDescent="0.3">
      <c r="A170" s="1">
        <v>44409</v>
      </c>
      <c r="B170" t="s">
        <v>20</v>
      </c>
      <c r="C170" t="s">
        <v>7</v>
      </c>
      <c r="D170">
        <v>0</v>
      </c>
      <c r="E170">
        <v>462</v>
      </c>
      <c r="F170" s="29">
        <f t="shared" si="4"/>
        <v>0</v>
      </c>
      <c r="G170">
        <f>YEAR(electric_vehicle_sales_by_state[[#This Row],[date]])</f>
        <v>2021</v>
      </c>
      <c r="M170" s="34">
        <f t="shared" si="5"/>
        <v>85000</v>
      </c>
    </row>
    <row r="171" spans="1:13" x14ac:dyDescent="0.3">
      <c r="A171" s="1">
        <v>44440</v>
      </c>
      <c r="B171" t="s">
        <v>8</v>
      </c>
      <c r="C171" t="s">
        <v>6</v>
      </c>
      <c r="D171">
        <v>0</v>
      </c>
      <c r="E171">
        <v>329</v>
      </c>
      <c r="F171" s="29">
        <f t="shared" si="4"/>
        <v>0</v>
      </c>
      <c r="G171">
        <f>YEAR(electric_vehicle_sales_by_state[[#This Row],[date]])</f>
        <v>2021</v>
      </c>
      <c r="M171" s="34">
        <f t="shared" si="5"/>
        <v>1500000</v>
      </c>
    </row>
    <row r="172" spans="1:13" x14ac:dyDescent="0.3">
      <c r="A172" s="1">
        <v>44440</v>
      </c>
      <c r="B172" t="s">
        <v>8</v>
      </c>
      <c r="C172" t="s">
        <v>7</v>
      </c>
      <c r="D172">
        <v>0</v>
      </c>
      <c r="E172">
        <v>87</v>
      </c>
      <c r="F172" s="29">
        <f t="shared" si="4"/>
        <v>0</v>
      </c>
      <c r="G172">
        <f>YEAR(electric_vehicle_sales_by_state[[#This Row],[date]])</f>
        <v>2021</v>
      </c>
      <c r="M172" s="34">
        <f t="shared" si="5"/>
        <v>85000</v>
      </c>
    </row>
    <row r="173" spans="1:13" x14ac:dyDescent="0.3">
      <c r="A173" s="1">
        <v>44440</v>
      </c>
      <c r="B173" t="s">
        <v>9</v>
      </c>
      <c r="C173" t="s">
        <v>6</v>
      </c>
      <c r="D173">
        <v>0</v>
      </c>
      <c r="E173">
        <v>1260</v>
      </c>
      <c r="F173" s="29">
        <f t="shared" si="4"/>
        <v>0</v>
      </c>
      <c r="G173">
        <f>YEAR(electric_vehicle_sales_by_state[[#This Row],[date]])</f>
        <v>2021</v>
      </c>
      <c r="M173" s="34">
        <f t="shared" si="5"/>
        <v>1500000</v>
      </c>
    </row>
    <row r="174" spans="1:13" x14ac:dyDescent="0.3">
      <c r="A174" s="1">
        <v>44440</v>
      </c>
      <c r="B174" t="s">
        <v>9</v>
      </c>
      <c r="C174" t="s">
        <v>7</v>
      </c>
      <c r="D174">
        <v>0</v>
      </c>
      <c r="E174">
        <v>637</v>
      </c>
      <c r="F174" s="29">
        <f t="shared" si="4"/>
        <v>0</v>
      </c>
      <c r="G174">
        <f>YEAR(electric_vehicle_sales_by_state[[#This Row],[date]])</f>
        <v>2021</v>
      </c>
      <c r="M174" s="34">
        <f t="shared" si="5"/>
        <v>85000</v>
      </c>
    </row>
    <row r="175" spans="1:13" x14ac:dyDescent="0.3">
      <c r="A175" s="1">
        <v>44440</v>
      </c>
      <c r="B175" t="s">
        <v>10</v>
      </c>
      <c r="C175" t="s">
        <v>7</v>
      </c>
      <c r="D175">
        <v>0</v>
      </c>
      <c r="E175">
        <v>6036</v>
      </c>
      <c r="F175" s="29">
        <f t="shared" si="4"/>
        <v>0</v>
      </c>
      <c r="G175">
        <f>YEAR(electric_vehicle_sales_by_state[[#This Row],[date]])</f>
        <v>2021</v>
      </c>
      <c r="M175" s="34">
        <f t="shared" si="5"/>
        <v>85000</v>
      </c>
    </row>
    <row r="176" spans="1:13" x14ac:dyDescent="0.3">
      <c r="A176" s="1">
        <v>44440</v>
      </c>
      <c r="B176" t="s">
        <v>12</v>
      </c>
      <c r="C176" t="s">
        <v>7</v>
      </c>
      <c r="D176">
        <v>0</v>
      </c>
      <c r="E176">
        <v>348</v>
      </c>
      <c r="F176" s="29">
        <f t="shared" si="4"/>
        <v>0</v>
      </c>
      <c r="G176">
        <f>YEAR(electric_vehicle_sales_by_state[[#This Row],[date]])</f>
        <v>2021</v>
      </c>
      <c r="M176" s="34">
        <f t="shared" si="5"/>
        <v>85000</v>
      </c>
    </row>
    <row r="177" spans="1:13" x14ac:dyDescent="0.3">
      <c r="A177" s="1">
        <v>44440</v>
      </c>
      <c r="B177" t="s">
        <v>14</v>
      </c>
      <c r="C177" t="s">
        <v>6</v>
      </c>
      <c r="D177">
        <v>0</v>
      </c>
      <c r="E177">
        <v>26</v>
      </c>
      <c r="F177" s="29">
        <f t="shared" si="4"/>
        <v>0</v>
      </c>
      <c r="G177">
        <f>YEAR(electric_vehicle_sales_by_state[[#This Row],[date]])</f>
        <v>2021</v>
      </c>
      <c r="M177" s="34">
        <f t="shared" si="5"/>
        <v>1500000</v>
      </c>
    </row>
    <row r="178" spans="1:13" x14ac:dyDescent="0.3">
      <c r="A178" s="1">
        <v>44440</v>
      </c>
      <c r="B178" t="s">
        <v>14</v>
      </c>
      <c r="C178" t="s">
        <v>7</v>
      </c>
      <c r="D178">
        <v>0</v>
      </c>
      <c r="E178">
        <v>444</v>
      </c>
      <c r="F178" s="29">
        <f t="shared" si="4"/>
        <v>0</v>
      </c>
      <c r="G178">
        <f>YEAR(electric_vehicle_sales_by_state[[#This Row],[date]])</f>
        <v>2021</v>
      </c>
      <c r="M178" s="34">
        <f t="shared" si="5"/>
        <v>85000</v>
      </c>
    </row>
    <row r="179" spans="1:13" x14ac:dyDescent="0.3">
      <c r="A179" s="1">
        <v>44440</v>
      </c>
      <c r="B179" t="s">
        <v>15</v>
      </c>
      <c r="C179" t="s">
        <v>6</v>
      </c>
      <c r="D179">
        <v>0</v>
      </c>
      <c r="E179">
        <v>3492</v>
      </c>
      <c r="F179" s="29">
        <f t="shared" si="4"/>
        <v>0</v>
      </c>
      <c r="G179">
        <f>YEAR(electric_vehicle_sales_by_state[[#This Row],[date]])</f>
        <v>2021</v>
      </c>
      <c r="M179" s="34">
        <f t="shared" si="5"/>
        <v>1500000</v>
      </c>
    </row>
    <row r="180" spans="1:13" x14ac:dyDescent="0.3">
      <c r="A180" s="1">
        <v>44440</v>
      </c>
      <c r="B180" t="s">
        <v>15</v>
      </c>
      <c r="C180" t="s">
        <v>7</v>
      </c>
      <c r="D180">
        <v>0</v>
      </c>
      <c r="E180">
        <v>1202</v>
      </c>
      <c r="F180" s="29">
        <f t="shared" si="4"/>
        <v>0</v>
      </c>
      <c r="G180">
        <f>YEAR(electric_vehicle_sales_by_state[[#This Row],[date]])</f>
        <v>2021</v>
      </c>
      <c r="M180" s="34">
        <f t="shared" si="5"/>
        <v>85000</v>
      </c>
    </row>
    <row r="181" spans="1:13" x14ac:dyDescent="0.3">
      <c r="A181" s="1">
        <v>44440</v>
      </c>
      <c r="B181" t="s">
        <v>16</v>
      </c>
      <c r="C181" t="s">
        <v>6</v>
      </c>
      <c r="D181">
        <v>0</v>
      </c>
      <c r="E181">
        <v>1396</v>
      </c>
      <c r="F181" s="29">
        <f t="shared" si="4"/>
        <v>0</v>
      </c>
      <c r="G181">
        <f>YEAR(electric_vehicle_sales_by_state[[#This Row],[date]])</f>
        <v>2021</v>
      </c>
      <c r="M181" s="34">
        <f t="shared" si="5"/>
        <v>1500000</v>
      </c>
    </row>
    <row r="182" spans="1:13" x14ac:dyDescent="0.3">
      <c r="A182" s="1">
        <v>44440</v>
      </c>
      <c r="B182" t="s">
        <v>16</v>
      </c>
      <c r="C182" t="s">
        <v>7</v>
      </c>
      <c r="D182">
        <v>0</v>
      </c>
      <c r="E182">
        <v>905</v>
      </c>
      <c r="F182" s="29">
        <f t="shared" si="4"/>
        <v>0</v>
      </c>
      <c r="G182">
        <f>YEAR(electric_vehicle_sales_by_state[[#This Row],[date]])</f>
        <v>2021</v>
      </c>
      <c r="M182" s="34">
        <f t="shared" si="5"/>
        <v>85000</v>
      </c>
    </row>
    <row r="183" spans="1:13" x14ac:dyDescent="0.3">
      <c r="A183" s="1">
        <v>44440</v>
      </c>
      <c r="B183" t="s">
        <v>17</v>
      </c>
      <c r="C183" t="s">
        <v>6</v>
      </c>
      <c r="D183">
        <v>0</v>
      </c>
      <c r="E183">
        <v>1465</v>
      </c>
      <c r="F183" s="29">
        <f t="shared" si="4"/>
        <v>0</v>
      </c>
      <c r="G183">
        <f>YEAR(electric_vehicle_sales_by_state[[#This Row],[date]])</f>
        <v>2021</v>
      </c>
      <c r="M183" s="34">
        <f t="shared" si="5"/>
        <v>1500000</v>
      </c>
    </row>
    <row r="184" spans="1:13" x14ac:dyDescent="0.3">
      <c r="A184" s="1">
        <v>44440</v>
      </c>
      <c r="B184" t="s">
        <v>17</v>
      </c>
      <c r="C184" t="s">
        <v>7</v>
      </c>
      <c r="D184">
        <v>0</v>
      </c>
      <c r="E184">
        <v>264</v>
      </c>
      <c r="F184" s="29">
        <f t="shared" si="4"/>
        <v>0</v>
      </c>
      <c r="G184">
        <f>YEAR(electric_vehicle_sales_by_state[[#This Row],[date]])</f>
        <v>2021</v>
      </c>
      <c r="M184" s="34">
        <f t="shared" si="5"/>
        <v>85000</v>
      </c>
    </row>
    <row r="185" spans="1:13" x14ac:dyDescent="0.3">
      <c r="A185" s="1">
        <v>44440</v>
      </c>
      <c r="B185" t="s">
        <v>18</v>
      </c>
      <c r="C185" t="s">
        <v>7</v>
      </c>
      <c r="D185">
        <v>0</v>
      </c>
      <c r="E185">
        <v>681</v>
      </c>
      <c r="F185" s="29">
        <f t="shared" si="4"/>
        <v>0</v>
      </c>
      <c r="G185">
        <f>YEAR(electric_vehicle_sales_by_state[[#This Row],[date]])</f>
        <v>2021</v>
      </c>
      <c r="M185" s="34">
        <f t="shared" si="5"/>
        <v>85000</v>
      </c>
    </row>
    <row r="186" spans="1:13" x14ac:dyDescent="0.3">
      <c r="A186" s="1">
        <v>44440</v>
      </c>
      <c r="B186" t="s">
        <v>20</v>
      </c>
      <c r="C186" t="s">
        <v>6</v>
      </c>
      <c r="D186">
        <v>0</v>
      </c>
      <c r="E186">
        <v>2736</v>
      </c>
      <c r="F186" s="29">
        <f t="shared" si="4"/>
        <v>0</v>
      </c>
      <c r="G186">
        <f>YEAR(electric_vehicle_sales_by_state[[#This Row],[date]])</f>
        <v>2021</v>
      </c>
      <c r="M186" s="34">
        <f t="shared" si="5"/>
        <v>1500000</v>
      </c>
    </row>
    <row r="187" spans="1:13" x14ac:dyDescent="0.3">
      <c r="A187" s="1">
        <v>44440</v>
      </c>
      <c r="B187" t="s">
        <v>20</v>
      </c>
      <c r="C187" t="s">
        <v>7</v>
      </c>
      <c r="D187">
        <v>0</v>
      </c>
      <c r="E187">
        <v>403</v>
      </c>
      <c r="F187" s="29">
        <f t="shared" si="4"/>
        <v>0</v>
      </c>
      <c r="G187">
        <f>YEAR(electric_vehicle_sales_by_state[[#This Row],[date]])</f>
        <v>2021</v>
      </c>
      <c r="M187" s="34">
        <f t="shared" si="5"/>
        <v>85000</v>
      </c>
    </row>
    <row r="188" spans="1:13" x14ac:dyDescent="0.3">
      <c r="A188" s="1">
        <v>44470</v>
      </c>
      <c r="B188" t="s">
        <v>8</v>
      </c>
      <c r="C188" t="s">
        <v>6</v>
      </c>
      <c r="D188">
        <v>0</v>
      </c>
      <c r="E188">
        <v>360</v>
      </c>
      <c r="F188" s="29">
        <f t="shared" si="4"/>
        <v>0</v>
      </c>
      <c r="G188">
        <f>YEAR(electric_vehicle_sales_by_state[[#This Row],[date]])</f>
        <v>2021</v>
      </c>
      <c r="M188" s="34">
        <f t="shared" si="5"/>
        <v>1500000</v>
      </c>
    </row>
    <row r="189" spans="1:13" x14ac:dyDescent="0.3">
      <c r="A189" s="1">
        <v>44470</v>
      </c>
      <c r="B189" t="s">
        <v>9</v>
      </c>
      <c r="C189" t="s">
        <v>6</v>
      </c>
      <c r="D189">
        <v>0</v>
      </c>
      <c r="E189">
        <v>1109</v>
      </c>
      <c r="F189" s="29">
        <f t="shared" si="4"/>
        <v>0</v>
      </c>
      <c r="G189">
        <f>YEAR(electric_vehicle_sales_by_state[[#This Row],[date]])</f>
        <v>2021</v>
      </c>
      <c r="M189" s="34">
        <f t="shared" si="5"/>
        <v>1500000</v>
      </c>
    </row>
    <row r="190" spans="1:13" x14ac:dyDescent="0.3">
      <c r="A190" s="1">
        <v>44470</v>
      </c>
      <c r="B190" t="s">
        <v>9</v>
      </c>
      <c r="C190" t="s">
        <v>7</v>
      </c>
      <c r="D190">
        <v>0</v>
      </c>
      <c r="E190">
        <v>570</v>
      </c>
      <c r="F190" s="29">
        <f t="shared" si="4"/>
        <v>0</v>
      </c>
      <c r="G190">
        <f>YEAR(electric_vehicle_sales_by_state[[#This Row],[date]])</f>
        <v>2021</v>
      </c>
      <c r="M190" s="34">
        <f t="shared" si="5"/>
        <v>85000</v>
      </c>
    </row>
    <row r="191" spans="1:13" x14ac:dyDescent="0.3">
      <c r="A191" s="1">
        <v>44470</v>
      </c>
      <c r="B191" t="s">
        <v>10</v>
      </c>
      <c r="C191" t="s">
        <v>7</v>
      </c>
      <c r="D191">
        <v>0</v>
      </c>
      <c r="E191">
        <v>5877</v>
      </c>
      <c r="F191" s="29">
        <f t="shared" si="4"/>
        <v>0</v>
      </c>
      <c r="G191">
        <f>YEAR(electric_vehicle_sales_by_state[[#This Row],[date]])</f>
        <v>2021</v>
      </c>
      <c r="M191" s="34">
        <f t="shared" si="5"/>
        <v>85000</v>
      </c>
    </row>
    <row r="192" spans="1:13" x14ac:dyDescent="0.3">
      <c r="A192" s="1">
        <v>44470</v>
      </c>
      <c r="B192" t="s">
        <v>14</v>
      </c>
      <c r="C192" t="s">
        <v>7</v>
      </c>
      <c r="D192">
        <v>0</v>
      </c>
      <c r="E192">
        <v>289</v>
      </c>
      <c r="F192" s="29">
        <f t="shared" si="4"/>
        <v>0</v>
      </c>
      <c r="G192">
        <f>YEAR(electric_vehicle_sales_by_state[[#This Row],[date]])</f>
        <v>2021</v>
      </c>
      <c r="M192" s="34">
        <f t="shared" si="5"/>
        <v>85000</v>
      </c>
    </row>
    <row r="193" spans="1:13" x14ac:dyDescent="0.3">
      <c r="A193" s="1">
        <v>44470</v>
      </c>
      <c r="B193" t="s">
        <v>15</v>
      </c>
      <c r="C193" t="s">
        <v>7</v>
      </c>
      <c r="D193">
        <v>0</v>
      </c>
      <c r="E193">
        <v>916</v>
      </c>
      <c r="F193" s="29">
        <f t="shared" si="4"/>
        <v>0</v>
      </c>
      <c r="G193">
        <f>YEAR(electric_vehicle_sales_by_state[[#This Row],[date]])</f>
        <v>2021</v>
      </c>
      <c r="M193" s="34">
        <f t="shared" si="5"/>
        <v>85000</v>
      </c>
    </row>
    <row r="194" spans="1:13" x14ac:dyDescent="0.3">
      <c r="A194" s="1">
        <v>44470</v>
      </c>
      <c r="B194" t="s">
        <v>16</v>
      </c>
      <c r="C194" t="s">
        <v>6</v>
      </c>
      <c r="D194">
        <v>0</v>
      </c>
      <c r="E194">
        <v>1414</v>
      </c>
      <c r="F194" s="29">
        <f t="shared" ref="F194:F257" si="6">D194*M194</f>
        <v>0</v>
      </c>
      <c r="G194">
        <f>YEAR(electric_vehicle_sales_by_state[[#This Row],[date]])</f>
        <v>2021</v>
      </c>
      <c r="M194" s="34">
        <f t="shared" si="5"/>
        <v>1500000</v>
      </c>
    </row>
    <row r="195" spans="1:13" x14ac:dyDescent="0.3">
      <c r="A195" s="1">
        <v>44470</v>
      </c>
      <c r="B195" t="s">
        <v>16</v>
      </c>
      <c r="C195" t="s">
        <v>7</v>
      </c>
      <c r="D195">
        <v>0</v>
      </c>
      <c r="E195">
        <v>722</v>
      </c>
      <c r="F195" s="29">
        <f t="shared" si="6"/>
        <v>0</v>
      </c>
      <c r="G195">
        <f>YEAR(electric_vehicle_sales_by_state[[#This Row],[date]])</f>
        <v>2021</v>
      </c>
      <c r="M195" s="34">
        <f t="shared" ref="M195:M258" si="7">IF(C195 = "4-Wheelers",85000,1500000)</f>
        <v>85000</v>
      </c>
    </row>
    <row r="196" spans="1:13" x14ac:dyDescent="0.3">
      <c r="A196" s="1">
        <v>44470</v>
      </c>
      <c r="B196" t="s">
        <v>17</v>
      </c>
      <c r="C196" t="s">
        <v>6</v>
      </c>
      <c r="D196">
        <v>0</v>
      </c>
      <c r="E196">
        <v>1886</v>
      </c>
      <c r="F196" s="29">
        <f t="shared" si="6"/>
        <v>0</v>
      </c>
      <c r="G196">
        <f>YEAR(electric_vehicle_sales_by_state[[#This Row],[date]])</f>
        <v>2021</v>
      </c>
      <c r="M196" s="34">
        <f t="shared" si="7"/>
        <v>1500000</v>
      </c>
    </row>
    <row r="197" spans="1:13" x14ac:dyDescent="0.3">
      <c r="A197" s="1">
        <v>44470</v>
      </c>
      <c r="B197" t="s">
        <v>17</v>
      </c>
      <c r="C197" t="s">
        <v>7</v>
      </c>
      <c r="D197">
        <v>0</v>
      </c>
      <c r="E197">
        <v>283</v>
      </c>
      <c r="F197" s="29">
        <f t="shared" si="6"/>
        <v>0</v>
      </c>
      <c r="G197">
        <f>YEAR(electric_vehicle_sales_by_state[[#This Row],[date]])</f>
        <v>2021</v>
      </c>
      <c r="M197" s="34">
        <f t="shared" si="7"/>
        <v>85000</v>
      </c>
    </row>
    <row r="198" spans="1:13" x14ac:dyDescent="0.3">
      <c r="A198" s="1">
        <v>44470</v>
      </c>
      <c r="B198" t="s">
        <v>18</v>
      </c>
      <c r="C198" t="s">
        <v>6</v>
      </c>
      <c r="D198">
        <v>0</v>
      </c>
      <c r="E198">
        <v>650</v>
      </c>
      <c r="F198" s="29">
        <f t="shared" si="6"/>
        <v>0</v>
      </c>
      <c r="G198">
        <f>YEAR(electric_vehicle_sales_by_state[[#This Row],[date]])</f>
        <v>2021</v>
      </c>
      <c r="M198" s="34">
        <f t="shared" si="7"/>
        <v>1500000</v>
      </c>
    </row>
    <row r="199" spans="1:13" x14ac:dyDescent="0.3">
      <c r="A199" s="1">
        <v>44470</v>
      </c>
      <c r="B199" t="s">
        <v>18</v>
      </c>
      <c r="C199" t="s">
        <v>7</v>
      </c>
      <c r="D199">
        <v>0</v>
      </c>
      <c r="E199">
        <v>567</v>
      </c>
      <c r="F199" s="29">
        <f t="shared" si="6"/>
        <v>0</v>
      </c>
      <c r="G199">
        <f>YEAR(electric_vehicle_sales_by_state[[#This Row],[date]])</f>
        <v>2021</v>
      </c>
      <c r="M199" s="34">
        <f t="shared" si="7"/>
        <v>85000</v>
      </c>
    </row>
    <row r="200" spans="1:13" x14ac:dyDescent="0.3">
      <c r="A200" s="1">
        <v>44470</v>
      </c>
      <c r="B200" t="s">
        <v>19</v>
      </c>
      <c r="C200" t="s">
        <v>7</v>
      </c>
      <c r="D200">
        <v>0</v>
      </c>
      <c r="E200">
        <v>609</v>
      </c>
      <c r="F200" s="29">
        <f t="shared" si="6"/>
        <v>0</v>
      </c>
      <c r="G200">
        <f>YEAR(electric_vehicle_sales_by_state[[#This Row],[date]])</f>
        <v>2021</v>
      </c>
      <c r="M200" s="34">
        <f t="shared" si="7"/>
        <v>85000</v>
      </c>
    </row>
    <row r="201" spans="1:13" x14ac:dyDescent="0.3">
      <c r="A201" s="1">
        <v>44470</v>
      </c>
      <c r="B201" t="s">
        <v>20</v>
      </c>
      <c r="C201" t="s">
        <v>6</v>
      </c>
      <c r="D201">
        <v>0</v>
      </c>
      <c r="E201">
        <v>3015</v>
      </c>
      <c r="F201" s="29">
        <f t="shared" si="6"/>
        <v>0</v>
      </c>
      <c r="G201">
        <f>YEAR(electric_vehicle_sales_by_state[[#This Row],[date]])</f>
        <v>2021</v>
      </c>
      <c r="M201" s="34">
        <f t="shared" si="7"/>
        <v>1500000</v>
      </c>
    </row>
    <row r="202" spans="1:13" x14ac:dyDescent="0.3">
      <c r="A202" s="1">
        <v>44470</v>
      </c>
      <c r="B202" t="s">
        <v>20</v>
      </c>
      <c r="C202" t="s">
        <v>7</v>
      </c>
      <c r="D202">
        <v>0</v>
      </c>
      <c r="E202">
        <v>366</v>
      </c>
      <c r="F202" s="29">
        <f t="shared" si="6"/>
        <v>0</v>
      </c>
      <c r="G202">
        <f>YEAR(electric_vehicle_sales_by_state[[#This Row],[date]])</f>
        <v>2021</v>
      </c>
      <c r="M202" s="34">
        <f t="shared" si="7"/>
        <v>85000</v>
      </c>
    </row>
    <row r="203" spans="1:13" x14ac:dyDescent="0.3">
      <c r="A203" s="1">
        <v>44501</v>
      </c>
      <c r="B203" t="s">
        <v>8</v>
      </c>
      <c r="C203" t="s">
        <v>6</v>
      </c>
      <c r="D203">
        <v>0</v>
      </c>
      <c r="E203">
        <v>413</v>
      </c>
      <c r="F203" s="29">
        <f t="shared" si="6"/>
        <v>0</v>
      </c>
      <c r="G203">
        <f>YEAR(electric_vehicle_sales_by_state[[#This Row],[date]])</f>
        <v>2021</v>
      </c>
      <c r="M203" s="34">
        <f t="shared" si="7"/>
        <v>1500000</v>
      </c>
    </row>
    <row r="204" spans="1:13" x14ac:dyDescent="0.3">
      <c r="A204" s="1">
        <v>44501</v>
      </c>
      <c r="B204" t="s">
        <v>8</v>
      </c>
      <c r="C204" t="s">
        <v>7</v>
      </c>
      <c r="D204">
        <v>0</v>
      </c>
      <c r="E204">
        <v>125</v>
      </c>
      <c r="F204" s="29">
        <f t="shared" si="6"/>
        <v>0</v>
      </c>
      <c r="G204">
        <f>YEAR(electric_vehicle_sales_by_state[[#This Row],[date]])</f>
        <v>2021</v>
      </c>
      <c r="M204" s="34">
        <f t="shared" si="7"/>
        <v>85000</v>
      </c>
    </row>
    <row r="205" spans="1:13" x14ac:dyDescent="0.3">
      <c r="A205" s="1">
        <v>44501</v>
      </c>
      <c r="B205" t="s">
        <v>9</v>
      </c>
      <c r="C205" t="s">
        <v>6</v>
      </c>
      <c r="D205">
        <v>0</v>
      </c>
      <c r="E205">
        <v>1262</v>
      </c>
      <c r="F205" s="29">
        <f t="shared" si="6"/>
        <v>0</v>
      </c>
      <c r="G205">
        <f>YEAR(electric_vehicle_sales_by_state[[#This Row],[date]])</f>
        <v>2021</v>
      </c>
      <c r="M205" s="34">
        <f t="shared" si="7"/>
        <v>1500000</v>
      </c>
    </row>
    <row r="206" spans="1:13" x14ac:dyDescent="0.3">
      <c r="A206" s="1">
        <v>44501</v>
      </c>
      <c r="B206" t="s">
        <v>9</v>
      </c>
      <c r="C206" t="s">
        <v>7</v>
      </c>
      <c r="D206">
        <v>0</v>
      </c>
      <c r="E206">
        <v>646</v>
      </c>
      <c r="F206" s="29">
        <f t="shared" si="6"/>
        <v>0</v>
      </c>
      <c r="G206">
        <f>YEAR(electric_vehicle_sales_by_state[[#This Row],[date]])</f>
        <v>2021</v>
      </c>
      <c r="M206" s="34">
        <f t="shared" si="7"/>
        <v>85000</v>
      </c>
    </row>
    <row r="207" spans="1:13" x14ac:dyDescent="0.3">
      <c r="A207" s="1">
        <v>44501</v>
      </c>
      <c r="B207" t="s">
        <v>10</v>
      </c>
      <c r="C207" t="s">
        <v>7</v>
      </c>
      <c r="D207">
        <v>0</v>
      </c>
      <c r="E207">
        <v>5618</v>
      </c>
      <c r="F207" s="29">
        <f t="shared" si="6"/>
        <v>0</v>
      </c>
      <c r="G207">
        <f>YEAR(electric_vehicle_sales_by_state[[#This Row],[date]])</f>
        <v>2021</v>
      </c>
      <c r="M207" s="34">
        <f t="shared" si="7"/>
        <v>85000</v>
      </c>
    </row>
    <row r="208" spans="1:13" x14ac:dyDescent="0.3">
      <c r="A208" s="1">
        <v>44501</v>
      </c>
      <c r="B208" t="s">
        <v>12</v>
      </c>
      <c r="C208" t="s">
        <v>7</v>
      </c>
      <c r="D208">
        <v>0</v>
      </c>
      <c r="E208">
        <v>330</v>
      </c>
      <c r="F208" s="29">
        <f t="shared" si="6"/>
        <v>0</v>
      </c>
      <c r="G208">
        <f>YEAR(electric_vehicle_sales_by_state[[#This Row],[date]])</f>
        <v>2021</v>
      </c>
      <c r="M208" s="34">
        <f t="shared" si="7"/>
        <v>85000</v>
      </c>
    </row>
    <row r="209" spans="1:13" x14ac:dyDescent="0.3">
      <c r="A209" s="1">
        <v>44501</v>
      </c>
      <c r="B209" t="s">
        <v>28</v>
      </c>
      <c r="C209" t="s">
        <v>7</v>
      </c>
      <c r="D209">
        <v>0</v>
      </c>
      <c r="E209">
        <v>4496</v>
      </c>
      <c r="F209" s="29">
        <f t="shared" si="6"/>
        <v>0</v>
      </c>
      <c r="G209">
        <f>YEAR(electric_vehicle_sales_by_state[[#This Row],[date]])</f>
        <v>2021</v>
      </c>
      <c r="M209" s="34">
        <f t="shared" si="7"/>
        <v>85000</v>
      </c>
    </row>
    <row r="210" spans="1:13" x14ac:dyDescent="0.3">
      <c r="A210" s="1">
        <v>44501</v>
      </c>
      <c r="B210" t="s">
        <v>13</v>
      </c>
      <c r="C210" t="s">
        <v>7</v>
      </c>
      <c r="D210">
        <v>0</v>
      </c>
      <c r="E210">
        <v>4709</v>
      </c>
      <c r="F210" s="29">
        <f t="shared" si="6"/>
        <v>0</v>
      </c>
      <c r="G210">
        <f>YEAR(electric_vehicle_sales_by_state[[#This Row],[date]])</f>
        <v>2021</v>
      </c>
      <c r="M210" s="34">
        <f t="shared" si="7"/>
        <v>85000</v>
      </c>
    </row>
    <row r="211" spans="1:13" x14ac:dyDescent="0.3">
      <c r="A211" s="1">
        <v>44501</v>
      </c>
      <c r="B211" t="s">
        <v>14</v>
      </c>
      <c r="C211" t="s">
        <v>6</v>
      </c>
      <c r="D211">
        <v>0</v>
      </c>
      <c r="E211">
        <v>28</v>
      </c>
      <c r="F211" s="29">
        <f t="shared" si="6"/>
        <v>0</v>
      </c>
      <c r="G211">
        <f>YEAR(electric_vehicle_sales_by_state[[#This Row],[date]])</f>
        <v>2021</v>
      </c>
      <c r="M211" s="34">
        <f t="shared" si="7"/>
        <v>1500000</v>
      </c>
    </row>
    <row r="212" spans="1:13" x14ac:dyDescent="0.3">
      <c r="A212" s="1">
        <v>44501</v>
      </c>
      <c r="B212" t="s">
        <v>14</v>
      </c>
      <c r="C212" t="s">
        <v>7</v>
      </c>
      <c r="D212">
        <v>0</v>
      </c>
      <c r="E212">
        <v>287</v>
      </c>
      <c r="F212" s="29">
        <f t="shared" si="6"/>
        <v>0</v>
      </c>
      <c r="G212">
        <f>YEAR(electric_vehicle_sales_by_state[[#This Row],[date]])</f>
        <v>2021</v>
      </c>
      <c r="M212" s="34">
        <f t="shared" si="7"/>
        <v>85000</v>
      </c>
    </row>
    <row r="213" spans="1:13" x14ac:dyDescent="0.3">
      <c r="A213" s="1">
        <v>44501</v>
      </c>
      <c r="B213" t="s">
        <v>15</v>
      </c>
      <c r="C213" t="s">
        <v>7</v>
      </c>
      <c r="D213">
        <v>0</v>
      </c>
      <c r="E213">
        <v>875</v>
      </c>
      <c r="F213" s="29">
        <f t="shared" si="6"/>
        <v>0</v>
      </c>
      <c r="G213">
        <f>YEAR(electric_vehicle_sales_by_state[[#This Row],[date]])</f>
        <v>2021</v>
      </c>
      <c r="M213" s="34">
        <f t="shared" si="7"/>
        <v>85000</v>
      </c>
    </row>
    <row r="214" spans="1:13" x14ac:dyDescent="0.3">
      <c r="A214" s="1">
        <v>44501</v>
      </c>
      <c r="B214" t="s">
        <v>16</v>
      </c>
      <c r="C214" t="s">
        <v>6</v>
      </c>
      <c r="D214">
        <v>0</v>
      </c>
      <c r="E214">
        <v>1442</v>
      </c>
      <c r="F214" s="29">
        <f t="shared" si="6"/>
        <v>0</v>
      </c>
      <c r="G214">
        <f>YEAR(electric_vehicle_sales_by_state[[#This Row],[date]])</f>
        <v>2021</v>
      </c>
      <c r="M214" s="34">
        <f t="shared" si="7"/>
        <v>1500000</v>
      </c>
    </row>
    <row r="215" spans="1:13" x14ac:dyDescent="0.3">
      <c r="A215" s="1">
        <v>44501</v>
      </c>
      <c r="B215" t="s">
        <v>16</v>
      </c>
      <c r="C215" t="s">
        <v>7</v>
      </c>
      <c r="D215">
        <v>0</v>
      </c>
      <c r="E215">
        <v>806</v>
      </c>
      <c r="F215" s="29">
        <f t="shared" si="6"/>
        <v>0</v>
      </c>
      <c r="G215">
        <f>YEAR(electric_vehicle_sales_by_state[[#This Row],[date]])</f>
        <v>2021</v>
      </c>
      <c r="M215" s="34">
        <f t="shared" si="7"/>
        <v>85000</v>
      </c>
    </row>
    <row r="216" spans="1:13" x14ac:dyDescent="0.3">
      <c r="A216" s="1">
        <v>44501</v>
      </c>
      <c r="B216" t="s">
        <v>17</v>
      </c>
      <c r="C216" t="s">
        <v>6</v>
      </c>
      <c r="D216">
        <v>0</v>
      </c>
      <c r="E216">
        <v>1820</v>
      </c>
      <c r="F216" s="29">
        <f t="shared" si="6"/>
        <v>0</v>
      </c>
      <c r="G216">
        <f>YEAR(electric_vehicle_sales_by_state[[#This Row],[date]])</f>
        <v>2021</v>
      </c>
      <c r="M216" s="34">
        <f t="shared" si="7"/>
        <v>1500000</v>
      </c>
    </row>
    <row r="217" spans="1:13" x14ac:dyDescent="0.3">
      <c r="A217" s="1">
        <v>44501</v>
      </c>
      <c r="B217" t="s">
        <v>17</v>
      </c>
      <c r="C217" t="s">
        <v>7</v>
      </c>
      <c r="D217">
        <v>0</v>
      </c>
      <c r="E217">
        <v>328</v>
      </c>
      <c r="F217" s="29">
        <f t="shared" si="6"/>
        <v>0</v>
      </c>
      <c r="G217">
        <f>YEAR(electric_vehicle_sales_by_state[[#This Row],[date]])</f>
        <v>2021</v>
      </c>
      <c r="M217" s="34">
        <f t="shared" si="7"/>
        <v>85000</v>
      </c>
    </row>
    <row r="218" spans="1:13" x14ac:dyDescent="0.3">
      <c r="A218" s="1">
        <v>44501</v>
      </c>
      <c r="B218" t="s">
        <v>18</v>
      </c>
      <c r="C218" t="s">
        <v>6</v>
      </c>
      <c r="D218">
        <v>0</v>
      </c>
      <c r="E218">
        <v>592</v>
      </c>
      <c r="F218" s="29">
        <f t="shared" si="6"/>
        <v>0</v>
      </c>
      <c r="G218">
        <f>YEAR(electric_vehicle_sales_by_state[[#This Row],[date]])</f>
        <v>2021</v>
      </c>
      <c r="M218" s="34">
        <f t="shared" si="7"/>
        <v>1500000</v>
      </c>
    </row>
    <row r="219" spans="1:13" x14ac:dyDescent="0.3">
      <c r="A219" s="1">
        <v>44501</v>
      </c>
      <c r="B219" t="s">
        <v>18</v>
      </c>
      <c r="C219" t="s">
        <v>7</v>
      </c>
      <c r="D219">
        <v>0</v>
      </c>
      <c r="E219">
        <v>692</v>
      </c>
      <c r="F219" s="29">
        <f t="shared" si="6"/>
        <v>0</v>
      </c>
      <c r="G219">
        <f>YEAR(electric_vehicle_sales_by_state[[#This Row],[date]])</f>
        <v>2021</v>
      </c>
      <c r="M219" s="34">
        <f t="shared" si="7"/>
        <v>85000</v>
      </c>
    </row>
    <row r="220" spans="1:13" x14ac:dyDescent="0.3">
      <c r="A220" s="1">
        <v>44501</v>
      </c>
      <c r="B220" t="s">
        <v>20</v>
      </c>
      <c r="C220" t="s">
        <v>6</v>
      </c>
      <c r="D220">
        <v>0</v>
      </c>
      <c r="E220">
        <v>3843</v>
      </c>
      <c r="F220" s="29">
        <f t="shared" si="6"/>
        <v>0</v>
      </c>
      <c r="G220">
        <f>YEAR(electric_vehicle_sales_by_state[[#This Row],[date]])</f>
        <v>2021</v>
      </c>
      <c r="M220" s="34">
        <f t="shared" si="7"/>
        <v>1500000</v>
      </c>
    </row>
    <row r="221" spans="1:13" x14ac:dyDescent="0.3">
      <c r="A221" s="1">
        <v>44501</v>
      </c>
      <c r="B221" t="s">
        <v>20</v>
      </c>
      <c r="C221" t="s">
        <v>7</v>
      </c>
      <c r="D221">
        <v>0</v>
      </c>
      <c r="E221">
        <v>326</v>
      </c>
      <c r="F221" s="29">
        <f t="shared" si="6"/>
        <v>0</v>
      </c>
      <c r="G221">
        <f>YEAR(electric_vehicle_sales_by_state[[#This Row],[date]])</f>
        <v>2021</v>
      </c>
      <c r="M221" s="34">
        <f t="shared" si="7"/>
        <v>85000</v>
      </c>
    </row>
    <row r="222" spans="1:13" x14ac:dyDescent="0.3">
      <c r="A222" s="1">
        <v>44531</v>
      </c>
      <c r="B222" t="s">
        <v>8</v>
      </c>
      <c r="C222" t="s">
        <v>6</v>
      </c>
      <c r="D222">
        <v>0</v>
      </c>
      <c r="E222">
        <v>376</v>
      </c>
      <c r="F222" s="29">
        <f t="shared" si="6"/>
        <v>0</v>
      </c>
      <c r="G222">
        <f>YEAR(electric_vehicle_sales_by_state[[#This Row],[date]])</f>
        <v>2021</v>
      </c>
      <c r="M222" s="34">
        <f t="shared" si="7"/>
        <v>1500000</v>
      </c>
    </row>
    <row r="223" spans="1:13" x14ac:dyDescent="0.3">
      <c r="A223" s="1">
        <v>44531</v>
      </c>
      <c r="B223" t="s">
        <v>9</v>
      </c>
      <c r="C223" t="s">
        <v>6</v>
      </c>
      <c r="D223">
        <v>0</v>
      </c>
      <c r="E223">
        <v>1036</v>
      </c>
      <c r="F223" s="29">
        <f t="shared" si="6"/>
        <v>0</v>
      </c>
      <c r="G223">
        <f>YEAR(electric_vehicle_sales_by_state[[#This Row],[date]])</f>
        <v>2021</v>
      </c>
      <c r="M223" s="34">
        <f t="shared" si="7"/>
        <v>1500000</v>
      </c>
    </row>
    <row r="224" spans="1:13" x14ac:dyDescent="0.3">
      <c r="A224" s="1">
        <v>44531</v>
      </c>
      <c r="B224" t="s">
        <v>9</v>
      </c>
      <c r="C224" t="s">
        <v>7</v>
      </c>
      <c r="D224">
        <v>0</v>
      </c>
      <c r="E224">
        <v>709</v>
      </c>
      <c r="F224" s="29">
        <f t="shared" si="6"/>
        <v>0</v>
      </c>
      <c r="G224">
        <f>YEAR(electric_vehicle_sales_by_state[[#This Row],[date]])</f>
        <v>2021</v>
      </c>
      <c r="M224" s="34">
        <f t="shared" si="7"/>
        <v>85000</v>
      </c>
    </row>
    <row r="225" spans="1:13" x14ac:dyDescent="0.3">
      <c r="A225" s="1">
        <v>44531</v>
      </c>
      <c r="B225" t="s">
        <v>13</v>
      </c>
      <c r="C225" t="s">
        <v>7</v>
      </c>
      <c r="D225">
        <v>0</v>
      </c>
      <c r="E225">
        <v>5306</v>
      </c>
      <c r="F225" s="29">
        <f t="shared" si="6"/>
        <v>0</v>
      </c>
      <c r="G225">
        <f>YEAR(electric_vehicle_sales_by_state[[#This Row],[date]])</f>
        <v>2021</v>
      </c>
      <c r="M225" s="34">
        <f t="shared" si="7"/>
        <v>85000</v>
      </c>
    </row>
    <row r="226" spans="1:13" x14ac:dyDescent="0.3">
      <c r="A226" s="1">
        <v>44531</v>
      </c>
      <c r="B226" t="s">
        <v>14</v>
      </c>
      <c r="C226" t="s">
        <v>6</v>
      </c>
      <c r="D226">
        <v>0</v>
      </c>
      <c r="E226">
        <v>15</v>
      </c>
      <c r="F226" s="29">
        <f t="shared" si="6"/>
        <v>0</v>
      </c>
      <c r="G226">
        <f>YEAR(electric_vehicle_sales_by_state[[#This Row],[date]])</f>
        <v>2021</v>
      </c>
      <c r="M226" s="34">
        <f t="shared" si="7"/>
        <v>1500000</v>
      </c>
    </row>
    <row r="227" spans="1:13" x14ac:dyDescent="0.3">
      <c r="A227" s="1">
        <v>44531</v>
      </c>
      <c r="B227" t="s">
        <v>14</v>
      </c>
      <c r="C227" t="s">
        <v>7</v>
      </c>
      <c r="D227">
        <v>0</v>
      </c>
      <c r="E227">
        <v>167</v>
      </c>
      <c r="F227" s="29">
        <f t="shared" si="6"/>
        <v>0</v>
      </c>
      <c r="G227">
        <f>YEAR(electric_vehicle_sales_by_state[[#This Row],[date]])</f>
        <v>2021</v>
      </c>
      <c r="M227" s="34">
        <f t="shared" si="7"/>
        <v>85000</v>
      </c>
    </row>
    <row r="228" spans="1:13" x14ac:dyDescent="0.3">
      <c r="A228" s="1">
        <v>44531</v>
      </c>
      <c r="B228" t="s">
        <v>15</v>
      </c>
      <c r="C228" t="s">
        <v>7</v>
      </c>
      <c r="D228">
        <v>0</v>
      </c>
      <c r="E228">
        <v>849</v>
      </c>
      <c r="F228" s="29">
        <f t="shared" si="6"/>
        <v>0</v>
      </c>
      <c r="G228">
        <f>YEAR(electric_vehicle_sales_by_state[[#This Row],[date]])</f>
        <v>2021</v>
      </c>
      <c r="M228" s="34">
        <f t="shared" si="7"/>
        <v>85000</v>
      </c>
    </row>
    <row r="229" spans="1:13" x14ac:dyDescent="0.3">
      <c r="A229" s="1">
        <v>44531</v>
      </c>
      <c r="B229" t="s">
        <v>16</v>
      </c>
      <c r="C229" t="s">
        <v>6</v>
      </c>
      <c r="D229">
        <v>0</v>
      </c>
      <c r="E229">
        <v>1101</v>
      </c>
      <c r="F229" s="29">
        <f t="shared" si="6"/>
        <v>0</v>
      </c>
      <c r="G229">
        <f>YEAR(electric_vehicle_sales_by_state[[#This Row],[date]])</f>
        <v>2021</v>
      </c>
      <c r="M229" s="34">
        <f t="shared" si="7"/>
        <v>1500000</v>
      </c>
    </row>
    <row r="230" spans="1:13" x14ac:dyDescent="0.3">
      <c r="A230" s="1">
        <v>44531</v>
      </c>
      <c r="B230" t="s">
        <v>16</v>
      </c>
      <c r="C230" t="s">
        <v>7</v>
      </c>
      <c r="D230">
        <v>0</v>
      </c>
      <c r="E230">
        <v>888</v>
      </c>
      <c r="F230" s="29">
        <f t="shared" si="6"/>
        <v>0</v>
      </c>
      <c r="G230">
        <f>YEAR(electric_vehicle_sales_by_state[[#This Row],[date]])</f>
        <v>2021</v>
      </c>
      <c r="M230" s="34">
        <f t="shared" si="7"/>
        <v>85000</v>
      </c>
    </row>
    <row r="231" spans="1:13" x14ac:dyDescent="0.3">
      <c r="A231" s="1">
        <v>44531</v>
      </c>
      <c r="B231" t="s">
        <v>17</v>
      </c>
      <c r="C231" t="s">
        <v>6</v>
      </c>
      <c r="D231">
        <v>0</v>
      </c>
      <c r="E231">
        <v>1740</v>
      </c>
      <c r="F231" s="29">
        <f t="shared" si="6"/>
        <v>0</v>
      </c>
      <c r="G231">
        <f>YEAR(electric_vehicle_sales_by_state[[#This Row],[date]])</f>
        <v>2021</v>
      </c>
      <c r="M231" s="34">
        <f t="shared" si="7"/>
        <v>1500000</v>
      </c>
    </row>
    <row r="232" spans="1:13" x14ac:dyDescent="0.3">
      <c r="A232" s="1">
        <v>44531</v>
      </c>
      <c r="B232" t="s">
        <v>17</v>
      </c>
      <c r="C232" t="s">
        <v>7</v>
      </c>
      <c r="D232">
        <v>0</v>
      </c>
      <c r="E232">
        <v>376</v>
      </c>
      <c r="F232" s="29">
        <f t="shared" si="6"/>
        <v>0</v>
      </c>
      <c r="G232">
        <f>YEAR(electric_vehicle_sales_by_state[[#This Row],[date]])</f>
        <v>2021</v>
      </c>
      <c r="M232" s="34">
        <f t="shared" si="7"/>
        <v>85000</v>
      </c>
    </row>
    <row r="233" spans="1:13" x14ac:dyDescent="0.3">
      <c r="A233" s="1">
        <v>44531</v>
      </c>
      <c r="B233" t="s">
        <v>18</v>
      </c>
      <c r="C233" t="s">
        <v>6</v>
      </c>
      <c r="D233">
        <v>0</v>
      </c>
      <c r="E233">
        <v>353</v>
      </c>
      <c r="F233" s="29">
        <f t="shared" si="6"/>
        <v>0</v>
      </c>
      <c r="G233">
        <f>YEAR(electric_vehicle_sales_by_state[[#This Row],[date]])</f>
        <v>2021</v>
      </c>
      <c r="M233" s="34">
        <f t="shared" si="7"/>
        <v>1500000</v>
      </c>
    </row>
    <row r="234" spans="1:13" x14ac:dyDescent="0.3">
      <c r="A234" s="1">
        <v>44531</v>
      </c>
      <c r="B234" t="s">
        <v>18</v>
      </c>
      <c r="C234" t="s">
        <v>7</v>
      </c>
      <c r="D234">
        <v>0</v>
      </c>
      <c r="E234">
        <v>540</v>
      </c>
      <c r="F234" s="29">
        <f t="shared" si="6"/>
        <v>0</v>
      </c>
      <c r="G234">
        <f>YEAR(electric_vehicle_sales_by_state[[#This Row],[date]])</f>
        <v>2021</v>
      </c>
      <c r="M234" s="34">
        <f t="shared" si="7"/>
        <v>85000</v>
      </c>
    </row>
    <row r="235" spans="1:13" x14ac:dyDescent="0.3">
      <c r="A235" s="1">
        <v>44531</v>
      </c>
      <c r="B235" t="s">
        <v>20</v>
      </c>
      <c r="C235" t="s">
        <v>7</v>
      </c>
      <c r="D235">
        <v>0</v>
      </c>
      <c r="E235">
        <v>352</v>
      </c>
      <c r="F235" s="29">
        <f t="shared" si="6"/>
        <v>0</v>
      </c>
      <c r="G235">
        <f>YEAR(electric_vehicle_sales_by_state[[#This Row],[date]])</f>
        <v>2021</v>
      </c>
      <c r="M235" s="34">
        <f t="shared" si="7"/>
        <v>85000</v>
      </c>
    </row>
    <row r="236" spans="1:13" x14ac:dyDescent="0.3">
      <c r="A236" s="1">
        <v>44562</v>
      </c>
      <c r="B236" t="s">
        <v>8</v>
      </c>
      <c r="C236" t="s">
        <v>6</v>
      </c>
      <c r="D236">
        <v>0</v>
      </c>
      <c r="E236">
        <v>336</v>
      </c>
      <c r="F236" s="29">
        <f t="shared" si="6"/>
        <v>0</v>
      </c>
      <c r="G236">
        <f>YEAR(electric_vehicle_sales_by_state[[#This Row],[date]])</f>
        <v>2022</v>
      </c>
      <c r="M236" s="34">
        <f t="shared" si="7"/>
        <v>1500000</v>
      </c>
    </row>
    <row r="237" spans="1:13" x14ac:dyDescent="0.3">
      <c r="A237" s="1">
        <v>44562</v>
      </c>
      <c r="B237" t="s">
        <v>8</v>
      </c>
      <c r="C237" t="s">
        <v>7</v>
      </c>
      <c r="D237">
        <v>0</v>
      </c>
      <c r="E237">
        <v>90</v>
      </c>
      <c r="F237" s="29">
        <f t="shared" si="6"/>
        <v>0</v>
      </c>
      <c r="G237">
        <f>YEAR(electric_vehicle_sales_by_state[[#This Row],[date]])</f>
        <v>2022</v>
      </c>
      <c r="M237" s="34">
        <f t="shared" si="7"/>
        <v>85000</v>
      </c>
    </row>
    <row r="238" spans="1:13" x14ac:dyDescent="0.3">
      <c r="A238" s="1">
        <v>44562</v>
      </c>
      <c r="B238" t="s">
        <v>9</v>
      </c>
      <c r="C238" t="s">
        <v>6</v>
      </c>
      <c r="D238">
        <v>0</v>
      </c>
      <c r="E238">
        <v>950</v>
      </c>
      <c r="F238" s="29">
        <f t="shared" si="6"/>
        <v>0</v>
      </c>
      <c r="G238">
        <f>YEAR(electric_vehicle_sales_by_state[[#This Row],[date]])</f>
        <v>2022</v>
      </c>
      <c r="M238" s="34">
        <f t="shared" si="7"/>
        <v>1500000</v>
      </c>
    </row>
    <row r="239" spans="1:13" x14ac:dyDescent="0.3">
      <c r="A239" s="1">
        <v>44562</v>
      </c>
      <c r="B239" t="s">
        <v>9</v>
      </c>
      <c r="C239" t="s">
        <v>7</v>
      </c>
      <c r="D239">
        <v>0</v>
      </c>
      <c r="E239">
        <v>766</v>
      </c>
      <c r="F239" s="29">
        <f t="shared" si="6"/>
        <v>0</v>
      </c>
      <c r="G239">
        <f>YEAR(electric_vehicle_sales_by_state[[#This Row],[date]])</f>
        <v>2022</v>
      </c>
      <c r="M239" s="34">
        <f t="shared" si="7"/>
        <v>85000</v>
      </c>
    </row>
    <row r="240" spans="1:13" x14ac:dyDescent="0.3">
      <c r="A240" s="1">
        <v>44562</v>
      </c>
      <c r="B240" t="s">
        <v>10</v>
      </c>
      <c r="C240" t="s">
        <v>7</v>
      </c>
      <c r="D240">
        <v>0</v>
      </c>
      <c r="E240">
        <v>5550</v>
      </c>
      <c r="F240" s="29">
        <f t="shared" si="6"/>
        <v>0</v>
      </c>
      <c r="G240">
        <f>YEAR(electric_vehicle_sales_by_state[[#This Row],[date]])</f>
        <v>2022</v>
      </c>
      <c r="M240" s="34">
        <f t="shared" si="7"/>
        <v>85000</v>
      </c>
    </row>
    <row r="241" spans="1:13" x14ac:dyDescent="0.3">
      <c r="A241" s="1">
        <v>44562</v>
      </c>
      <c r="B241" t="s">
        <v>12</v>
      </c>
      <c r="C241" t="s">
        <v>7</v>
      </c>
      <c r="D241">
        <v>0</v>
      </c>
      <c r="E241">
        <v>358</v>
      </c>
      <c r="F241" s="29">
        <f t="shared" si="6"/>
        <v>0</v>
      </c>
      <c r="G241">
        <f>YEAR(electric_vehicle_sales_by_state[[#This Row],[date]])</f>
        <v>2022</v>
      </c>
      <c r="M241" s="34">
        <f t="shared" si="7"/>
        <v>85000</v>
      </c>
    </row>
    <row r="242" spans="1:13" x14ac:dyDescent="0.3">
      <c r="A242" s="1">
        <v>44562</v>
      </c>
      <c r="B242" t="s">
        <v>13</v>
      </c>
      <c r="C242" t="s">
        <v>7</v>
      </c>
      <c r="D242">
        <v>0</v>
      </c>
      <c r="E242">
        <v>3963</v>
      </c>
      <c r="F242" s="29">
        <f t="shared" si="6"/>
        <v>0</v>
      </c>
      <c r="G242">
        <f>YEAR(electric_vehicle_sales_by_state[[#This Row],[date]])</f>
        <v>2022</v>
      </c>
      <c r="M242" s="34">
        <f t="shared" si="7"/>
        <v>85000</v>
      </c>
    </row>
    <row r="243" spans="1:13" x14ac:dyDescent="0.3">
      <c r="A243" s="1">
        <v>44562</v>
      </c>
      <c r="B243" t="s">
        <v>14</v>
      </c>
      <c r="C243" t="s">
        <v>7</v>
      </c>
      <c r="D243">
        <v>0</v>
      </c>
      <c r="E243">
        <v>150</v>
      </c>
      <c r="F243" s="29">
        <f t="shared" si="6"/>
        <v>0</v>
      </c>
      <c r="G243">
        <f>YEAR(electric_vehicle_sales_by_state[[#This Row],[date]])</f>
        <v>2022</v>
      </c>
      <c r="M243" s="34">
        <f t="shared" si="7"/>
        <v>85000</v>
      </c>
    </row>
    <row r="244" spans="1:13" x14ac:dyDescent="0.3">
      <c r="A244" s="1">
        <v>44562</v>
      </c>
      <c r="B244" t="s">
        <v>15</v>
      </c>
      <c r="C244" t="s">
        <v>7</v>
      </c>
      <c r="D244">
        <v>0</v>
      </c>
      <c r="E244">
        <v>687</v>
      </c>
      <c r="F244" s="29">
        <f t="shared" si="6"/>
        <v>0</v>
      </c>
      <c r="G244">
        <f>YEAR(electric_vehicle_sales_by_state[[#This Row],[date]])</f>
        <v>2022</v>
      </c>
      <c r="M244" s="34">
        <f t="shared" si="7"/>
        <v>85000</v>
      </c>
    </row>
    <row r="245" spans="1:13" x14ac:dyDescent="0.3">
      <c r="A245" s="1">
        <v>44562</v>
      </c>
      <c r="B245" t="s">
        <v>16</v>
      </c>
      <c r="C245" t="s">
        <v>6</v>
      </c>
      <c r="D245">
        <v>0</v>
      </c>
      <c r="E245">
        <v>1112</v>
      </c>
      <c r="F245" s="29">
        <f t="shared" si="6"/>
        <v>0</v>
      </c>
      <c r="G245">
        <f>YEAR(electric_vehicle_sales_by_state[[#This Row],[date]])</f>
        <v>2022</v>
      </c>
      <c r="M245" s="34">
        <f t="shared" si="7"/>
        <v>1500000</v>
      </c>
    </row>
    <row r="246" spans="1:13" x14ac:dyDescent="0.3">
      <c r="A246" s="1">
        <v>44562</v>
      </c>
      <c r="B246" t="s">
        <v>16</v>
      </c>
      <c r="C246" t="s">
        <v>7</v>
      </c>
      <c r="D246">
        <v>0</v>
      </c>
      <c r="E246">
        <v>1063</v>
      </c>
      <c r="F246" s="29">
        <f t="shared" si="6"/>
        <v>0</v>
      </c>
      <c r="G246">
        <f>YEAR(electric_vehicle_sales_by_state[[#This Row],[date]])</f>
        <v>2022</v>
      </c>
      <c r="M246" s="34">
        <f t="shared" si="7"/>
        <v>85000</v>
      </c>
    </row>
    <row r="247" spans="1:13" x14ac:dyDescent="0.3">
      <c r="A247" s="1">
        <v>44562</v>
      </c>
      <c r="B247" t="s">
        <v>17</v>
      </c>
      <c r="C247" t="s">
        <v>6</v>
      </c>
      <c r="D247">
        <v>0</v>
      </c>
      <c r="E247">
        <v>1387</v>
      </c>
      <c r="F247" s="29">
        <f t="shared" si="6"/>
        <v>0</v>
      </c>
      <c r="G247">
        <f>YEAR(electric_vehicle_sales_by_state[[#This Row],[date]])</f>
        <v>2022</v>
      </c>
      <c r="M247" s="34">
        <f t="shared" si="7"/>
        <v>1500000</v>
      </c>
    </row>
    <row r="248" spans="1:13" x14ac:dyDescent="0.3">
      <c r="A248" s="1">
        <v>44562</v>
      </c>
      <c r="B248" t="s">
        <v>17</v>
      </c>
      <c r="C248" t="s">
        <v>7</v>
      </c>
      <c r="D248">
        <v>0</v>
      </c>
      <c r="E248">
        <v>311</v>
      </c>
      <c r="F248" s="29">
        <f t="shared" si="6"/>
        <v>0</v>
      </c>
      <c r="G248">
        <f>YEAR(electric_vehicle_sales_by_state[[#This Row],[date]])</f>
        <v>2022</v>
      </c>
      <c r="M248" s="34">
        <f t="shared" si="7"/>
        <v>85000</v>
      </c>
    </row>
    <row r="249" spans="1:13" x14ac:dyDescent="0.3">
      <c r="A249" s="1">
        <v>44562</v>
      </c>
      <c r="B249" t="s">
        <v>18</v>
      </c>
      <c r="C249" t="s">
        <v>6</v>
      </c>
      <c r="D249">
        <v>0</v>
      </c>
      <c r="E249">
        <v>410</v>
      </c>
      <c r="F249" s="29">
        <f t="shared" si="6"/>
        <v>0</v>
      </c>
      <c r="G249">
        <f>YEAR(electric_vehicle_sales_by_state[[#This Row],[date]])</f>
        <v>2022</v>
      </c>
      <c r="M249" s="34">
        <f t="shared" si="7"/>
        <v>1500000</v>
      </c>
    </row>
    <row r="250" spans="1:13" x14ac:dyDescent="0.3">
      <c r="A250" s="1">
        <v>44562</v>
      </c>
      <c r="B250" t="s">
        <v>18</v>
      </c>
      <c r="C250" t="s">
        <v>7</v>
      </c>
      <c r="D250">
        <v>0</v>
      </c>
      <c r="E250">
        <v>722</v>
      </c>
      <c r="F250" s="29">
        <f t="shared" si="6"/>
        <v>0</v>
      </c>
      <c r="G250">
        <f>YEAR(electric_vehicle_sales_by_state[[#This Row],[date]])</f>
        <v>2022</v>
      </c>
      <c r="M250" s="34">
        <f t="shared" si="7"/>
        <v>85000</v>
      </c>
    </row>
    <row r="251" spans="1:13" x14ac:dyDescent="0.3">
      <c r="A251" s="1">
        <v>44562</v>
      </c>
      <c r="B251" t="s">
        <v>19</v>
      </c>
      <c r="C251" t="s">
        <v>7</v>
      </c>
      <c r="D251">
        <v>0</v>
      </c>
      <c r="E251">
        <v>758</v>
      </c>
      <c r="F251" s="29">
        <f t="shared" si="6"/>
        <v>0</v>
      </c>
      <c r="G251">
        <f>YEAR(electric_vehicle_sales_by_state[[#This Row],[date]])</f>
        <v>2022</v>
      </c>
      <c r="M251" s="34">
        <f t="shared" si="7"/>
        <v>85000</v>
      </c>
    </row>
    <row r="252" spans="1:13" x14ac:dyDescent="0.3">
      <c r="A252" s="1">
        <v>44562</v>
      </c>
      <c r="B252" t="s">
        <v>20</v>
      </c>
      <c r="C252" t="s">
        <v>7</v>
      </c>
      <c r="D252">
        <v>0</v>
      </c>
      <c r="E252">
        <v>394</v>
      </c>
      <c r="F252" s="29">
        <f t="shared" si="6"/>
        <v>0</v>
      </c>
      <c r="G252">
        <f>YEAR(electric_vehicle_sales_by_state[[#This Row],[date]])</f>
        <v>2022</v>
      </c>
      <c r="M252" s="34">
        <f t="shared" si="7"/>
        <v>85000</v>
      </c>
    </row>
    <row r="253" spans="1:13" x14ac:dyDescent="0.3">
      <c r="A253" s="1">
        <v>44593</v>
      </c>
      <c r="B253" t="s">
        <v>8</v>
      </c>
      <c r="C253" t="s">
        <v>6</v>
      </c>
      <c r="D253">
        <v>0</v>
      </c>
      <c r="E253">
        <v>388</v>
      </c>
      <c r="F253" s="29">
        <f t="shared" si="6"/>
        <v>0</v>
      </c>
      <c r="G253">
        <f>YEAR(electric_vehicle_sales_by_state[[#This Row],[date]])</f>
        <v>2022</v>
      </c>
      <c r="M253" s="34">
        <f t="shared" si="7"/>
        <v>1500000</v>
      </c>
    </row>
    <row r="254" spans="1:13" x14ac:dyDescent="0.3">
      <c r="A254" s="1">
        <v>44593</v>
      </c>
      <c r="B254" t="s">
        <v>8</v>
      </c>
      <c r="C254" t="s">
        <v>7</v>
      </c>
      <c r="D254">
        <v>0</v>
      </c>
      <c r="E254">
        <v>112</v>
      </c>
      <c r="F254" s="29">
        <f t="shared" si="6"/>
        <v>0</v>
      </c>
      <c r="G254">
        <f>YEAR(electric_vehicle_sales_by_state[[#This Row],[date]])</f>
        <v>2022</v>
      </c>
      <c r="M254" s="34">
        <f t="shared" si="7"/>
        <v>85000</v>
      </c>
    </row>
    <row r="255" spans="1:13" x14ac:dyDescent="0.3">
      <c r="A255" s="1">
        <v>44593</v>
      </c>
      <c r="B255" t="s">
        <v>9</v>
      </c>
      <c r="C255" t="s">
        <v>6</v>
      </c>
      <c r="D255">
        <v>0</v>
      </c>
      <c r="E255">
        <v>858</v>
      </c>
      <c r="F255" s="29">
        <f t="shared" si="6"/>
        <v>0</v>
      </c>
      <c r="G255">
        <f>YEAR(electric_vehicle_sales_by_state[[#This Row],[date]])</f>
        <v>2022</v>
      </c>
      <c r="M255" s="34">
        <f t="shared" si="7"/>
        <v>1500000</v>
      </c>
    </row>
    <row r="256" spans="1:13" x14ac:dyDescent="0.3">
      <c r="A256" s="1">
        <v>44593</v>
      </c>
      <c r="B256" t="s">
        <v>9</v>
      </c>
      <c r="C256" t="s">
        <v>7</v>
      </c>
      <c r="D256">
        <v>0</v>
      </c>
      <c r="E256">
        <v>671</v>
      </c>
      <c r="F256" s="29">
        <f t="shared" si="6"/>
        <v>0</v>
      </c>
      <c r="G256">
        <f>YEAR(electric_vehicle_sales_by_state[[#This Row],[date]])</f>
        <v>2022</v>
      </c>
      <c r="M256" s="34">
        <f t="shared" si="7"/>
        <v>85000</v>
      </c>
    </row>
    <row r="257" spans="1:13" x14ac:dyDescent="0.3">
      <c r="A257" s="1">
        <v>44593</v>
      </c>
      <c r="B257" t="s">
        <v>14</v>
      </c>
      <c r="C257" t="s">
        <v>6</v>
      </c>
      <c r="D257">
        <v>0</v>
      </c>
      <c r="E257">
        <v>15</v>
      </c>
      <c r="F257" s="29">
        <f t="shared" si="6"/>
        <v>0</v>
      </c>
      <c r="G257">
        <f>YEAR(electric_vehicle_sales_by_state[[#This Row],[date]])</f>
        <v>2022</v>
      </c>
      <c r="M257" s="34">
        <f t="shared" si="7"/>
        <v>1500000</v>
      </c>
    </row>
    <row r="258" spans="1:13" x14ac:dyDescent="0.3">
      <c r="A258" s="1">
        <v>44593</v>
      </c>
      <c r="B258" t="s">
        <v>14</v>
      </c>
      <c r="C258" t="s">
        <v>7</v>
      </c>
      <c r="D258">
        <v>0</v>
      </c>
      <c r="E258">
        <v>44</v>
      </c>
      <c r="F258" s="29">
        <f t="shared" ref="F258:F321" si="8">D258*M258</f>
        <v>0</v>
      </c>
      <c r="G258">
        <f>YEAR(electric_vehicle_sales_by_state[[#This Row],[date]])</f>
        <v>2022</v>
      </c>
      <c r="M258" s="34">
        <f t="shared" si="7"/>
        <v>85000</v>
      </c>
    </row>
    <row r="259" spans="1:13" x14ac:dyDescent="0.3">
      <c r="A259" s="1">
        <v>44593</v>
      </c>
      <c r="B259" t="s">
        <v>15</v>
      </c>
      <c r="C259" t="s">
        <v>7</v>
      </c>
      <c r="D259">
        <v>0</v>
      </c>
      <c r="E259">
        <v>834</v>
      </c>
      <c r="F259" s="29">
        <f t="shared" si="8"/>
        <v>0</v>
      </c>
      <c r="G259">
        <f>YEAR(electric_vehicle_sales_by_state[[#This Row],[date]])</f>
        <v>2022</v>
      </c>
      <c r="M259" s="34">
        <f t="shared" ref="M259:M322" si="9">IF(C259 = "4-Wheelers",85000,1500000)</f>
        <v>85000</v>
      </c>
    </row>
    <row r="260" spans="1:13" x14ac:dyDescent="0.3">
      <c r="A260" s="1">
        <v>44593</v>
      </c>
      <c r="B260" t="s">
        <v>16</v>
      </c>
      <c r="C260" t="s">
        <v>6</v>
      </c>
      <c r="D260">
        <v>0</v>
      </c>
      <c r="E260">
        <v>1145</v>
      </c>
      <c r="F260" s="29">
        <f t="shared" si="8"/>
        <v>0</v>
      </c>
      <c r="G260">
        <f>YEAR(electric_vehicle_sales_by_state[[#This Row],[date]])</f>
        <v>2022</v>
      </c>
      <c r="M260" s="34">
        <f t="shared" si="9"/>
        <v>1500000</v>
      </c>
    </row>
    <row r="261" spans="1:13" x14ac:dyDescent="0.3">
      <c r="A261" s="1">
        <v>44593</v>
      </c>
      <c r="B261" t="s">
        <v>17</v>
      </c>
      <c r="C261" t="s">
        <v>6</v>
      </c>
      <c r="D261">
        <v>0</v>
      </c>
      <c r="E261">
        <v>1599</v>
      </c>
      <c r="F261" s="29">
        <f t="shared" si="8"/>
        <v>0</v>
      </c>
      <c r="G261">
        <f>YEAR(electric_vehicle_sales_by_state[[#This Row],[date]])</f>
        <v>2022</v>
      </c>
      <c r="M261" s="34">
        <f t="shared" si="9"/>
        <v>1500000</v>
      </c>
    </row>
    <row r="262" spans="1:13" x14ac:dyDescent="0.3">
      <c r="A262" s="1">
        <v>44593</v>
      </c>
      <c r="B262" t="s">
        <v>17</v>
      </c>
      <c r="C262" t="s">
        <v>7</v>
      </c>
      <c r="D262">
        <v>0</v>
      </c>
      <c r="E262">
        <v>354</v>
      </c>
      <c r="F262" s="29">
        <f t="shared" si="8"/>
        <v>0</v>
      </c>
      <c r="G262">
        <f>YEAR(electric_vehicle_sales_by_state[[#This Row],[date]])</f>
        <v>2022</v>
      </c>
      <c r="M262" s="34">
        <f t="shared" si="9"/>
        <v>85000</v>
      </c>
    </row>
    <row r="263" spans="1:13" x14ac:dyDescent="0.3">
      <c r="A263" s="1">
        <v>44593</v>
      </c>
      <c r="B263" t="s">
        <v>18</v>
      </c>
      <c r="C263" t="s">
        <v>6</v>
      </c>
      <c r="D263">
        <v>0</v>
      </c>
      <c r="E263">
        <v>504</v>
      </c>
      <c r="F263" s="29">
        <f t="shared" si="8"/>
        <v>0</v>
      </c>
      <c r="G263">
        <f>YEAR(electric_vehicle_sales_by_state[[#This Row],[date]])</f>
        <v>2022</v>
      </c>
      <c r="M263" s="34">
        <f t="shared" si="9"/>
        <v>1500000</v>
      </c>
    </row>
    <row r="264" spans="1:13" x14ac:dyDescent="0.3">
      <c r="A264" s="1">
        <v>44593</v>
      </c>
      <c r="B264" t="s">
        <v>18</v>
      </c>
      <c r="C264" t="s">
        <v>7</v>
      </c>
      <c r="D264">
        <v>0</v>
      </c>
      <c r="E264">
        <v>773</v>
      </c>
      <c r="F264" s="29">
        <f t="shared" si="8"/>
        <v>0</v>
      </c>
      <c r="G264">
        <f>YEAR(electric_vehicle_sales_by_state[[#This Row],[date]])</f>
        <v>2022</v>
      </c>
      <c r="M264" s="34">
        <f t="shared" si="9"/>
        <v>85000</v>
      </c>
    </row>
    <row r="265" spans="1:13" x14ac:dyDescent="0.3">
      <c r="A265" s="1">
        <v>44593</v>
      </c>
      <c r="B265" t="s">
        <v>19</v>
      </c>
      <c r="C265" t="s">
        <v>7</v>
      </c>
      <c r="D265">
        <v>0</v>
      </c>
      <c r="E265">
        <v>622</v>
      </c>
      <c r="F265" s="29">
        <f t="shared" si="8"/>
        <v>0</v>
      </c>
      <c r="G265">
        <f>YEAR(electric_vehicle_sales_by_state[[#This Row],[date]])</f>
        <v>2022</v>
      </c>
      <c r="M265" s="34">
        <f t="shared" si="9"/>
        <v>85000</v>
      </c>
    </row>
    <row r="266" spans="1:13" x14ac:dyDescent="0.3">
      <c r="A266" s="1">
        <v>44593</v>
      </c>
      <c r="B266" t="s">
        <v>20</v>
      </c>
      <c r="C266" t="s">
        <v>7</v>
      </c>
      <c r="D266">
        <v>0</v>
      </c>
      <c r="E266">
        <v>340</v>
      </c>
      <c r="F266" s="29">
        <f t="shared" si="8"/>
        <v>0</v>
      </c>
      <c r="G266">
        <f>YEAR(electric_vehicle_sales_by_state[[#This Row],[date]])</f>
        <v>2022</v>
      </c>
      <c r="M266" s="34">
        <f t="shared" si="9"/>
        <v>85000</v>
      </c>
    </row>
    <row r="267" spans="1:13" x14ac:dyDescent="0.3">
      <c r="A267" s="1">
        <v>44621</v>
      </c>
      <c r="B267" t="s">
        <v>8</v>
      </c>
      <c r="C267" t="s">
        <v>6</v>
      </c>
      <c r="D267">
        <v>0</v>
      </c>
      <c r="E267">
        <v>383</v>
      </c>
      <c r="F267" s="29">
        <f t="shared" si="8"/>
        <v>0</v>
      </c>
      <c r="G267">
        <f>YEAR(electric_vehicle_sales_by_state[[#This Row],[date]])</f>
        <v>2022</v>
      </c>
      <c r="M267" s="34">
        <f t="shared" si="9"/>
        <v>1500000</v>
      </c>
    </row>
    <row r="268" spans="1:13" x14ac:dyDescent="0.3">
      <c r="A268" s="1">
        <v>44621</v>
      </c>
      <c r="B268" t="s">
        <v>9</v>
      </c>
      <c r="C268" t="s">
        <v>6</v>
      </c>
      <c r="D268">
        <v>0</v>
      </c>
      <c r="E268">
        <v>1111</v>
      </c>
      <c r="F268" s="29">
        <f t="shared" si="8"/>
        <v>0</v>
      </c>
      <c r="G268">
        <f>YEAR(electric_vehicle_sales_by_state[[#This Row],[date]])</f>
        <v>2022</v>
      </c>
      <c r="M268" s="34">
        <f t="shared" si="9"/>
        <v>1500000</v>
      </c>
    </row>
    <row r="269" spans="1:13" x14ac:dyDescent="0.3">
      <c r="A269" s="1">
        <v>44621</v>
      </c>
      <c r="B269" t="s">
        <v>9</v>
      </c>
      <c r="C269" t="s">
        <v>7</v>
      </c>
      <c r="D269">
        <v>0</v>
      </c>
      <c r="E269">
        <v>679</v>
      </c>
      <c r="F269" s="29">
        <f t="shared" si="8"/>
        <v>0</v>
      </c>
      <c r="G269">
        <f>YEAR(electric_vehicle_sales_by_state[[#This Row],[date]])</f>
        <v>2022</v>
      </c>
      <c r="M269" s="34">
        <f t="shared" si="9"/>
        <v>85000</v>
      </c>
    </row>
    <row r="270" spans="1:13" x14ac:dyDescent="0.3">
      <c r="A270" s="1">
        <v>44621</v>
      </c>
      <c r="B270" t="s">
        <v>14</v>
      </c>
      <c r="C270" t="s">
        <v>6</v>
      </c>
      <c r="D270">
        <v>0</v>
      </c>
      <c r="E270">
        <v>49</v>
      </c>
      <c r="F270" s="29">
        <f t="shared" si="8"/>
        <v>0</v>
      </c>
      <c r="G270">
        <f>YEAR(electric_vehicle_sales_by_state[[#This Row],[date]])</f>
        <v>2022</v>
      </c>
      <c r="M270" s="34">
        <f t="shared" si="9"/>
        <v>1500000</v>
      </c>
    </row>
    <row r="271" spans="1:13" x14ac:dyDescent="0.3">
      <c r="A271" s="1">
        <v>44621</v>
      </c>
      <c r="B271" t="s">
        <v>14</v>
      </c>
      <c r="C271" t="s">
        <v>7</v>
      </c>
      <c r="D271">
        <v>0</v>
      </c>
      <c r="E271">
        <v>49</v>
      </c>
      <c r="F271" s="29">
        <f t="shared" si="8"/>
        <v>0</v>
      </c>
      <c r="G271">
        <f>YEAR(electric_vehicle_sales_by_state[[#This Row],[date]])</f>
        <v>2022</v>
      </c>
      <c r="M271" s="34">
        <f t="shared" si="9"/>
        <v>85000</v>
      </c>
    </row>
    <row r="272" spans="1:13" x14ac:dyDescent="0.3">
      <c r="A272" s="1">
        <v>44621</v>
      </c>
      <c r="B272" t="s">
        <v>15</v>
      </c>
      <c r="C272" t="s">
        <v>7</v>
      </c>
      <c r="D272">
        <v>0</v>
      </c>
      <c r="E272">
        <v>717</v>
      </c>
      <c r="F272" s="29">
        <f t="shared" si="8"/>
        <v>0</v>
      </c>
      <c r="G272">
        <f>YEAR(electric_vehicle_sales_by_state[[#This Row],[date]])</f>
        <v>2022</v>
      </c>
      <c r="M272" s="34">
        <f t="shared" si="9"/>
        <v>85000</v>
      </c>
    </row>
    <row r="273" spans="1:13" x14ac:dyDescent="0.3">
      <c r="A273" s="1">
        <v>44621</v>
      </c>
      <c r="B273" t="s">
        <v>16</v>
      </c>
      <c r="C273" t="s">
        <v>6</v>
      </c>
      <c r="D273">
        <v>0</v>
      </c>
      <c r="E273">
        <v>1687</v>
      </c>
      <c r="F273" s="29">
        <f t="shared" si="8"/>
        <v>0</v>
      </c>
      <c r="G273">
        <f>YEAR(electric_vehicle_sales_by_state[[#This Row],[date]])</f>
        <v>2022</v>
      </c>
      <c r="M273" s="34">
        <f t="shared" si="9"/>
        <v>1500000</v>
      </c>
    </row>
    <row r="274" spans="1:13" x14ac:dyDescent="0.3">
      <c r="A274" s="1">
        <v>44621</v>
      </c>
      <c r="B274" t="s">
        <v>16</v>
      </c>
      <c r="C274" t="s">
        <v>7</v>
      </c>
      <c r="D274">
        <v>0</v>
      </c>
      <c r="E274">
        <v>1104</v>
      </c>
      <c r="F274" s="29">
        <f t="shared" si="8"/>
        <v>0</v>
      </c>
      <c r="G274">
        <f>YEAR(electric_vehicle_sales_by_state[[#This Row],[date]])</f>
        <v>2022</v>
      </c>
      <c r="M274" s="34">
        <f t="shared" si="9"/>
        <v>85000</v>
      </c>
    </row>
    <row r="275" spans="1:13" x14ac:dyDescent="0.3">
      <c r="A275" s="1">
        <v>44621</v>
      </c>
      <c r="B275" t="s">
        <v>17</v>
      </c>
      <c r="C275" t="s">
        <v>6</v>
      </c>
      <c r="D275">
        <v>0</v>
      </c>
      <c r="E275">
        <v>1848</v>
      </c>
      <c r="F275" s="29">
        <f t="shared" si="8"/>
        <v>0</v>
      </c>
      <c r="G275">
        <f>YEAR(electric_vehicle_sales_by_state[[#This Row],[date]])</f>
        <v>2022</v>
      </c>
      <c r="M275" s="34">
        <f t="shared" si="9"/>
        <v>1500000</v>
      </c>
    </row>
    <row r="276" spans="1:13" x14ac:dyDescent="0.3">
      <c r="A276" s="1">
        <v>44621</v>
      </c>
      <c r="B276" t="s">
        <v>17</v>
      </c>
      <c r="C276" t="s">
        <v>7</v>
      </c>
      <c r="D276">
        <v>0</v>
      </c>
      <c r="E276">
        <v>413</v>
      </c>
      <c r="F276" s="29">
        <f t="shared" si="8"/>
        <v>0</v>
      </c>
      <c r="G276">
        <f>YEAR(electric_vehicle_sales_by_state[[#This Row],[date]])</f>
        <v>2022</v>
      </c>
      <c r="M276" s="34">
        <f t="shared" si="9"/>
        <v>85000</v>
      </c>
    </row>
    <row r="277" spans="1:13" x14ac:dyDescent="0.3">
      <c r="A277" s="1">
        <v>44621</v>
      </c>
      <c r="B277" t="s">
        <v>18</v>
      </c>
      <c r="C277" t="s">
        <v>6</v>
      </c>
      <c r="D277">
        <v>0</v>
      </c>
      <c r="E277">
        <v>541</v>
      </c>
      <c r="F277" s="29">
        <f t="shared" si="8"/>
        <v>0</v>
      </c>
      <c r="G277">
        <f>YEAR(electric_vehicle_sales_by_state[[#This Row],[date]])</f>
        <v>2022</v>
      </c>
      <c r="M277" s="34">
        <f t="shared" si="9"/>
        <v>1500000</v>
      </c>
    </row>
    <row r="278" spans="1:13" x14ac:dyDescent="0.3">
      <c r="A278" s="1">
        <v>44621</v>
      </c>
      <c r="B278" t="s">
        <v>18</v>
      </c>
      <c r="C278" t="s">
        <v>7</v>
      </c>
      <c r="D278">
        <v>0</v>
      </c>
      <c r="E278">
        <v>632</v>
      </c>
      <c r="F278" s="29">
        <f t="shared" si="8"/>
        <v>0</v>
      </c>
      <c r="G278">
        <f>YEAR(electric_vehicle_sales_by_state[[#This Row],[date]])</f>
        <v>2022</v>
      </c>
      <c r="M278" s="34">
        <f t="shared" si="9"/>
        <v>85000</v>
      </c>
    </row>
    <row r="279" spans="1:13" x14ac:dyDescent="0.3">
      <c r="A279" s="1">
        <v>44621</v>
      </c>
      <c r="B279" t="s">
        <v>20</v>
      </c>
      <c r="C279" t="s">
        <v>7</v>
      </c>
      <c r="D279">
        <v>0</v>
      </c>
      <c r="E279">
        <v>484</v>
      </c>
      <c r="F279" s="29">
        <f t="shared" si="8"/>
        <v>0</v>
      </c>
      <c r="G279">
        <f>YEAR(electric_vehicle_sales_by_state[[#This Row],[date]])</f>
        <v>2022</v>
      </c>
      <c r="M279" s="34">
        <f t="shared" si="9"/>
        <v>85000</v>
      </c>
    </row>
    <row r="280" spans="1:13" x14ac:dyDescent="0.3">
      <c r="A280" s="1">
        <v>44652</v>
      </c>
      <c r="B280" t="s">
        <v>8</v>
      </c>
      <c r="C280" t="s">
        <v>6</v>
      </c>
      <c r="D280">
        <v>0</v>
      </c>
      <c r="E280">
        <v>407</v>
      </c>
      <c r="F280" s="29">
        <f t="shared" si="8"/>
        <v>0</v>
      </c>
      <c r="G280">
        <f>YEAR(electric_vehicle_sales_by_state[[#This Row],[date]])</f>
        <v>2022</v>
      </c>
      <c r="M280" s="34">
        <f t="shared" si="9"/>
        <v>1500000</v>
      </c>
    </row>
    <row r="281" spans="1:13" x14ac:dyDescent="0.3">
      <c r="A281" s="1">
        <v>44652</v>
      </c>
      <c r="B281" t="s">
        <v>9</v>
      </c>
      <c r="C281" t="s">
        <v>6</v>
      </c>
      <c r="D281">
        <v>0</v>
      </c>
      <c r="E281">
        <v>1063</v>
      </c>
      <c r="F281" s="29">
        <f t="shared" si="8"/>
        <v>0</v>
      </c>
      <c r="G281">
        <f>YEAR(electric_vehicle_sales_by_state[[#This Row],[date]])</f>
        <v>2022</v>
      </c>
      <c r="M281" s="34">
        <f t="shared" si="9"/>
        <v>1500000</v>
      </c>
    </row>
    <row r="282" spans="1:13" x14ac:dyDescent="0.3">
      <c r="A282" s="1">
        <v>44652</v>
      </c>
      <c r="B282" t="s">
        <v>9</v>
      </c>
      <c r="C282" t="s">
        <v>7</v>
      </c>
      <c r="D282">
        <v>0</v>
      </c>
      <c r="E282">
        <v>824</v>
      </c>
      <c r="F282" s="29">
        <f t="shared" si="8"/>
        <v>0</v>
      </c>
      <c r="G282">
        <f>YEAR(electric_vehicle_sales_by_state[[#This Row],[date]])</f>
        <v>2022</v>
      </c>
      <c r="M282" s="34">
        <f t="shared" si="9"/>
        <v>85000</v>
      </c>
    </row>
    <row r="283" spans="1:13" x14ac:dyDescent="0.3">
      <c r="A283" s="1">
        <v>44652</v>
      </c>
      <c r="B283" t="s">
        <v>14</v>
      </c>
      <c r="C283" t="s">
        <v>6</v>
      </c>
      <c r="D283">
        <v>0</v>
      </c>
      <c r="E283">
        <v>351</v>
      </c>
      <c r="F283" s="29">
        <f t="shared" si="8"/>
        <v>0</v>
      </c>
      <c r="G283">
        <f>YEAR(electric_vehicle_sales_by_state[[#This Row],[date]])</f>
        <v>2022</v>
      </c>
      <c r="M283" s="34">
        <f t="shared" si="9"/>
        <v>1500000</v>
      </c>
    </row>
    <row r="284" spans="1:13" x14ac:dyDescent="0.3">
      <c r="A284" s="1">
        <v>44652</v>
      </c>
      <c r="B284" t="s">
        <v>14</v>
      </c>
      <c r="C284" t="s">
        <v>7</v>
      </c>
      <c r="D284">
        <v>0</v>
      </c>
      <c r="E284">
        <v>105</v>
      </c>
      <c r="F284" s="29">
        <f t="shared" si="8"/>
        <v>0</v>
      </c>
      <c r="G284">
        <f>YEAR(electric_vehicle_sales_by_state[[#This Row],[date]])</f>
        <v>2022</v>
      </c>
      <c r="M284" s="34">
        <f t="shared" si="9"/>
        <v>85000</v>
      </c>
    </row>
    <row r="285" spans="1:13" x14ac:dyDescent="0.3">
      <c r="A285" s="1">
        <v>44652</v>
      </c>
      <c r="B285" t="s">
        <v>17</v>
      </c>
      <c r="C285" t="s">
        <v>6</v>
      </c>
      <c r="D285">
        <v>0</v>
      </c>
      <c r="E285">
        <v>1530</v>
      </c>
      <c r="F285" s="29">
        <f t="shared" si="8"/>
        <v>0</v>
      </c>
      <c r="G285">
        <f>YEAR(electric_vehicle_sales_by_state[[#This Row],[date]])</f>
        <v>2022</v>
      </c>
      <c r="M285" s="34">
        <f t="shared" si="9"/>
        <v>1500000</v>
      </c>
    </row>
    <row r="286" spans="1:13" x14ac:dyDescent="0.3">
      <c r="A286" s="1">
        <v>44652</v>
      </c>
      <c r="B286" t="s">
        <v>17</v>
      </c>
      <c r="C286" t="s">
        <v>7</v>
      </c>
      <c r="D286">
        <v>0</v>
      </c>
      <c r="E286">
        <v>323</v>
      </c>
      <c r="F286" s="29">
        <f t="shared" si="8"/>
        <v>0</v>
      </c>
      <c r="G286">
        <f>YEAR(electric_vehicle_sales_by_state[[#This Row],[date]])</f>
        <v>2022</v>
      </c>
      <c r="M286" s="34">
        <f t="shared" si="9"/>
        <v>85000</v>
      </c>
    </row>
    <row r="287" spans="1:13" x14ac:dyDescent="0.3">
      <c r="A287" s="1">
        <v>44652</v>
      </c>
      <c r="B287" t="s">
        <v>18</v>
      </c>
      <c r="C287" t="s">
        <v>7</v>
      </c>
      <c r="D287">
        <v>0</v>
      </c>
      <c r="E287">
        <v>723</v>
      </c>
      <c r="F287" s="29">
        <f t="shared" si="8"/>
        <v>0</v>
      </c>
      <c r="G287">
        <f>YEAR(electric_vehicle_sales_by_state[[#This Row],[date]])</f>
        <v>2022</v>
      </c>
      <c r="M287" s="34">
        <f t="shared" si="9"/>
        <v>85000</v>
      </c>
    </row>
    <row r="288" spans="1:13" x14ac:dyDescent="0.3">
      <c r="A288" s="1">
        <v>44652</v>
      </c>
      <c r="B288" t="s">
        <v>20</v>
      </c>
      <c r="C288" t="s">
        <v>7</v>
      </c>
      <c r="D288">
        <v>0</v>
      </c>
      <c r="E288">
        <v>448</v>
      </c>
      <c r="F288" s="29">
        <f t="shared" si="8"/>
        <v>0</v>
      </c>
      <c r="G288">
        <f>YEAR(electric_vehicle_sales_by_state[[#This Row],[date]])</f>
        <v>2022</v>
      </c>
      <c r="M288" s="34">
        <f t="shared" si="9"/>
        <v>85000</v>
      </c>
    </row>
    <row r="289" spans="1:13" x14ac:dyDescent="0.3">
      <c r="A289" s="1">
        <v>44682</v>
      </c>
      <c r="B289" t="s">
        <v>8</v>
      </c>
      <c r="C289" t="s">
        <v>6</v>
      </c>
      <c r="D289">
        <v>0</v>
      </c>
      <c r="E289">
        <v>358</v>
      </c>
      <c r="F289" s="29">
        <f t="shared" si="8"/>
        <v>0</v>
      </c>
      <c r="G289">
        <f>YEAR(electric_vehicle_sales_by_state[[#This Row],[date]])</f>
        <v>2022</v>
      </c>
      <c r="M289" s="34">
        <f t="shared" si="9"/>
        <v>1500000</v>
      </c>
    </row>
    <row r="290" spans="1:13" x14ac:dyDescent="0.3">
      <c r="A290" s="1">
        <v>44682</v>
      </c>
      <c r="B290" t="s">
        <v>8</v>
      </c>
      <c r="C290" t="s">
        <v>7</v>
      </c>
      <c r="D290">
        <v>0</v>
      </c>
      <c r="E290">
        <v>110</v>
      </c>
      <c r="F290" s="29">
        <f t="shared" si="8"/>
        <v>0</v>
      </c>
      <c r="G290">
        <f>YEAR(electric_vehicle_sales_by_state[[#This Row],[date]])</f>
        <v>2022</v>
      </c>
      <c r="M290" s="34">
        <f t="shared" si="9"/>
        <v>85000</v>
      </c>
    </row>
    <row r="291" spans="1:13" x14ac:dyDescent="0.3">
      <c r="A291" s="1">
        <v>44682</v>
      </c>
      <c r="B291" t="s">
        <v>9</v>
      </c>
      <c r="C291" t="s">
        <v>6</v>
      </c>
      <c r="D291">
        <v>0</v>
      </c>
      <c r="E291">
        <v>1241</v>
      </c>
      <c r="F291" s="29">
        <f t="shared" si="8"/>
        <v>0</v>
      </c>
      <c r="G291">
        <f>YEAR(electric_vehicle_sales_by_state[[#This Row],[date]])</f>
        <v>2022</v>
      </c>
      <c r="M291" s="34">
        <f t="shared" si="9"/>
        <v>1500000</v>
      </c>
    </row>
    <row r="292" spans="1:13" x14ac:dyDescent="0.3">
      <c r="A292" s="1">
        <v>44682</v>
      </c>
      <c r="B292" t="s">
        <v>9</v>
      </c>
      <c r="C292" t="s">
        <v>7</v>
      </c>
      <c r="D292">
        <v>0</v>
      </c>
      <c r="E292">
        <v>965</v>
      </c>
      <c r="F292" s="29">
        <f t="shared" si="8"/>
        <v>0</v>
      </c>
      <c r="G292">
        <f>YEAR(electric_vehicle_sales_by_state[[#This Row],[date]])</f>
        <v>2022</v>
      </c>
      <c r="M292" s="34">
        <f t="shared" si="9"/>
        <v>85000</v>
      </c>
    </row>
    <row r="293" spans="1:13" x14ac:dyDescent="0.3">
      <c r="A293" s="1">
        <v>44682</v>
      </c>
      <c r="B293" t="s">
        <v>14</v>
      </c>
      <c r="C293" t="s">
        <v>6</v>
      </c>
      <c r="D293">
        <v>0</v>
      </c>
      <c r="E293">
        <v>419</v>
      </c>
      <c r="F293" s="29">
        <f t="shared" si="8"/>
        <v>0</v>
      </c>
      <c r="G293">
        <f>YEAR(electric_vehicle_sales_by_state[[#This Row],[date]])</f>
        <v>2022</v>
      </c>
      <c r="M293" s="34">
        <f t="shared" si="9"/>
        <v>1500000</v>
      </c>
    </row>
    <row r="294" spans="1:13" x14ac:dyDescent="0.3">
      <c r="A294" s="1">
        <v>44682</v>
      </c>
      <c r="B294" t="s">
        <v>14</v>
      </c>
      <c r="C294" t="s">
        <v>7</v>
      </c>
      <c r="D294">
        <v>0</v>
      </c>
      <c r="E294">
        <v>322</v>
      </c>
      <c r="F294" s="29">
        <f t="shared" si="8"/>
        <v>0</v>
      </c>
      <c r="G294">
        <f>YEAR(electric_vehicle_sales_by_state[[#This Row],[date]])</f>
        <v>2022</v>
      </c>
      <c r="M294" s="34">
        <f t="shared" si="9"/>
        <v>85000</v>
      </c>
    </row>
    <row r="295" spans="1:13" x14ac:dyDescent="0.3">
      <c r="A295" s="1">
        <v>44682</v>
      </c>
      <c r="B295" t="s">
        <v>15</v>
      </c>
      <c r="C295" t="s">
        <v>7</v>
      </c>
      <c r="D295">
        <v>0</v>
      </c>
      <c r="E295">
        <v>644</v>
      </c>
      <c r="F295" s="29">
        <f t="shared" si="8"/>
        <v>0</v>
      </c>
      <c r="G295">
        <f>YEAR(electric_vehicle_sales_by_state[[#This Row],[date]])</f>
        <v>2022</v>
      </c>
      <c r="M295" s="34">
        <f t="shared" si="9"/>
        <v>85000</v>
      </c>
    </row>
    <row r="296" spans="1:13" x14ac:dyDescent="0.3">
      <c r="A296" s="1">
        <v>44682</v>
      </c>
      <c r="B296" t="s">
        <v>16</v>
      </c>
      <c r="C296" t="s">
        <v>6</v>
      </c>
      <c r="D296">
        <v>0</v>
      </c>
      <c r="E296">
        <v>1780</v>
      </c>
      <c r="F296" s="29">
        <f t="shared" si="8"/>
        <v>0</v>
      </c>
      <c r="G296">
        <f>YEAR(electric_vehicle_sales_by_state[[#This Row],[date]])</f>
        <v>2022</v>
      </c>
      <c r="M296" s="34">
        <f t="shared" si="9"/>
        <v>1500000</v>
      </c>
    </row>
    <row r="297" spans="1:13" x14ac:dyDescent="0.3">
      <c r="A297" s="1">
        <v>44682</v>
      </c>
      <c r="B297" t="s">
        <v>17</v>
      </c>
      <c r="C297" t="s">
        <v>7</v>
      </c>
      <c r="D297">
        <v>0</v>
      </c>
      <c r="E297">
        <v>397</v>
      </c>
      <c r="F297" s="29">
        <f t="shared" si="8"/>
        <v>0</v>
      </c>
      <c r="G297">
        <f>YEAR(electric_vehicle_sales_by_state[[#This Row],[date]])</f>
        <v>2022</v>
      </c>
      <c r="M297" s="34">
        <f t="shared" si="9"/>
        <v>85000</v>
      </c>
    </row>
    <row r="298" spans="1:13" x14ac:dyDescent="0.3">
      <c r="A298" s="1">
        <v>44682</v>
      </c>
      <c r="B298" t="s">
        <v>18</v>
      </c>
      <c r="C298" t="s">
        <v>7</v>
      </c>
      <c r="D298">
        <v>0</v>
      </c>
      <c r="E298">
        <v>630</v>
      </c>
      <c r="F298" s="29">
        <f t="shared" si="8"/>
        <v>0</v>
      </c>
      <c r="G298">
        <f>YEAR(electric_vehicle_sales_by_state[[#This Row],[date]])</f>
        <v>2022</v>
      </c>
      <c r="M298" s="34">
        <f t="shared" si="9"/>
        <v>85000</v>
      </c>
    </row>
    <row r="299" spans="1:13" x14ac:dyDescent="0.3">
      <c r="A299" s="1">
        <v>44682</v>
      </c>
      <c r="B299" t="s">
        <v>20</v>
      </c>
      <c r="C299" t="s">
        <v>7</v>
      </c>
      <c r="D299">
        <v>0</v>
      </c>
      <c r="E299">
        <v>359</v>
      </c>
      <c r="F299" s="29">
        <f t="shared" si="8"/>
        <v>0</v>
      </c>
      <c r="G299">
        <f>YEAR(electric_vehicle_sales_by_state[[#This Row],[date]])</f>
        <v>2022</v>
      </c>
      <c r="M299" s="34">
        <f t="shared" si="9"/>
        <v>85000</v>
      </c>
    </row>
    <row r="300" spans="1:13" x14ac:dyDescent="0.3">
      <c r="A300" s="1">
        <v>44713</v>
      </c>
      <c r="B300" t="s">
        <v>8</v>
      </c>
      <c r="C300" t="s">
        <v>6</v>
      </c>
      <c r="D300">
        <v>0</v>
      </c>
      <c r="E300">
        <v>423</v>
      </c>
      <c r="F300" s="29">
        <f t="shared" si="8"/>
        <v>0</v>
      </c>
      <c r="G300">
        <f>YEAR(electric_vehicle_sales_by_state[[#This Row],[date]])</f>
        <v>2022</v>
      </c>
      <c r="M300" s="34">
        <f t="shared" si="9"/>
        <v>1500000</v>
      </c>
    </row>
    <row r="301" spans="1:13" x14ac:dyDescent="0.3">
      <c r="A301" s="1">
        <v>44713</v>
      </c>
      <c r="B301" t="s">
        <v>8</v>
      </c>
      <c r="C301" t="s">
        <v>7</v>
      </c>
      <c r="D301">
        <v>0</v>
      </c>
      <c r="E301">
        <v>115</v>
      </c>
      <c r="F301" s="29">
        <f t="shared" si="8"/>
        <v>0</v>
      </c>
      <c r="G301">
        <f>YEAR(electric_vehicle_sales_by_state[[#This Row],[date]])</f>
        <v>2022</v>
      </c>
      <c r="M301" s="34">
        <f t="shared" si="9"/>
        <v>85000</v>
      </c>
    </row>
    <row r="302" spans="1:13" x14ac:dyDescent="0.3">
      <c r="A302" s="1">
        <v>44713</v>
      </c>
      <c r="B302" t="s">
        <v>9</v>
      </c>
      <c r="C302" t="s">
        <v>6</v>
      </c>
      <c r="D302">
        <v>0</v>
      </c>
      <c r="E302">
        <v>1253</v>
      </c>
      <c r="F302" s="29">
        <f t="shared" si="8"/>
        <v>0</v>
      </c>
      <c r="G302">
        <f>YEAR(electric_vehicle_sales_by_state[[#This Row],[date]])</f>
        <v>2022</v>
      </c>
      <c r="M302" s="34">
        <f t="shared" si="9"/>
        <v>1500000</v>
      </c>
    </row>
    <row r="303" spans="1:13" x14ac:dyDescent="0.3">
      <c r="A303" s="1">
        <v>44713</v>
      </c>
      <c r="B303" t="s">
        <v>9</v>
      </c>
      <c r="C303" t="s">
        <v>7</v>
      </c>
      <c r="D303">
        <v>0</v>
      </c>
      <c r="E303">
        <v>1021</v>
      </c>
      <c r="F303" s="29">
        <f t="shared" si="8"/>
        <v>0</v>
      </c>
      <c r="G303">
        <f>YEAR(electric_vehicle_sales_by_state[[#This Row],[date]])</f>
        <v>2022</v>
      </c>
      <c r="M303" s="34">
        <f t="shared" si="9"/>
        <v>85000</v>
      </c>
    </row>
    <row r="304" spans="1:13" x14ac:dyDescent="0.3">
      <c r="A304" s="1">
        <v>44713</v>
      </c>
      <c r="B304" t="s">
        <v>14</v>
      </c>
      <c r="C304" t="s">
        <v>7</v>
      </c>
      <c r="D304">
        <v>0</v>
      </c>
      <c r="E304">
        <v>310</v>
      </c>
      <c r="F304" s="29">
        <f t="shared" si="8"/>
        <v>0</v>
      </c>
      <c r="G304">
        <f>YEAR(electric_vehicle_sales_by_state[[#This Row],[date]])</f>
        <v>2022</v>
      </c>
      <c r="M304" s="34">
        <f t="shared" si="9"/>
        <v>85000</v>
      </c>
    </row>
    <row r="305" spans="1:13" x14ac:dyDescent="0.3">
      <c r="A305" s="1">
        <v>44713</v>
      </c>
      <c r="B305" t="s">
        <v>15</v>
      </c>
      <c r="C305" t="s">
        <v>7</v>
      </c>
      <c r="D305">
        <v>0</v>
      </c>
      <c r="E305">
        <v>1029</v>
      </c>
      <c r="F305" s="29">
        <f t="shared" si="8"/>
        <v>0</v>
      </c>
      <c r="G305">
        <f>YEAR(electric_vehicle_sales_by_state[[#This Row],[date]])</f>
        <v>2022</v>
      </c>
      <c r="M305" s="34">
        <f t="shared" si="9"/>
        <v>85000</v>
      </c>
    </row>
    <row r="306" spans="1:13" x14ac:dyDescent="0.3">
      <c r="A306" s="1">
        <v>44713</v>
      </c>
      <c r="B306" t="s">
        <v>17</v>
      </c>
      <c r="C306" t="s">
        <v>7</v>
      </c>
      <c r="D306">
        <v>0</v>
      </c>
      <c r="E306">
        <v>373</v>
      </c>
      <c r="F306" s="29">
        <f t="shared" si="8"/>
        <v>0</v>
      </c>
      <c r="G306">
        <f>YEAR(electric_vehicle_sales_by_state[[#This Row],[date]])</f>
        <v>2022</v>
      </c>
      <c r="M306" s="34">
        <f t="shared" si="9"/>
        <v>85000</v>
      </c>
    </row>
    <row r="307" spans="1:13" x14ac:dyDescent="0.3">
      <c r="A307" s="1">
        <v>44713</v>
      </c>
      <c r="B307" t="s">
        <v>18</v>
      </c>
      <c r="C307" t="s">
        <v>6</v>
      </c>
      <c r="D307">
        <v>0</v>
      </c>
      <c r="E307">
        <v>594</v>
      </c>
      <c r="F307" s="29">
        <f t="shared" si="8"/>
        <v>0</v>
      </c>
      <c r="G307">
        <f>YEAR(electric_vehicle_sales_by_state[[#This Row],[date]])</f>
        <v>2022</v>
      </c>
      <c r="M307" s="34">
        <f t="shared" si="9"/>
        <v>1500000</v>
      </c>
    </row>
    <row r="308" spans="1:13" x14ac:dyDescent="0.3">
      <c r="A308" s="1">
        <v>44713</v>
      </c>
      <c r="B308" t="s">
        <v>18</v>
      </c>
      <c r="C308" t="s">
        <v>7</v>
      </c>
      <c r="D308">
        <v>0</v>
      </c>
      <c r="E308">
        <v>735</v>
      </c>
      <c r="F308" s="29">
        <f t="shared" si="8"/>
        <v>0</v>
      </c>
      <c r="G308">
        <f>YEAR(electric_vehicle_sales_by_state[[#This Row],[date]])</f>
        <v>2022</v>
      </c>
      <c r="M308" s="34">
        <f t="shared" si="9"/>
        <v>85000</v>
      </c>
    </row>
    <row r="309" spans="1:13" x14ac:dyDescent="0.3">
      <c r="A309" s="1">
        <v>44713</v>
      </c>
      <c r="B309" t="s">
        <v>20</v>
      </c>
      <c r="C309" t="s">
        <v>7</v>
      </c>
      <c r="D309">
        <v>0</v>
      </c>
      <c r="E309">
        <v>354</v>
      </c>
      <c r="F309" s="29">
        <f t="shared" si="8"/>
        <v>0</v>
      </c>
      <c r="G309">
        <f>YEAR(electric_vehicle_sales_by_state[[#This Row],[date]])</f>
        <v>2022</v>
      </c>
      <c r="M309" s="34">
        <f t="shared" si="9"/>
        <v>85000</v>
      </c>
    </row>
    <row r="310" spans="1:13" x14ac:dyDescent="0.3">
      <c r="A310" s="1">
        <v>44743</v>
      </c>
      <c r="B310" t="s">
        <v>8</v>
      </c>
      <c r="C310" t="s">
        <v>6</v>
      </c>
      <c r="D310">
        <v>0</v>
      </c>
      <c r="E310">
        <v>385</v>
      </c>
      <c r="F310" s="29">
        <f t="shared" si="8"/>
        <v>0</v>
      </c>
      <c r="G310">
        <f>YEAR(electric_vehicle_sales_by_state[[#This Row],[date]])</f>
        <v>2022</v>
      </c>
      <c r="M310" s="34">
        <f t="shared" si="9"/>
        <v>1500000</v>
      </c>
    </row>
    <row r="311" spans="1:13" x14ac:dyDescent="0.3">
      <c r="A311" s="1">
        <v>44743</v>
      </c>
      <c r="B311" t="s">
        <v>8</v>
      </c>
      <c r="C311" t="s">
        <v>7</v>
      </c>
      <c r="D311">
        <v>0</v>
      </c>
      <c r="E311">
        <v>127</v>
      </c>
      <c r="F311" s="29">
        <f t="shared" si="8"/>
        <v>0</v>
      </c>
      <c r="G311">
        <f>YEAR(electric_vehicle_sales_by_state[[#This Row],[date]])</f>
        <v>2022</v>
      </c>
      <c r="M311" s="34">
        <f t="shared" si="9"/>
        <v>85000</v>
      </c>
    </row>
    <row r="312" spans="1:13" x14ac:dyDescent="0.3">
      <c r="A312" s="1">
        <v>44743</v>
      </c>
      <c r="B312" t="s">
        <v>9</v>
      </c>
      <c r="C312" t="s">
        <v>6</v>
      </c>
      <c r="D312">
        <v>0</v>
      </c>
      <c r="E312">
        <v>1181</v>
      </c>
      <c r="F312" s="29">
        <f t="shared" si="8"/>
        <v>0</v>
      </c>
      <c r="G312">
        <f>YEAR(electric_vehicle_sales_by_state[[#This Row],[date]])</f>
        <v>2022</v>
      </c>
      <c r="M312" s="34">
        <f t="shared" si="9"/>
        <v>1500000</v>
      </c>
    </row>
    <row r="313" spans="1:13" x14ac:dyDescent="0.3">
      <c r="A313" s="1">
        <v>44743</v>
      </c>
      <c r="B313" t="s">
        <v>12</v>
      </c>
      <c r="C313" t="s">
        <v>7</v>
      </c>
      <c r="D313">
        <v>0</v>
      </c>
      <c r="E313">
        <v>344</v>
      </c>
      <c r="F313" s="29">
        <f t="shared" si="8"/>
        <v>0</v>
      </c>
      <c r="G313">
        <f>YEAR(electric_vehicle_sales_by_state[[#This Row],[date]])</f>
        <v>2022</v>
      </c>
      <c r="M313" s="34">
        <f t="shared" si="9"/>
        <v>85000</v>
      </c>
    </row>
    <row r="314" spans="1:13" x14ac:dyDescent="0.3">
      <c r="A314" s="1">
        <v>44743</v>
      </c>
      <c r="B314" t="s">
        <v>14</v>
      </c>
      <c r="C314" t="s">
        <v>6</v>
      </c>
      <c r="D314">
        <v>0</v>
      </c>
      <c r="E314">
        <v>314</v>
      </c>
      <c r="F314" s="29">
        <f t="shared" si="8"/>
        <v>0</v>
      </c>
      <c r="G314">
        <f>YEAR(electric_vehicle_sales_by_state[[#This Row],[date]])</f>
        <v>2022</v>
      </c>
      <c r="M314" s="34">
        <f t="shared" si="9"/>
        <v>1500000</v>
      </c>
    </row>
    <row r="315" spans="1:13" x14ac:dyDescent="0.3">
      <c r="A315" s="1">
        <v>44743</v>
      </c>
      <c r="B315" t="s">
        <v>15</v>
      </c>
      <c r="C315" t="s">
        <v>7</v>
      </c>
      <c r="D315">
        <v>0</v>
      </c>
      <c r="E315">
        <v>775</v>
      </c>
      <c r="F315" s="29">
        <f t="shared" si="8"/>
        <v>0</v>
      </c>
      <c r="G315">
        <f>YEAR(electric_vehicle_sales_by_state[[#This Row],[date]])</f>
        <v>2022</v>
      </c>
      <c r="M315" s="34">
        <f t="shared" si="9"/>
        <v>85000</v>
      </c>
    </row>
    <row r="316" spans="1:13" x14ac:dyDescent="0.3">
      <c r="A316" s="1">
        <v>44743</v>
      </c>
      <c r="B316" t="s">
        <v>17</v>
      </c>
      <c r="C316" t="s">
        <v>7</v>
      </c>
      <c r="D316">
        <v>0</v>
      </c>
      <c r="E316">
        <v>319</v>
      </c>
      <c r="F316" s="29">
        <f t="shared" si="8"/>
        <v>0</v>
      </c>
      <c r="G316">
        <f>YEAR(electric_vehicle_sales_by_state[[#This Row],[date]])</f>
        <v>2022</v>
      </c>
      <c r="M316" s="34">
        <f t="shared" si="9"/>
        <v>85000</v>
      </c>
    </row>
    <row r="317" spans="1:13" x14ac:dyDescent="0.3">
      <c r="A317" s="1">
        <v>44743</v>
      </c>
      <c r="B317" t="s">
        <v>18</v>
      </c>
      <c r="C317" t="s">
        <v>6</v>
      </c>
      <c r="D317">
        <v>0</v>
      </c>
      <c r="E317">
        <v>505</v>
      </c>
      <c r="F317" s="29">
        <f t="shared" si="8"/>
        <v>0</v>
      </c>
      <c r="G317">
        <f>YEAR(electric_vehicle_sales_by_state[[#This Row],[date]])</f>
        <v>2022</v>
      </c>
      <c r="M317" s="34">
        <f t="shared" si="9"/>
        <v>1500000</v>
      </c>
    </row>
    <row r="318" spans="1:13" x14ac:dyDescent="0.3">
      <c r="A318" s="1">
        <v>44743</v>
      </c>
      <c r="B318" t="s">
        <v>18</v>
      </c>
      <c r="C318" t="s">
        <v>7</v>
      </c>
      <c r="D318">
        <v>0</v>
      </c>
      <c r="E318">
        <v>591</v>
      </c>
      <c r="F318" s="29">
        <f t="shared" si="8"/>
        <v>0</v>
      </c>
      <c r="G318">
        <f>YEAR(electric_vehicle_sales_by_state[[#This Row],[date]])</f>
        <v>2022</v>
      </c>
      <c r="M318" s="34">
        <f t="shared" si="9"/>
        <v>85000</v>
      </c>
    </row>
    <row r="319" spans="1:13" x14ac:dyDescent="0.3">
      <c r="A319" s="1">
        <v>44743</v>
      </c>
      <c r="B319" t="s">
        <v>20</v>
      </c>
      <c r="C319" t="s">
        <v>7</v>
      </c>
      <c r="D319">
        <v>0</v>
      </c>
      <c r="E319">
        <v>402</v>
      </c>
      <c r="F319" s="29">
        <f t="shared" si="8"/>
        <v>0</v>
      </c>
      <c r="G319">
        <f>YEAR(electric_vehicle_sales_by_state[[#This Row],[date]])</f>
        <v>2022</v>
      </c>
      <c r="M319" s="34">
        <f t="shared" si="9"/>
        <v>85000</v>
      </c>
    </row>
    <row r="320" spans="1:13" x14ac:dyDescent="0.3">
      <c r="A320" s="1">
        <v>44774</v>
      </c>
      <c r="B320" t="s">
        <v>8</v>
      </c>
      <c r="C320" t="s">
        <v>6</v>
      </c>
      <c r="D320">
        <v>0</v>
      </c>
      <c r="E320">
        <v>398</v>
      </c>
      <c r="F320" s="29">
        <f t="shared" si="8"/>
        <v>0</v>
      </c>
      <c r="G320">
        <f>YEAR(electric_vehicle_sales_by_state[[#This Row],[date]])</f>
        <v>2022</v>
      </c>
      <c r="M320" s="34">
        <f t="shared" si="9"/>
        <v>1500000</v>
      </c>
    </row>
    <row r="321" spans="1:13" x14ac:dyDescent="0.3">
      <c r="A321" s="1">
        <v>44774</v>
      </c>
      <c r="B321" t="s">
        <v>8</v>
      </c>
      <c r="C321" t="s">
        <v>7</v>
      </c>
      <c r="D321">
        <v>0</v>
      </c>
      <c r="E321">
        <v>154</v>
      </c>
      <c r="F321" s="29">
        <f t="shared" si="8"/>
        <v>0</v>
      </c>
      <c r="G321">
        <f>YEAR(electric_vehicle_sales_by_state[[#This Row],[date]])</f>
        <v>2022</v>
      </c>
      <c r="M321" s="34">
        <f t="shared" si="9"/>
        <v>85000</v>
      </c>
    </row>
    <row r="322" spans="1:13" x14ac:dyDescent="0.3">
      <c r="A322" s="1">
        <v>44774</v>
      </c>
      <c r="B322" t="s">
        <v>9</v>
      </c>
      <c r="C322" t="s">
        <v>6</v>
      </c>
      <c r="D322">
        <v>0</v>
      </c>
      <c r="E322">
        <v>1244</v>
      </c>
      <c r="F322" s="29">
        <f t="shared" ref="F322:F385" si="10">D322*M322</f>
        <v>0</v>
      </c>
      <c r="G322">
        <f>YEAR(electric_vehicle_sales_by_state[[#This Row],[date]])</f>
        <v>2022</v>
      </c>
      <c r="M322" s="34">
        <f t="shared" si="9"/>
        <v>1500000</v>
      </c>
    </row>
    <row r="323" spans="1:13" x14ac:dyDescent="0.3">
      <c r="A323" s="1">
        <v>44774</v>
      </c>
      <c r="B323" t="s">
        <v>9</v>
      </c>
      <c r="C323" t="s">
        <v>7</v>
      </c>
      <c r="D323">
        <v>0</v>
      </c>
      <c r="E323">
        <v>866</v>
      </c>
      <c r="F323" s="29">
        <f t="shared" si="10"/>
        <v>0</v>
      </c>
      <c r="G323">
        <f>YEAR(electric_vehicle_sales_by_state[[#This Row],[date]])</f>
        <v>2022</v>
      </c>
      <c r="M323" s="34">
        <f t="shared" ref="M323:M386" si="11">IF(C323 = "4-Wheelers",85000,1500000)</f>
        <v>85000</v>
      </c>
    </row>
    <row r="324" spans="1:13" x14ac:dyDescent="0.3">
      <c r="A324" s="1">
        <v>44774</v>
      </c>
      <c r="B324" t="s">
        <v>14</v>
      </c>
      <c r="C324" t="s">
        <v>6</v>
      </c>
      <c r="D324">
        <v>0</v>
      </c>
      <c r="E324">
        <v>222</v>
      </c>
      <c r="F324" s="29">
        <f t="shared" si="10"/>
        <v>0</v>
      </c>
      <c r="G324">
        <f>YEAR(electric_vehicle_sales_by_state[[#This Row],[date]])</f>
        <v>2022</v>
      </c>
      <c r="M324" s="34">
        <f t="shared" si="11"/>
        <v>1500000</v>
      </c>
    </row>
    <row r="325" spans="1:13" x14ac:dyDescent="0.3">
      <c r="A325" s="1">
        <v>44774</v>
      </c>
      <c r="B325" t="s">
        <v>15</v>
      </c>
      <c r="C325" t="s">
        <v>7</v>
      </c>
      <c r="D325">
        <v>0</v>
      </c>
      <c r="E325">
        <v>623</v>
      </c>
      <c r="F325" s="29">
        <f t="shared" si="10"/>
        <v>0</v>
      </c>
      <c r="G325">
        <f>YEAR(electric_vehicle_sales_by_state[[#This Row],[date]])</f>
        <v>2022</v>
      </c>
      <c r="M325" s="34">
        <f t="shared" si="11"/>
        <v>85000</v>
      </c>
    </row>
    <row r="326" spans="1:13" x14ac:dyDescent="0.3">
      <c r="A326" s="1">
        <v>44774</v>
      </c>
      <c r="B326" t="s">
        <v>16</v>
      </c>
      <c r="C326" t="s">
        <v>7</v>
      </c>
      <c r="D326">
        <v>0</v>
      </c>
      <c r="E326">
        <v>1120</v>
      </c>
      <c r="F326" s="29">
        <f t="shared" si="10"/>
        <v>0</v>
      </c>
      <c r="G326">
        <f>YEAR(electric_vehicle_sales_by_state[[#This Row],[date]])</f>
        <v>2022</v>
      </c>
      <c r="M326" s="34">
        <f t="shared" si="11"/>
        <v>85000</v>
      </c>
    </row>
    <row r="327" spans="1:13" x14ac:dyDescent="0.3">
      <c r="A327" s="1">
        <v>44774</v>
      </c>
      <c r="B327" t="s">
        <v>17</v>
      </c>
      <c r="C327" t="s">
        <v>7</v>
      </c>
      <c r="D327">
        <v>0</v>
      </c>
      <c r="E327">
        <v>408</v>
      </c>
      <c r="F327" s="29">
        <f t="shared" si="10"/>
        <v>0</v>
      </c>
      <c r="G327">
        <f>YEAR(electric_vehicle_sales_by_state[[#This Row],[date]])</f>
        <v>2022</v>
      </c>
      <c r="M327" s="34">
        <f t="shared" si="11"/>
        <v>85000</v>
      </c>
    </row>
    <row r="328" spans="1:13" x14ac:dyDescent="0.3">
      <c r="A328" s="1">
        <v>44774</v>
      </c>
      <c r="B328" t="s">
        <v>18</v>
      </c>
      <c r="C328" t="s">
        <v>6</v>
      </c>
      <c r="D328">
        <v>0</v>
      </c>
      <c r="E328">
        <v>554</v>
      </c>
      <c r="F328" s="29">
        <f t="shared" si="10"/>
        <v>0</v>
      </c>
      <c r="G328">
        <f>YEAR(electric_vehicle_sales_by_state[[#This Row],[date]])</f>
        <v>2022</v>
      </c>
      <c r="M328" s="34">
        <f t="shared" si="11"/>
        <v>1500000</v>
      </c>
    </row>
    <row r="329" spans="1:13" x14ac:dyDescent="0.3">
      <c r="A329" s="1">
        <v>44774</v>
      </c>
      <c r="B329" t="s">
        <v>18</v>
      </c>
      <c r="C329" t="s">
        <v>7</v>
      </c>
      <c r="D329">
        <v>0</v>
      </c>
      <c r="E329">
        <v>844</v>
      </c>
      <c r="F329" s="29">
        <f t="shared" si="10"/>
        <v>0</v>
      </c>
      <c r="G329">
        <f>YEAR(electric_vehicle_sales_by_state[[#This Row],[date]])</f>
        <v>2022</v>
      </c>
      <c r="M329" s="34">
        <f t="shared" si="11"/>
        <v>85000</v>
      </c>
    </row>
    <row r="330" spans="1:13" x14ac:dyDescent="0.3">
      <c r="A330" s="1">
        <v>44774</v>
      </c>
      <c r="B330" t="s">
        <v>20</v>
      </c>
      <c r="C330" t="s">
        <v>7</v>
      </c>
      <c r="D330">
        <v>0</v>
      </c>
      <c r="E330">
        <v>403</v>
      </c>
      <c r="F330" s="29">
        <f t="shared" si="10"/>
        <v>0</v>
      </c>
      <c r="G330">
        <f>YEAR(electric_vehicle_sales_by_state[[#This Row],[date]])</f>
        <v>2022</v>
      </c>
      <c r="M330" s="34">
        <f t="shared" si="11"/>
        <v>85000</v>
      </c>
    </row>
    <row r="331" spans="1:13" x14ac:dyDescent="0.3">
      <c r="A331" s="1">
        <v>44805</v>
      </c>
      <c r="B331" t="s">
        <v>8</v>
      </c>
      <c r="C331" t="s">
        <v>6</v>
      </c>
      <c r="D331">
        <v>0</v>
      </c>
      <c r="E331">
        <v>484</v>
      </c>
      <c r="F331" s="29">
        <f t="shared" si="10"/>
        <v>0</v>
      </c>
      <c r="G331">
        <f>YEAR(electric_vehicle_sales_by_state[[#This Row],[date]])</f>
        <v>2022</v>
      </c>
      <c r="M331" s="34">
        <f t="shared" si="11"/>
        <v>1500000</v>
      </c>
    </row>
    <row r="332" spans="1:13" x14ac:dyDescent="0.3">
      <c r="A332" s="1">
        <v>44805</v>
      </c>
      <c r="B332" t="s">
        <v>8</v>
      </c>
      <c r="C332" t="s">
        <v>7</v>
      </c>
      <c r="D332">
        <v>0</v>
      </c>
      <c r="E332">
        <v>128</v>
      </c>
      <c r="F332" s="29">
        <f t="shared" si="10"/>
        <v>0</v>
      </c>
      <c r="G332">
        <f>YEAR(electric_vehicle_sales_by_state[[#This Row],[date]])</f>
        <v>2022</v>
      </c>
      <c r="M332" s="34">
        <f t="shared" si="11"/>
        <v>85000</v>
      </c>
    </row>
    <row r="333" spans="1:13" x14ac:dyDescent="0.3">
      <c r="A333" s="1">
        <v>44805</v>
      </c>
      <c r="B333" t="s">
        <v>9</v>
      </c>
      <c r="C333" t="s">
        <v>6</v>
      </c>
      <c r="D333">
        <v>0</v>
      </c>
      <c r="E333">
        <v>1068</v>
      </c>
      <c r="F333" s="29">
        <f t="shared" si="10"/>
        <v>0</v>
      </c>
      <c r="G333">
        <f>YEAR(electric_vehicle_sales_by_state[[#This Row],[date]])</f>
        <v>2022</v>
      </c>
      <c r="M333" s="34">
        <f t="shared" si="11"/>
        <v>1500000</v>
      </c>
    </row>
    <row r="334" spans="1:13" x14ac:dyDescent="0.3">
      <c r="A334" s="1">
        <v>44805</v>
      </c>
      <c r="B334" t="s">
        <v>9</v>
      </c>
      <c r="C334" t="s">
        <v>7</v>
      </c>
      <c r="D334">
        <v>0</v>
      </c>
      <c r="E334">
        <v>931</v>
      </c>
      <c r="F334" s="29">
        <f t="shared" si="10"/>
        <v>0</v>
      </c>
      <c r="G334">
        <f>YEAR(electric_vehicle_sales_by_state[[#This Row],[date]])</f>
        <v>2022</v>
      </c>
      <c r="M334" s="34">
        <f t="shared" si="11"/>
        <v>85000</v>
      </c>
    </row>
    <row r="335" spans="1:13" x14ac:dyDescent="0.3">
      <c r="A335" s="1">
        <v>44805</v>
      </c>
      <c r="B335" t="s">
        <v>14</v>
      </c>
      <c r="C335" t="s">
        <v>6</v>
      </c>
      <c r="D335">
        <v>0</v>
      </c>
      <c r="E335">
        <v>30</v>
      </c>
      <c r="F335" s="29">
        <f t="shared" si="10"/>
        <v>0</v>
      </c>
      <c r="G335">
        <f>YEAR(electric_vehicle_sales_by_state[[#This Row],[date]])</f>
        <v>2022</v>
      </c>
      <c r="M335" s="34">
        <f t="shared" si="11"/>
        <v>1500000</v>
      </c>
    </row>
    <row r="336" spans="1:13" x14ac:dyDescent="0.3">
      <c r="A336" s="1">
        <v>44805</v>
      </c>
      <c r="B336" t="s">
        <v>14</v>
      </c>
      <c r="C336" t="s">
        <v>7</v>
      </c>
      <c r="D336">
        <v>0</v>
      </c>
      <c r="E336">
        <v>189</v>
      </c>
      <c r="F336" s="29">
        <f t="shared" si="10"/>
        <v>0</v>
      </c>
      <c r="G336">
        <f>YEAR(electric_vehicle_sales_by_state[[#This Row],[date]])</f>
        <v>2022</v>
      </c>
      <c r="M336" s="34">
        <f t="shared" si="11"/>
        <v>85000</v>
      </c>
    </row>
    <row r="337" spans="1:13" x14ac:dyDescent="0.3">
      <c r="A337" s="1">
        <v>44805</v>
      </c>
      <c r="B337" t="s">
        <v>15</v>
      </c>
      <c r="C337" t="s">
        <v>7</v>
      </c>
      <c r="D337">
        <v>0</v>
      </c>
      <c r="E337">
        <v>820</v>
      </c>
      <c r="F337" s="29">
        <f t="shared" si="10"/>
        <v>0</v>
      </c>
      <c r="G337">
        <f>YEAR(electric_vehicle_sales_by_state[[#This Row],[date]])</f>
        <v>2022</v>
      </c>
      <c r="M337" s="34">
        <f t="shared" si="11"/>
        <v>85000</v>
      </c>
    </row>
    <row r="338" spans="1:13" x14ac:dyDescent="0.3">
      <c r="A338" s="1">
        <v>44805</v>
      </c>
      <c r="B338" t="s">
        <v>17</v>
      </c>
      <c r="C338" t="s">
        <v>7</v>
      </c>
      <c r="D338">
        <v>0</v>
      </c>
      <c r="E338">
        <v>379</v>
      </c>
      <c r="F338" s="29">
        <f t="shared" si="10"/>
        <v>0</v>
      </c>
      <c r="G338">
        <f>YEAR(electric_vehicle_sales_by_state[[#This Row],[date]])</f>
        <v>2022</v>
      </c>
      <c r="M338" s="34">
        <f t="shared" si="11"/>
        <v>85000</v>
      </c>
    </row>
    <row r="339" spans="1:13" x14ac:dyDescent="0.3">
      <c r="A339" s="1">
        <v>44805</v>
      </c>
      <c r="B339" t="s">
        <v>18</v>
      </c>
      <c r="C339" t="s">
        <v>6</v>
      </c>
      <c r="D339">
        <v>0</v>
      </c>
      <c r="E339">
        <v>589</v>
      </c>
      <c r="F339" s="29">
        <f t="shared" si="10"/>
        <v>0</v>
      </c>
      <c r="G339">
        <f>YEAR(electric_vehicle_sales_by_state[[#This Row],[date]])</f>
        <v>2022</v>
      </c>
      <c r="M339" s="34">
        <f t="shared" si="11"/>
        <v>1500000</v>
      </c>
    </row>
    <row r="340" spans="1:13" x14ac:dyDescent="0.3">
      <c r="A340" s="1">
        <v>44805</v>
      </c>
      <c r="B340" t="s">
        <v>18</v>
      </c>
      <c r="C340" t="s">
        <v>7</v>
      </c>
      <c r="D340">
        <v>0</v>
      </c>
      <c r="E340">
        <v>780</v>
      </c>
      <c r="F340" s="29">
        <f t="shared" si="10"/>
        <v>0</v>
      </c>
      <c r="G340">
        <f>YEAR(electric_vehicle_sales_by_state[[#This Row],[date]])</f>
        <v>2022</v>
      </c>
      <c r="M340" s="34">
        <f t="shared" si="11"/>
        <v>85000</v>
      </c>
    </row>
    <row r="341" spans="1:13" x14ac:dyDescent="0.3">
      <c r="A341" s="1">
        <v>44805</v>
      </c>
      <c r="B341" t="s">
        <v>20</v>
      </c>
      <c r="C341" t="s">
        <v>7</v>
      </c>
      <c r="D341">
        <v>0</v>
      </c>
      <c r="E341">
        <v>465</v>
      </c>
      <c r="F341" s="29">
        <f t="shared" si="10"/>
        <v>0</v>
      </c>
      <c r="G341">
        <f>YEAR(electric_vehicle_sales_by_state[[#This Row],[date]])</f>
        <v>2022</v>
      </c>
      <c r="M341" s="34">
        <f t="shared" si="11"/>
        <v>85000</v>
      </c>
    </row>
    <row r="342" spans="1:13" x14ac:dyDescent="0.3">
      <c r="A342" s="1">
        <v>44835</v>
      </c>
      <c r="B342" t="s">
        <v>8</v>
      </c>
      <c r="C342" t="s">
        <v>6</v>
      </c>
      <c r="D342">
        <v>0</v>
      </c>
      <c r="E342">
        <v>409</v>
      </c>
      <c r="F342" s="29">
        <f t="shared" si="10"/>
        <v>0</v>
      </c>
      <c r="G342">
        <f>YEAR(electric_vehicle_sales_by_state[[#This Row],[date]])</f>
        <v>2022</v>
      </c>
      <c r="M342" s="34">
        <f t="shared" si="11"/>
        <v>1500000</v>
      </c>
    </row>
    <row r="343" spans="1:13" x14ac:dyDescent="0.3">
      <c r="A343" s="1">
        <v>44835</v>
      </c>
      <c r="B343" t="s">
        <v>8</v>
      </c>
      <c r="C343" t="s">
        <v>7</v>
      </c>
      <c r="D343">
        <v>0</v>
      </c>
      <c r="E343">
        <v>144</v>
      </c>
      <c r="F343" s="29">
        <f t="shared" si="10"/>
        <v>0</v>
      </c>
      <c r="G343">
        <f>YEAR(electric_vehicle_sales_by_state[[#This Row],[date]])</f>
        <v>2022</v>
      </c>
      <c r="M343" s="34">
        <f t="shared" si="11"/>
        <v>85000</v>
      </c>
    </row>
    <row r="344" spans="1:13" x14ac:dyDescent="0.3">
      <c r="A344" s="1">
        <v>44835</v>
      </c>
      <c r="B344" t="s">
        <v>9</v>
      </c>
      <c r="C344" t="s">
        <v>6</v>
      </c>
      <c r="D344">
        <v>0</v>
      </c>
      <c r="E344">
        <v>850</v>
      </c>
      <c r="F344" s="29">
        <f t="shared" si="10"/>
        <v>0</v>
      </c>
      <c r="G344">
        <f>YEAR(electric_vehicle_sales_by_state[[#This Row],[date]])</f>
        <v>2022</v>
      </c>
      <c r="M344" s="34">
        <f t="shared" si="11"/>
        <v>1500000</v>
      </c>
    </row>
    <row r="345" spans="1:13" x14ac:dyDescent="0.3">
      <c r="A345" s="1">
        <v>44835</v>
      </c>
      <c r="B345" t="s">
        <v>9</v>
      </c>
      <c r="C345" t="s">
        <v>7</v>
      </c>
      <c r="D345">
        <v>0</v>
      </c>
      <c r="E345">
        <v>741</v>
      </c>
      <c r="F345" s="29">
        <f t="shared" si="10"/>
        <v>0</v>
      </c>
      <c r="G345">
        <f>YEAR(electric_vehicle_sales_by_state[[#This Row],[date]])</f>
        <v>2022</v>
      </c>
      <c r="M345" s="34">
        <f t="shared" si="11"/>
        <v>85000</v>
      </c>
    </row>
    <row r="346" spans="1:13" x14ac:dyDescent="0.3">
      <c r="A346" s="1">
        <v>44835</v>
      </c>
      <c r="B346" t="s">
        <v>14</v>
      </c>
      <c r="C346" t="s">
        <v>6</v>
      </c>
      <c r="D346">
        <v>0</v>
      </c>
      <c r="E346">
        <v>27</v>
      </c>
      <c r="F346" s="29">
        <f t="shared" si="10"/>
        <v>0</v>
      </c>
      <c r="G346">
        <f>YEAR(electric_vehicle_sales_by_state[[#This Row],[date]])</f>
        <v>2022</v>
      </c>
      <c r="M346" s="34">
        <f t="shared" si="11"/>
        <v>1500000</v>
      </c>
    </row>
    <row r="347" spans="1:13" x14ac:dyDescent="0.3">
      <c r="A347" s="1">
        <v>44835</v>
      </c>
      <c r="B347" t="s">
        <v>14</v>
      </c>
      <c r="C347" t="s">
        <v>7</v>
      </c>
      <c r="D347">
        <v>0</v>
      </c>
      <c r="E347">
        <v>264</v>
      </c>
      <c r="F347" s="29">
        <f t="shared" si="10"/>
        <v>0</v>
      </c>
      <c r="G347">
        <f>YEAR(electric_vehicle_sales_by_state[[#This Row],[date]])</f>
        <v>2022</v>
      </c>
      <c r="M347" s="34">
        <f t="shared" si="11"/>
        <v>85000</v>
      </c>
    </row>
    <row r="348" spans="1:13" x14ac:dyDescent="0.3">
      <c r="A348" s="1">
        <v>44835</v>
      </c>
      <c r="B348" t="s">
        <v>15</v>
      </c>
      <c r="C348" t="s">
        <v>7</v>
      </c>
      <c r="D348">
        <v>0</v>
      </c>
      <c r="E348">
        <v>596</v>
      </c>
      <c r="F348" s="29">
        <f t="shared" si="10"/>
        <v>0</v>
      </c>
      <c r="G348">
        <f>YEAR(electric_vehicle_sales_by_state[[#This Row],[date]])</f>
        <v>2022</v>
      </c>
      <c r="M348" s="34">
        <f t="shared" si="11"/>
        <v>85000</v>
      </c>
    </row>
    <row r="349" spans="1:13" x14ac:dyDescent="0.3">
      <c r="A349" s="1">
        <v>44835</v>
      </c>
      <c r="B349" t="s">
        <v>17</v>
      </c>
      <c r="C349" t="s">
        <v>7</v>
      </c>
      <c r="D349">
        <v>0</v>
      </c>
      <c r="E349">
        <v>362</v>
      </c>
      <c r="F349" s="29">
        <f t="shared" si="10"/>
        <v>0</v>
      </c>
      <c r="G349">
        <f>YEAR(electric_vehicle_sales_by_state[[#This Row],[date]])</f>
        <v>2022</v>
      </c>
      <c r="M349" s="34">
        <f t="shared" si="11"/>
        <v>85000</v>
      </c>
    </row>
    <row r="350" spans="1:13" x14ac:dyDescent="0.3">
      <c r="A350" s="1">
        <v>44835</v>
      </c>
      <c r="B350" t="s">
        <v>18</v>
      </c>
      <c r="C350" t="s">
        <v>6</v>
      </c>
      <c r="D350">
        <v>0</v>
      </c>
      <c r="E350">
        <v>374</v>
      </c>
      <c r="F350" s="29">
        <f t="shared" si="10"/>
        <v>0</v>
      </c>
      <c r="G350">
        <f>YEAR(electric_vehicle_sales_by_state[[#This Row],[date]])</f>
        <v>2022</v>
      </c>
      <c r="M350" s="34">
        <f t="shared" si="11"/>
        <v>1500000</v>
      </c>
    </row>
    <row r="351" spans="1:13" x14ac:dyDescent="0.3">
      <c r="A351" s="1">
        <v>44835</v>
      </c>
      <c r="B351" t="s">
        <v>18</v>
      </c>
      <c r="C351" t="s">
        <v>7</v>
      </c>
      <c r="D351">
        <v>0</v>
      </c>
      <c r="E351">
        <v>690</v>
      </c>
      <c r="F351" s="29">
        <f t="shared" si="10"/>
        <v>0</v>
      </c>
      <c r="G351">
        <f>YEAR(electric_vehicle_sales_by_state[[#This Row],[date]])</f>
        <v>2022</v>
      </c>
      <c r="M351" s="34">
        <f t="shared" si="11"/>
        <v>85000</v>
      </c>
    </row>
    <row r="352" spans="1:13" x14ac:dyDescent="0.3">
      <c r="A352" s="1">
        <v>44835</v>
      </c>
      <c r="B352" t="s">
        <v>20</v>
      </c>
      <c r="C352" t="s">
        <v>7</v>
      </c>
      <c r="D352">
        <v>0</v>
      </c>
      <c r="E352">
        <v>416</v>
      </c>
      <c r="F352" s="29">
        <f t="shared" si="10"/>
        <v>0</v>
      </c>
      <c r="G352">
        <f>YEAR(electric_vehicle_sales_by_state[[#This Row],[date]])</f>
        <v>2022</v>
      </c>
      <c r="M352" s="34">
        <f t="shared" si="11"/>
        <v>85000</v>
      </c>
    </row>
    <row r="353" spans="1:13" x14ac:dyDescent="0.3">
      <c r="A353" s="1">
        <v>44866</v>
      </c>
      <c r="B353" t="s">
        <v>9</v>
      </c>
      <c r="C353" t="s">
        <v>6</v>
      </c>
      <c r="D353">
        <v>0</v>
      </c>
      <c r="E353">
        <v>1251</v>
      </c>
      <c r="F353" s="29">
        <f t="shared" si="10"/>
        <v>0</v>
      </c>
      <c r="G353">
        <f>YEAR(electric_vehicle_sales_by_state[[#This Row],[date]])</f>
        <v>2022</v>
      </c>
      <c r="M353" s="34">
        <f t="shared" si="11"/>
        <v>1500000</v>
      </c>
    </row>
    <row r="354" spans="1:13" x14ac:dyDescent="0.3">
      <c r="A354" s="1">
        <v>44866</v>
      </c>
      <c r="B354" t="s">
        <v>9</v>
      </c>
      <c r="C354" t="s">
        <v>7</v>
      </c>
      <c r="D354">
        <v>0</v>
      </c>
      <c r="E354">
        <v>971</v>
      </c>
      <c r="F354" s="29">
        <f t="shared" si="10"/>
        <v>0</v>
      </c>
      <c r="G354">
        <f>YEAR(electric_vehicle_sales_by_state[[#This Row],[date]])</f>
        <v>2022</v>
      </c>
      <c r="M354" s="34">
        <f t="shared" si="11"/>
        <v>85000</v>
      </c>
    </row>
    <row r="355" spans="1:13" x14ac:dyDescent="0.3">
      <c r="A355" s="1">
        <v>44866</v>
      </c>
      <c r="B355" t="s">
        <v>13</v>
      </c>
      <c r="C355" t="s">
        <v>7</v>
      </c>
      <c r="D355">
        <v>0</v>
      </c>
      <c r="E355">
        <v>4102</v>
      </c>
      <c r="F355" s="29">
        <f t="shared" si="10"/>
        <v>0</v>
      </c>
      <c r="G355">
        <f>YEAR(electric_vehicle_sales_by_state[[#This Row],[date]])</f>
        <v>2022</v>
      </c>
      <c r="M355" s="34">
        <f t="shared" si="11"/>
        <v>85000</v>
      </c>
    </row>
    <row r="356" spans="1:13" x14ac:dyDescent="0.3">
      <c r="A356" s="1">
        <v>44866</v>
      </c>
      <c r="B356" t="s">
        <v>14</v>
      </c>
      <c r="C356" t="s">
        <v>6</v>
      </c>
      <c r="D356">
        <v>0</v>
      </c>
      <c r="E356">
        <v>23</v>
      </c>
      <c r="F356" s="29">
        <f t="shared" si="10"/>
        <v>0</v>
      </c>
      <c r="G356">
        <f>YEAR(electric_vehicle_sales_by_state[[#This Row],[date]])</f>
        <v>2022</v>
      </c>
      <c r="M356" s="34">
        <f t="shared" si="11"/>
        <v>1500000</v>
      </c>
    </row>
    <row r="357" spans="1:13" x14ac:dyDescent="0.3">
      <c r="A357" s="1">
        <v>44866</v>
      </c>
      <c r="B357" t="s">
        <v>14</v>
      </c>
      <c r="C357" t="s">
        <v>7</v>
      </c>
      <c r="D357">
        <v>0</v>
      </c>
      <c r="E357">
        <v>244</v>
      </c>
      <c r="F357" s="29">
        <f t="shared" si="10"/>
        <v>0</v>
      </c>
      <c r="G357">
        <f>YEAR(electric_vehicle_sales_by_state[[#This Row],[date]])</f>
        <v>2022</v>
      </c>
      <c r="M357" s="34">
        <f t="shared" si="11"/>
        <v>85000</v>
      </c>
    </row>
    <row r="358" spans="1:13" x14ac:dyDescent="0.3">
      <c r="A358" s="1">
        <v>44866</v>
      </c>
      <c r="B358" t="s">
        <v>15</v>
      </c>
      <c r="C358" t="s">
        <v>7</v>
      </c>
      <c r="D358">
        <v>0</v>
      </c>
      <c r="E358">
        <v>1569</v>
      </c>
      <c r="F358" s="29">
        <f t="shared" si="10"/>
        <v>0</v>
      </c>
      <c r="G358">
        <f>YEAR(electric_vehicle_sales_by_state[[#This Row],[date]])</f>
        <v>2022</v>
      </c>
      <c r="M358" s="34">
        <f t="shared" si="11"/>
        <v>85000</v>
      </c>
    </row>
    <row r="359" spans="1:13" x14ac:dyDescent="0.3">
      <c r="A359" s="1">
        <v>44866</v>
      </c>
      <c r="B359" t="s">
        <v>16</v>
      </c>
      <c r="C359" t="s">
        <v>7</v>
      </c>
      <c r="D359">
        <v>0</v>
      </c>
      <c r="E359">
        <v>1158</v>
      </c>
      <c r="F359" s="29">
        <f t="shared" si="10"/>
        <v>0</v>
      </c>
      <c r="G359">
        <f>YEAR(electric_vehicle_sales_by_state[[#This Row],[date]])</f>
        <v>2022</v>
      </c>
      <c r="M359" s="34">
        <f t="shared" si="11"/>
        <v>85000</v>
      </c>
    </row>
    <row r="360" spans="1:13" x14ac:dyDescent="0.3">
      <c r="A360" s="1">
        <v>44866</v>
      </c>
      <c r="B360" t="s">
        <v>17</v>
      </c>
      <c r="C360" t="s">
        <v>7</v>
      </c>
      <c r="D360">
        <v>0</v>
      </c>
      <c r="E360">
        <v>378</v>
      </c>
      <c r="F360" s="29">
        <f t="shared" si="10"/>
        <v>0</v>
      </c>
      <c r="G360">
        <f>YEAR(electric_vehicle_sales_by_state[[#This Row],[date]])</f>
        <v>2022</v>
      </c>
      <c r="M360" s="34">
        <f t="shared" si="11"/>
        <v>85000</v>
      </c>
    </row>
    <row r="361" spans="1:13" x14ac:dyDescent="0.3">
      <c r="A361" s="1">
        <v>44866</v>
      </c>
      <c r="B361" t="s">
        <v>18</v>
      </c>
      <c r="C361" t="s">
        <v>6</v>
      </c>
      <c r="D361">
        <v>0</v>
      </c>
      <c r="E361">
        <v>447</v>
      </c>
      <c r="F361" s="29">
        <f t="shared" si="10"/>
        <v>0</v>
      </c>
      <c r="G361">
        <f>YEAR(electric_vehicle_sales_by_state[[#This Row],[date]])</f>
        <v>2022</v>
      </c>
      <c r="M361" s="34">
        <f t="shared" si="11"/>
        <v>1500000</v>
      </c>
    </row>
    <row r="362" spans="1:13" x14ac:dyDescent="0.3">
      <c r="A362" s="1">
        <v>44866</v>
      </c>
      <c r="B362" t="s">
        <v>18</v>
      </c>
      <c r="C362" t="s">
        <v>7</v>
      </c>
      <c r="D362">
        <v>0</v>
      </c>
      <c r="E362">
        <v>724</v>
      </c>
      <c r="F362" s="29">
        <f t="shared" si="10"/>
        <v>0</v>
      </c>
      <c r="G362">
        <f>YEAR(electric_vehicle_sales_by_state[[#This Row],[date]])</f>
        <v>2022</v>
      </c>
      <c r="M362" s="34">
        <f t="shared" si="11"/>
        <v>85000</v>
      </c>
    </row>
    <row r="363" spans="1:13" x14ac:dyDescent="0.3">
      <c r="A363" s="1">
        <v>44866</v>
      </c>
      <c r="B363" t="s">
        <v>26</v>
      </c>
      <c r="C363" t="s">
        <v>7</v>
      </c>
      <c r="D363">
        <v>0</v>
      </c>
      <c r="E363">
        <v>8875</v>
      </c>
      <c r="F363" s="29">
        <f t="shared" si="10"/>
        <v>0</v>
      </c>
      <c r="G363">
        <f>YEAR(electric_vehicle_sales_by_state[[#This Row],[date]])</f>
        <v>2022</v>
      </c>
      <c r="M363" s="34">
        <f t="shared" si="11"/>
        <v>85000</v>
      </c>
    </row>
    <row r="364" spans="1:13" x14ac:dyDescent="0.3">
      <c r="A364" s="1">
        <v>44866</v>
      </c>
      <c r="B364" t="s">
        <v>20</v>
      </c>
      <c r="C364" t="s">
        <v>7</v>
      </c>
      <c r="D364">
        <v>0</v>
      </c>
      <c r="E364">
        <v>410</v>
      </c>
      <c r="F364" s="29">
        <f t="shared" si="10"/>
        <v>0</v>
      </c>
      <c r="G364">
        <f>YEAR(electric_vehicle_sales_by_state[[#This Row],[date]])</f>
        <v>2022</v>
      </c>
      <c r="M364" s="34">
        <f t="shared" si="11"/>
        <v>85000</v>
      </c>
    </row>
    <row r="365" spans="1:13" x14ac:dyDescent="0.3">
      <c r="A365" s="1">
        <v>44896</v>
      </c>
      <c r="B365" t="s">
        <v>9</v>
      </c>
      <c r="C365" t="s">
        <v>7</v>
      </c>
      <c r="D365">
        <v>0</v>
      </c>
      <c r="E365">
        <v>865</v>
      </c>
      <c r="F365" s="29">
        <f t="shared" si="10"/>
        <v>0</v>
      </c>
      <c r="G365">
        <f>YEAR(electric_vehicle_sales_by_state[[#This Row],[date]])</f>
        <v>2022</v>
      </c>
      <c r="M365" s="34">
        <f t="shared" si="11"/>
        <v>85000</v>
      </c>
    </row>
    <row r="366" spans="1:13" x14ac:dyDescent="0.3">
      <c r="A366" s="1">
        <v>44896</v>
      </c>
      <c r="B366" t="s">
        <v>14</v>
      </c>
      <c r="C366" t="s">
        <v>6</v>
      </c>
      <c r="D366">
        <v>0</v>
      </c>
      <c r="E366">
        <v>16</v>
      </c>
      <c r="F366" s="29">
        <f t="shared" si="10"/>
        <v>0</v>
      </c>
      <c r="G366">
        <f>YEAR(electric_vehicle_sales_by_state[[#This Row],[date]])</f>
        <v>2022</v>
      </c>
      <c r="M366" s="34">
        <f t="shared" si="11"/>
        <v>1500000</v>
      </c>
    </row>
    <row r="367" spans="1:13" x14ac:dyDescent="0.3">
      <c r="A367" s="1">
        <v>44896</v>
      </c>
      <c r="B367" t="s">
        <v>14</v>
      </c>
      <c r="C367" t="s">
        <v>7</v>
      </c>
      <c r="D367">
        <v>0</v>
      </c>
      <c r="E367">
        <v>144</v>
      </c>
      <c r="F367" s="29">
        <f t="shared" si="10"/>
        <v>0</v>
      </c>
      <c r="G367">
        <f>YEAR(electric_vehicle_sales_by_state[[#This Row],[date]])</f>
        <v>2022</v>
      </c>
      <c r="M367" s="34">
        <f t="shared" si="11"/>
        <v>85000</v>
      </c>
    </row>
    <row r="368" spans="1:13" x14ac:dyDescent="0.3">
      <c r="A368" s="1">
        <v>44896</v>
      </c>
      <c r="B368" t="s">
        <v>15</v>
      </c>
      <c r="C368" t="s">
        <v>7</v>
      </c>
      <c r="D368">
        <v>0</v>
      </c>
      <c r="E368">
        <v>1478</v>
      </c>
      <c r="F368" s="29">
        <f t="shared" si="10"/>
        <v>0</v>
      </c>
      <c r="G368">
        <f>YEAR(electric_vehicle_sales_by_state[[#This Row],[date]])</f>
        <v>2022</v>
      </c>
      <c r="M368" s="34">
        <f t="shared" si="11"/>
        <v>85000</v>
      </c>
    </row>
    <row r="369" spans="1:13" x14ac:dyDescent="0.3">
      <c r="A369" s="1">
        <v>44896</v>
      </c>
      <c r="B369" t="s">
        <v>16</v>
      </c>
      <c r="C369" t="s">
        <v>7</v>
      </c>
      <c r="D369">
        <v>0</v>
      </c>
      <c r="E369">
        <v>1150</v>
      </c>
      <c r="F369" s="29">
        <f t="shared" si="10"/>
        <v>0</v>
      </c>
      <c r="G369">
        <f>YEAR(electric_vehicle_sales_by_state[[#This Row],[date]])</f>
        <v>2022</v>
      </c>
      <c r="M369" s="34">
        <f t="shared" si="11"/>
        <v>85000</v>
      </c>
    </row>
    <row r="370" spans="1:13" x14ac:dyDescent="0.3">
      <c r="A370" s="1">
        <v>44896</v>
      </c>
      <c r="B370" t="s">
        <v>17</v>
      </c>
      <c r="C370" t="s">
        <v>7</v>
      </c>
      <c r="D370">
        <v>0</v>
      </c>
      <c r="E370">
        <v>445</v>
      </c>
      <c r="F370" s="29">
        <f t="shared" si="10"/>
        <v>0</v>
      </c>
      <c r="G370">
        <f>YEAR(electric_vehicle_sales_by_state[[#This Row],[date]])</f>
        <v>2022</v>
      </c>
      <c r="M370" s="34">
        <f t="shared" si="11"/>
        <v>85000</v>
      </c>
    </row>
    <row r="371" spans="1:13" x14ac:dyDescent="0.3">
      <c r="A371" s="1">
        <v>44896</v>
      </c>
      <c r="B371" t="s">
        <v>18</v>
      </c>
      <c r="C371" t="s">
        <v>6</v>
      </c>
      <c r="D371">
        <v>0</v>
      </c>
      <c r="E371">
        <v>369</v>
      </c>
      <c r="F371" s="29">
        <f t="shared" si="10"/>
        <v>0</v>
      </c>
      <c r="G371">
        <f>YEAR(electric_vehicle_sales_by_state[[#This Row],[date]])</f>
        <v>2022</v>
      </c>
      <c r="M371" s="34">
        <f t="shared" si="11"/>
        <v>1500000</v>
      </c>
    </row>
    <row r="372" spans="1:13" x14ac:dyDescent="0.3">
      <c r="A372" s="1">
        <v>44896</v>
      </c>
      <c r="B372" t="s">
        <v>18</v>
      </c>
      <c r="C372" t="s">
        <v>7</v>
      </c>
      <c r="D372">
        <v>0</v>
      </c>
      <c r="E372">
        <v>490</v>
      </c>
      <c r="F372" s="29">
        <f t="shared" si="10"/>
        <v>0</v>
      </c>
      <c r="G372">
        <f>YEAR(electric_vehicle_sales_by_state[[#This Row],[date]])</f>
        <v>2022</v>
      </c>
      <c r="M372" s="34">
        <f t="shared" si="11"/>
        <v>85000</v>
      </c>
    </row>
    <row r="373" spans="1:13" x14ac:dyDescent="0.3">
      <c r="A373" s="1">
        <v>44896</v>
      </c>
      <c r="B373" t="s">
        <v>20</v>
      </c>
      <c r="C373" t="s">
        <v>7</v>
      </c>
      <c r="D373">
        <v>0</v>
      </c>
      <c r="E373">
        <v>385</v>
      </c>
      <c r="F373" s="29">
        <f t="shared" si="10"/>
        <v>0</v>
      </c>
      <c r="G373">
        <f>YEAR(electric_vehicle_sales_by_state[[#This Row],[date]])</f>
        <v>2022</v>
      </c>
      <c r="M373" s="34">
        <f t="shared" si="11"/>
        <v>85000</v>
      </c>
    </row>
    <row r="374" spans="1:13" x14ac:dyDescent="0.3">
      <c r="A374" s="1">
        <v>44927</v>
      </c>
      <c r="B374" t="s">
        <v>8</v>
      </c>
      <c r="C374" t="s">
        <v>6</v>
      </c>
      <c r="D374">
        <v>0</v>
      </c>
      <c r="E374">
        <v>373</v>
      </c>
      <c r="F374" s="29">
        <f t="shared" si="10"/>
        <v>0</v>
      </c>
      <c r="G374">
        <f>YEAR(electric_vehicle_sales_by_state[[#This Row],[date]])</f>
        <v>2023</v>
      </c>
      <c r="M374" s="34">
        <f t="shared" si="11"/>
        <v>1500000</v>
      </c>
    </row>
    <row r="375" spans="1:13" x14ac:dyDescent="0.3">
      <c r="A375" s="1">
        <v>44927</v>
      </c>
      <c r="B375" t="s">
        <v>8</v>
      </c>
      <c r="C375" t="s">
        <v>7</v>
      </c>
      <c r="D375">
        <v>0</v>
      </c>
      <c r="E375">
        <v>153</v>
      </c>
      <c r="F375" s="29">
        <f t="shared" si="10"/>
        <v>0</v>
      </c>
      <c r="G375">
        <f>YEAR(electric_vehicle_sales_by_state[[#This Row],[date]])</f>
        <v>2023</v>
      </c>
      <c r="M375" s="34">
        <f t="shared" si="11"/>
        <v>85000</v>
      </c>
    </row>
    <row r="376" spans="1:13" x14ac:dyDescent="0.3">
      <c r="A376" s="1">
        <v>44927</v>
      </c>
      <c r="B376" t="s">
        <v>9</v>
      </c>
      <c r="C376" t="s">
        <v>6</v>
      </c>
      <c r="D376">
        <v>0</v>
      </c>
      <c r="E376">
        <v>718</v>
      </c>
      <c r="F376" s="29">
        <f t="shared" si="10"/>
        <v>0</v>
      </c>
      <c r="G376">
        <f>YEAR(electric_vehicle_sales_by_state[[#This Row],[date]])</f>
        <v>2023</v>
      </c>
      <c r="M376" s="34">
        <f t="shared" si="11"/>
        <v>1500000</v>
      </c>
    </row>
    <row r="377" spans="1:13" x14ac:dyDescent="0.3">
      <c r="A377" s="1">
        <v>44927</v>
      </c>
      <c r="B377" t="s">
        <v>9</v>
      </c>
      <c r="C377" t="s">
        <v>7</v>
      </c>
      <c r="D377">
        <v>0</v>
      </c>
      <c r="E377">
        <v>966</v>
      </c>
      <c r="F377" s="29">
        <f t="shared" si="10"/>
        <v>0</v>
      </c>
      <c r="G377">
        <f>YEAR(electric_vehicle_sales_by_state[[#This Row],[date]])</f>
        <v>2023</v>
      </c>
      <c r="M377" s="34">
        <f t="shared" si="11"/>
        <v>85000</v>
      </c>
    </row>
    <row r="378" spans="1:13" x14ac:dyDescent="0.3">
      <c r="A378" s="1">
        <v>44927</v>
      </c>
      <c r="B378" t="s">
        <v>14</v>
      </c>
      <c r="C378" t="s">
        <v>7</v>
      </c>
      <c r="D378">
        <v>0</v>
      </c>
      <c r="E378">
        <v>92</v>
      </c>
      <c r="F378" s="29">
        <f t="shared" si="10"/>
        <v>0</v>
      </c>
      <c r="G378">
        <f>YEAR(electric_vehicle_sales_by_state[[#This Row],[date]])</f>
        <v>2023</v>
      </c>
      <c r="M378" s="34">
        <f t="shared" si="11"/>
        <v>85000</v>
      </c>
    </row>
    <row r="379" spans="1:13" x14ac:dyDescent="0.3">
      <c r="A379" s="1">
        <v>44927</v>
      </c>
      <c r="B379" t="s">
        <v>17</v>
      </c>
      <c r="C379" t="s">
        <v>7</v>
      </c>
      <c r="D379">
        <v>0</v>
      </c>
      <c r="E379">
        <v>476</v>
      </c>
      <c r="F379" s="29">
        <f t="shared" si="10"/>
        <v>0</v>
      </c>
      <c r="G379">
        <f>YEAR(electric_vehicle_sales_by_state[[#This Row],[date]])</f>
        <v>2023</v>
      </c>
      <c r="M379" s="34">
        <f t="shared" si="11"/>
        <v>85000</v>
      </c>
    </row>
    <row r="380" spans="1:13" x14ac:dyDescent="0.3">
      <c r="A380" s="1">
        <v>44927</v>
      </c>
      <c r="B380" t="s">
        <v>18</v>
      </c>
      <c r="C380" t="s">
        <v>6</v>
      </c>
      <c r="D380">
        <v>0</v>
      </c>
      <c r="E380">
        <v>432</v>
      </c>
      <c r="F380" s="29">
        <f t="shared" si="10"/>
        <v>0</v>
      </c>
      <c r="G380">
        <f>YEAR(electric_vehicle_sales_by_state[[#This Row],[date]])</f>
        <v>2023</v>
      </c>
      <c r="M380" s="34">
        <f t="shared" si="11"/>
        <v>1500000</v>
      </c>
    </row>
    <row r="381" spans="1:13" x14ac:dyDescent="0.3">
      <c r="A381" s="1">
        <v>44927</v>
      </c>
      <c r="B381" t="s">
        <v>18</v>
      </c>
      <c r="C381" t="s">
        <v>7</v>
      </c>
      <c r="D381">
        <v>0</v>
      </c>
      <c r="E381">
        <v>545</v>
      </c>
      <c r="F381" s="29">
        <f t="shared" si="10"/>
        <v>0</v>
      </c>
      <c r="G381">
        <f>YEAR(electric_vehicle_sales_by_state[[#This Row],[date]])</f>
        <v>2023</v>
      </c>
      <c r="M381" s="34">
        <f t="shared" si="11"/>
        <v>85000</v>
      </c>
    </row>
    <row r="382" spans="1:13" x14ac:dyDescent="0.3">
      <c r="A382" s="1">
        <v>44927</v>
      </c>
      <c r="B382" t="s">
        <v>26</v>
      </c>
      <c r="C382" t="s">
        <v>7</v>
      </c>
      <c r="D382">
        <v>0</v>
      </c>
      <c r="E382">
        <v>11608</v>
      </c>
      <c r="F382" s="29">
        <f t="shared" si="10"/>
        <v>0</v>
      </c>
      <c r="G382">
        <f>YEAR(electric_vehicle_sales_by_state[[#This Row],[date]])</f>
        <v>2023</v>
      </c>
      <c r="M382" s="34">
        <f t="shared" si="11"/>
        <v>85000</v>
      </c>
    </row>
    <row r="383" spans="1:13" x14ac:dyDescent="0.3">
      <c r="A383" s="1">
        <v>44927</v>
      </c>
      <c r="B383" t="s">
        <v>20</v>
      </c>
      <c r="C383" t="s">
        <v>7</v>
      </c>
      <c r="D383">
        <v>0</v>
      </c>
      <c r="E383">
        <v>399</v>
      </c>
      <c r="F383" s="29">
        <f t="shared" si="10"/>
        <v>0</v>
      </c>
      <c r="G383">
        <f>YEAR(electric_vehicle_sales_by_state[[#This Row],[date]])</f>
        <v>2023</v>
      </c>
      <c r="M383" s="34">
        <f t="shared" si="11"/>
        <v>85000</v>
      </c>
    </row>
    <row r="384" spans="1:13" x14ac:dyDescent="0.3">
      <c r="A384" s="1">
        <v>44958</v>
      </c>
      <c r="B384" t="s">
        <v>8</v>
      </c>
      <c r="C384" t="s">
        <v>6</v>
      </c>
      <c r="D384">
        <v>0</v>
      </c>
      <c r="E384">
        <v>346</v>
      </c>
      <c r="F384" s="29">
        <f t="shared" si="10"/>
        <v>0</v>
      </c>
      <c r="G384">
        <f>YEAR(electric_vehicle_sales_by_state[[#This Row],[date]])</f>
        <v>2023</v>
      </c>
      <c r="M384" s="34">
        <f t="shared" si="11"/>
        <v>1500000</v>
      </c>
    </row>
    <row r="385" spans="1:13" x14ac:dyDescent="0.3">
      <c r="A385" s="1">
        <v>44958</v>
      </c>
      <c r="B385" t="s">
        <v>8</v>
      </c>
      <c r="C385" t="s">
        <v>7</v>
      </c>
      <c r="D385">
        <v>0</v>
      </c>
      <c r="E385">
        <v>148</v>
      </c>
      <c r="F385" s="29">
        <f t="shared" si="10"/>
        <v>0</v>
      </c>
      <c r="G385">
        <f>YEAR(electric_vehicle_sales_by_state[[#This Row],[date]])</f>
        <v>2023</v>
      </c>
      <c r="M385" s="34">
        <f t="shared" si="11"/>
        <v>85000</v>
      </c>
    </row>
    <row r="386" spans="1:13" x14ac:dyDescent="0.3">
      <c r="A386" s="1">
        <v>44958</v>
      </c>
      <c r="B386" t="s">
        <v>9</v>
      </c>
      <c r="C386" t="s">
        <v>6</v>
      </c>
      <c r="D386">
        <v>0</v>
      </c>
      <c r="E386">
        <v>816</v>
      </c>
      <c r="F386" s="29">
        <f t="shared" ref="F386:F449" si="12">D386*M386</f>
        <v>0</v>
      </c>
      <c r="G386">
        <f>YEAR(electric_vehicle_sales_by_state[[#This Row],[date]])</f>
        <v>2023</v>
      </c>
      <c r="M386" s="34">
        <f t="shared" si="11"/>
        <v>1500000</v>
      </c>
    </row>
    <row r="387" spans="1:13" x14ac:dyDescent="0.3">
      <c r="A387" s="1">
        <v>44958</v>
      </c>
      <c r="B387" t="s">
        <v>9</v>
      </c>
      <c r="C387" t="s">
        <v>7</v>
      </c>
      <c r="D387">
        <v>0</v>
      </c>
      <c r="E387">
        <v>840</v>
      </c>
      <c r="F387" s="29">
        <f t="shared" si="12"/>
        <v>0</v>
      </c>
      <c r="G387">
        <f>YEAR(electric_vehicle_sales_by_state[[#This Row],[date]])</f>
        <v>2023</v>
      </c>
      <c r="M387" s="34">
        <f t="shared" ref="M387:M450" si="13">IF(C387 = "4-Wheelers",85000,1500000)</f>
        <v>85000</v>
      </c>
    </row>
    <row r="388" spans="1:13" x14ac:dyDescent="0.3">
      <c r="A388" s="1">
        <v>44958</v>
      </c>
      <c r="B388" t="s">
        <v>14</v>
      </c>
      <c r="C388" t="s">
        <v>6</v>
      </c>
      <c r="D388">
        <v>0</v>
      </c>
      <c r="E388">
        <v>5</v>
      </c>
      <c r="F388" s="29">
        <f t="shared" si="12"/>
        <v>0</v>
      </c>
      <c r="G388">
        <f>YEAR(electric_vehicle_sales_by_state[[#This Row],[date]])</f>
        <v>2023</v>
      </c>
      <c r="M388" s="34">
        <f t="shared" si="13"/>
        <v>1500000</v>
      </c>
    </row>
    <row r="389" spans="1:13" x14ac:dyDescent="0.3">
      <c r="A389" s="1">
        <v>44958</v>
      </c>
      <c r="B389" t="s">
        <v>14</v>
      </c>
      <c r="C389" t="s">
        <v>7</v>
      </c>
      <c r="D389">
        <v>0</v>
      </c>
      <c r="E389">
        <v>49</v>
      </c>
      <c r="F389" s="29">
        <f t="shared" si="12"/>
        <v>0</v>
      </c>
      <c r="G389">
        <f>YEAR(electric_vehicle_sales_by_state[[#This Row],[date]])</f>
        <v>2023</v>
      </c>
      <c r="M389" s="34">
        <f t="shared" si="13"/>
        <v>85000</v>
      </c>
    </row>
    <row r="390" spans="1:13" x14ac:dyDescent="0.3">
      <c r="A390" s="1">
        <v>44958</v>
      </c>
      <c r="B390" t="s">
        <v>16</v>
      </c>
      <c r="C390" t="s">
        <v>7</v>
      </c>
      <c r="D390">
        <v>0</v>
      </c>
      <c r="E390">
        <v>1002</v>
      </c>
      <c r="F390" s="29">
        <f t="shared" si="12"/>
        <v>0</v>
      </c>
      <c r="G390">
        <f>YEAR(electric_vehicle_sales_by_state[[#This Row],[date]])</f>
        <v>2023</v>
      </c>
      <c r="M390" s="34">
        <f t="shared" si="13"/>
        <v>85000</v>
      </c>
    </row>
    <row r="391" spans="1:13" x14ac:dyDescent="0.3">
      <c r="A391" s="1">
        <v>44958</v>
      </c>
      <c r="B391" t="s">
        <v>17</v>
      </c>
      <c r="C391" t="s">
        <v>7</v>
      </c>
      <c r="D391">
        <v>0</v>
      </c>
      <c r="E391">
        <v>337</v>
      </c>
      <c r="F391" s="29">
        <f t="shared" si="12"/>
        <v>0</v>
      </c>
      <c r="G391">
        <f>YEAR(electric_vehicle_sales_by_state[[#This Row],[date]])</f>
        <v>2023</v>
      </c>
      <c r="M391" s="34">
        <f t="shared" si="13"/>
        <v>85000</v>
      </c>
    </row>
    <row r="392" spans="1:13" x14ac:dyDescent="0.3">
      <c r="A392" s="1">
        <v>44958</v>
      </c>
      <c r="B392" t="s">
        <v>18</v>
      </c>
      <c r="C392" t="s">
        <v>6</v>
      </c>
      <c r="D392">
        <v>0</v>
      </c>
      <c r="E392">
        <v>375</v>
      </c>
      <c r="F392" s="29">
        <f t="shared" si="12"/>
        <v>0</v>
      </c>
      <c r="G392">
        <f>YEAR(electric_vehicle_sales_by_state[[#This Row],[date]])</f>
        <v>2023</v>
      </c>
      <c r="M392" s="34">
        <f t="shared" si="13"/>
        <v>1500000</v>
      </c>
    </row>
    <row r="393" spans="1:13" x14ac:dyDescent="0.3">
      <c r="A393" s="1">
        <v>44958</v>
      </c>
      <c r="B393" t="s">
        <v>18</v>
      </c>
      <c r="C393" t="s">
        <v>7</v>
      </c>
      <c r="D393">
        <v>0</v>
      </c>
      <c r="E393">
        <v>806</v>
      </c>
      <c r="F393" s="29">
        <f t="shared" si="12"/>
        <v>0</v>
      </c>
      <c r="G393">
        <f>YEAR(electric_vehicle_sales_by_state[[#This Row],[date]])</f>
        <v>2023</v>
      </c>
      <c r="M393" s="34">
        <f t="shared" si="13"/>
        <v>85000</v>
      </c>
    </row>
    <row r="394" spans="1:13" x14ac:dyDescent="0.3">
      <c r="A394" s="1">
        <v>44958</v>
      </c>
      <c r="B394" t="s">
        <v>20</v>
      </c>
      <c r="C394" t="s">
        <v>7</v>
      </c>
      <c r="D394">
        <v>0</v>
      </c>
      <c r="E394">
        <v>328</v>
      </c>
      <c r="F394" s="29">
        <f t="shared" si="12"/>
        <v>0</v>
      </c>
      <c r="G394">
        <f>YEAR(electric_vehicle_sales_by_state[[#This Row],[date]])</f>
        <v>2023</v>
      </c>
      <c r="M394" s="34">
        <f t="shared" si="13"/>
        <v>85000</v>
      </c>
    </row>
    <row r="395" spans="1:13" x14ac:dyDescent="0.3">
      <c r="A395" s="1">
        <v>44986</v>
      </c>
      <c r="B395" t="s">
        <v>9</v>
      </c>
      <c r="C395" t="s">
        <v>6</v>
      </c>
      <c r="D395">
        <v>0</v>
      </c>
      <c r="E395">
        <v>1131</v>
      </c>
      <c r="F395" s="29">
        <f t="shared" si="12"/>
        <v>0</v>
      </c>
      <c r="G395">
        <f>YEAR(electric_vehicle_sales_by_state[[#This Row],[date]])</f>
        <v>2023</v>
      </c>
      <c r="M395" s="34">
        <f t="shared" si="13"/>
        <v>1500000</v>
      </c>
    </row>
    <row r="396" spans="1:13" x14ac:dyDescent="0.3">
      <c r="A396" s="1">
        <v>44986</v>
      </c>
      <c r="B396" t="s">
        <v>9</v>
      </c>
      <c r="C396" t="s">
        <v>7</v>
      </c>
      <c r="D396">
        <v>0</v>
      </c>
      <c r="E396">
        <v>1048</v>
      </c>
      <c r="F396" s="29">
        <f t="shared" si="12"/>
        <v>0</v>
      </c>
      <c r="G396">
        <f>YEAR(electric_vehicle_sales_by_state[[#This Row],[date]])</f>
        <v>2023</v>
      </c>
      <c r="M396" s="34">
        <f t="shared" si="13"/>
        <v>85000</v>
      </c>
    </row>
    <row r="397" spans="1:13" x14ac:dyDescent="0.3">
      <c r="A397" s="1">
        <v>44986</v>
      </c>
      <c r="B397" t="s">
        <v>14</v>
      </c>
      <c r="C397" t="s">
        <v>6</v>
      </c>
      <c r="D397">
        <v>0</v>
      </c>
      <c r="E397">
        <v>30</v>
      </c>
      <c r="F397" s="29">
        <f t="shared" si="12"/>
        <v>0</v>
      </c>
      <c r="G397">
        <f>YEAR(electric_vehicle_sales_by_state[[#This Row],[date]])</f>
        <v>2023</v>
      </c>
      <c r="M397" s="34">
        <f t="shared" si="13"/>
        <v>1500000</v>
      </c>
    </row>
    <row r="398" spans="1:13" x14ac:dyDescent="0.3">
      <c r="A398" s="1">
        <v>44986</v>
      </c>
      <c r="B398" t="s">
        <v>14</v>
      </c>
      <c r="C398" t="s">
        <v>7</v>
      </c>
      <c r="D398">
        <v>0</v>
      </c>
      <c r="E398">
        <v>59</v>
      </c>
      <c r="F398" s="29">
        <f t="shared" si="12"/>
        <v>0</v>
      </c>
      <c r="G398">
        <f>YEAR(electric_vehicle_sales_by_state[[#This Row],[date]])</f>
        <v>2023</v>
      </c>
      <c r="M398" s="34">
        <f t="shared" si="13"/>
        <v>85000</v>
      </c>
    </row>
    <row r="399" spans="1:13" x14ac:dyDescent="0.3">
      <c r="A399" s="1">
        <v>44986</v>
      </c>
      <c r="B399" t="s">
        <v>15</v>
      </c>
      <c r="C399" t="s">
        <v>7</v>
      </c>
      <c r="D399">
        <v>0</v>
      </c>
      <c r="E399">
        <v>320</v>
      </c>
      <c r="F399" s="29">
        <f t="shared" si="12"/>
        <v>0</v>
      </c>
      <c r="G399">
        <f>YEAR(electric_vehicle_sales_by_state[[#This Row],[date]])</f>
        <v>2023</v>
      </c>
      <c r="M399" s="34">
        <f t="shared" si="13"/>
        <v>85000</v>
      </c>
    </row>
    <row r="400" spans="1:13" x14ac:dyDescent="0.3">
      <c r="A400" s="1">
        <v>44986</v>
      </c>
      <c r="B400" t="s">
        <v>16</v>
      </c>
      <c r="C400" t="s">
        <v>7</v>
      </c>
      <c r="D400">
        <v>0</v>
      </c>
      <c r="E400">
        <v>1369</v>
      </c>
      <c r="F400" s="29">
        <f t="shared" si="12"/>
        <v>0</v>
      </c>
      <c r="G400">
        <f>YEAR(electric_vehicle_sales_by_state[[#This Row],[date]])</f>
        <v>2023</v>
      </c>
      <c r="M400" s="34">
        <f t="shared" si="13"/>
        <v>85000</v>
      </c>
    </row>
    <row r="401" spans="1:13" x14ac:dyDescent="0.3">
      <c r="A401" s="1">
        <v>44986</v>
      </c>
      <c r="B401" t="s">
        <v>17</v>
      </c>
      <c r="C401" t="s">
        <v>7</v>
      </c>
      <c r="D401">
        <v>0</v>
      </c>
      <c r="E401">
        <v>433</v>
      </c>
      <c r="F401" s="29">
        <f t="shared" si="12"/>
        <v>0</v>
      </c>
      <c r="G401">
        <f>YEAR(electric_vehicle_sales_by_state[[#This Row],[date]])</f>
        <v>2023</v>
      </c>
      <c r="M401" s="34">
        <f t="shared" si="13"/>
        <v>85000</v>
      </c>
    </row>
    <row r="402" spans="1:13" x14ac:dyDescent="0.3">
      <c r="A402" s="1">
        <v>44986</v>
      </c>
      <c r="B402" t="s">
        <v>18</v>
      </c>
      <c r="C402" t="s">
        <v>6</v>
      </c>
      <c r="D402">
        <v>0</v>
      </c>
      <c r="E402">
        <v>693</v>
      </c>
      <c r="F402" s="29">
        <f t="shared" si="12"/>
        <v>0</v>
      </c>
      <c r="G402">
        <f>YEAR(electric_vehicle_sales_by_state[[#This Row],[date]])</f>
        <v>2023</v>
      </c>
      <c r="M402" s="34">
        <f t="shared" si="13"/>
        <v>1500000</v>
      </c>
    </row>
    <row r="403" spans="1:13" x14ac:dyDescent="0.3">
      <c r="A403" s="1">
        <v>44986</v>
      </c>
      <c r="B403" t="s">
        <v>18</v>
      </c>
      <c r="C403" t="s">
        <v>7</v>
      </c>
      <c r="D403">
        <v>0</v>
      </c>
      <c r="E403">
        <v>820</v>
      </c>
      <c r="F403" s="29">
        <f t="shared" si="12"/>
        <v>0</v>
      </c>
      <c r="G403">
        <f>YEAR(electric_vehicle_sales_by_state[[#This Row],[date]])</f>
        <v>2023</v>
      </c>
      <c r="M403" s="34">
        <f t="shared" si="13"/>
        <v>85000</v>
      </c>
    </row>
    <row r="404" spans="1:13" x14ac:dyDescent="0.3">
      <c r="A404" s="1">
        <v>45017</v>
      </c>
      <c r="B404" t="s">
        <v>8</v>
      </c>
      <c r="C404" t="s">
        <v>6</v>
      </c>
      <c r="D404">
        <v>0</v>
      </c>
      <c r="E404">
        <v>325</v>
      </c>
      <c r="F404" s="29">
        <f t="shared" si="12"/>
        <v>0</v>
      </c>
      <c r="G404">
        <f>YEAR(electric_vehicle_sales_by_state[[#This Row],[date]])</f>
        <v>2023</v>
      </c>
      <c r="M404" s="34">
        <f t="shared" si="13"/>
        <v>1500000</v>
      </c>
    </row>
    <row r="405" spans="1:13" x14ac:dyDescent="0.3">
      <c r="A405" s="1">
        <v>45017</v>
      </c>
      <c r="B405" t="s">
        <v>9</v>
      </c>
      <c r="C405" t="s">
        <v>6</v>
      </c>
      <c r="D405">
        <v>0</v>
      </c>
      <c r="E405">
        <v>971</v>
      </c>
      <c r="F405" s="29">
        <f t="shared" si="12"/>
        <v>0</v>
      </c>
      <c r="G405">
        <f>YEAR(electric_vehicle_sales_by_state[[#This Row],[date]])</f>
        <v>2023</v>
      </c>
      <c r="M405" s="34">
        <f t="shared" si="13"/>
        <v>1500000</v>
      </c>
    </row>
    <row r="406" spans="1:13" x14ac:dyDescent="0.3">
      <c r="A406" s="1">
        <v>45017</v>
      </c>
      <c r="B406" t="s">
        <v>14</v>
      </c>
      <c r="C406" t="s">
        <v>6</v>
      </c>
      <c r="D406">
        <v>0</v>
      </c>
      <c r="E406">
        <v>43</v>
      </c>
      <c r="F406" s="29">
        <f t="shared" si="12"/>
        <v>0</v>
      </c>
      <c r="G406">
        <f>YEAR(electric_vehicle_sales_by_state[[#This Row],[date]])</f>
        <v>2023</v>
      </c>
      <c r="M406" s="34">
        <f t="shared" si="13"/>
        <v>1500000</v>
      </c>
    </row>
    <row r="407" spans="1:13" x14ac:dyDescent="0.3">
      <c r="A407" s="1">
        <v>45017</v>
      </c>
      <c r="B407" t="s">
        <v>14</v>
      </c>
      <c r="C407" t="s">
        <v>7</v>
      </c>
      <c r="D407">
        <v>0</v>
      </c>
      <c r="E407">
        <v>219</v>
      </c>
      <c r="F407" s="29">
        <f t="shared" si="12"/>
        <v>0</v>
      </c>
      <c r="G407">
        <f>YEAR(electric_vehicle_sales_by_state[[#This Row],[date]])</f>
        <v>2023</v>
      </c>
      <c r="M407" s="34">
        <f t="shared" si="13"/>
        <v>85000</v>
      </c>
    </row>
    <row r="408" spans="1:13" x14ac:dyDescent="0.3">
      <c r="A408" s="1">
        <v>45017</v>
      </c>
      <c r="B408" t="s">
        <v>15</v>
      </c>
      <c r="C408" t="s">
        <v>7</v>
      </c>
      <c r="D408">
        <v>0</v>
      </c>
      <c r="E408">
        <v>942</v>
      </c>
      <c r="F408" s="29">
        <f t="shared" si="12"/>
        <v>0</v>
      </c>
      <c r="G408">
        <f>YEAR(electric_vehicle_sales_by_state[[#This Row],[date]])</f>
        <v>2023</v>
      </c>
      <c r="M408" s="34">
        <f t="shared" si="13"/>
        <v>85000</v>
      </c>
    </row>
    <row r="409" spans="1:13" x14ac:dyDescent="0.3">
      <c r="A409" s="1">
        <v>45017</v>
      </c>
      <c r="B409" t="s">
        <v>17</v>
      </c>
      <c r="C409" t="s">
        <v>7</v>
      </c>
      <c r="D409">
        <v>0</v>
      </c>
      <c r="E409">
        <v>336</v>
      </c>
      <c r="F409" s="29">
        <f t="shared" si="12"/>
        <v>0</v>
      </c>
      <c r="G409">
        <f>YEAR(electric_vehicle_sales_by_state[[#This Row],[date]])</f>
        <v>2023</v>
      </c>
      <c r="M409" s="34">
        <f t="shared" si="13"/>
        <v>85000</v>
      </c>
    </row>
    <row r="410" spans="1:13" x14ac:dyDescent="0.3">
      <c r="A410" s="1">
        <v>45017</v>
      </c>
      <c r="B410" t="s">
        <v>18</v>
      </c>
      <c r="C410" t="s">
        <v>6</v>
      </c>
      <c r="D410">
        <v>0</v>
      </c>
      <c r="E410">
        <v>560</v>
      </c>
      <c r="F410" s="29">
        <f t="shared" si="12"/>
        <v>0</v>
      </c>
      <c r="G410">
        <f>YEAR(electric_vehicle_sales_by_state[[#This Row],[date]])</f>
        <v>2023</v>
      </c>
      <c r="M410" s="34">
        <f t="shared" si="13"/>
        <v>1500000</v>
      </c>
    </row>
    <row r="411" spans="1:13" x14ac:dyDescent="0.3">
      <c r="A411" s="1">
        <v>45047</v>
      </c>
      <c r="B411" t="s">
        <v>8</v>
      </c>
      <c r="C411" t="s">
        <v>6</v>
      </c>
      <c r="D411">
        <v>0</v>
      </c>
      <c r="E411">
        <v>436</v>
      </c>
      <c r="F411" s="29">
        <f t="shared" si="12"/>
        <v>0</v>
      </c>
      <c r="G411">
        <f>YEAR(electric_vehicle_sales_by_state[[#This Row],[date]])</f>
        <v>2023</v>
      </c>
      <c r="M411" s="34">
        <f t="shared" si="13"/>
        <v>1500000</v>
      </c>
    </row>
    <row r="412" spans="1:13" x14ac:dyDescent="0.3">
      <c r="A412" s="1">
        <v>45047</v>
      </c>
      <c r="B412" t="s">
        <v>8</v>
      </c>
      <c r="C412" t="s">
        <v>7</v>
      </c>
      <c r="D412">
        <v>0</v>
      </c>
      <c r="E412">
        <v>150</v>
      </c>
      <c r="F412" s="29">
        <f t="shared" si="12"/>
        <v>0</v>
      </c>
      <c r="G412">
        <f>YEAR(electric_vehicle_sales_by_state[[#This Row],[date]])</f>
        <v>2023</v>
      </c>
      <c r="M412" s="34">
        <f t="shared" si="13"/>
        <v>85000</v>
      </c>
    </row>
    <row r="413" spans="1:13" x14ac:dyDescent="0.3">
      <c r="A413" s="1">
        <v>45047</v>
      </c>
      <c r="B413" t="s">
        <v>9</v>
      </c>
      <c r="C413" t="s">
        <v>7</v>
      </c>
      <c r="D413">
        <v>0</v>
      </c>
      <c r="E413">
        <v>1132</v>
      </c>
      <c r="F413" s="29">
        <f t="shared" si="12"/>
        <v>0</v>
      </c>
      <c r="G413">
        <f>YEAR(electric_vehicle_sales_by_state[[#This Row],[date]])</f>
        <v>2023</v>
      </c>
      <c r="M413" s="34">
        <f t="shared" si="13"/>
        <v>85000</v>
      </c>
    </row>
    <row r="414" spans="1:13" x14ac:dyDescent="0.3">
      <c r="A414" s="1">
        <v>45047</v>
      </c>
      <c r="B414" t="s">
        <v>14</v>
      </c>
      <c r="C414" t="s">
        <v>7</v>
      </c>
      <c r="D414">
        <v>0</v>
      </c>
      <c r="E414">
        <v>364</v>
      </c>
      <c r="F414" s="29">
        <f t="shared" si="12"/>
        <v>0</v>
      </c>
      <c r="G414">
        <f>YEAR(electric_vehicle_sales_by_state[[#This Row],[date]])</f>
        <v>2023</v>
      </c>
      <c r="M414" s="34">
        <f t="shared" si="13"/>
        <v>85000</v>
      </c>
    </row>
    <row r="415" spans="1:13" x14ac:dyDescent="0.3">
      <c r="A415" s="1">
        <v>45047</v>
      </c>
      <c r="B415" t="s">
        <v>17</v>
      </c>
      <c r="C415" t="s">
        <v>7</v>
      </c>
      <c r="D415">
        <v>0</v>
      </c>
      <c r="E415">
        <v>382</v>
      </c>
      <c r="F415" s="29">
        <f t="shared" si="12"/>
        <v>0</v>
      </c>
      <c r="G415">
        <f>YEAR(electric_vehicle_sales_by_state[[#This Row],[date]])</f>
        <v>2023</v>
      </c>
      <c r="M415" s="34">
        <f t="shared" si="13"/>
        <v>85000</v>
      </c>
    </row>
    <row r="416" spans="1:13" x14ac:dyDescent="0.3">
      <c r="A416" s="1">
        <v>45047</v>
      </c>
      <c r="B416" t="s">
        <v>18</v>
      </c>
      <c r="C416" t="s">
        <v>6</v>
      </c>
      <c r="D416">
        <v>0</v>
      </c>
      <c r="E416">
        <v>610</v>
      </c>
      <c r="F416" s="29">
        <f t="shared" si="12"/>
        <v>0</v>
      </c>
      <c r="G416">
        <f>YEAR(electric_vehicle_sales_by_state[[#This Row],[date]])</f>
        <v>2023</v>
      </c>
      <c r="M416" s="34">
        <f t="shared" si="13"/>
        <v>1500000</v>
      </c>
    </row>
    <row r="417" spans="1:13" x14ac:dyDescent="0.3">
      <c r="A417" s="1">
        <v>45047</v>
      </c>
      <c r="B417" t="s">
        <v>18</v>
      </c>
      <c r="C417" t="s">
        <v>7</v>
      </c>
      <c r="D417">
        <v>0</v>
      </c>
      <c r="E417">
        <v>796</v>
      </c>
      <c r="F417" s="29">
        <f t="shared" si="12"/>
        <v>0</v>
      </c>
      <c r="G417">
        <f>YEAR(electric_vehicle_sales_by_state[[#This Row],[date]])</f>
        <v>2023</v>
      </c>
      <c r="M417" s="34">
        <f t="shared" si="13"/>
        <v>85000</v>
      </c>
    </row>
    <row r="418" spans="1:13" x14ac:dyDescent="0.3">
      <c r="A418" s="1">
        <v>45078</v>
      </c>
      <c r="B418" t="s">
        <v>8</v>
      </c>
      <c r="C418" t="s">
        <v>6</v>
      </c>
      <c r="D418">
        <v>0</v>
      </c>
      <c r="E418">
        <v>373</v>
      </c>
      <c r="F418" s="29">
        <f t="shared" si="12"/>
        <v>0</v>
      </c>
      <c r="G418">
        <f>YEAR(electric_vehicle_sales_by_state[[#This Row],[date]])</f>
        <v>2023</v>
      </c>
      <c r="M418" s="34">
        <f t="shared" si="13"/>
        <v>1500000</v>
      </c>
    </row>
    <row r="419" spans="1:13" x14ac:dyDescent="0.3">
      <c r="A419" s="1">
        <v>45078</v>
      </c>
      <c r="B419" t="s">
        <v>9</v>
      </c>
      <c r="C419" t="s">
        <v>6</v>
      </c>
      <c r="D419">
        <v>0</v>
      </c>
      <c r="E419">
        <v>1141</v>
      </c>
      <c r="F419" s="29">
        <f t="shared" si="12"/>
        <v>0</v>
      </c>
      <c r="G419">
        <f>YEAR(electric_vehicle_sales_by_state[[#This Row],[date]])</f>
        <v>2023</v>
      </c>
      <c r="M419" s="34">
        <f t="shared" si="13"/>
        <v>1500000</v>
      </c>
    </row>
    <row r="420" spans="1:13" x14ac:dyDescent="0.3">
      <c r="A420" s="1">
        <v>45078</v>
      </c>
      <c r="B420" t="s">
        <v>9</v>
      </c>
      <c r="C420" t="s">
        <v>7</v>
      </c>
      <c r="D420">
        <v>0</v>
      </c>
      <c r="E420">
        <v>1089</v>
      </c>
      <c r="F420" s="29">
        <f t="shared" si="12"/>
        <v>0</v>
      </c>
      <c r="G420">
        <f>YEAR(electric_vehicle_sales_by_state[[#This Row],[date]])</f>
        <v>2023</v>
      </c>
      <c r="M420" s="34">
        <f t="shared" si="13"/>
        <v>85000</v>
      </c>
    </row>
    <row r="421" spans="1:13" x14ac:dyDescent="0.3">
      <c r="A421" s="1">
        <v>45078</v>
      </c>
      <c r="B421" t="s">
        <v>14</v>
      </c>
      <c r="C421" t="s">
        <v>7</v>
      </c>
      <c r="D421">
        <v>0</v>
      </c>
      <c r="E421">
        <v>304</v>
      </c>
      <c r="F421" s="29">
        <f t="shared" si="12"/>
        <v>0</v>
      </c>
      <c r="G421">
        <f>YEAR(electric_vehicle_sales_by_state[[#This Row],[date]])</f>
        <v>2023</v>
      </c>
      <c r="M421" s="34">
        <f t="shared" si="13"/>
        <v>85000</v>
      </c>
    </row>
    <row r="422" spans="1:13" x14ac:dyDescent="0.3">
      <c r="A422" s="1">
        <v>45078</v>
      </c>
      <c r="B422" t="s">
        <v>15</v>
      </c>
      <c r="C422" t="s">
        <v>7</v>
      </c>
      <c r="D422">
        <v>0</v>
      </c>
      <c r="E422">
        <v>220</v>
      </c>
      <c r="F422" s="29">
        <f t="shared" si="12"/>
        <v>0</v>
      </c>
      <c r="G422">
        <f>YEAR(electric_vehicle_sales_by_state[[#This Row],[date]])</f>
        <v>2023</v>
      </c>
      <c r="M422" s="34">
        <f t="shared" si="13"/>
        <v>85000</v>
      </c>
    </row>
    <row r="423" spans="1:13" x14ac:dyDescent="0.3">
      <c r="A423" s="1">
        <v>45078</v>
      </c>
      <c r="B423" t="s">
        <v>17</v>
      </c>
      <c r="C423" t="s">
        <v>7</v>
      </c>
      <c r="D423">
        <v>0</v>
      </c>
      <c r="E423">
        <v>383</v>
      </c>
      <c r="F423" s="29">
        <f t="shared" si="12"/>
        <v>0</v>
      </c>
      <c r="G423">
        <f>YEAR(electric_vehicle_sales_by_state[[#This Row],[date]])</f>
        <v>2023</v>
      </c>
      <c r="M423" s="34">
        <f t="shared" si="13"/>
        <v>85000</v>
      </c>
    </row>
    <row r="424" spans="1:13" x14ac:dyDescent="0.3">
      <c r="A424" s="1">
        <v>45078</v>
      </c>
      <c r="B424" t="s">
        <v>18</v>
      </c>
      <c r="C424" t="s">
        <v>6</v>
      </c>
      <c r="D424">
        <v>0</v>
      </c>
      <c r="E424">
        <v>650</v>
      </c>
      <c r="F424" s="29">
        <f t="shared" si="12"/>
        <v>0</v>
      </c>
      <c r="G424">
        <f>YEAR(electric_vehicle_sales_by_state[[#This Row],[date]])</f>
        <v>2023</v>
      </c>
      <c r="M424" s="34">
        <f t="shared" si="13"/>
        <v>1500000</v>
      </c>
    </row>
    <row r="425" spans="1:13" x14ac:dyDescent="0.3">
      <c r="A425" s="1">
        <v>45078</v>
      </c>
      <c r="B425" t="s">
        <v>18</v>
      </c>
      <c r="C425" t="s">
        <v>7</v>
      </c>
      <c r="D425">
        <v>0</v>
      </c>
      <c r="E425">
        <v>620</v>
      </c>
      <c r="F425" s="29">
        <f t="shared" si="12"/>
        <v>0</v>
      </c>
      <c r="G425">
        <f>YEAR(electric_vehicle_sales_by_state[[#This Row],[date]])</f>
        <v>2023</v>
      </c>
      <c r="M425" s="34">
        <f t="shared" si="13"/>
        <v>85000</v>
      </c>
    </row>
    <row r="426" spans="1:13" x14ac:dyDescent="0.3">
      <c r="A426" s="1">
        <v>45108</v>
      </c>
      <c r="B426" t="s">
        <v>8</v>
      </c>
      <c r="C426" t="s">
        <v>6</v>
      </c>
      <c r="D426">
        <v>0</v>
      </c>
      <c r="E426">
        <v>424</v>
      </c>
      <c r="F426" s="29">
        <f t="shared" si="12"/>
        <v>0</v>
      </c>
      <c r="G426">
        <f>YEAR(electric_vehicle_sales_by_state[[#This Row],[date]])</f>
        <v>2023</v>
      </c>
      <c r="M426" s="34">
        <f t="shared" si="13"/>
        <v>1500000</v>
      </c>
    </row>
    <row r="427" spans="1:13" x14ac:dyDescent="0.3">
      <c r="A427" s="1">
        <v>45108</v>
      </c>
      <c r="B427" t="s">
        <v>9</v>
      </c>
      <c r="C427" t="s">
        <v>6</v>
      </c>
      <c r="D427">
        <v>0</v>
      </c>
      <c r="E427">
        <v>1315</v>
      </c>
      <c r="F427" s="29">
        <f t="shared" si="12"/>
        <v>0</v>
      </c>
      <c r="G427">
        <f>YEAR(electric_vehicle_sales_by_state[[#This Row],[date]])</f>
        <v>2023</v>
      </c>
      <c r="M427" s="34">
        <f t="shared" si="13"/>
        <v>1500000</v>
      </c>
    </row>
    <row r="428" spans="1:13" x14ac:dyDescent="0.3">
      <c r="A428" s="1">
        <v>45108</v>
      </c>
      <c r="B428" t="s">
        <v>14</v>
      </c>
      <c r="C428" t="s">
        <v>7</v>
      </c>
      <c r="D428">
        <v>0</v>
      </c>
      <c r="E428">
        <v>301</v>
      </c>
      <c r="F428" s="29">
        <f t="shared" si="12"/>
        <v>0</v>
      </c>
      <c r="G428">
        <f>YEAR(electric_vehicle_sales_by_state[[#This Row],[date]])</f>
        <v>2023</v>
      </c>
      <c r="M428" s="34">
        <f t="shared" si="13"/>
        <v>85000</v>
      </c>
    </row>
    <row r="429" spans="1:13" x14ac:dyDescent="0.3">
      <c r="A429" s="1">
        <v>45108</v>
      </c>
      <c r="B429" t="s">
        <v>17</v>
      </c>
      <c r="C429" t="s">
        <v>7</v>
      </c>
      <c r="D429">
        <v>0</v>
      </c>
      <c r="E429">
        <v>439</v>
      </c>
      <c r="F429" s="29">
        <f t="shared" si="12"/>
        <v>0</v>
      </c>
      <c r="G429">
        <f>YEAR(electric_vehicle_sales_by_state[[#This Row],[date]])</f>
        <v>2023</v>
      </c>
      <c r="M429" s="34">
        <f t="shared" si="13"/>
        <v>85000</v>
      </c>
    </row>
    <row r="430" spans="1:13" x14ac:dyDescent="0.3">
      <c r="A430" s="1">
        <v>45139</v>
      </c>
      <c r="B430" t="s">
        <v>8</v>
      </c>
      <c r="C430" t="s">
        <v>6</v>
      </c>
      <c r="D430">
        <v>0</v>
      </c>
      <c r="E430">
        <v>477</v>
      </c>
      <c r="F430" s="29">
        <f t="shared" si="12"/>
        <v>0</v>
      </c>
      <c r="G430">
        <f>YEAR(electric_vehicle_sales_by_state[[#This Row],[date]])</f>
        <v>2023</v>
      </c>
      <c r="M430" s="34">
        <f t="shared" si="13"/>
        <v>1500000</v>
      </c>
    </row>
    <row r="431" spans="1:13" x14ac:dyDescent="0.3">
      <c r="A431" s="1">
        <v>45139</v>
      </c>
      <c r="B431" t="s">
        <v>9</v>
      </c>
      <c r="C431" t="s">
        <v>6</v>
      </c>
      <c r="D431">
        <v>0</v>
      </c>
      <c r="E431">
        <v>1292</v>
      </c>
      <c r="F431" s="29">
        <f t="shared" si="12"/>
        <v>0</v>
      </c>
      <c r="G431">
        <f>YEAR(electric_vehicle_sales_by_state[[#This Row],[date]])</f>
        <v>2023</v>
      </c>
      <c r="M431" s="34">
        <f t="shared" si="13"/>
        <v>1500000</v>
      </c>
    </row>
    <row r="432" spans="1:13" x14ac:dyDescent="0.3">
      <c r="A432" s="1">
        <v>45139</v>
      </c>
      <c r="B432" t="s">
        <v>14</v>
      </c>
      <c r="C432" t="s">
        <v>6</v>
      </c>
      <c r="D432">
        <v>0</v>
      </c>
      <c r="E432">
        <v>63</v>
      </c>
      <c r="F432" s="29">
        <f t="shared" si="12"/>
        <v>0</v>
      </c>
      <c r="G432">
        <f>YEAR(electric_vehicle_sales_by_state[[#This Row],[date]])</f>
        <v>2023</v>
      </c>
      <c r="M432" s="34">
        <f t="shared" si="13"/>
        <v>1500000</v>
      </c>
    </row>
    <row r="433" spans="1:13" x14ac:dyDescent="0.3">
      <c r="A433" s="1">
        <v>45139</v>
      </c>
      <c r="B433" t="s">
        <v>14</v>
      </c>
      <c r="C433" t="s">
        <v>7</v>
      </c>
      <c r="D433">
        <v>0</v>
      </c>
      <c r="E433">
        <v>278</v>
      </c>
      <c r="F433" s="29">
        <f t="shared" si="12"/>
        <v>0</v>
      </c>
      <c r="G433">
        <f>YEAR(electric_vehicle_sales_by_state[[#This Row],[date]])</f>
        <v>2023</v>
      </c>
      <c r="M433" s="34">
        <f t="shared" si="13"/>
        <v>85000</v>
      </c>
    </row>
    <row r="434" spans="1:13" x14ac:dyDescent="0.3">
      <c r="A434" s="1">
        <v>45139</v>
      </c>
      <c r="B434" t="s">
        <v>17</v>
      </c>
      <c r="C434" t="s">
        <v>7</v>
      </c>
      <c r="D434">
        <v>0</v>
      </c>
      <c r="E434">
        <v>410</v>
      </c>
      <c r="F434" s="29">
        <f t="shared" si="12"/>
        <v>0</v>
      </c>
      <c r="G434">
        <f>YEAR(electric_vehicle_sales_by_state[[#This Row],[date]])</f>
        <v>2023</v>
      </c>
      <c r="M434" s="34">
        <f t="shared" si="13"/>
        <v>85000</v>
      </c>
    </row>
    <row r="435" spans="1:13" x14ac:dyDescent="0.3">
      <c r="A435" s="1">
        <v>45139</v>
      </c>
      <c r="B435" t="s">
        <v>18</v>
      </c>
      <c r="C435" t="s">
        <v>6</v>
      </c>
      <c r="D435">
        <v>0</v>
      </c>
      <c r="E435">
        <v>592</v>
      </c>
      <c r="F435" s="29">
        <f t="shared" si="12"/>
        <v>0</v>
      </c>
      <c r="G435">
        <f>YEAR(electric_vehicle_sales_by_state[[#This Row],[date]])</f>
        <v>2023</v>
      </c>
      <c r="M435" s="34">
        <f t="shared" si="13"/>
        <v>1500000</v>
      </c>
    </row>
    <row r="436" spans="1:13" x14ac:dyDescent="0.3">
      <c r="A436" s="1">
        <v>45139</v>
      </c>
      <c r="B436" t="s">
        <v>18</v>
      </c>
      <c r="C436" t="s">
        <v>7</v>
      </c>
      <c r="D436">
        <v>0</v>
      </c>
      <c r="E436">
        <v>760</v>
      </c>
      <c r="F436" s="29">
        <f t="shared" si="12"/>
        <v>0</v>
      </c>
      <c r="G436">
        <f>YEAR(electric_vehicle_sales_by_state[[#This Row],[date]])</f>
        <v>2023</v>
      </c>
      <c r="M436" s="34">
        <f t="shared" si="13"/>
        <v>85000</v>
      </c>
    </row>
    <row r="437" spans="1:13" x14ac:dyDescent="0.3">
      <c r="A437" s="1">
        <v>45170</v>
      </c>
      <c r="B437" t="s">
        <v>8</v>
      </c>
      <c r="C437" t="s">
        <v>6</v>
      </c>
      <c r="D437">
        <v>0</v>
      </c>
      <c r="E437">
        <v>379</v>
      </c>
      <c r="F437" s="29">
        <f t="shared" si="12"/>
        <v>0</v>
      </c>
      <c r="G437">
        <f>YEAR(electric_vehicle_sales_by_state[[#This Row],[date]])</f>
        <v>2023</v>
      </c>
      <c r="M437" s="34">
        <f t="shared" si="13"/>
        <v>1500000</v>
      </c>
    </row>
    <row r="438" spans="1:13" x14ac:dyDescent="0.3">
      <c r="A438" s="1">
        <v>45170</v>
      </c>
      <c r="B438" t="s">
        <v>9</v>
      </c>
      <c r="C438" t="s">
        <v>6</v>
      </c>
      <c r="D438">
        <v>0</v>
      </c>
      <c r="E438">
        <v>1274</v>
      </c>
      <c r="F438" s="29">
        <f t="shared" si="12"/>
        <v>0</v>
      </c>
      <c r="G438">
        <f>YEAR(electric_vehicle_sales_by_state[[#This Row],[date]])</f>
        <v>2023</v>
      </c>
      <c r="M438" s="34">
        <f t="shared" si="13"/>
        <v>1500000</v>
      </c>
    </row>
    <row r="439" spans="1:13" x14ac:dyDescent="0.3">
      <c r="A439" s="1">
        <v>45170</v>
      </c>
      <c r="B439" t="s">
        <v>14</v>
      </c>
      <c r="C439" t="s">
        <v>6</v>
      </c>
      <c r="D439">
        <v>0</v>
      </c>
      <c r="E439">
        <v>40</v>
      </c>
      <c r="F439" s="29">
        <f t="shared" si="12"/>
        <v>0</v>
      </c>
      <c r="G439">
        <f>YEAR(electric_vehicle_sales_by_state[[#This Row],[date]])</f>
        <v>2023</v>
      </c>
      <c r="M439" s="34">
        <f t="shared" si="13"/>
        <v>1500000</v>
      </c>
    </row>
    <row r="440" spans="1:13" x14ac:dyDescent="0.3">
      <c r="A440" s="1">
        <v>45170</v>
      </c>
      <c r="B440" t="s">
        <v>14</v>
      </c>
      <c r="C440" t="s">
        <v>7</v>
      </c>
      <c r="D440">
        <v>0</v>
      </c>
      <c r="E440">
        <v>211</v>
      </c>
      <c r="F440" s="29">
        <f t="shared" si="12"/>
        <v>0</v>
      </c>
      <c r="G440">
        <f>YEAR(electric_vehicle_sales_by_state[[#This Row],[date]])</f>
        <v>2023</v>
      </c>
      <c r="M440" s="34">
        <f t="shared" si="13"/>
        <v>85000</v>
      </c>
    </row>
    <row r="441" spans="1:13" x14ac:dyDescent="0.3">
      <c r="A441" s="1">
        <v>45170</v>
      </c>
      <c r="B441" t="s">
        <v>15</v>
      </c>
      <c r="C441" t="s">
        <v>6</v>
      </c>
      <c r="D441">
        <v>0</v>
      </c>
      <c r="E441">
        <v>426</v>
      </c>
      <c r="F441" s="29">
        <f t="shared" si="12"/>
        <v>0</v>
      </c>
      <c r="G441">
        <f>YEAR(electric_vehicle_sales_by_state[[#This Row],[date]])</f>
        <v>2023</v>
      </c>
      <c r="M441" s="34">
        <f t="shared" si="13"/>
        <v>1500000</v>
      </c>
    </row>
    <row r="442" spans="1:13" x14ac:dyDescent="0.3">
      <c r="A442" s="1">
        <v>45170</v>
      </c>
      <c r="B442" t="s">
        <v>15</v>
      </c>
      <c r="C442" t="s">
        <v>7</v>
      </c>
      <c r="D442">
        <v>0</v>
      </c>
      <c r="E442">
        <v>239</v>
      </c>
      <c r="F442" s="29">
        <f t="shared" si="12"/>
        <v>0</v>
      </c>
      <c r="G442">
        <f>YEAR(electric_vehicle_sales_by_state[[#This Row],[date]])</f>
        <v>2023</v>
      </c>
      <c r="M442" s="34">
        <f t="shared" si="13"/>
        <v>85000</v>
      </c>
    </row>
    <row r="443" spans="1:13" x14ac:dyDescent="0.3">
      <c r="A443" s="1">
        <v>45170</v>
      </c>
      <c r="B443" t="s">
        <v>17</v>
      </c>
      <c r="C443" t="s">
        <v>7</v>
      </c>
      <c r="D443">
        <v>0</v>
      </c>
      <c r="E443">
        <v>415</v>
      </c>
      <c r="F443" s="29">
        <f t="shared" si="12"/>
        <v>0</v>
      </c>
      <c r="G443">
        <f>YEAR(electric_vehicle_sales_by_state[[#This Row],[date]])</f>
        <v>2023</v>
      </c>
      <c r="M443" s="34">
        <f t="shared" si="13"/>
        <v>85000</v>
      </c>
    </row>
    <row r="444" spans="1:13" x14ac:dyDescent="0.3">
      <c r="A444" s="1">
        <v>45170</v>
      </c>
      <c r="B444" t="s">
        <v>18</v>
      </c>
      <c r="C444" t="s">
        <v>7</v>
      </c>
      <c r="D444">
        <v>0</v>
      </c>
      <c r="E444">
        <v>654</v>
      </c>
      <c r="F444" s="29">
        <f t="shared" si="12"/>
        <v>0</v>
      </c>
      <c r="G444">
        <f>YEAR(electric_vehicle_sales_by_state[[#This Row],[date]])</f>
        <v>2023</v>
      </c>
      <c r="M444" s="34">
        <f t="shared" si="13"/>
        <v>85000</v>
      </c>
    </row>
    <row r="445" spans="1:13" x14ac:dyDescent="0.3">
      <c r="A445" s="1">
        <v>45200</v>
      </c>
      <c r="B445" t="s">
        <v>9</v>
      </c>
      <c r="C445" t="s">
        <v>6</v>
      </c>
      <c r="D445">
        <v>0</v>
      </c>
      <c r="E445">
        <v>1281</v>
      </c>
      <c r="F445" s="29">
        <f t="shared" si="12"/>
        <v>0</v>
      </c>
      <c r="G445">
        <f>YEAR(electric_vehicle_sales_by_state[[#This Row],[date]])</f>
        <v>2023</v>
      </c>
      <c r="M445" s="34">
        <f t="shared" si="13"/>
        <v>1500000</v>
      </c>
    </row>
    <row r="446" spans="1:13" x14ac:dyDescent="0.3">
      <c r="A446" s="1">
        <v>45200</v>
      </c>
      <c r="B446" t="s">
        <v>14</v>
      </c>
      <c r="C446" t="s">
        <v>6</v>
      </c>
      <c r="D446">
        <v>0</v>
      </c>
      <c r="E446">
        <v>33</v>
      </c>
      <c r="F446" s="29">
        <f t="shared" si="12"/>
        <v>0</v>
      </c>
      <c r="G446">
        <f>YEAR(electric_vehicle_sales_by_state[[#This Row],[date]])</f>
        <v>2023</v>
      </c>
      <c r="M446" s="34">
        <f t="shared" si="13"/>
        <v>1500000</v>
      </c>
    </row>
    <row r="447" spans="1:13" x14ac:dyDescent="0.3">
      <c r="A447" s="1">
        <v>45200</v>
      </c>
      <c r="B447" t="s">
        <v>14</v>
      </c>
      <c r="C447" t="s">
        <v>7</v>
      </c>
      <c r="D447">
        <v>0</v>
      </c>
      <c r="E447">
        <v>187</v>
      </c>
      <c r="F447" s="29">
        <f t="shared" si="12"/>
        <v>0</v>
      </c>
      <c r="G447">
        <f>YEAR(electric_vehicle_sales_by_state[[#This Row],[date]])</f>
        <v>2023</v>
      </c>
      <c r="M447" s="34">
        <f t="shared" si="13"/>
        <v>85000</v>
      </c>
    </row>
    <row r="448" spans="1:13" x14ac:dyDescent="0.3">
      <c r="A448" s="1">
        <v>45200</v>
      </c>
      <c r="B448" t="s">
        <v>17</v>
      </c>
      <c r="C448" t="s">
        <v>7</v>
      </c>
      <c r="D448">
        <v>0</v>
      </c>
      <c r="E448">
        <v>453</v>
      </c>
      <c r="F448" s="29">
        <f t="shared" si="12"/>
        <v>0</v>
      </c>
      <c r="G448">
        <f>YEAR(electric_vehicle_sales_by_state[[#This Row],[date]])</f>
        <v>2023</v>
      </c>
      <c r="M448" s="34">
        <f t="shared" si="13"/>
        <v>85000</v>
      </c>
    </row>
    <row r="449" spans="1:13" x14ac:dyDescent="0.3">
      <c r="A449" s="1">
        <v>45200</v>
      </c>
      <c r="B449" t="s">
        <v>18</v>
      </c>
      <c r="C449" t="s">
        <v>6</v>
      </c>
      <c r="D449">
        <v>0</v>
      </c>
      <c r="E449">
        <v>471</v>
      </c>
      <c r="F449" s="29">
        <f t="shared" si="12"/>
        <v>0</v>
      </c>
      <c r="G449">
        <f>YEAR(electric_vehicle_sales_by_state[[#This Row],[date]])</f>
        <v>2023</v>
      </c>
      <c r="M449" s="34">
        <f t="shared" si="13"/>
        <v>1500000</v>
      </c>
    </row>
    <row r="450" spans="1:13" x14ac:dyDescent="0.3">
      <c r="A450" s="1">
        <v>45200</v>
      </c>
      <c r="B450" t="s">
        <v>18</v>
      </c>
      <c r="C450" t="s">
        <v>7</v>
      </c>
      <c r="D450">
        <v>0</v>
      </c>
      <c r="E450">
        <v>743</v>
      </c>
      <c r="F450" s="29">
        <f t="shared" ref="F450:F513" si="14">D450*M450</f>
        <v>0</v>
      </c>
      <c r="G450">
        <f>YEAR(electric_vehicle_sales_by_state[[#This Row],[date]])</f>
        <v>2023</v>
      </c>
      <c r="M450" s="34">
        <f t="shared" si="13"/>
        <v>85000</v>
      </c>
    </row>
    <row r="451" spans="1:13" x14ac:dyDescent="0.3">
      <c r="A451" s="1">
        <v>45231</v>
      </c>
      <c r="B451" t="s">
        <v>9</v>
      </c>
      <c r="C451" t="s">
        <v>6</v>
      </c>
      <c r="D451">
        <v>0</v>
      </c>
      <c r="E451">
        <v>1458</v>
      </c>
      <c r="F451" s="29">
        <f t="shared" si="14"/>
        <v>0</v>
      </c>
      <c r="G451">
        <f>YEAR(electric_vehicle_sales_by_state[[#This Row],[date]])</f>
        <v>2023</v>
      </c>
      <c r="M451" s="34">
        <f t="shared" ref="M451:M514" si="15">IF(C451 = "4-Wheelers",85000,1500000)</f>
        <v>1500000</v>
      </c>
    </row>
    <row r="452" spans="1:13" x14ac:dyDescent="0.3">
      <c r="A452" s="1">
        <v>45231</v>
      </c>
      <c r="B452" t="s">
        <v>14</v>
      </c>
      <c r="C452" t="s">
        <v>6</v>
      </c>
      <c r="D452">
        <v>0</v>
      </c>
      <c r="E452">
        <v>39</v>
      </c>
      <c r="F452" s="29">
        <f t="shared" si="14"/>
        <v>0</v>
      </c>
      <c r="G452">
        <f>YEAR(electric_vehicle_sales_by_state[[#This Row],[date]])</f>
        <v>2023</v>
      </c>
      <c r="M452" s="34">
        <f t="shared" si="15"/>
        <v>1500000</v>
      </c>
    </row>
    <row r="453" spans="1:13" x14ac:dyDescent="0.3">
      <c r="A453" s="1">
        <v>45231</v>
      </c>
      <c r="B453" t="s">
        <v>14</v>
      </c>
      <c r="C453" t="s">
        <v>7</v>
      </c>
      <c r="D453">
        <v>0</v>
      </c>
      <c r="E453">
        <v>166</v>
      </c>
      <c r="F453" s="29">
        <f t="shared" si="14"/>
        <v>0</v>
      </c>
      <c r="G453">
        <f>YEAR(electric_vehicle_sales_by_state[[#This Row],[date]])</f>
        <v>2023</v>
      </c>
      <c r="M453" s="34">
        <f t="shared" si="15"/>
        <v>85000</v>
      </c>
    </row>
    <row r="454" spans="1:13" x14ac:dyDescent="0.3">
      <c r="A454" s="1">
        <v>45231</v>
      </c>
      <c r="B454" t="s">
        <v>17</v>
      </c>
      <c r="C454" t="s">
        <v>7</v>
      </c>
      <c r="D454">
        <v>0</v>
      </c>
      <c r="E454">
        <v>531</v>
      </c>
      <c r="F454" s="29">
        <f t="shared" si="14"/>
        <v>0</v>
      </c>
      <c r="G454">
        <f>YEAR(electric_vehicle_sales_by_state[[#This Row],[date]])</f>
        <v>2023</v>
      </c>
      <c r="M454" s="34">
        <f t="shared" si="15"/>
        <v>85000</v>
      </c>
    </row>
    <row r="455" spans="1:13" x14ac:dyDescent="0.3">
      <c r="A455" s="1">
        <v>45261</v>
      </c>
      <c r="B455" t="s">
        <v>14</v>
      </c>
      <c r="C455" t="s">
        <v>6</v>
      </c>
      <c r="D455">
        <v>0</v>
      </c>
      <c r="E455">
        <v>7</v>
      </c>
      <c r="F455" s="29">
        <f t="shared" si="14"/>
        <v>0</v>
      </c>
      <c r="G455">
        <f>YEAR(electric_vehicle_sales_by_state[[#This Row],[date]])</f>
        <v>2023</v>
      </c>
      <c r="M455" s="34">
        <f t="shared" si="15"/>
        <v>1500000</v>
      </c>
    </row>
    <row r="456" spans="1:13" x14ac:dyDescent="0.3">
      <c r="A456" s="1">
        <v>45261</v>
      </c>
      <c r="B456" t="s">
        <v>14</v>
      </c>
      <c r="C456" t="s">
        <v>7</v>
      </c>
      <c r="D456">
        <v>0</v>
      </c>
      <c r="E456">
        <v>144</v>
      </c>
      <c r="F456" s="29">
        <f t="shared" si="14"/>
        <v>0</v>
      </c>
      <c r="G456">
        <f>YEAR(electric_vehicle_sales_by_state[[#This Row],[date]])</f>
        <v>2023</v>
      </c>
      <c r="M456" s="34">
        <f t="shared" si="15"/>
        <v>85000</v>
      </c>
    </row>
    <row r="457" spans="1:13" x14ac:dyDescent="0.3">
      <c r="A457" s="1">
        <v>45261</v>
      </c>
      <c r="B457" t="s">
        <v>17</v>
      </c>
      <c r="C457" t="s">
        <v>7</v>
      </c>
      <c r="D457">
        <v>0</v>
      </c>
      <c r="E457">
        <v>568</v>
      </c>
      <c r="F457" s="29">
        <f t="shared" si="14"/>
        <v>0</v>
      </c>
      <c r="G457">
        <f>YEAR(electric_vehicle_sales_by_state[[#This Row],[date]])</f>
        <v>2023</v>
      </c>
      <c r="M457" s="34">
        <f t="shared" si="15"/>
        <v>85000</v>
      </c>
    </row>
    <row r="458" spans="1:13" x14ac:dyDescent="0.3">
      <c r="A458" s="1">
        <v>45261</v>
      </c>
      <c r="B458" t="s">
        <v>18</v>
      </c>
      <c r="C458" t="s">
        <v>6</v>
      </c>
      <c r="D458">
        <v>0</v>
      </c>
      <c r="E458">
        <v>421</v>
      </c>
      <c r="F458" s="29">
        <f t="shared" si="14"/>
        <v>0</v>
      </c>
      <c r="G458">
        <f>YEAR(electric_vehicle_sales_by_state[[#This Row],[date]])</f>
        <v>2023</v>
      </c>
      <c r="M458" s="34">
        <f t="shared" si="15"/>
        <v>1500000</v>
      </c>
    </row>
    <row r="459" spans="1:13" x14ac:dyDescent="0.3">
      <c r="A459" s="1">
        <v>45261</v>
      </c>
      <c r="B459" t="s">
        <v>18</v>
      </c>
      <c r="C459" t="s">
        <v>7</v>
      </c>
      <c r="D459">
        <v>0</v>
      </c>
      <c r="E459">
        <v>562</v>
      </c>
      <c r="F459" s="29">
        <f t="shared" si="14"/>
        <v>0</v>
      </c>
      <c r="G459">
        <f>YEAR(electric_vehicle_sales_by_state[[#This Row],[date]])</f>
        <v>2023</v>
      </c>
      <c r="M459" s="34">
        <f t="shared" si="15"/>
        <v>85000</v>
      </c>
    </row>
    <row r="460" spans="1:13" x14ac:dyDescent="0.3">
      <c r="A460" s="1">
        <v>45292</v>
      </c>
      <c r="B460" t="s">
        <v>9</v>
      </c>
      <c r="C460" t="s">
        <v>6</v>
      </c>
      <c r="D460">
        <v>0</v>
      </c>
      <c r="E460">
        <v>995</v>
      </c>
      <c r="F460" s="29">
        <f t="shared" si="14"/>
        <v>0</v>
      </c>
      <c r="G460">
        <f>YEAR(electric_vehicle_sales_by_state[[#This Row],[date]])</f>
        <v>2024</v>
      </c>
      <c r="M460" s="34">
        <f t="shared" si="15"/>
        <v>1500000</v>
      </c>
    </row>
    <row r="461" spans="1:13" x14ac:dyDescent="0.3">
      <c r="A461" s="1">
        <v>45292</v>
      </c>
      <c r="B461" t="s">
        <v>18</v>
      </c>
      <c r="C461" t="s">
        <v>6</v>
      </c>
      <c r="D461">
        <v>0</v>
      </c>
      <c r="E461">
        <v>505</v>
      </c>
      <c r="F461" s="29">
        <f t="shared" si="14"/>
        <v>0</v>
      </c>
      <c r="G461">
        <f>YEAR(electric_vehicle_sales_by_state[[#This Row],[date]])</f>
        <v>2024</v>
      </c>
      <c r="M461" s="34">
        <f t="shared" si="15"/>
        <v>1500000</v>
      </c>
    </row>
    <row r="462" spans="1:13" x14ac:dyDescent="0.3">
      <c r="A462" s="1">
        <v>45292</v>
      </c>
      <c r="B462" t="s">
        <v>14</v>
      </c>
      <c r="C462" t="s">
        <v>7</v>
      </c>
      <c r="D462">
        <v>0</v>
      </c>
      <c r="E462">
        <v>141</v>
      </c>
      <c r="F462" s="29">
        <f t="shared" si="14"/>
        <v>0</v>
      </c>
      <c r="G462">
        <f>YEAR(electric_vehicle_sales_by_state[[#This Row],[date]])</f>
        <v>2024</v>
      </c>
      <c r="M462" s="34">
        <f t="shared" si="15"/>
        <v>85000</v>
      </c>
    </row>
    <row r="463" spans="1:13" x14ac:dyDescent="0.3">
      <c r="A463" s="1">
        <v>45292</v>
      </c>
      <c r="B463" t="s">
        <v>29</v>
      </c>
      <c r="C463" t="s">
        <v>7</v>
      </c>
      <c r="D463">
        <v>0</v>
      </c>
      <c r="E463">
        <v>177</v>
      </c>
      <c r="F463" s="29">
        <f t="shared" si="14"/>
        <v>0</v>
      </c>
      <c r="G463">
        <f>YEAR(electric_vehicle_sales_by_state[[#This Row],[date]])</f>
        <v>2024</v>
      </c>
      <c r="M463" s="34">
        <f t="shared" si="15"/>
        <v>85000</v>
      </c>
    </row>
    <row r="464" spans="1:13" x14ac:dyDescent="0.3">
      <c r="A464" s="1">
        <v>45292</v>
      </c>
      <c r="B464" t="s">
        <v>18</v>
      </c>
      <c r="C464" t="s">
        <v>7</v>
      </c>
      <c r="D464">
        <v>0</v>
      </c>
      <c r="E464">
        <v>877</v>
      </c>
      <c r="F464" s="29">
        <f t="shared" si="14"/>
        <v>0</v>
      </c>
      <c r="G464">
        <f>YEAR(electric_vehicle_sales_by_state[[#This Row],[date]])</f>
        <v>2024</v>
      </c>
      <c r="M464" s="34">
        <f t="shared" si="15"/>
        <v>85000</v>
      </c>
    </row>
    <row r="465" spans="1:13" x14ac:dyDescent="0.3">
      <c r="A465" s="1">
        <v>45323</v>
      </c>
      <c r="B465" t="s">
        <v>9</v>
      </c>
      <c r="C465" t="s">
        <v>6</v>
      </c>
      <c r="D465">
        <v>0</v>
      </c>
      <c r="E465">
        <v>1117</v>
      </c>
      <c r="F465" s="29">
        <f t="shared" si="14"/>
        <v>0</v>
      </c>
      <c r="G465">
        <f>YEAR(electric_vehicle_sales_by_state[[#This Row],[date]])</f>
        <v>2024</v>
      </c>
      <c r="M465" s="34">
        <f t="shared" si="15"/>
        <v>1500000</v>
      </c>
    </row>
    <row r="466" spans="1:13" x14ac:dyDescent="0.3">
      <c r="A466" s="1">
        <v>45323</v>
      </c>
      <c r="B466" t="s">
        <v>18</v>
      </c>
      <c r="C466" t="s">
        <v>6</v>
      </c>
      <c r="D466">
        <v>0</v>
      </c>
      <c r="E466">
        <v>763</v>
      </c>
      <c r="F466" s="29">
        <f t="shared" si="14"/>
        <v>0</v>
      </c>
      <c r="G466">
        <f>YEAR(electric_vehicle_sales_by_state[[#This Row],[date]])</f>
        <v>2024</v>
      </c>
      <c r="M466" s="34">
        <f t="shared" si="15"/>
        <v>1500000</v>
      </c>
    </row>
    <row r="467" spans="1:13" x14ac:dyDescent="0.3">
      <c r="A467" s="1">
        <v>45323</v>
      </c>
      <c r="B467" t="s">
        <v>14</v>
      </c>
      <c r="C467" t="s">
        <v>6</v>
      </c>
      <c r="D467">
        <v>0</v>
      </c>
      <c r="E467">
        <v>4</v>
      </c>
      <c r="F467" s="29">
        <f t="shared" si="14"/>
        <v>0</v>
      </c>
      <c r="G467">
        <f>YEAR(electric_vehicle_sales_by_state[[#This Row],[date]])</f>
        <v>2024</v>
      </c>
      <c r="M467" s="34">
        <f t="shared" si="15"/>
        <v>1500000</v>
      </c>
    </row>
    <row r="468" spans="1:13" x14ac:dyDescent="0.3">
      <c r="A468" s="1">
        <v>45323</v>
      </c>
      <c r="B468" t="s">
        <v>17</v>
      </c>
      <c r="C468" t="s">
        <v>7</v>
      </c>
      <c r="D468">
        <v>0</v>
      </c>
      <c r="E468">
        <v>494</v>
      </c>
      <c r="F468" s="29">
        <f t="shared" si="14"/>
        <v>0</v>
      </c>
      <c r="G468">
        <f>YEAR(electric_vehicle_sales_by_state[[#This Row],[date]])</f>
        <v>2024</v>
      </c>
      <c r="M468" s="34">
        <f t="shared" si="15"/>
        <v>85000</v>
      </c>
    </row>
    <row r="469" spans="1:13" x14ac:dyDescent="0.3">
      <c r="A469" s="1">
        <v>45323</v>
      </c>
      <c r="B469" t="s">
        <v>14</v>
      </c>
      <c r="C469" t="s">
        <v>7</v>
      </c>
      <c r="D469">
        <v>0</v>
      </c>
      <c r="E469">
        <v>47</v>
      </c>
      <c r="F469" s="29">
        <f t="shared" si="14"/>
        <v>0</v>
      </c>
      <c r="G469">
        <f>YEAR(electric_vehicle_sales_by_state[[#This Row],[date]])</f>
        <v>2024</v>
      </c>
      <c r="M469" s="34">
        <f t="shared" si="15"/>
        <v>85000</v>
      </c>
    </row>
    <row r="470" spans="1:13" x14ac:dyDescent="0.3">
      <c r="A470" s="1">
        <v>45352</v>
      </c>
      <c r="B470" t="s">
        <v>9</v>
      </c>
      <c r="C470" t="s">
        <v>6</v>
      </c>
      <c r="D470">
        <v>0</v>
      </c>
      <c r="E470">
        <v>1259</v>
      </c>
      <c r="F470" s="29">
        <f t="shared" si="14"/>
        <v>0</v>
      </c>
      <c r="G470">
        <f>YEAR(electric_vehicle_sales_by_state[[#This Row],[date]])</f>
        <v>2024</v>
      </c>
      <c r="M470" s="34">
        <f t="shared" si="15"/>
        <v>1500000</v>
      </c>
    </row>
    <row r="471" spans="1:13" x14ac:dyDescent="0.3">
      <c r="A471" s="1">
        <v>45352</v>
      </c>
      <c r="B471" t="s">
        <v>14</v>
      </c>
      <c r="C471" t="s">
        <v>6</v>
      </c>
      <c r="D471">
        <v>0</v>
      </c>
      <c r="E471">
        <v>11</v>
      </c>
      <c r="F471" s="29">
        <f t="shared" si="14"/>
        <v>0</v>
      </c>
      <c r="G471">
        <f>YEAR(electric_vehicle_sales_by_state[[#This Row],[date]])</f>
        <v>2024</v>
      </c>
      <c r="M471" s="34">
        <f t="shared" si="15"/>
        <v>1500000</v>
      </c>
    </row>
    <row r="472" spans="1:13" x14ac:dyDescent="0.3">
      <c r="A472" s="1">
        <v>45352</v>
      </c>
      <c r="B472" t="s">
        <v>17</v>
      </c>
      <c r="C472" t="s">
        <v>7</v>
      </c>
      <c r="D472">
        <v>0</v>
      </c>
      <c r="E472">
        <v>463</v>
      </c>
      <c r="F472" s="29">
        <f t="shared" si="14"/>
        <v>0</v>
      </c>
      <c r="G472">
        <f>YEAR(electric_vehicle_sales_by_state[[#This Row],[date]])</f>
        <v>2024</v>
      </c>
      <c r="M472" s="34">
        <f t="shared" si="15"/>
        <v>85000</v>
      </c>
    </row>
    <row r="473" spans="1:13" x14ac:dyDescent="0.3">
      <c r="A473" s="1">
        <v>45352</v>
      </c>
      <c r="B473" t="s">
        <v>18</v>
      </c>
      <c r="C473" t="s">
        <v>7</v>
      </c>
      <c r="D473">
        <v>0</v>
      </c>
      <c r="E473">
        <v>1336</v>
      </c>
      <c r="F473" s="29">
        <f t="shared" si="14"/>
        <v>0</v>
      </c>
      <c r="G473">
        <f>YEAR(electric_vehicle_sales_by_state[[#This Row],[date]])</f>
        <v>2024</v>
      </c>
      <c r="M473" s="34">
        <f t="shared" si="15"/>
        <v>85000</v>
      </c>
    </row>
    <row r="474" spans="1:13" x14ac:dyDescent="0.3">
      <c r="A474" s="1">
        <v>45352</v>
      </c>
      <c r="B474" t="s">
        <v>14</v>
      </c>
      <c r="C474" t="s">
        <v>7</v>
      </c>
      <c r="D474">
        <v>0</v>
      </c>
      <c r="E474">
        <v>81</v>
      </c>
      <c r="F474" s="29">
        <f t="shared" si="14"/>
        <v>0</v>
      </c>
      <c r="G474">
        <f>YEAR(electric_vehicle_sales_by_state[[#This Row],[date]])</f>
        <v>2024</v>
      </c>
      <c r="M474" s="34">
        <f t="shared" si="15"/>
        <v>85000</v>
      </c>
    </row>
    <row r="475" spans="1:13" x14ac:dyDescent="0.3">
      <c r="A475" s="1">
        <v>44287</v>
      </c>
      <c r="B475" t="s">
        <v>12</v>
      </c>
      <c r="C475" t="s">
        <v>6</v>
      </c>
      <c r="D475">
        <v>1</v>
      </c>
      <c r="E475">
        <v>657</v>
      </c>
      <c r="F475" s="29">
        <f t="shared" si="14"/>
        <v>1500000</v>
      </c>
      <c r="G475">
        <f>YEAR(electric_vehicle_sales_by_state[[#This Row],[date]])</f>
        <v>2021</v>
      </c>
      <c r="M475" s="34">
        <f t="shared" si="15"/>
        <v>1500000</v>
      </c>
    </row>
    <row r="476" spans="1:13" x14ac:dyDescent="0.3">
      <c r="A476" s="1">
        <v>44287</v>
      </c>
      <c r="B476" t="s">
        <v>28</v>
      </c>
      <c r="C476" t="s">
        <v>7</v>
      </c>
      <c r="D476">
        <v>1</v>
      </c>
      <c r="E476">
        <v>3544</v>
      </c>
      <c r="F476" s="29">
        <f t="shared" si="14"/>
        <v>85000</v>
      </c>
      <c r="G476">
        <f>YEAR(electric_vehicle_sales_by_state[[#This Row],[date]])</f>
        <v>2021</v>
      </c>
      <c r="M476" s="34">
        <f t="shared" si="15"/>
        <v>85000</v>
      </c>
    </row>
    <row r="477" spans="1:13" x14ac:dyDescent="0.3">
      <c r="A477" s="1">
        <v>44287</v>
      </c>
      <c r="B477" t="s">
        <v>16</v>
      </c>
      <c r="C477" t="s">
        <v>7</v>
      </c>
      <c r="D477">
        <v>1</v>
      </c>
      <c r="E477">
        <v>930</v>
      </c>
      <c r="F477" s="29">
        <f t="shared" si="14"/>
        <v>85000</v>
      </c>
      <c r="G477">
        <f>YEAR(electric_vehicle_sales_by_state[[#This Row],[date]])</f>
        <v>2021</v>
      </c>
      <c r="M477" s="34">
        <f t="shared" si="15"/>
        <v>85000</v>
      </c>
    </row>
    <row r="478" spans="1:13" x14ac:dyDescent="0.3">
      <c r="A478" s="1">
        <v>44317</v>
      </c>
      <c r="B478" t="s">
        <v>22</v>
      </c>
      <c r="C478" t="s">
        <v>7</v>
      </c>
      <c r="D478">
        <v>1</v>
      </c>
      <c r="E478">
        <v>413</v>
      </c>
      <c r="F478" s="29">
        <f t="shared" si="14"/>
        <v>85000</v>
      </c>
      <c r="G478">
        <f>YEAR(electric_vehicle_sales_by_state[[#This Row],[date]])</f>
        <v>2021</v>
      </c>
      <c r="M478" s="34">
        <f t="shared" si="15"/>
        <v>85000</v>
      </c>
    </row>
    <row r="479" spans="1:13" x14ac:dyDescent="0.3">
      <c r="A479" s="1">
        <v>44317</v>
      </c>
      <c r="B479" t="s">
        <v>30</v>
      </c>
      <c r="C479" t="s">
        <v>7</v>
      </c>
      <c r="D479">
        <v>1</v>
      </c>
      <c r="E479">
        <v>4373</v>
      </c>
      <c r="F479" s="29">
        <f t="shared" si="14"/>
        <v>85000</v>
      </c>
      <c r="G479">
        <f>YEAR(electric_vehicle_sales_by_state[[#This Row],[date]])</f>
        <v>2021</v>
      </c>
      <c r="M479" s="34">
        <f t="shared" si="15"/>
        <v>85000</v>
      </c>
    </row>
    <row r="480" spans="1:13" x14ac:dyDescent="0.3">
      <c r="A480" s="1">
        <v>44317</v>
      </c>
      <c r="B480" t="s">
        <v>28</v>
      </c>
      <c r="C480" t="s">
        <v>7</v>
      </c>
      <c r="D480">
        <v>1</v>
      </c>
      <c r="E480">
        <v>1503</v>
      </c>
      <c r="F480" s="29">
        <f t="shared" si="14"/>
        <v>85000</v>
      </c>
      <c r="G480">
        <f>YEAR(electric_vehicle_sales_by_state[[#This Row],[date]])</f>
        <v>2021</v>
      </c>
      <c r="M480" s="34">
        <f t="shared" si="15"/>
        <v>85000</v>
      </c>
    </row>
    <row r="481" spans="1:13" x14ac:dyDescent="0.3">
      <c r="A481" s="1">
        <v>44317</v>
      </c>
      <c r="B481" t="s">
        <v>31</v>
      </c>
      <c r="C481" t="s">
        <v>7</v>
      </c>
      <c r="D481">
        <v>1</v>
      </c>
      <c r="E481">
        <v>2290</v>
      </c>
      <c r="F481" s="29">
        <f t="shared" si="14"/>
        <v>85000</v>
      </c>
      <c r="G481">
        <f>YEAR(electric_vehicle_sales_by_state[[#This Row],[date]])</f>
        <v>2021</v>
      </c>
      <c r="M481" s="34">
        <f t="shared" si="15"/>
        <v>85000</v>
      </c>
    </row>
    <row r="482" spans="1:13" x14ac:dyDescent="0.3">
      <c r="A482" s="1">
        <v>44317</v>
      </c>
      <c r="B482" t="s">
        <v>24</v>
      </c>
      <c r="C482" t="s">
        <v>6</v>
      </c>
      <c r="D482">
        <v>1</v>
      </c>
      <c r="E482">
        <v>6302</v>
      </c>
      <c r="F482" s="29">
        <f t="shared" si="14"/>
        <v>1500000</v>
      </c>
      <c r="G482">
        <f>YEAR(electric_vehicle_sales_by_state[[#This Row],[date]])</f>
        <v>2021</v>
      </c>
      <c r="M482" s="34">
        <f t="shared" si="15"/>
        <v>1500000</v>
      </c>
    </row>
    <row r="483" spans="1:13" x14ac:dyDescent="0.3">
      <c r="A483" s="1">
        <v>44317</v>
      </c>
      <c r="B483" t="s">
        <v>16</v>
      </c>
      <c r="C483" t="s">
        <v>7</v>
      </c>
      <c r="D483">
        <v>1</v>
      </c>
      <c r="E483">
        <v>88</v>
      </c>
      <c r="F483" s="29">
        <f t="shared" si="14"/>
        <v>85000</v>
      </c>
      <c r="G483">
        <f>YEAR(electric_vehicle_sales_by_state[[#This Row],[date]])</f>
        <v>2021</v>
      </c>
      <c r="M483" s="34">
        <f t="shared" si="15"/>
        <v>85000</v>
      </c>
    </row>
    <row r="484" spans="1:13" x14ac:dyDescent="0.3">
      <c r="A484" s="1">
        <v>44348</v>
      </c>
      <c r="B484" t="s">
        <v>10</v>
      </c>
      <c r="C484" t="s">
        <v>7</v>
      </c>
      <c r="D484">
        <v>1</v>
      </c>
      <c r="E484">
        <v>3842</v>
      </c>
      <c r="F484" s="29">
        <f t="shared" si="14"/>
        <v>85000</v>
      </c>
      <c r="G484">
        <f>YEAR(electric_vehicle_sales_by_state[[#This Row],[date]])</f>
        <v>2021</v>
      </c>
      <c r="M484" s="34">
        <f t="shared" si="15"/>
        <v>85000</v>
      </c>
    </row>
    <row r="485" spans="1:13" x14ac:dyDescent="0.3">
      <c r="A485" s="1">
        <v>44348</v>
      </c>
      <c r="B485" t="s">
        <v>12</v>
      </c>
      <c r="C485" t="s">
        <v>7</v>
      </c>
      <c r="D485">
        <v>1</v>
      </c>
      <c r="E485">
        <v>234</v>
      </c>
      <c r="F485" s="29">
        <f t="shared" si="14"/>
        <v>85000</v>
      </c>
      <c r="G485">
        <f>YEAR(electric_vehicle_sales_by_state[[#This Row],[date]])</f>
        <v>2021</v>
      </c>
      <c r="M485" s="34">
        <f t="shared" si="15"/>
        <v>85000</v>
      </c>
    </row>
    <row r="486" spans="1:13" x14ac:dyDescent="0.3">
      <c r="A486" s="1">
        <v>44348</v>
      </c>
      <c r="B486" t="s">
        <v>28</v>
      </c>
      <c r="C486" t="s">
        <v>7</v>
      </c>
      <c r="D486">
        <v>1</v>
      </c>
      <c r="E486">
        <v>3193</v>
      </c>
      <c r="F486" s="29">
        <f t="shared" si="14"/>
        <v>85000</v>
      </c>
      <c r="G486">
        <f>YEAR(electric_vehicle_sales_by_state[[#This Row],[date]])</f>
        <v>2021</v>
      </c>
      <c r="M486" s="34">
        <f t="shared" si="15"/>
        <v>85000</v>
      </c>
    </row>
    <row r="487" spans="1:13" x14ac:dyDescent="0.3">
      <c r="A487" s="1">
        <v>44348</v>
      </c>
      <c r="B487" t="s">
        <v>13</v>
      </c>
      <c r="C487" t="s">
        <v>7</v>
      </c>
      <c r="D487">
        <v>1</v>
      </c>
      <c r="E487">
        <v>4469</v>
      </c>
      <c r="F487" s="29">
        <f t="shared" si="14"/>
        <v>85000</v>
      </c>
      <c r="G487">
        <f>YEAR(electric_vehicle_sales_by_state[[#This Row],[date]])</f>
        <v>2021</v>
      </c>
      <c r="M487" s="34">
        <f t="shared" si="15"/>
        <v>85000</v>
      </c>
    </row>
    <row r="488" spans="1:13" x14ac:dyDescent="0.3">
      <c r="A488" s="1">
        <v>44348</v>
      </c>
      <c r="B488" t="s">
        <v>20</v>
      </c>
      <c r="C488" t="s">
        <v>6</v>
      </c>
      <c r="D488">
        <v>1</v>
      </c>
      <c r="E488">
        <v>1523</v>
      </c>
      <c r="F488" s="29">
        <f t="shared" si="14"/>
        <v>1500000</v>
      </c>
      <c r="G488">
        <f>YEAR(electric_vehicle_sales_by_state[[#This Row],[date]])</f>
        <v>2021</v>
      </c>
      <c r="M488" s="34">
        <f t="shared" si="15"/>
        <v>1500000</v>
      </c>
    </row>
    <row r="489" spans="1:13" x14ac:dyDescent="0.3">
      <c r="A489" s="1">
        <v>44378</v>
      </c>
      <c r="B489" t="s">
        <v>13</v>
      </c>
      <c r="C489" t="s">
        <v>7</v>
      </c>
      <c r="D489">
        <v>1</v>
      </c>
      <c r="E489">
        <v>5336</v>
      </c>
      <c r="F489" s="29">
        <f t="shared" si="14"/>
        <v>85000</v>
      </c>
      <c r="G489">
        <f>YEAR(electric_vehicle_sales_by_state[[#This Row],[date]])</f>
        <v>2021</v>
      </c>
      <c r="M489" s="34">
        <f t="shared" si="15"/>
        <v>85000</v>
      </c>
    </row>
    <row r="490" spans="1:13" x14ac:dyDescent="0.3">
      <c r="A490" s="1">
        <v>44378</v>
      </c>
      <c r="B490" t="s">
        <v>16</v>
      </c>
      <c r="C490" t="s">
        <v>7</v>
      </c>
      <c r="D490">
        <v>1</v>
      </c>
      <c r="E490">
        <v>759</v>
      </c>
      <c r="F490" s="29">
        <f t="shared" si="14"/>
        <v>85000</v>
      </c>
      <c r="G490">
        <f>YEAR(electric_vehicle_sales_by_state[[#This Row],[date]])</f>
        <v>2021</v>
      </c>
      <c r="M490" s="34">
        <f t="shared" si="15"/>
        <v>85000</v>
      </c>
    </row>
    <row r="491" spans="1:13" x14ac:dyDescent="0.3">
      <c r="A491" s="1">
        <v>44409</v>
      </c>
      <c r="B491" t="s">
        <v>8</v>
      </c>
      <c r="C491" t="s">
        <v>7</v>
      </c>
      <c r="D491">
        <v>1</v>
      </c>
      <c r="E491">
        <v>110</v>
      </c>
      <c r="F491" s="29">
        <f t="shared" si="14"/>
        <v>85000</v>
      </c>
      <c r="G491">
        <f>YEAR(electric_vehicle_sales_by_state[[#This Row],[date]])</f>
        <v>2021</v>
      </c>
      <c r="M491" s="34">
        <f t="shared" si="15"/>
        <v>85000</v>
      </c>
    </row>
    <row r="492" spans="1:13" x14ac:dyDescent="0.3">
      <c r="A492" s="1">
        <v>44409</v>
      </c>
      <c r="B492" t="s">
        <v>19</v>
      </c>
      <c r="C492" t="s">
        <v>7</v>
      </c>
      <c r="D492">
        <v>1</v>
      </c>
      <c r="E492">
        <v>837</v>
      </c>
      <c r="F492" s="29">
        <f t="shared" si="14"/>
        <v>85000</v>
      </c>
      <c r="G492">
        <f>YEAR(electric_vehicle_sales_by_state[[#This Row],[date]])</f>
        <v>2021</v>
      </c>
      <c r="M492" s="34">
        <f t="shared" si="15"/>
        <v>85000</v>
      </c>
    </row>
    <row r="493" spans="1:13" x14ac:dyDescent="0.3">
      <c r="A493" s="1">
        <v>44440</v>
      </c>
      <c r="B493" t="s">
        <v>12</v>
      </c>
      <c r="C493" t="s">
        <v>6</v>
      </c>
      <c r="D493">
        <v>1</v>
      </c>
      <c r="E493">
        <v>666</v>
      </c>
      <c r="F493" s="29">
        <f t="shared" si="14"/>
        <v>1500000</v>
      </c>
      <c r="G493">
        <f>YEAR(electric_vehicle_sales_by_state[[#This Row],[date]])</f>
        <v>2021</v>
      </c>
      <c r="M493" s="34">
        <f t="shared" si="15"/>
        <v>1500000</v>
      </c>
    </row>
    <row r="494" spans="1:13" x14ac:dyDescent="0.3">
      <c r="A494" s="1">
        <v>44440</v>
      </c>
      <c r="B494" t="s">
        <v>28</v>
      </c>
      <c r="C494" t="s">
        <v>7</v>
      </c>
      <c r="D494">
        <v>1</v>
      </c>
      <c r="E494">
        <v>3379</v>
      </c>
      <c r="F494" s="29">
        <f t="shared" si="14"/>
        <v>85000</v>
      </c>
      <c r="G494">
        <f>YEAR(electric_vehicle_sales_by_state[[#This Row],[date]])</f>
        <v>2021</v>
      </c>
      <c r="M494" s="34">
        <f t="shared" si="15"/>
        <v>85000</v>
      </c>
    </row>
    <row r="495" spans="1:13" x14ac:dyDescent="0.3">
      <c r="A495" s="1">
        <v>44440</v>
      </c>
      <c r="B495" t="s">
        <v>13</v>
      </c>
      <c r="C495" t="s">
        <v>7</v>
      </c>
      <c r="D495">
        <v>1</v>
      </c>
      <c r="E495">
        <v>3773</v>
      </c>
      <c r="F495" s="29">
        <f t="shared" si="14"/>
        <v>85000</v>
      </c>
      <c r="G495">
        <f>YEAR(electric_vehicle_sales_by_state[[#This Row],[date]])</f>
        <v>2021</v>
      </c>
      <c r="M495" s="34">
        <f t="shared" si="15"/>
        <v>85000</v>
      </c>
    </row>
    <row r="496" spans="1:13" x14ac:dyDescent="0.3">
      <c r="A496" s="1">
        <v>44440</v>
      </c>
      <c r="B496" t="s">
        <v>18</v>
      </c>
      <c r="C496" t="s">
        <v>6</v>
      </c>
      <c r="D496">
        <v>1</v>
      </c>
      <c r="E496">
        <v>578</v>
      </c>
      <c r="F496" s="29">
        <f t="shared" si="14"/>
        <v>1500000</v>
      </c>
      <c r="G496">
        <f>YEAR(electric_vehicle_sales_by_state[[#This Row],[date]])</f>
        <v>2021</v>
      </c>
      <c r="M496" s="34">
        <f t="shared" si="15"/>
        <v>1500000</v>
      </c>
    </row>
    <row r="497" spans="1:13" x14ac:dyDescent="0.3">
      <c r="A497" s="1">
        <v>44470</v>
      </c>
      <c r="B497" t="s">
        <v>8</v>
      </c>
      <c r="C497" t="s">
        <v>7</v>
      </c>
      <c r="D497">
        <v>1</v>
      </c>
      <c r="E497">
        <v>70</v>
      </c>
      <c r="F497" s="29">
        <f t="shared" si="14"/>
        <v>85000</v>
      </c>
      <c r="G497">
        <f>YEAR(electric_vehicle_sales_by_state[[#This Row],[date]])</f>
        <v>2021</v>
      </c>
      <c r="M497" s="34">
        <f t="shared" si="15"/>
        <v>85000</v>
      </c>
    </row>
    <row r="498" spans="1:13" x14ac:dyDescent="0.3">
      <c r="A498" s="1">
        <v>44470</v>
      </c>
      <c r="B498" t="s">
        <v>12</v>
      </c>
      <c r="C498" t="s">
        <v>6</v>
      </c>
      <c r="D498">
        <v>1</v>
      </c>
      <c r="E498">
        <v>628</v>
      </c>
      <c r="F498" s="29">
        <f t="shared" si="14"/>
        <v>1500000</v>
      </c>
      <c r="G498">
        <f>YEAR(electric_vehicle_sales_by_state[[#This Row],[date]])</f>
        <v>2021</v>
      </c>
      <c r="M498" s="34">
        <f t="shared" si="15"/>
        <v>1500000</v>
      </c>
    </row>
    <row r="499" spans="1:13" x14ac:dyDescent="0.3">
      <c r="A499" s="1">
        <v>44470</v>
      </c>
      <c r="B499" t="s">
        <v>12</v>
      </c>
      <c r="C499" t="s">
        <v>7</v>
      </c>
      <c r="D499">
        <v>1</v>
      </c>
      <c r="E499">
        <v>333</v>
      </c>
      <c r="F499" s="29">
        <f t="shared" si="14"/>
        <v>85000</v>
      </c>
      <c r="G499">
        <f>YEAR(electric_vehicle_sales_by_state[[#This Row],[date]])</f>
        <v>2021</v>
      </c>
      <c r="M499" s="34">
        <f t="shared" si="15"/>
        <v>85000</v>
      </c>
    </row>
    <row r="500" spans="1:13" x14ac:dyDescent="0.3">
      <c r="A500" s="1">
        <v>44470</v>
      </c>
      <c r="B500" t="s">
        <v>28</v>
      </c>
      <c r="C500" t="s">
        <v>7</v>
      </c>
      <c r="D500">
        <v>1</v>
      </c>
      <c r="E500">
        <v>3201</v>
      </c>
      <c r="F500" s="29">
        <f t="shared" si="14"/>
        <v>85000</v>
      </c>
      <c r="G500">
        <f>YEAR(electric_vehicle_sales_by_state[[#This Row],[date]])</f>
        <v>2021</v>
      </c>
      <c r="M500" s="34">
        <f t="shared" si="15"/>
        <v>85000</v>
      </c>
    </row>
    <row r="501" spans="1:13" x14ac:dyDescent="0.3">
      <c r="A501" s="1">
        <v>44501</v>
      </c>
      <c r="B501" t="s">
        <v>12</v>
      </c>
      <c r="C501" t="s">
        <v>6</v>
      </c>
      <c r="D501">
        <v>1</v>
      </c>
      <c r="E501">
        <v>938</v>
      </c>
      <c r="F501" s="29">
        <f t="shared" si="14"/>
        <v>1500000</v>
      </c>
      <c r="G501">
        <f>YEAR(electric_vehicle_sales_by_state[[#This Row],[date]])</f>
        <v>2021</v>
      </c>
      <c r="M501" s="34">
        <f t="shared" si="15"/>
        <v>1500000</v>
      </c>
    </row>
    <row r="502" spans="1:13" x14ac:dyDescent="0.3">
      <c r="A502" s="1">
        <v>44501</v>
      </c>
      <c r="B502" t="s">
        <v>19</v>
      </c>
      <c r="C502" t="s">
        <v>7</v>
      </c>
      <c r="D502">
        <v>1</v>
      </c>
      <c r="E502">
        <v>532</v>
      </c>
      <c r="F502" s="29">
        <f t="shared" si="14"/>
        <v>85000</v>
      </c>
      <c r="G502">
        <f>YEAR(electric_vehicle_sales_by_state[[#This Row],[date]])</f>
        <v>2021</v>
      </c>
      <c r="M502" s="34">
        <f t="shared" si="15"/>
        <v>85000</v>
      </c>
    </row>
    <row r="503" spans="1:13" x14ac:dyDescent="0.3">
      <c r="A503" s="1">
        <v>44531</v>
      </c>
      <c r="B503" t="s">
        <v>8</v>
      </c>
      <c r="C503" t="s">
        <v>7</v>
      </c>
      <c r="D503">
        <v>1</v>
      </c>
      <c r="E503">
        <v>122</v>
      </c>
      <c r="F503" s="29">
        <f t="shared" si="14"/>
        <v>85000</v>
      </c>
      <c r="G503">
        <f>YEAR(electric_vehicle_sales_by_state[[#This Row],[date]])</f>
        <v>2021</v>
      </c>
      <c r="M503" s="34">
        <f t="shared" si="15"/>
        <v>85000</v>
      </c>
    </row>
    <row r="504" spans="1:13" x14ac:dyDescent="0.3">
      <c r="A504" s="1">
        <v>44531</v>
      </c>
      <c r="B504" t="s">
        <v>12</v>
      </c>
      <c r="C504" t="s">
        <v>7</v>
      </c>
      <c r="D504">
        <v>1</v>
      </c>
      <c r="E504">
        <v>336</v>
      </c>
      <c r="F504" s="29">
        <f t="shared" si="14"/>
        <v>85000</v>
      </c>
      <c r="G504">
        <f>YEAR(electric_vehicle_sales_by_state[[#This Row],[date]])</f>
        <v>2021</v>
      </c>
      <c r="M504" s="34">
        <f t="shared" si="15"/>
        <v>85000</v>
      </c>
    </row>
    <row r="505" spans="1:13" x14ac:dyDescent="0.3">
      <c r="A505" s="1">
        <v>44531</v>
      </c>
      <c r="B505" t="s">
        <v>28</v>
      </c>
      <c r="C505" t="s">
        <v>7</v>
      </c>
      <c r="D505">
        <v>1</v>
      </c>
      <c r="E505">
        <v>4105</v>
      </c>
      <c r="F505" s="29">
        <f t="shared" si="14"/>
        <v>85000</v>
      </c>
      <c r="G505">
        <f>YEAR(electric_vehicle_sales_by_state[[#This Row],[date]])</f>
        <v>2021</v>
      </c>
      <c r="M505" s="34">
        <f t="shared" si="15"/>
        <v>85000</v>
      </c>
    </row>
    <row r="506" spans="1:13" x14ac:dyDescent="0.3">
      <c r="A506" s="1">
        <v>44531</v>
      </c>
      <c r="B506" t="s">
        <v>20</v>
      </c>
      <c r="C506" t="s">
        <v>6</v>
      </c>
      <c r="D506">
        <v>1</v>
      </c>
      <c r="E506">
        <v>3579</v>
      </c>
      <c r="F506" s="29">
        <f t="shared" si="14"/>
        <v>1500000</v>
      </c>
      <c r="G506">
        <f>YEAR(electric_vehicle_sales_by_state[[#This Row],[date]])</f>
        <v>2021</v>
      </c>
      <c r="M506" s="34">
        <f t="shared" si="15"/>
        <v>1500000</v>
      </c>
    </row>
    <row r="507" spans="1:13" x14ac:dyDescent="0.3">
      <c r="A507" s="1">
        <v>44593</v>
      </c>
      <c r="B507" t="s">
        <v>12</v>
      </c>
      <c r="C507" t="s">
        <v>7</v>
      </c>
      <c r="D507">
        <v>1</v>
      </c>
      <c r="E507">
        <v>354</v>
      </c>
      <c r="F507" s="29">
        <f t="shared" si="14"/>
        <v>85000</v>
      </c>
      <c r="G507">
        <f>YEAR(electric_vehicle_sales_by_state[[#This Row],[date]])</f>
        <v>2022</v>
      </c>
      <c r="M507" s="34">
        <f t="shared" si="15"/>
        <v>85000</v>
      </c>
    </row>
    <row r="508" spans="1:13" x14ac:dyDescent="0.3">
      <c r="A508" s="1">
        <v>44593</v>
      </c>
      <c r="B508" t="s">
        <v>16</v>
      </c>
      <c r="C508" t="s">
        <v>7</v>
      </c>
      <c r="D508">
        <v>1</v>
      </c>
      <c r="E508">
        <v>917</v>
      </c>
      <c r="F508" s="29">
        <f t="shared" si="14"/>
        <v>85000</v>
      </c>
      <c r="G508">
        <f>YEAR(electric_vehicle_sales_by_state[[#This Row],[date]])</f>
        <v>2022</v>
      </c>
      <c r="M508" s="34">
        <f t="shared" si="15"/>
        <v>85000</v>
      </c>
    </row>
    <row r="509" spans="1:13" x14ac:dyDescent="0.3">
      <c r="A509" s="1">
        <v>44621</v>
      </c>
      <c r="B509" t="s">
        <v>12</v>
      </c>
      <c r="C509" t="s">
        <v>7</v>
      </c>
      <c r="D509">
        <v>1</v>
      </c>
      <c r="E509">
        <v>355</v>
      </c>
      <c r="F509" s="29">
        <f t="shared" si="14"/>
        <v>85000</v>
      </c>
      <c r="G509">
        <f>YEAR(electric_vehicle_sales_by_state[[#This Row],[date]])</f>
        <v>2022</v>
      </c>
      <c r="M509" s="34">
        <f t="shared" si="15"/>
        <v>85000</v>
      </c>
    </row>
    <row r="510" spans="1:13" x14ac:dyDescent="0.3">
      <c r="A510" s="1">
        <v>44652</v>
      </c>
      <c r="B510" t="s">
        <v>8</v>
      </c>
      <c r="C510" t="s">
        <v>7</v>
      </c>
      <c r="D510">
        <v>1</v>
      </c>
      <c r="E510">
        <v>147</v>
      </c>
      <c r="F510" s="29">
        <f t="shared" si="14"/>
        <v>85000</v>
      </c>
      <c r="G510">
        <f>YEAR(electric_vehicle_sales_by_state[[#This Row],[date]])</f>
        <v>2022</v>
      </c>
      <c r="M510" s="34">
        <f t="shared" si="15"/>
        <v>85000</v>
      </c>
    </row>
    <row r="511" spans="1:13" x14ac:dyDescent="0.3">
      <c r="A511" s="1">
        <v>44652</v>
      </c>
      <c r="B511" t="s">
        <v>12</v>
      </c>
      <c r="C511" t="s">
        <v>7</v>
      </c>
      <c r="D511">
        <v>1</v>
      </c>
      <c r="E511">
        <v>431</v>
      </c>
      <c r="F511" s="29">
        <f t="shared" si="14"/>
        <v>85000</v>
      </c>
      <c r="G511">
        <f>YEAR(electric_vehicle_sales_by_state[[#This Row],[date]])</f>
        <v>2022</v>
      </c>
      <c r="M511" s="34">
        <f t="shared" si="15"/>
        <v>85000</v>
      </c>
    </row>
    <row r="512" spans="1:13" x14ac:dyDescent="0.3">
      <c r="A512" s="1">
        <v>44652</v>
      </c>
      <c r="B512" t="s">
        <v>15</v>
      </c>
      <c r="C512" t="s">
        <v>6</v>
      </c>
      <c r="D512">
        <v>1</v>
      </c>
      <c r="E512">
        <v>1246</v>
      </c>
      <c r="F512" s="29">
        <f t="shared" si="14"/>
        <v>1500000</v>
      </c>
      <c r="G512">
        <f>YEAR(electric_vehicle_sales_by_state[[#This Row],[date]])</f>
        <v>2022</v>
      </c>
      <c r="M512" s="34">
        <f t="shared" si="15"/>
        <v>1500000</v>
      </c>
    </row>
    <row r="513" spans="1:13" x14ac:dyDescent="0.3">
      <c r="A513" s="1">
        <v>44652</v>
      </c>
      <c r="B513" t="s">
        <v>15</v>
      </c>
      <c r="C513" t="s">
        <v>7</v>
      </c>
      <c r="D513">
        <v>1</v>
      </c>
      <c r="E513">
        <v>813</v>
      </c>
      <c r="F513" s="29">
        <f t="shared" si="14"/>
        <v>85000</v>
      </c>
      <c r="G513">
        <f>YEAR(electric_vehicle_sales_by_state[[#This Row],[date]])</f>
        <v>2022</v>
      </c>
      <c r="M513" s="34">
        <f t="shared" si="15"/>
        <v>85000</v>
      </c>
    </row>
    <row r="514" spans="1:13" x14ac:dyDescent="0.3">
      <c r="A514" s="1">
        <v>44652</v>
      </c>
      <c r="B514" t="s">
        <v>16</v>
      </c>
      <c r="C514" t="s">
        <v>7</v>
      </c>
      <c r="D514">
        <v>1</v>
      </c>
      <c r="E514">
        <v>860</v>
      </c>
      <c r="F514" s="29">
        <f t="shared" ref="F514:F577" si="16">D514*M514</f>
        <v>85000</v>
      </c>
      <c r="G514">
        <f>YEAR(electric_vehicle_sales_by_state[[#This Row],[date]])</f>
        <v>2022</v>
      </c>
      <c r="M514" s="34">
        <f t="shared" si="15"/>
        <v>85000</v>
      </c>
    </row>
    <row r="515" spans="1:13" x14ac:dyDescent="0.3">
      <c r="A515" s="1">
        <v>44682</v>
      </c>
      <c r="B515" t="s">
        <v>12</v>
      </c>
      <c r="C515" t="s">
        <v>7</v>
      </c>
      <c r="D515">
        <v>1</v>
      </c>
      <c r="E515">
        <v>374</v>
      </c>
      <c r="F515" s="29">
        <f t="shared" si="16"/>
        <v>85000</v>
      </c>
      <c r="G515">
        <f>YEAR(electric_vehicle_sales_by_state[[#This Row],[date]])</f>
        <v>2022</v>
      </c>
      <c r="M515" s="34">
        <f t="shared" ref="M515:M578" si="17">IF(C515 = "4-Wheelers",85000,1500000)</f>
        <v>85000</v>
      </c>
    </row>
    <row r="516" spans="1:13" x14ac:dyDescent="0.3">
      <c r="A516" s="1">
        <v>44682</v>
      </c>
      <c r="B516" t="s">
        <v>17</v>
      </c>
      <c r="C516" t="s">
        <v>6</v>
      </c>
      <c r="D516">
        <v>1</v>
      </c>
      <c r="E516">
        <v>1638</v>
      </c>
      <c r="F516" s="29">
        <f t="shared" si="16"/>
        <v>1500000</v>
      </c>
      <c r="G516">
        <f>YEAR(electric_vehicle_sales_by_state[[#This Row],[date]])</f>
        <v>2022</v>
      </c>
      <c r="M516" s="34">
        <f t="shared" si="17"/>
        <v>1500000</v>
      </c>
    </row>
    <row r="517" spans="1:13" x14ac:dyDescent="0.3">
      <c r="A517" s="1">
        <v>44682</v>
      </c>
      <c r="B517" t="s">
        <v>18</v>
      </c>
      <c r="C517" t="s">
        <v>6</v>
      </c>
      <c r="D517">
        <v>1</v>
      </c>
      <c r="E517">
        <v>514</v>
      </c>
      <c r="F517" s="29">
        <f t="shared" si="16"/>
        <v>1500000</v>
      </c>
      <c r="G517">
        <f>YEAR(electric_vehicle_sales_by_state[[#This Row],[date]])</f>
        <v>2022</v>
      </c>
      <c r="M517" s="34">
        <f t="shared" si="17"/>
        <v>1500000</v>
      </c>
    </row>
    <row r="518" spans="1:13" x14ac:dyDescent="0.3">
      <c r="A518" s="1">
        <v>44713</v>
      </c>
      <c r="B518" t="s">
        <v>12</v>
      </c>
      <c r="C518" t="s">
        <v>6</v>
      </c>
      <c r="D518">
        <v>1</v>
      </c>
      <c r="E518">
        <v>767</v>
      </c>
      <c r="F518" s="29">
        <f t="shared" si="16"/>
        <v>1500000</v>
      </c>
      <c r="G518">
        <f>YEAR(electric_vehicle_sales_by_state[[#This Row],[date]])</f>
        <v>2022</v>
      </c>
      <c r="M518" s="34">
        <f t="shared" si="17"/>
        <v>1500000</v>
      </c>
    </row>
    <row r="519" spans="1:13" x14ac:dyDescent="0.3">
      <c r="A519" s="1">
        <v>44713</v>
      </c>
      <c r="B519" t="s">
        <v>16</v>
      </c>
      <c r="C519" t="s">
        <v>7</v>
      </c>
      <c r="D519">
        <v>1</v>
      </c>
      <c r="E519">
        <v>1087</v>
      </c>
      <c r="F519" s="29">
        <f t="shared" si="16"/>
        <v>85000</v>
      </c>
      <c r="G519">
        <f>YEAR(electric_vehicle_sales_by_state[[#This Row],[date]])</f>
        <v>2022</v>
      </c>
      <c r="M519" s="34">
        <f t="shared" si="17"/>
        <v>85000</v>
      </c>
    </row>
    <row r="520" spans="1:13" x14ac:dyDescent="0.3">
      <c r="A520" s="1">
        <v>44743</v>
      </c>
      <c r="B520" t="s">
        <v>9</v>
      </c>
      <c r="C520" t="s">
        <v>7</v>
      </c>
      <c r="D520">
        <v>1</v>
      </c>
      <c r="E520">
        <v>947</v>
      </c>
      <c r="F520" s="29">
        <f t="shared" si="16"/>
        <v>85000</v>
      </c>
      <c r="G520">
        <f>YEAR(electric_vehicle_sales_by_state[[#This Row],[date]])</f>
        <v>2022</v>
      </c>
      <c r="M520" s="34">
        <f t="shared" si="17"/>
        <v>85000</v>
      </c>
    </row>
    <row r="521" spans="1:13" x14ac:dyDescent="0.3">
      <c r="A521" s="1">
        <v>44743</v>
      </c>
      <c r="B521" t="s">
        <v>14</v>
      </c>
      <c r="C521" t="s">
        <v>7</v>
      </c>
      <c r="D521">
        <v>1</v>
      </c>
      <c r="E521">
        <v>285</v>
      </c>
      <c r="F521" s="29">
        <f t="shared" si="16"/>
        <v>85000</v>
      </c>
      <c r="G521">
        <f>YEAR(electric_vehicle_sales_by_state[[#This Row],[date]])</f>
        <v>2022</v>
      </c>
      <c r="M521" s="34">
        <f t="shared" si="17"/>
        <v>85000</v>
      </c>
    </row>
    <row r="522" spans="1:13" x14ac:dyDescent="0.3">
      <c r="A522" s="1">
        <v>44743</v>
      </c>
      <c r="B522" t="s">
        <v>17</v>
      </c>
      <c r="C522" t="s">
        <v>6</v>
      </c>
      <c r="D522">
        <v>1</v>
      </c>
      <c r="E522">
        <v>1427</v>
      </c>
      <c r="F522" s="29">
        <f t="shared" si="16"/>
        <v>1500000</v>
      </c>
      <c r="G522">
        <f>YEAR(electric_vehicle_sales_by_state[[#This Row],[date]])</f>
        <v>2022</v>
      </c>
      <c r="M522" s="34">
        <f t="shared" si="17"/>
        <v>1500000</v>
      </c>
    </row>
    <row r="523" spans="1:13" x14ac:dyDescent="0.3">
      <c r="A523" s="1">
        <v>44774</v>
      </c>
      <c r="B523" t="s">
        <v>12</v>
      </c>
      <c r="C523" t="s">
        <v>7</v>
      </c>
      <c r="D523">
        <v>1</v>
      </c>
      <c r="E523">
        <v>303</v>
      </c>
      <c r="F523" s="29">
        <f t="shared" si="16"/>
        <v>85000</v>
      </c>
      <c r="G523">
        <f>YEAR(electric_vehicle_sales_by_state[[#This Row],[date]])</f>
        <v>2022</v>
      </c>
      <c r="M523" s="34">
        <f t="shared" si="17"/>
        <v>85000</v>
      </c>
    </row>
    <row r="524" spans="1:13" x14ac:dyDescent="0.3">
      <c r="A524" s="1">
        <v>44805</v>
      </c>
      <c r="B524" t="s">
        <v>12</v>
      </c>
      <c r="C524" t="s">
        <v>7</v>
      </c>
      <c r="D524">
        <v>1</v>
      </c>
      <c r="E524">
        <v>390</v>
      </c>
      <c r="F524" s="29">
        <f t="shared" si="16"/>
        <v>85000</v>
      </c>
      <c r="G524">
        <f>YEAR(electric_vehicle_sales_by_state[[#This Row],[date]])</f>
        <v>2022</v>
      </c>
      <c r="M524" s="34">
        <f t="shared" si="17"/>
        <v>85000</v>
      </c>
    </row>
    <row r="525" spans="1:13" x14ac:dyDescent="0.3">
      <c r="A525" s="1">
        <v>44805</v>
      </c>
      <c r="B525" t="s">
        <v>15</v>
      </c>
      <c r="C525" t="s">
        <v>6</v>
      </c>
      <c r="D525">
        <v>1</v>
      </c>
      <c r="E525">
        <v>2473</v>
      </c>
      <c r="F525" s="29">
        <f t="shared" si="16"/>
        <v>1500000</v>
      </c>
      <c r="G525">
        <f>YEAR(electric_vehicle_sales_by_state[[#This Row],[date]])</f>
        <v>2022</v>
      </c>
      <c r="M525" s="34">
        <f t="shared" si="17"/>
        <v>1500000</v>
      </c>
    </row>
    <row r="526" spans="1:13" x14ac:dyDescent="0.3">
      <c r="A526" s="1">
        <v>44805</v>
      </c>
      <c r="B526" t="s">
        <v>16</v>
      </c>
      <c r="C526" t="s">
        <v>6</v>
      </c>
      <c r="D526">
        <v>1</v>
      </c>
      <c r="E526">
        <v>1719</v>
      </c>
      <c r="F526" s="29">
        <f t="shared" si="16"/>
        <v>1500000</v>
      </c>
      <c r="G526">
        <f>YEAR(electric_vehicle_sales_by_state[[#This Row],[date]])</f>
        <v>2022</v>
      </c>
      <c r="M526" s="34">
        <f t="shared" si="17"/>
        <v>1500000</v>
      </c>
    </row>
    <row r="527" spans="1:13" x14ac:dyDescent="0.3">
      <c r="A527" s="1">
        <v>44835</v>
      </c>
      <c r="B527" t="s">
        <v>16</v>
      </c>
      <c r="C527" t="s">
        <v>7</v>
      </c>
      <c r="D527">
        <v>1</v>
      </c>
      <c r="E527">
        <v>1188</v>
      </c>
      <c r="F527" s="29">
        <f t="shared" si="16"/>
        <v>85000</v>
      </c>
      <c r="G527">
        <f>YEAR(electric_vehicle_sales_by_state[[#This Row],[date]])</f>
        <v>2022</v>
      </c>
      <c r="M527" s="34">
        <f t="shared" si="17"/>
        <v>85000</v>
      </c>
    </row>
    <row r="528" spans="1:13" x14ac:dyDescent="0.3">
      <c r="A528" s="1">
        <v>44866</v>
      </c>
      <c r="B528" t="s">
        <v>8</v>
      </c>
      <c r="C528" t="s">
        <v>7</v>
      </c>
      <c r="D528">
        <v>1</v>
      </c>
      <c r="E528">
        <v>159</v>
      </c>
      <c r="F528" s="29">
        <f t="shared" si="16"/>
        <v>85000</v>
      </c>
      <c r="G528">
        <f>YEAR(electric_vehicle_sales_by_state[[#This Row],[date]])</f>
        <v>2022</v>
      </c>
      <c r="M528" s="34">
        <f t="shared" si="17"/>
        <v>85000</v>
      </c>
    </row>
    <row r="529" spans="1:13" x14ac:dyDescent="0.3">
      <c r="A529" s="1">
        <v>44896</v>
      </c>
      <c r="B529" t="s">
        <v>9</v>
      </c>
      <c r="C529" t="s">
        <v>6</v>
      </c>
      <c r="D529">
        <v>1</v>
      </c>
      <c r="E529">
        <v>925</v>
      </c>
      <c r="F529" s="29">
        <f t="shared" si="16"/>
        <v>1500000</v>
      </c>
      <c r="G529">
        <f>YEAR(electric_vehicle_sales_by_state[[#This Row],[date]])</f>
        <v>2022</v>
      </c>
      <c r="M529" s="34">
        <f t="shared" si="17"/>
        <v>1500000</v>
      </c>
    </row>
    <row r="530" spans="1:13" x14ac:dyDescent="0.3">
      <c r="A530" s="1">
        <v>44896</v>
      </c>
      <c r="B530" t="s">
        <v>16</v>
      </c>
      <c r="C530" t="s">
        <v>6</v>
      </c>
      <c r="D530">
        <v>1</v>
      </c>
      <c r="E530">
        <v>1180</v>
      </c>
      <c r="F530" s="29">
        <f t="shared" si="16"/>
        <v>1500000</v>
      </c>
      <c r="G530">
        <f>YEAR(electric_vehicle_sales_by_state[[#This Row],[date]])</f>
        <v>2022</v>
      </c>
      <c r="M530" s="34">
        <f t="shared" si="17"/>
        <v>1500000</v>
      </c>
    </row>
    <row r="531" spans="1:13" x14ac:dyDescent="0.3">
      <c r="A531" s="1">
        <v>44896</v>
      </c>
      <c r="B531" t="s">
        <v>26</v>
      </c>
      <c r="C531" t="s">
        <v>7</v>
      </c>
      <c r="D531">
        <v>1</v>
      </c>
      <c r="E531">
        <v>13085</v>
      </c>
      <c r="F531" s="29">
        <f t="shared" si="16"/>
        <v>85000</v>
      </c>
      <c r="G531">
        <f>YEAR(electric_vehicle_sales_by_state[[#This Row],[date]])</f>
        <v>2022</v>
      </c>
      <c r="M531" s="34">
        <f t="shared" si="17"/>
        <v>85000</v>
      </c>
    </row>
    <row r="532" spans="1:13" x14ac:dyDescent="0.3">
      <c r="A532" s="1">
        <v>44927</v>
      </c>
      <c r="B532" t="s">
        <v>12</v>
      </c>
      <c r="C532" t="s">
        <v>7</v>
      </c>
      <c r="D532">
        <v>1</v>
      </c>
      <c r="E532">
        <v>360</v>
      </c>
      <c r="F532" s="29">
        <f t="shared" si="16"/>
        <v>85000</v>
      </c>
      <c r="G532">
        <f>YEAR(electric_vehicle_sales_by_state[[#This Row],[date]])</f>
        <v>2023</v>
      </c>
      <c r="M532" s="34">
        <f t="shared" si="17"/>
        <v>85000</v>
      </c>
    </row>
    <row r="533" spans="1:13" x14ac:dyDescent="0.3">
      <c r="A533" s="1">
        <v>44927</v>
      </c>
      <c r="B533" t="s">
        <v>14</v>
      </c>
      <c r="C533" t="s">
        <v>6</v>
      </c>
      <c r="D533">
        <v>1</v>
      </c>
      <c r="E533">
        <v>20</v>
      </c>
      <c r="F533" s="29">
        <f t="shared" si="16"/>
        <v>1500000</v>
      </c>
      <c r="G533">
        <f>YEAR(electric_vehicle_sales_by_state[[#This Row],[date]])</f>
        <v>2023</v>
      </c>
      <c r="M533" s="34">
        <f t="shared" si="17"/>
        <v>1500000</v>
      </c>
    </row>
    <row r="534" spans="1:13" x14ac:dyDescent="0.3">
      <c r="A534" s="1">
        <v>44927</v>
      </c>
      <c r="B534" t="s">
        <v>16</v>
      </c>
      <c r="C534" t="s">
        <v>7</v>
      </c>
      <c r="D534">
        <v>1</v>
      </c>
      <c r="E534">
        <v>1271</v>
      </c>
      <c r="F534" s="29">
        <f t="shared" si="16"/>
        <v>85000</v>
      </c>
      <c r="G534">
        <f>YEAR(electric_vehicle_sales_by_state[[#This Row],[date]])</f>
        <v>2023</v>
      </c>
      <c r="M534" s="34">
        <f t="shared" si="17"/>
        <v>85000</v>
      </c>
    </row>
    <row r="535" spans="1:13" x14ac:dyDescent="0.3">
      <c r="A535" s="1">
        <v>44986</v>
      </c>
      <c r="B535" t="s">
        <v>8</v>
      </c>
      <c r="C535" t="s">
        <v>6</v>
      </c>
      <c r="D535">
        <v>1</v>
      </c>
      <c r="E535">
        <v>373</v>
      </c>
      <c r="F535" s="29">
        <f t="shared" si="16"/>
        <v>1500000</v>
      </c>
      <c r="G535">
        <f>YEAR(electric_vehicle_sales_by_state[[#This Row],[date]])</f>
        <v>2023</v>
      </c>
      <c r="M535" s="34">
        <f t="shared" si="17"/>
        <v>1500000</v>
      </c>
    </row>
    <row r="536" spans="1:13" x14ac:dyDescent="0.3">
      <c r="A536" s="1">
        <v>44986</v>
      </c>
      <c r="B536" t="s">
        <v>8</v>
      </c>
      <c r="C536" t="s">
        <v>7</v>
      </c>
      <c r="D536">
        <v>1</v>
      </c>
      <c r="E536">
        <v>162</v>
      </c>
      <c r="F536" s="29">
        <f t="shared" si="16"/>
        <v>85000</v>
      </c>
      <c r="G536">
        <f>YEAR(electric_vehicle_sales_by_state[[#This Row],[date]])</f>
        <v>2023</v>
      </c>
      <c r="M536" s="34">
        <f t="shared" si="17"/>
        <v>85000</v>
      </c>
    </row>
    <row r="537" spans="1:13" x14ac:dyDescent="0.3">
      <c r="A537" s="1">
        <v>44986</v>
      </c>
      <c r="B537" t="s">
        <v>16</v>
      </c>
      <c r="C537" t="s">
        <v>6</v>
      </c>
      <c r="D537">
        <v>1</v>
      </c>
      <c r="E537">
        <v>1907</v>
      </c>
      <c r="F537" s="29">
        <f t="shared" si="16"/>
        <v>1500000</v>
      </c>
      <c r="G537">
        <f>YEAR(electric_vehicle_sales_by_state[[#This Row],[date]])</f>
        <v>2023</v>
      </c>
      <c r="M537" s="34">
        <f t="shared" si="17"/>
        <v>1500000</v>
      </c>
    </row>
    <row r="538" spans="1:13" x14ac:dyDescent="0.3">
      <c r="A538" s="1">
        <v>45017</v>
      </c>
      <c r="B538" t="s">
        <v>8</v>
      </c>
      <c r="C538" t="s">
        <v>7</v>
      </c>
      <c r="D538">
        <v>1</v>
      </c>
      <c r="E538">
        <v>122</v>
      </c>
      <c r="F538" s="29">
        <f t="shared" si="16"/>
        <v>85000</v>
      </c>
      <c r="G538">
        <f>YEAR(electric_vehicle_sales_by_state[[#This Row],[date]])</f>
        <v>2023</v>
      </c>
      <c r="M538" s="34">
        <f t="shared" si="17"/>
        <v>85000</v>
      </c>
    </row>
    <row r="539" spans="1:13" x14ac:dyDescent="0.3">
      <c r="A539" s="1">
        <v>45017</v>
      </c>
      <c r="B539" t="s">
        <v>9</v>
      </c>
      <c r="C539" t="s">
        <v>7</v>
      </c>
      <c r="D539">
        <v>1</v>
      </c>
      <c r="E539">
        <v>892</v>
      </c>
      <c r="F539" s="29">
        <f t="shared" si="16"/>
        <v>85000</v>
      </c>
      <c r="G539">
        <f>YEAR(electric_vehicle_sales_by_state[[#This Row],[date]])</f>
        <v>2023</v>
      </c>
      <c r="M539" s="34">
        <f t="shared" si="17"/>
        <v>85000</v>
      </c>
    </row>
    <row r="540" spans="1:13" x14ac:dyDescent="0.3">
      <c r="A540" s="1">
        <v>45017</v>
      </c>
      <c r="B540" t="s">
        <v>12</v>
      </c>
      <c r="C540" t="s">
        <v>7</v>
      </c>
      <c r="D540">
        <v>1</v>
      </c>
      <c r="E540">
        <v>407</v>
      </c>
      <c r="F540" s="29">
        <f t="shared" si="16"/>
        <v>85000</v>
      </c>
      <c r="G540">
        <f>YEAR(electric_vehicle_sales_by_state[[#This Row],[date]])</f>
        <v>2023</v>
      </c>
      <c r="M540" s="34">
        <f t="shared" si="17"/>
        <v>85000</v>
      </c>
    </row>
    <row r="541" spans="1:13" x14ac:dyDescent="0.3">
      <c r="A541" s="1">
        <v>45017</v>
      </c>
      <c r="B541" t="s">
        <v>18</v>
      </c>
      <c r="C541" t="s">
        <v>7</v>
      </c>
      <c r="D541">
        <v>1</v>
      </c>
      <c r="E541">
        <v>687</v>
      </c>
      <c r="F541" s="29">
        <f t="shared" si="16"/>
        <v>85000</v>
      </c>
      <c r="G541">
        <f>YEAR(electric_vehicle_sales_by_state[[#This Row],[date]])</f>
        <v>2023</v>
      </c>
      <c r="M541" s="34">
        <f t="shared" si="17"/>
        <v>85000</v>
      </c>
    </row>
    <row r="542" spans="1:13" x14ac:dyDescent="0.3">
      <c r="A542" s="1">
        <v>45017</v>
      </c>
      <c r="B542" t="s">
        <v>20</v>
      </c>
      <c r="C542" t="s">
        <v>7</v>
      </c>
      <c r="D542">
        <v>1</v>
      </c>
      <c r="E542">
        <v>299</v>
      </c>
      <c r="F542" s="29">
        <f t="shared" si="16"/>
        <v>85000</v>
      </c>
      <c r="G542">
        <f>YEAR(electric_vehicle_sales_by_state[[#This Row],[date]])</f>
        <v>2023</v>
      </c>
      <c r="M542" s="34">
        <f t="shared" si="17"/>
        <v>85000</v>
      </c>
    </row>
    <row r="543" spans="1:13" x14ac:dyDescent="0.3">
      <c r="A543" s="1">
        <v>45047</v>
      </c>
      <c r="B543" t="s">
        <v>9</v>
      </c>
      <c r="C543" t="s">
        <v>6</v>
      </c>
      <c r="D543">
        <v>1</v>
      </c>
      <c r="E543">
        <v>1193</v>
      </c>
      <c r="F543" s="29">
        <f t="shared" si="16"/>
        <v>1500000</v>
      </c>
      <c r="G543">
        <f>YEAR(electric_vehicle_sales_by_state[[#This Row],[date]])</f>
        <v>2023</v>
      </c>
      <c r="M543" s="34">
        <f t="shared" si="17"/>
        <v>1500000</v>
      </c>
    </row>
    <row r="544" spans="1:13" x14ac:dyDescent="0.3">
      <c r="A544" s="1">
        <v>45078</v>
      </c>
      <c r="B544" t="s">
        <v>8</v>
      </c>
      <c r="C544" t="s">
        <v>7</v>
      </c>
      <c r="D544">
        <v>1</v>
      </c>
      <c r="E544">
        <v>136</v>
      </c>
      <c r="F544" s="29">
        <f t="shared" si="16"/>
        <v>85000</v>
      </c>
      <c r="G544">
        <f>YEAR(electric_vehicle_sales_by_state[[#This Row],[date]])</f>
        <v>2023</v>
      </c>
      <c r="M544" s="34">
        <f t="shared" si="17"/>
        <v>85000</v>
      </c>
    </row>
    <row r="545" spans="1:13" x14ac:dyDescent="0.3">
      <c r="A545" s="1">
        <v>45078</v>
      </c>
      <c r="B545" t="s">
        <v>12</v>
      </c>
      <c r="C545" t="s">
        <v>7</v>
      </c>
      <c r="D545">
        <v>1</v>
      </c>
      <c r="E545">
        <v>370</v>
      </c>
      <c r="F545" s="29">
        <f t="shared" si="16"/>
        <v>85000</v>
      </c>
      <c r="G545">
        <f>YEAR(electric_vehicle_sales_by_state[[#This Row],[date]])</f>
        <v>2023</v>
      </c>
      <c r="M545" s="34">
        <f t="shared" si="17"/>
        <v>85000</v>
      </c>
    </row>
    <row r="546" spans="1:13" x14ac:dyDescent="0.3">
      <c r="A546" s="1">
        <v>45078</v>
      </c>
      <c r="B546" t="s">
        <v>16</v>
      </c>
      <c r="C546" t="s">
        <v>6</v>
      </c>
      <c r="D546">
        <v>1</v>
      </c>
      <c r="E546">
        <v>1969</v>
      </c>
      <c r="F546" s="29">
        <f t="shared" si="16"/>
        <v>1500000</v>
      </c>
      <c r="G546">
        <f>YEAR(electric_vehicle_sales_by_state[[#This Row],[date]])</f>
        <v>2023</v>
      </c>
      <c r="M546" s="34">
        <f t="shared" si="17"/>
        <v>1500000</v>
      </c>
    </row>
    <row r="547" spans="1:13" x14ac:dyDescent="0.3">
      <c r="A547" s="1">
        <v>45108</v>
      </c>
      <c r="B547" t="s">
        <v>14</v>
      </c>
      <c r="C547" t="s">
        <v>6</v>
      </c>
      <c r="D547">
        <v>1</v>
      </c>
      <c r="E547">
        <v>117</v>
      </c>
      <c r="F547" s="29">
        <f t="shared" si="16"/>
        <v>1500000</v>
      </c>
      <c r="G547">
        <f>YEAR(electric_vehicle_sales_by_state[[#This Row],[date]])</f>
        <v>2023</v>
      </c>
      <c r="M547" s="34">
        <f t="shared" si="17"/>
        <v>1500000</v>
      </c>
    </row>
    <row r="548" spans="1:13" x14ac:dyDescent="0.3">
      <c r="A548" s="1">
        <v>45108</v>
      </c>
      <c r="B548" t="s">
        <v>18</v>
      </c>
      <c r="C548" t="s">
        <v>6</v>
      </c>
      <c r="D548">
        <v>1</v>
      </c>
      <c r="E548">
        <v>599</v>
      </c>
      <c r="F548" s="29">
        <f t="shared" si="16"/>
        <v>1500000</v>
      </c>
      <c r="G548">
        <f>YEAR(electric_vehicle_sales_by_state[[#This Row],[date]])</f>
        <v>2023</v>
      </c>
      <c r="M548" s="34">
        <f t="shared" si="17"/>
        <v>1500000</v>
      </c>
    </row>
    <row r="549" spans="1:13" x14ac:dyDescent="0.3">
      <c r="A549" s="1">
        <v>45108</v>
      </c>
      <c r="B549" t="s">
        <v>18</v>
      </c>
      <c r="C549" t="s">
        <v>7</v>
      </c>
      <c r="D549">
        <v>1</v>
      </c>
      <c r="E549">
        <v>739</v>
      </c>
      <c r="F549" s="29">
        <f t="shared" si="16"/>
        <v>85000</v>
      </c>
      <c r="G549">
        <f>YEAR(electric_vehicle_sales_by_state[[#This Row],[date]])</f>
        <v>2023</v>
      </c>
      <c r="M549" s="34">
        <f t="shared" si="17"/>
        <v>85000</v>
      </c>
    </row>
    <row r="550" spans="1:13" x14ac:dyDescent="0.3">
      <c r="A550" s="1">
        <v>45139</v>
      </c>
      <c r="B550" t="s">
        <v>12</v>
      </c>
      <c r="C550" t="s">
        <v>7</v>
      </c>
      <c r="D550">
        <v>1</v>
      </c>
      <c r="E550">
        <v>357</v>
      </c>
      <c r="F550" s="29">
        <f t="shared" si="16"/>
        <v>85000</v>
      </c>
      <c r="G550">
        <f>YEAR(electric_vehicle_sales_by_state[[#This Row],[date]])</f>
        <v>2023</v>
      </c>
      <c r="M550" s="34">
        <f t="shared" si="17"/>
        <v>85000</v>
      </c>
    </row>
    <row r="551" spans="1:13" x14ac:dyDescent="0.3">
      <c r="A551" s="1">
        <v>45170</v>
      </c>
      <c r="B551" t="s">
        <v>8</v>
      </c>
      <c r="C551" t="s">
        <v>7</v>
      </c>
      <c r="D551">
        <v>1</v>
      </c>
      <c r="E551">
        <v>148</v>
      </c>
      <c r="F551" s="29">
        <f t="shared" si="16"/>
        <v>85000</v>
      </c>
      <c r="G551">
        <f>YEAR(electric_vehicle_sales_by_state[[#This Row],[date]])</f>
        <v>2023</v>
      </c>
      <c r="M551" s="34">
        <f t="shared" si="17"/>
        <v>85000</v>
      </c>
    </row>
    <row r="552" spans="1:13" x14ac:dyDescent="0.3">
      <c r="A552" s="1">
        <v>45170</v>
      </c>
      <c r="B552" t="s">
        <v>18</v>
      </c>
      <c r="C552" t="s">
        <v>6</v>
      </c>
      <c r="D552">
        <v>1</v>
      </c>
      <c r="E552">
        <v>531</v>
      </c>
      <c r="F552" s="29">
        <f t="shared" si="16"/>
        <v>1500000</v>
      </c>
      <c r="G552">
        <f>YEAR(electric_vehicle_sales_by_state[[#This Row],[date]])</f>
        <v>2023</v>
      </c>
      <c r="M552" s="34">
        <f t="shared" si="17"/>
        <v>1500000</v>
      </c>
    </row>
    <row r="553" spans="1:13" x14ac:dyDescent="0.3">
      <c r="A553" s="1">
        <v>45200</v>
      </c>
      <c r="B553" t="s">
        <v>8</v>
      </c>
      <c r="C553" t="s">
        <v>6</v>
      </c>
      <c r="D553">
        <v>1</v>
      </c>
      <c r="E553">
        <v>404</v>
      </c>
      <c r="F553" s="29">
        <f t="shared" si="16"/>
        <v>1500000</v>
      </c>
      <c r="G553">
        <f>YEAR(electric_vehicle_sales_by_state[[#This Row],[date]])</f>
        <v>2023</v>
      </c>
      <c r="M553" s="34">
        <f t="shared" si="17"/>
        <v>1500000</v>
      </c>
    </row>
    <row r="554" spans="1:13" x14ac:dyDescent="0.3">
      <c r="A554" s="1">
        <v>45200</v>
      </c>
      <c r="B554" t="s">
        <v>8</v>
      </c>
      <c r="C554" t="s">
        <v>7</v>
      </c>
      <c r="D554">
        <v>1</v>
      </c>
      <c r="E554">
        <v>191</v>
      </c>
      <c r="F554" s="29">
        <f t="shared" si="16"/>
        <v>85000</v>
      </c>
      <c r="G554">
        <f>YEAR(electric_vehicle_sales_by_state[[#This Row],[date]])</f>
        <v>2023</v>
      </c>
      <c r="M554" s="34">
        <f t="shared" si="17"/>
        <v>85000</v>
      </c>
    </row>
    <row r="555" spans="1:13" x14ac:dyDescent="0.3">
      <c r="A555" s="1">
        <v>45200</v>
      </c>
      <c r="B555" t="s">
        <v>16</v>
      </c>
      <c r="C555" t="s">
        <v>6</v>
      </c>
      <c r="D555">
        <v>1</v>
      </c>
      <c r="E555">
        <v>1776</v>
      </c>
      <c r="F555" s="29">
        <f t="shared" si="16"/>
        <v>1500000</v>
      </c>
      <c r="G555">
        <f>YEAR(electric_vehicle_sales_by_state[[#This Row],[date]])</f>
        <v>2023</v>
      </c>
      <c r="M555" s="34">
        <f t="shared" si="17"/>
        <v>1500000</v>
      </c>
    </row>
    <row r="556" spans="1:13" x14ac:dyDescent="0.3">
      <c r="A556" s="1">
        <v>45200</v>
      </c>
      <c r="B556" t="s">
        <v>16</v>
      </c>
      <c r="C556" t="s">
        <v>7</v>
      </c>
      <c r="D556">
        <v>1</v>
      </c>
      <c r="E556">
        <v>1354</v>
      </c>
      <c r="F556" s="29">
        <f t="shared" si="16"/>
        <v>85000</v>
      </c>
      <c r="G556">
        <f>YEAR(electric_vehicle_sales_by_state[[#This Row],[date]])</f>
        <v>2023</v>
      </c>
      <c r="M556" s="34">
        <f t="shared" si="17"/>
        <v>85000</v>
      </c>
    </row>
    <row r="557" spans="1:13" x14ac:dyDescent="0.3">
      <c r="A557" s="1">
        <v>45231</v>
      </c>
      <c r="B557" t="s">
        <v>8</v>
      </c>
      <c r="C557" t="s">
        <v>7</v>
      </c>
      <c r="D557">
        <v>1</v>
      </c>
      <c r="E557">
        <v>170</v>
      </c>
      <c r="F557" s="29">
        <f t="shared" si="16"/>
        <v>85000</v>
      </c>
      <c r="G557">
        <f>YEAR(electric_vehicle_sales_by_state[[#This Row],[date]])</f>
        <v>2023</v>
      </c>
      <c r="M557" s="34">
        <f t="shared" si="17"/>
        <v>85000</v>
      </c>
    </row>
    <row r="558" spans="1:13" x14ac:dyDescent="0.3">
      <c r="A558" s="1">
        <v>45231</v>
      </c>
      <c r="B558" t="s">
        <v>18</v>
      </c>
      <c r="C558" t="s">
        <v>6</v>
      </c>
      <c r="D558">
        <v>1</v>
      </c>
      <c r="E558">
        <v>634</v>
      </c>
      <c r="F558" s="29">
        <f t="shared" si="16"/>
        <v>1500000</v>
      </c>
      <c r="G558">
        <f>YEAR(electric_vehicle_sales_by_state[[#This Row],[date]])</f>
        <v>2023</v>
      </c>
      <c r="M558" s="34">
        <f t="shared" si="17"/>
        <v>1500000</v>
      </c>
    </row>
    <row r="559" spans="1:13" x14ac:dyDescent="0.3">
      <c r="A559" s="1">
        <v>45231</v>
      </c>
      <c r="B559" t="s">
        <v>18</v>
      </c>
      <c r="C559" t="s">
        <v>7</v>
      </c>
      <c r="D559">
        <v>1</v>
      </c>
      <c r="E559">
        <v>860</v>
      </c>
      <c r="F559" s="29">
        <f t="shared" si="16"/>
        <v>85000</v>
      </c>
      <c r="G559">
        <f>YEAR(electric_vehicle_sales_by_state[[#This Row],[date]])</f>
        <v>2023</v>
      </c>
      <c r="M559" s="34">
        <f t="shared" si="17"/>
        <v>85000</v>
      </c>
    </row>
    <row r="560" spans="1:13" x14ac:dyDescent="0.3">
      <c r="A560" s="1">
        <v>45261</v>
      </c>
      <c r="B560" t="s">
        <v>16</v>
      </c>
      <c r="C560" t="s">
        <v>6</v>
      </c>
      <c r="D560">
        <v>1</v>
      </c>
      <c r="E560">
        <v>1518</v>
      </c>
      <c r="F560" s="29">
        <f t="shared" si="16"/>
        <v>1500000</v>
      </c>
      <c r="G560">
        <f>YEAR(electric_vehicle_sales_by_state[[#This Row],[date]])</f>
        <v>2023</v>
      </c>
      <c r="M560" s="34">
        <f t="shared" si="17"/>
        <v>1500000</v>
      </c>
    </row>
    <row r="561" spans="1:13" x14ac:dyDescent="0.3">
      <c r="A561" s="1">
        <v>45261</v>
      </c>
      <c r="B561" t="s">
        <v>16</v>
      </c>
      <c r="C561" t="s">
        <v>7</v>
      </c>
      <c r="D561">
        <v>1</v>
      </c>
      <c r="E561">
        <v>1060</v>
      </c>
      <c r="F561" s="29">
        <f t="shared" si="16"/>
        <v>85000</v>
      </c>
      <c r="G561">
        <f>YEAR(electric_vehicle_sales_by_state[[#This Row],[date]])</f>
        <v>2023</v>
      </c>
      <c r="M561" s="34">
        <f t="shared" si="17"/>
        <v>85000</v>
      </c>
    </row>
    <row r="562" spans="1:13" x14ac:dyDescent="0.3">
      <c r="A562" s="1">
        <v>45292</v>
      </c>
      <c r="B562" t="s">
        <v>17</v>
      </c>
      <c r="C562" t="s">
        <v>7</v>
      </c>
      <c r="D562">
        <v>1</v>
      </c>
      <c r="E562">
        <v>513</v>
      </c>
      <c r="F562" s="29">
        <f t="shared" si="16"/>
        <v>85000</v>
      </c>
      <c r="G562">
        <f>YEAR(electric_vehicle_sales_by_state[[#This Row],[date]])</f>
        <v>2024</v>
      </c>
      <c r="M562" s="34">
        <f t="shared" si="17"/>
        <v>85000</v>
      </c>
    </row>
    <row r="563" spans="1:13" x14ac:dyDescent="0.3">
      <c r="A563" s="1">
        <v>45292</v>
      </c>
      <c r="B563" t="s">
        <v>16</v>
      </c>
      <c r="C563" t="s">
        <v>7</v>
      </c>
      <c r="D563">
        <v>1</v>
      </c>
      <c r="E563">
        <v>1429</v>
      </c>
      <c r="F563" s="29">
        <f t="shared" si="16"/>
        <v>85000</v>
      </c>
      <c r="G563">
        <f>YEAR(electric_vehicle_sales_by_state[[#This Row],[date]])</f>
        <v>2024</v>
      </c>
      <c r="M563" s="34">
        <f t="shared" si="17"/>
        <v>85000</v>
      </c>
    </row>
    <row r="564" spans="1:13" x14ac:dyDescent="0.3">
      <c r="A564" s="1">
        <v>45323</v>
      </c>
      <c r="B564" t="s">
        <v>8</v>
      </c>
      <c r="C564" t="s">
        <v>7</v>
      </c>
      <c r="D564">
        <v>1</v>
      </c>
      <c r="E564">
        <v>181</v>
      </c>
      <c r="F564" s="29">
        <f t="shared" si="16"/>
        <v>85000</v>
      </c>
      <c r="G564">
        <f>YEAR(electric_vehicle_sales_by_state[[#This Row],[date]])</f>
        <v>2024</v>
      </c>
      <c r="M564" s="34">
        <f t="shared" si="17"/>
        <v>85000</v>
      </c>
    </row>
    <row r="565" spans="1:13" x14ac:dyDescent="0.3">
      <c r="A565" s="1">
        <v>45323</v>
      </c>
      <c r="B565" t="s">
        <v>18</v>
      </c>
      <c r="C565" t="s">
        <v>7</v>
      </c>
      <c r="D565">
        <v>1</v>
      </c>
      <c r="E565">
        <v>822</v>
      </c>
      <c r="F565" s="29">
        <f t="shared" si="16"/>
        <v>85000</v>
      </c>
      <c r="G565">
        <f>YEAR(electric_vehicle_sales_by_state[[#This Row],[date]])</f>
        <v>2024</v>
      </c>
      <c r="M565" s="34">
        <f t="shared" si="17"/>
        <v>85000</v>
      </c>
    </row>
    <row r="566" spans="1:13" x14ac:dyDescent="0.3">
      <c r="A566" s="1">
        <v>45352</v>
      </c>
      <c r="B566" t="s">
        <v>8</v>
      </c>
      <c r="C566" t="s">
        <v>7</v>
      </c>
      <c r="D566">
        <v>1</v>
      </c>
      <c r="E566">
        <v>158</v>
      </c>
      <c r="F566" s="29">
        <f t="shared" si="16"/>
        <v>85000</v>
      </c>
      <c r="G566">
        <f>YEAR(electric_vehicle_sales_by_state[[#This Row],[date]])</f>
        <v>2024</v>
      </c>
      <c r="M566" s="34">
        <f t="shared" si="17"/>
        <v>85000</v>
      </c>
    </row>
    <row r="567" spans="1:13" x14ac:dyDescent="0.3">
      <c r="A567" s="1">
        <v>45352</v>
      </c>
      <c r="B567" t="s">
        <v>9</v>
      </c>
      <c r="C567" t="s">
        <v>7</v>
      </c>
      <c r="D567">
        <v>1</v>
      </c>
      <c r="E567">
        <v>1081</v>
      </c>
      <c r="F567" s="29">
        <f t="shared" si="16"/>
        <v>85000</v>
      </c>
      <c r="G567">
        <f>YEAR(electric_vehicle_sales_by_state[[#This Row],[date]])</f>
        <v>2024</v>
      </c>
      <c r="M567" s="34">
        <f t="shared" si="17"/>
        <v>85000</v>
      </c>
    </row>
    <row r="568" spans="1:13" x14ac:dyDescent="0.3">
      <c r="A568" s="1">
        <v>44287</v>
      </c>
      <c r="B568" t="s">
        <v>8</v>
      </c>
      <c r="C568" t="s">
        <v>7</v>
      </c>
      <c r="D568">
        <v>9</v>
      </c>
      <c r="E568">
        <v>168</v>
      </c>
      <c r="F568" s="29">
        <f t="shared" si="16"/>
        <v>765000</v>
      </c>
      <c r="G568">
        <f>YEAR(electric_vehicle_sales_by_state[[#This Row],[date]])</f>
        <v>2021</v>
      </c>
      <c r="M568" s="34">
        <f t="shared" si="17"/>
        <v>85000</v>
      </c>
    </row>
    <row r="569" spans="1:13" x14ac:dyDescent="0.3">
      <c r="A569" s="1">
        <v>44287</v>
      </c>
      <c r="B569" t="s">
        <v>32</v>
      </c>
      <c r="C569" t="s">
        <v>7</v>
      </c>
      <c r="D569">
        <v>26</v>
      </c>
      <c r="E569">
        <v>7837</v>
      </c>
      <c r="F569" s="29">
        <f t="shared" si="16"/>
        <v>2210000</v>
      </c>
      <c r="G569">
        <f>YEAR(electric_vehicle_sales_by_state[[#This Row],[date]])</f>
        <v>2021</v>
      </c>
      <c r="M569" s="34">
        <f t="shared" si="17"/>
        <v>85000</v>
      </c>
    </row>
    <row r="570" spans="1:13" x14ac:dyDescent="0.3">
      <c r="A570" s="1">
        <v>44287</v>
      </c>
      <c r="B570" t="s">
        <v>21</v>
      </c>
      <c r="C570" t="s">
        <v>7</v>
      </c>
      <c r="D570">
        <v>4</v>
      </c>
      <c r="E570">
        <v>5731</v>
      </c>
      <c r="F570" s="29">
        <f t="shared" si="16"/>
        <v>340000</v>
      </c>
      <c r="G570">
        <f>YEAR(electric_vehicle_sales_by_state[[#This Row],[date]])</f>
        <v>2021</v>
      </c>
      <c r="M570" s="34">
        <f t="shared" si="17"/>
        <v>85000</v>
      </c>
    </row>
    <row r="571" spans="1:13" x14ac:dyDescent="0.3">
      <c r="A571" s="1">
        <v>44287</v>
      </c>
      <c r="B571" t="s">
        <v>22</v>
      </c>
      <c r="C571" t="s">
        <v>7</v>
      </c>
      <c r="D571">
        <v>2</v>
      </c>
      <c r="E571">
        <v>1426</v>
      </c>
      <c r="F571" s="29">
        <f t="shared" si="16"/>
        <v>170000</v>
      </c>
      <c r="G571">
        <f>YEAR(electric_vehicle_sales_by_state[[#This Row],[date]])</f>
        <v>2021</v>
      </c>
      <c r="M571" s="34">
        <f t="shared" si="17"/>
        <v>85000</v>
      </c>
    </row>
    <row r="572" spans="1:13" x14ac:dyDescent="0.3">
      <c r="A572" s="1">
        <v>44287</v>
      </c>
      <c r="B572" t="s">
        <v>23</v>
      </c>
      <c r="C572" t="s">
        <v>7</v>
      </c>
      <c r="D572">
        <v>61</v>
      </c>
      <c r="E572">
        <v>8076</v>
      </c>
      <c r="F572" s="29">
        <f t="shared" si="16"/>
        <v>5185000</v>
      </c>
      <c r="G572">
        <f>YEAR(electric_vehicle_sales_by_state[[#This Row],[date]])</f>
        <v>2021</v>
      </c>
      <c r="M572" s="34">
        <f t="shared" si="17"/>
        <v>85000</v>
      </c>
    </row>
    <row r="573" spans="1:13" x14ac:dyDescent="0.3">
      <c r="A573" s="1">
        <v>44287</v>
      </c>
      <c r="B573" t="s">
        <v>33</v>
      </c>
      <c r="C573" t="s">
        <v>7</v>
      </c>
      <c r="D573">
        <v>8</v>
      </c>
      <c r="E573">
        <v>1442</v>
      </c>
      <c r="F573" s="29">
        <f t="shared" si="16"/>
        <v>680000</v>
      </c>
      <c r="G573">
        <f>YEAR(electric_vehicle_sales_by_state[[#This Row],[date]])</f>
        <v>2021</v>
      </c>
      <c r="M573" s="34">
        <f t="shared" si="17"/>
        <v>85000</v>
      </c>
    </row>
    <row r="574" spans="1:13" x14ac:dyDescent="0.3">
      <c r="A574" s="1">
        <v>44287</v>
      </c>
      <c r="B574" t="s">
        <v>34</v>
      </c>
      <c r="C574" t="s">
        <v>7</v>
      </c>
      <c r="D574">
        <v>44</v>
      </c>
      <c r="E574">
        <v>17386</v>
      </c>
      <c r="F574" s="29">
        <f t="shared" si="16"/>
        <v>3740000</v>
      </c>
      <c r="G574">
        <f>YEAR(electric_vehicle_sales_by_state[[#This Row],[date]])</f>
        <v>2021</v>
      </c>
      <c r="M574" s="34">
        <f t="shared" si="17"/>
        <v>85000</v>
      </c>
    </row>
    <row r="575" spans="1:13" x14ac:dyDescent="0.3">
      <c r="A575" s="1">
        <v>44287</v>
      </c>
      <c r="B575" t="s">
        <v>30</v>
      </c>
      <c r="C575" t="s">
        <v>7</v>
      </c>
      <c r="D575">
        <v>3</v>
      </c>
      <c r="E575">
        <v>15476</v>
      </c>
      <c r="F575" s="29">
        <f t="shared" si="16"/>
        <v>255000</v>
      </c>
      <c r="G575">
        <f>YEAR(electric_vehicle_sales_by_state[[#This Row],[date]])</f>
        <v>2021</v>
      </c>
      <c r="M575" s="34">
        <f t="shared" si="17"/>
        <v>85000</v>
      </c>
    </row>
    <row r="576" spans="1:13" x14ac:dyDescent="0.3">
      <c r="A576" s="1">
        <v>44287</v>
      </c>
      <c r="B576" t="s">
        <v>31</v>
      </c>
      <c r="C576" t="s">
        <v>7</v>
      </c>
      <c r="D576">
        <v>3</v>
      </c>
      <c r="E576">
        <v>3425</v>
      </c>
      <c r="F576" s="29">
        <f t="shared" si="16"/>
        <v>255000</v>
      </c>
      <c r="G576">
        <f>YEAR(electric_vehicle_sales_by_state[[#This Row],[date]])</f>
        <v>2021</v>
      </c>
      <c r="M576" s="34">
        <f t="shared" si="17"/>
        <v>85000</v>
      </c>
    </row>
    <row r="577" spans="1:13" x14ac:dyDescent="0.3">
      <c r="A577" s="1">
        <v>44287</v>
      </c>
      <c r="B577" t="s">
        <v>35</v>
      </c>
      <c r="C577" t="s">
        <v>7</v>
      </c>
      <c r="D577">
        <v>90</v>
      </c>
      <c r="E577">
        <v>16864</v>
      </c>
      <c r="F577" s="29">
        <f t="shared" si="16"/>
        <v>7650000</v>
      </c>
      <c r="G577">
        <f>YEAR(electric_vehicle_sales_by_state[[#This Row],[date]])</f>
        <v>2021</v>
      </c>
      <c r="M577" s="34">
        <f t="shared" si="17"/>
        <v>85000</v>
      </c>
    </row>
    <row r="578" spans="1:13" x14ac:dyDescent="0.3">
      <c r="A578" s="1">
        <v>44287</v>
      </c>
      <c r="B578" t="s">
        <v>36</v>
      </c>
      <c r="C578" t="s">
        <v>7</v>
      </c>
      <c r="D578">
        <v>132</v>
      </c>
      <c r="E578">
        <v>23660</v>
      </c>
      <c r="F578" s="29">
        <f t="shared" ref="F578:F641" si="18">D578*M578</f>
        <v>11220000</v>
      </c>
      <c r="G578">
        <f>YEAR(electric_vehicle_sales_by_state[[#This Row],[date]])</f>
        <v>2021</v>
      </c>
      <c r="M578" s="34">
        <f t="shared" si="17"/>
        <v>85000</v>
      </c>
    </row>
    <row r="579" spans="1:13" x14ac:dyDescent="0.3">
      <c r="A579" s="1">
        <v>44287</v>
      </c>
      <c r="B579" t="s">
        <v>24</v>
      </c>
      <c r="C579" t="s">
        <v>7</v>
      </c>
      <c r="D579">
        <v>2</v>
      </c>
      <c r="E579">
        <v>5356</v>
      </c>
      <c r="F579" s="29">
        <f t="shared" si="18"/>
        <v>170000</v>
      </c>
      <c r="G579">
        <f>YEAR(electric_vehicle_sales_by_state[[#This Row],[date]])</f>
        <v>2021</v>
      </c>
      <c r="M579" s="34">
        <f t="shared" ref="M579:M642" si="19">IF(C579 = "4-Wheelers",85000,1500000)</f>
        <v>85000</v>
      </c>
    </row>
    <row r="580" spans="1:13" x14ac:dyDescent="0.3">
      <c r="A580" s="1">
        <v>44287</v>
      </c>
      <c r="B580" t="s">
        <v>37</v>
      </c>
      <c r="C580" t="s">
        <v>7</v>
      </c>
      <c r="D580">
        <v>96</v>
      </c>
      <c r="E580">
        <v>16829</v>
      </c>
      <c r="F580" s="29">
        <f t="shared" si="18"/>
        <v>8160000</v>
      </c>
      <c r="G580">
        <f>YEAR(electric_vehicle_sales_by_state[[#This Row],[date]])</f>
        <v>2021</v>
      </c>
      <c r="M580" s="34">
        <f t="shared" si="19"/>
        <v>85000</v>
      </c>
    </row>
    <row r="581" spans="1:13" x14ac:dyDescent="0.3">
      <c r="A581" s="1">
        <v>44287</v>
      </c>
      <c r="B581" t="s">
        <v>25</v>
      </c>
      <c r="C581" t="s">
        <v>7</v>
      </c>
      <c r="D581">
        <v>5</v>
      </c>
      <c r="E581">
        <v>5101</v>
      </c>
      <c r="F581" s="29">
        <f t="shared" si="18"/>
        <v>425000</v>
      </c>
      <c r="G581">
        <f>YEAR(electric_vehicle_sales_by_state[[#This Row],[date]])</f>
        <v>2021</v>
      </c>
      <c r="M581" s="34">
        <f t="shared" si="19"/>
        <v>85000</v>
      </c>
    </row>
    <row r="582" spans="1:13" x14ac:dyDescent="0.3">
      <c r="A582" s="1">
        <v>44287</v>
      </c>
      <c r="B582" t="s">
        <v>26</v>
      </c>
      <c r="C582" t="s">
        <v>7</v>
      </c>
      <c r="D582">
        <v>4</v>
      </c>
      <c r="E582">
        <v>8955</v>
      </c>
      <c r="F582" s="29">
        <f t="shared" si="18"/>
        <v>340000</v>
      </c>
      <c r="G582">
        <f>YEAR(electric_vehicle_sales_by_state[[#This Row],[date]])</f>
        <v>2021</v>
      </c>
      <c r="M582" s="34">
        <f t="shared" si="19"/>
        <v>85000</v>
      </c>
    </row>
    <row r="583" spans="1:13" x14ac:dyDescent="0.3">
      <c r="A583" s="1">
        <v>44287</v>
      </c>
      <c r="B583" t="s">
        <v>38</v>
      </c>
      <c r="C583" t="s">
        <v>7</v>
      </c>
      <c r="D583">
        <v>22</v>
      </c>
      <c r="E583">
        <v>10647</v>
      </c>
      <c r="F583" s="29">
        <f t="shared" si="18"/>
        <v>1870000</v>
      </c>
      <c r="G583">
        <f>YEAR(electric_vehicle_sales_by_state[[#This Row],[date]])</f>
        <v>2021</v>
      </c>
      <c r="M583" s="34">
        <f t="shared" si="19"/>
        <v>85000</v>
      </c>
    </row>
    <row r="584" spans="1:13" x14ac:dyDescent="0.3">
      <c r="A584" s="1">
        <v>44287</v>
      </c>
      <c r="B584" t="s">
        <v>39</v>
      </c>
      <c r="C584" t="s">
        <v>7</v>
      </c>
      <c r="D584">
        <v>75</v>
      </c>
      <c r="E584">
        <v>18826</v>
      </c>
      <c r="F584" s="29">
        <f t="shared" si="18"/>
        <v>6375000</v>
      </c>
      <c r="G584">
        <f>YEAR(electric_vehicle_sales_by_state[[#This Row],[date]])</f>
        <v>2021</v>
      </c>
      <c r="M584" s="34">
        <f t="shared" si="19"/>
        <v>85000</v>
      </c>
    </row>
    <row r="585" spans="1:13" x14ac:dyDescent="0.3">
      <c r="A585" s="1">
        <v>44287</v>
      </c>
      <c r="B585" t="s">
        <v>40</v>
      </c>
      <c r="C585" t="s">
        <v>7</v>
      </c>
      <c r="D585">
        <v>4</v>
      </c>
      <c r="E585">
        <v>23056</v>
      </c>
      <c r="F585" s="29">
        <f t="shared" si="18"/>
        <v>340000</v>
      </c>
      <c r="G585">
        <f>YEAR(electric_vehicle_sales_by_state[[#This Row],[date]])</f>
        <v>2021</v>
      </c>
      <c r="M585" s="34">
        <f t="shared" si="19"/>
        <v>85000</v>
      </c>
    </row>
    <row r="586" spans="1:13" x14ac:dyDescent="0.3">
      <c r="A586" s="1">
        <v>44287</v>
      </c>
      <c r="B586" t="s">
        <v>27</v>
      </c>
      <c r="C586" t="s">
        <v>7</v>
      </c>
      <c r="D586">
        <v>10</v>
      </c>
      <c r="E586">
        <v>2728</v>
      </c>
      <c r="F586" s="29">
        <f t="shared" si="18"/>
        <v>850000</v>
      </c>
      <c r="G586">
        <f>YEAR(electric_vehicle_sales_by_state[[#This Row],[date]])</f>
        <v>2021</v>
      </c>
      <c r="M586" s="34">
        <f t="shared" si="19"/>
        <v>85000</v>
      </c>
    </row>
    <row r="587" spans="1:13" x14ac:dyDescent="0.3">
      <c r="A587" s="1">
        <v>44287</v>
      </c>
      <c r="B587" t="s">
        <v>41</v>
      </c>
      <c r="C587" t="s">
        <v>7</v>
      </c>
      <c r="D587">
        <v>24</v>
      </c>
      <c r="E587">
        <v>7640</v>
      </c>
      <c r="F587" s="29">
        <f t="shared" si="18"/>
        <v>2040000</v>
      </c>
      <c r="G587">
        <f>YEAR(electric_vehicle_sales_by_state[[#This Row],[date]])</f>
        <v>2021</v>
      </c>
      <c r="M587" s="34">
        <f t="shared" si="19"/>
        <v>85000</v>
      </c>
    </row>
    <row r="588" spans="1:13" x14ac:dyDescent="0.3">
      <c r="A588" s="1">
        <v>44317</v>
      </c>
      <c r="B588" t="s">
        <v>32</v>
      </c>
      <c r="C588" t="s">
        <v>7</v>
      </c>
      <c r="D588">
        <v>16</v>
      </c>
      <c r="E588">
        <v>5831</v>
      </c>
      <c r="F588" s="29">
        <f t="shared" si="18"/>
        <v>1360000</v>
      </c>
      <c r="G588">
        <f>YEAR(electric_vehicle_sales_by_state[[#This Row],[date]])</f>
        <v>2021</v>
      </c>
      <c r="M588" s="34">
        <f t="shared" si="19"/>
        <v>85000</v>
      </c>
    </row>
    <row r="589" spans="1:13" x14ac:dyDescent="0.3">
      <c r="A589" s="1">
        <v>44317</v>
      </c>
      <c r="B589" t="s">
        <v>33</v>
      </c>
      <c r="C589" t="s">
        <v>7</v>
      </c>
      <c r="D589">
        <v>4</v>
      </c>
      <c r="E589">
        <v>393</v>
      </c>
      <c r="F589" s="29">
        <f t="shared" si="18"/>
        <v>340000</v>
      </c>
      <c r="G589">
        <f>YEAR(electric_vehicle_sales_by_state[[#This Row],[date]])</f>
        <v>2021</v>
      </c>
      <c r="M589" s="34">
        <f t="shared" si="19"/>
        <v>85000</v>
      </c>
    </row>
    <row r="590" spans="1:13" x14ac:dyDescent="0.3">
      <c r="A590" s="1">
        <v>44317</v>
      </c>
      <c r="B590" t="s">
        <v>34</v>
      </c>
      <c r="C590" t="s">
        <v>7</v>
      </c>
      <c r="D590">
        <v>29</v>
      </c>
      <c r="E590">
        <v>15959</v>
      </c>
      <c r="F590" s="29">
        <f t="shared" si="18"/>
        <v>2465000</v>
      </c>
      <c r="G590">
        <f>YEAR(electric_vehicle_sales_by_state[[#This Row],[date]])</f>
        <v>2021</v>
      </c>
      <c r="M590" s="34">
        <f t="shared" si="19"/>
        <v>85000</v>
      </c>
    </row>
    <row r="591" spans="1:13" x14ac:dyDescent="0.3">
      <c r="A591" s="1">
        <v>44317</v>
      </c>
      <c r="B591" t="s">
        <v>35</v>
      </c>
      <c r="C591" t="s">
        <v>7</v>
      </c>
      <c r="D591">
        <v>2</v>
      </c>
      <c r="E591">
        <v>646</v>
      </c>
      <c r="F591" s="29">
        <f t="shared" si="18"/>
        <v>170000</v>
      </c>
      <c r="G591">
        <f>YEAR(electric_vehicle_sales_by_state[[#This Row],[date]])</f>
        <v>2021</v>
      </c>
      <c r="M591" s="34">
        <f t="shared" si="19"/>
        <v>85000</v>
      </c>
    </row>
    <row r="592" spans="1:13" x14ac:dyDescent="0.3">
      <c r="A592" s="1">
        <v>44317</v>
      </c>
      <c r="B592" t="s">
        <v>36</v>
      </c>
      <c r="C592" t="s">
        <v>7</v>
      </c>
      <c r="D592">
        <v>48</v>
      </c>
      <c r="E592">
        <v>5164</v>
      </c>
      <c r="F592" s="29">
        <f t="shared" si="18"/>
        <v>4080000</v>
      </c>
      <c r="G592">
        <f>YEAR(electric_vehicle_sales_by_state[[#This Row],[date]])</f>
        <v>2021</v>
      </c>
      <c r="M592" s="34">
        <f t="shared" si="19"/>
        <v>85000</v>
      </c>
    </row>
    <row r="593" spans="1:13" x14ac:dyDescent="0.3">
      <c r="A593" s="1">
        <v>44317</v>
      </c>
      <c r="B593" t="s">
        <v>37</v>
      </c>
      <c r="C593" t="s">
        <v>7</v>
      </c>
      <c r="D593">
        <v>121</v>
      </c>
      <c r="E593">
        <v>13528</v>
      </c>
      <c r="F593" s="29">
        <f t="shared" si="18"/>
        <v>10285000</v>
      </c>
      <c r="G593">
        <f>YEAR(electric_vehicle_sales_by_state[[#This Row],[date]])</f>
        <v>2021</v>
      </c>
      <c r="M593" s="34">
        <f t="shared" si="19"/>
        <v>85000</v>
      </c>
    </row>
    <row r="594" spans="1:13" x14ac:dyDescent="0.3">
      <c r="A594" s="1">
        <v>44317</v>
      </c>
      <c r="B594" t="s">
        <v>19</v>
      </c>
      <c r="C594" t="s">
        <v>7</v>
      </c>
      <c r="D594">
        <v>2</v>
      </c>
      <c r="E594">
        <v>119</v>
      </c>
      <c r="F594" s="29">
        <f t="shared" si="18"/>
        <v>170000</v>
      </c>
      <c r="G594">
        <f>YEAR(electric_vehicle_sales_by_state[[#This Row],[date]])</f>
        <v>2021</v>
      </c>
      <c r="M594" s="34">
        <f t="shared" si="19"/>
        <v>85000</v>
      </c>
    </row>
    <row r="595" spans="1:13" x14ac:dyDescent="0.3">
      <c r="A595" s="1">
        <v>44317</v>
      </c>
      <c r="B595" t="s">
        <v>38</v>
      </c>
      <c r="C595" t="s">
        <v>7</v>
      </c>
      <c r="D595">
        <v>7</v>
      </c>
      <c r="E595">
        <v>2756</v>
      </c>
      <c r="F595" s="29">
        <f t="shared" si="18"/>
        <v>595000</v>
      </c>
      <c r="G595">
        <f>YEAR(electric_vehicle_sales_by_state[[#This Row],[date]])</f>
        <v>2021</v>
      </c>
      <c r="M595" s="34">
        <f t="shared" si="19"/>
        <v>85000</v>
      </c>
    </row>
    <row r="596" spans="1:13" x14ac:dyDescent="0.3">
      <c r="A596" s="1">
        <v>44317</v>
      </c>
      <c r="B596" t="s">
        <v>39</v>
      </c>
      <c r="C596" t="s">
        <v>7</v>
      </c>
      <c r="D596">
        <v>14</v>
      </c>
      <c r="E596">
        <v>3413</v>
      </c>
      <c r="F596" s="29">
        <f t="shared" si="18"/>
        <v>1190000</v>
      </c>
      <c r="G596">
        <f>YEAR(electric_vehicle_sales_by_state[[#This Row],[date]])</f>
        <v>2021</v>
      </c>
      <c r="M596" s="34">
        <f t="shared" si="19"/>
        <v>85000</v>
      </c>
    </row>
    <row r="597" spans="1:13" x14ac:dyDescent="0.3">
      <c r="A597" s="1">
        <v>44317</v>
      </c>
      <c r="B597" t="s">
        <v>40</v>
      </c>
      <c r="C597" t="s">
        <v>7</v>
      </c>
      <c r="D597">
        <v>3</v>
      </c>
      <c r="E597">
        <v>14016</v>
      </c>
      <c r="F597" s="29">
        <f t="shared" si="18"/>
        <v>255000</v>
      </c>
      <c r="G597">
        <f>YEAR(electric_vehicle_sales_by_state[[#This Row],[date]])</f>
        <v>2021</v>
      </c>
      <c r="M597" s="34">
        <f t="shared" si="19"/>
        <v>85000</v>
      </c>
    </row>
    <row r="598" spans="1:13" x14ac:dyDescent="0.3">
      <c r="A598" s="1">
        <v>44317</v>
      </c>
      <c r="B598" t="s">
        <v>41</v>
      </c>
      <c r="C598" t="s">
        <v>7</v>
      </c>
      <c r="D598">
        <v>6</v>
      </c>
      <c r="E598">
        <v>3962</v>
      </c>
      <c r="F598" s="29">
        <f t="shared" si="18"/>
        <v>510000</v>
      </c>
      <c r="G598">
        <f>YEAR(electric_vehicle_sales_by_state[[#This Row],[date]])</f>
        <v>2021</v>
      </c>
      <c r="M598" s="34">
        <f t="shared" si="19"/>
        <v>85000</v>
      </c>
    </row>
    <row r="599" spans="1:13" x14ac:dyDescent="0.3">
      <c r="A599" s="1">
        <v>44348</v>
      </c>
      <c r="B599" t="s">
        <v>32</v>
      </c>
      <c r="C599" t="s">
        <v>7</v>
      </c>
      <c r="D599">
        <v>39</v>
      </c>
      <c r="E599">
        <v>6098</v>
      </c>
      <c r="F599" s="29">
        <f t="shared" si="18"/>
        <v>3315000</v>
      </c>
      <c r="G599">
        <f>YEAR(electric_vehicle_sales_by_state[[#This Row],[date]])</f>
        <v>2021</v>
      </c>
      <c r="M599" s="34">
        <f t="shared" si="19"/>
        <v>85000</v>
      </c>
    </row>
    <row r="600" spans="1:13" x14ac:dyDescent="0.3">
      <c r="A600" s="1">
        <v>44348</v>
      </c>
      <c r="B600" t="s">
        <v>21</v>
      </c>
      <c r="C600" t="s">
        <v>7</v>
      </c>
      <c r="D600">
        <v>4</v>
      </c>
      <c r="E600">
        <v>5692</v>
      </c>
      <c r="F600" s="29">
        <f t="shared" si="18"/>
        <v>340000</v>
      </c>
      <c r="G600">
        <f>YEAR(electric_vehicle_sales_by_state[[#This Row],[date]])</f>
        <v>2021</v>
      </c>
      <c r="M600" s="34">
        <f t="shared" si="19"/>
        <v>85000</v>
      </c>
    </row>
    <row r="601" spans="1:13" x14ac:dyDescent="0.3">
      <c r="A601" s="1">
        <v>44348</v>
      </c>
      <c r="B601" t="s">
        <v>22</v>
      </c>
      <c r="C601" t="s">
        <v>7</v>
      </c>
      <c r="D601">
        <v>12</v>
      </c>
      <c r="E601">
        <v>2050</v>
      </c>
      <c r="F601" s="29">
        <f t="shared" si="18"/>
        <v>1020000</v>
      </c>
      <c r="G601">
        <f>YEAR(electric_vehicle_sales_by_state[[#This Row],[date]])</f>
        <v>2021</v>
      </c>
      <c r="M601" s="34">
        <f t="shared" si="19"/>
        <v>85000</v>
      </c>
    </row>
    <row r="602" spans="1:13" x14ac:dyDescent="0.3">
      <c r="A602" s="1">
        <v>44348</v>
      </c>
      <c r="B602" t="s">
        <v>11</v>
      </c>
      <c r="C602" t="s">
        <v>7</v>
      </c>
      <c r="D602">
        <v>5</v>
      </c>
      <c r="E602">
        <v>4526</v>
      </c>
      <c r="F602" s="29">
        <f t="shared" si="18"/>
        <v>425000</v>
      </c>
      <c r="G602">
        <f>YEAR(electric_vehicle_sales_by_state[[#This Row],[date]])</f>
        <v>2021</v>
      </c>
      <c r="M602" s="34">
        <f t="shared" si="19"/>
        <v>85000</v>
      </c>
    </row>
    <row r="603" spans="1:13" x14ac:dyDescent="0.3">
      <c r="A603" s="1">
        <v>44348</v>
      </c>
      <c r="B603" t="s">
        <v>23</v>
      </c>
      <c r="C603" t="s">
        <v>7</v>
      </c>
      <c r="D603">
        <v>148</v>
      </c>
      <c r="E603">
        <v>12914</v>
      </c>
      <c r="F603" s="29">
        <f t="shared" si="18"/>
        <v>12580000</v>
      </c>
      <c r="G603">
        <f>YEAR(electric_vehicle_sales_by_state[[#This Row],[date]])</f>
        <v>2021</v>
      </c>
      <c r="M603" s="34">
        <f t="shared" si="19"/>
        <v>85000</v>
      </c>
    </row>
    <row r="604" spans="1:13" x14ac:dyDescent="0.3">
      <c r="A604" s="1">
        <v>44348</v>
      </c>
      <c r="B604" t="s">
        <v>33</v>
      </c>
      <c r="C604" t="s">
        <v>7</v>
      </c>
      <c r="D604">
        <v>14</v>
      </c>
      <c r="E604">
        <v>749</v>
      </c>
      <c r="F604" s="29">
        <f t="shared" si="18"/>
        <v>1190000</v>
      </c>
      <c r="G604">
        <f>YEAR(electric_vehicle_sales_by_state[[#This Row],[date]])</f>
        <v>2021</v>
      </c>
      <c r="M604" s="34">
        <f t="shared" si="19"/>
        <v>85000</v>
      </c>
    </row>
    <row r="605" spans="1:13" x14ac:dyDescent="0.3">
      <c r="A605" s="1">
        <v>44348</v>
      </c>
      <c r="B605" t="s">
        <v>34</v>
      </c>
      <c r="C605" t="s">
        <v>7</v>
      </c>
      <c r="D605">
        <v>61</v>
      </c>
      <c r="E605">
        <v>19359</v>
      </c>
      <c r="F605" s="29">
        <f t="shared" si="18"/>
        <v>5185000</v>
      </c>
      <c r="G605">
        <f>YEAR(electric_vehicle_sales_by_state[[#This Row],[date]])</f>
        <v>2021</v>
      </c>
      <c r="M605" s="34">
        <f t="shared" si="19"/>
        <v>85000</v>
      </c>
    </row>
    <row r="606" spans="1:13" x14ac:dyDescent="0.3">
      <c r="A606" s="1">
        <v>44348</v>
      </c>
      <c r="B606" t="s">
        <v>30</v>
      </c>
      <c r="C606" t="s">
        <v>7</v>
      </c>
      <c r="D606">
        <v>4</v>
      </c>
      <c r="E606">
        <v>13420</v>
      </c>
      <c r="F606" s="29">
        <f t="shared" si="18"/>
        <v>340000</v>
      </c>
      <c r="G606">
        <f>YEAR(electric_vehicle_sales_by_state[[#This Row],[date]])</f>
        <v>2021</v>
      </c>
      <c r="M606" s="34">
        <f t="shared" si="19"/>
        <v>85000</v>
      </c>
    </row>
    <row r="607" spans="1:13" x14ac:dyDescent="0.3">
      <c r="A607" s="1">
        <v>44348</v>
      </c>
      <c r="B607" t="s">
        <v>31</v>
      </c>
      <c r="C607" t="s">
        <v>7</v>
      </c>
      <c r="D607">
        <v>4</v>
      </c>
      <c r="E607">
        <v>4405</v>
      </c>
      <c r="F607" s="29">
        <f t="shared" si="18"/>
        <v>340000</v>
      </c>
      <c r="G607">
        <f>YEAR(electric_vehicle_sales_by_state[[#This Row],[date]])</f>
        <v>2021</v>
      </c>
      <c r="M607" s="34">
        <f t="shared" si="19"/>
        <v>85000</v>
      </c>
    </row>
    <row r="608" spans="1:13" x14ac:dyDescent="0.3">
      <c r="A608" s="1">
        <v>44348</v>
      </c>
      <c r="B608" t="s">
        <v>35</v>
      </c>
      <c r="C608" t="s">
        <v>7</v>
      </c>
      <c r="D608">
        <v>71</v>
      </c>
      <c r="E608">
        <v>8030</v>
      </c>
      <c r="F608" s="29">
        <f t="shared" si="18"/>
        <v>6035000</v>
      </c>
      <c r="G608">
        <f>YEAR(electric_vehicle_sales_by_state[[#This Row],[date]])</f>
        <v>2021</v>
      </c>
      <c r="M608" s="34">
        <f t="shared" si="19"/>
        <v>85000</v>
      </c>
    </row>
    <row r="609" spans="1:13" x14ac:dyDescent="0.3">
      <c r="A609" s="1">
        <v>44348</v>
      </c>
      <c r="B609" t="s">
        <v>36</v>
      </c>
      <c r="C609" t="s">
        <v>7</v>
      </c>
      <c r="D609">
        <v>140</v>
      </c>
      <c r="E609">
        <v>10018</v>
      </c>
      <c r="F609" s="29">
        <f t="shared" si="18"/>
        <v>11900000</v>
      </c>
      <c r="G609">
        <f>YEAR(electric_vehicle_sales_by_state[[#This Row],[date]])</f>
        <v>2021</v>
      </c>
      <c r="M609" s="34">
        <f t="shared" si="19"/>
        <v>85000</v>
      </c>
    </row>
    <row r="610" spans="1:13" x14ac:dyDescent="0.3">
      <c r="A610" s="1">
        <v>44348</v>
      </c>
      <c r="B610" t="s">
        <v>24</v>
      </c>
      <c r="C610" t="s">
        <v>7</v>
      </c>
      <c r="D610">
        <v>13</v>
      </c>
      <c r="E610">
        <v>12092</v>
      </c>
      <c r="F610" s="29">
        <f t="shared" si="18"/>
        <v>1105000</v>
      </c>
      <c r="G610">
        <f>YEAR(electric_vehicle_sales_by_state[[#This Row],[date]])</f>
        <v>2021</v>
      </c>
      <c r="M610" s="34">
        <f t="shared" si="19"/>
        <v>85000</v>
      </c>
    </row>
    <row r="611" spans="1:13" x14ac:dyDescent="0.3">
      <c r="A611" s="1">
        <v>44348</v>
      </c>
      <c r="B611" t="s">
        <v>37</v>
      </c>
      <c r="C611" t="s">
        <v>7</v>
      </c>
      <c r="D611">
        <v>190</v>
      </c>
      <c r="E611">
        <v>24817</v>
      </c>
      <c r="F611" s="29">
        <f t="shared" si="18"/>
        <v>16150000</v>
      </c>
      <c r="G611">
        <f>YEAR(electric_vehicle_sales_by_state[[#This Row],[date]])</f>
        <v>2021</v>
      </c>
      <c r="M611" s="34">
        <f t="shared" si="19"/>
        <v>85000</v>
      </c>
    </row>
    <row r="612" spans="1:13" x14ac:dyDescent="0.3">
      <c r="A612" s="1">
        <v>44348</v>
      </c>
      <c r="B612" t="s">
        <v>25</v>
      </c>
      <c r="C612" t="s">
        <v>7</v>
      </c>
      <c r="D612">
        <v>2</v>
      </c>
      <c r="E612">
        <v>3041</v>
      </c>
      <c r="F612" s="29">
        <f t="shared" si="18"/>
        <v>170000</v>
      </c>
      <c r="G612">
        <f>YEAR(electric_vehicle_sales_by_state[[#This Row],[date]])</f>
        <v>2021</v>
      </c>
      <c r="M612" s="34">
        <f t="shared" si="19"/>
        <v>85000</v>
      </c>
    </row>
    <row r="613" spans="1:13" x14ac:dyDescent="0.3">
      <c r="A613" s="1">
        <v>44348</v>
      </c>
      <c r="B613" t="s">
        <v>26</v>
      </c>
      <c r="C613" t="s">
        <v>7</v>
      </c>
      <c r="D613">
        <v>3</v>
      </c>
      <c r="E613">
        <v>7126</v>
      </c>
      <c r="F613" s="29">
        <f t="shared" si="18"/>
        <v>255000</v>
      </c>
      <c r="G613">
        <f>YEAR(electric_vehicle_sales_by_state[[#This Row],[date]])</f>
        <v>2021</v>
      </c>
      <c r="M613" s="34">
        <f t="shared" si="19"/>
        <v>85000</v>
      </c>
    </row>
    <row r="614" spans="1:13" x14ac:dyDescent="0.3">
      <c r="A614" s="1">
        <v>44348</v>
      </c>
      <c r="B614" t="s">
        <v>38</v>
      </c>
      <c r="C614" t="s">
        <v>7</v>
      </c>
      <c r="D614">
        <v>34</v>
      </c>
      <c r="E614">
        <v>12070</v>
      </c>
      <c r="F614" s="29">
        <f t="shared" si="18"/>
        <v>2890000</v>
      </c>
      <c r="G614">
        <f>YEAR(electric_vehicle_sales_by_state[[#This Row],[date]])</f>
        <v>2021</v>
      </c>
      <c r="M614" s="34">
        <f t="shared" si="19"/>
        <v>85000</v>
      </c>
    </row>
    <row r="615" spans="1:13" x14ac:dyDescent="0.3">
      <c r="A615" s="1">
        <v>44348</v>
      </c>
      <c r="B615" t="s">
        <v>39</v>
      </c>
      <c r="C615" t="s">
        <v>7</v>
      </c>
      <c r="D615">
        <v>42</v>
      </c>
      <c r="E615">
        <v>7793</v>
      </c>
      <c r="F615" s="29">
        <f t="shared" si="18"/>
        <v>3570000</v>
      </c>
      <c r="G615">
        <f>YEAR(electric_vehicle_sales_by_state[[#This Row],[date]])</f>
        <v>2021</v>
      </c>
      <c r="M615" s="34">
        <f t="shared" si="19"/>
        <v>85000</v>
      </c>
    </row>
    <row r="616" spans="1:13" x14ac:dyDescent="0.3">
      <c r="A616" s="1">
        <v>44348</v>
      </c>
      <c r="B616" t="s">
        <v>40</v>
      </c>
      <c r="C616" t="s">
        <v>7</v>
      </c>
      <c r="D616">
        <v>3</v>
      </c>
      <c r="E616">
        <v>25704</v>
      </c>
      <c r="F616" s="29">
        <f t="shared" si="18"/>
        <v>255000</v>
      </c>
      <c r="G616">
        <f>YEAR(electric_vehicle_sales_by_state[[#This Row],[date]])</f>
        <v>2021</v>
      </c>
      <c r="M616" s="34">
        <f t="shared" si="19"/>
        <v>85000</v>
      </c>
    </row>
    <row r="617" spans="1:13" x14ac:dyDescent="0.3">
      <c r="A617" s="1">
        <v>44348</v>
      </c>
      <c r="B617" t="s">
        <v>27</v>
      </c>
      <c r="C617" t="s">
        <v>7</v>
      </c>
      <c r="D617">
        <v>7</v>
      </c>
      <c r="E617">
        <v>2972</v>
      </c>
      <c r="F617" s="29">
        <f t="shared" si="18"/>
        <v>595000</v>
      </c>
      <c r="G617">
        <f>YEAR(electric_vehicle_sales_by_state[[#This Row],[date]])</f>
        <v>2021</v>
      </c>
      <c r="M617" s="34">
        <f t="shared" si="19"/>
        <v>85000</v>
      </c>
    </row>
    <row r="618" spans="1:13" x14ac:dyDescent="0.3">
      <c r="A618" s="1">
        <v>44348</v>
      </c>
      <c r="B618" t="s">
        <v>41</v>
      </c>
      <c r="C618" t="s">
        <v>7</v>
      </c>
      <c r="D618">
        <v>18</v>
      </c>
      <c r="E618">
        <v>6316</v>
      </c>
      <c r="F618" s="29">
        <f t="shared" si="18"/>
        <v>1530000</v>
      </c>
      <c r="G618">
        <f>YEAR(electric_vehicle_sales_by_state[[#This Row],[date]])</f>
        <v>2021</v>
      </c>
      <c r="M618" s="34">
        <f t="shared" si="19"/>
        <v>85000</v>
      </c>
    </row>
    <row r="619" spans="1:13" x14ac:dyDescent="0.3">
      <c r="A619" s="1">
        <v>44378</v>
      </c>
      <c r="B619" t="s">
        <v>8</v>
      </c>
      <c r="C619" t="s">
        <v>7</v>
      </c>
      <c r="D619">
        <v>8</v>
      </c>
      <c r="E619">
        <v>176</v>
      </c>
      <c r="F619" s="29">
        <f t="shared" si="18"/>
        <v>680000</v>
      </c>
      <c r="G619">
        <f>YEAR(electric_vehicle_sales_by_state[[#This Row],[date]])</f>
        <v>2021</v>
      </c>
      <c r="M619" s="34">
        <f t="shared" si="19"/>
        <v>85000</v>
      </c>
    </row>
    <row r="620" spans="1:13" x14ac:dyDescent="0.3">
      <c r="A620" s="1">
        <v>44378</v>
      </c>
      <c r="B620" t="s">
        <v>32</v>
      </c>
      <c r="C620" t="s">
        <v>7</v>
      </c>
      <c r="D620">
        <v>36</v>
      </c>
      <c r="E620">
        <v>7877</v>
      </c>
      <c r="F620" s="29">
        <f t="shared" si="18"/>
        <v>3060000</v>
      </c>
      <c r="G620">
        <f>YEAR(electric_vehicle_sales_by_state[[#This Row],[date]])</f>
        <v>2021</v>
      </c>
      <c r="M620" s="34">
        <f t="shared" si="19"/>
        <v>85000</v>
      </c>
    </row>
    <row r="621" spans="1:13" x14ac:dyDescent="0.3">
      <c r="A621" s="1">
        <v>44378</v>
      </c>
      <c r="B621" t="s">
        <v>21</v>
      </c>
      <c r="C621" t="s">
        <v>7</v>
      </c>
      <c r="D621">
        <v>5</v>
      </c>
      <c r="E621">
        <v>5438</v>
      </c>
      <c r="F621" s="29">
        <f t="shared" si="18"/>
        <v>425000</v>
      </c>
      <c r="G621">
        <f>YEAR(electric_vehicle_sales_by_state[[#This Row],[date]])</f>
        <v>2021</v>
      </c>
      <c r="M621" s="34">
        <f t="shared" si="19"/>
        <v>85000</v>
      </c>
    </row>
    <row r="622" spans="1:13" x14ac:dyDescent="0.3">
      <c r="A622" s="1">
        <v>44378</v>
      </c>
      <c r="B622" t="s">
        <v>22</v>
      </c>
      <c r="C622" t="s">
        <v>7</v>
      </c>
      <c r="D622">
        <v>9</v>
      </c>
      <c r="E622">
        <v>1916</v>
      </c>
      <c r="F622" s="29">
        <f t="shared" si="18"/>
        <v>765000</v>
      </c>
      <c r="G622">
        <f>YEAR(electric_vehicle_sales_by_state[[#This Row],[date]])</f>
        <v>2021</v>
      </c>
      <c r="M622" s="34">
        <f t="shared" si="19"/>
        <v>85000</v>
      </c>
    </row>
    <row r="623" spans="1:13" x14ac:dyDescent="0.3">
      <c r="A623" s="1">
        <v>44378</v>
      </c>
      <c r="B623" t="s">
        <v>11</v>
      </c>
      <c r="C623" t="s">
        <v>7</v>
      </c>
      <c r="D623">
        <v>12</v>
      </c>
      <c r="E623">
        <v>4916</v>
      </c>
      <c r="F623" s="29">
        <f t="shared" si="18"/>
        <v>1020000</v>
      </c>
      <c r="G623">
        <f>YEAR(electric_vehicle_sales_by_state[[#This Row],[date]])</f>
        <v>2021</v>
      </c>
      <c r="M623" s="34">
        <f t="shared" si="19"/>
        <v>85000</v>
      </c>
    </row>
    <row r="624" spans="1:13" x14ac:dyDescent="0.3">
      <c r="A624" s="1">
        <v>44378</v>
      </c>
      <c r="B624" t="s">
        <v>23</v>
      </c>
      <c r="C624" t="s">
        <v>7</v>
      </c>
      <c r="D624">
        <v>131</v>
      </c>
      <c r="E624">
        <v>15033</v>
      </c>
      <c r="F624" s="29">
        <f t="shared" si="18"/>
        <v>11135000</v>
      </c>
      <c r="G624">
        <f>YEAR(electric_vehicle_sales_by_state[[#This Row],[date]])</f>
        <v>2021</v>
      </c>
      <c r="M624" s="34">
        <f t="shared" si="19"/>
        <v>85000</v>
      </c>
    </row>
    <row r="625" spans="1:13" x14ac:dyDescent="0.3">
      <c r="A625" s="1">
        <v>44378</v>
      </c>
      <c r="B625" t="s">
        <v>33</v>
      </c>
      <c r="C625" t="s">
        <v>7</v>
      </c>
      <c r="D625">
        <v>10</v>
      </c>
      <c r="E625">
        <v>982</v>
      </c>
      <c r="F625" s="29">
        <f t="shared" si="18"/>
        <v>850000</v>
      </c>
      <c r="G625">
        <f>YEAR(electric_vehicle_sales_by_state[[#This Row],[date]])</f>
        <v>2021</v>
      </c>
      <c r="M625" s="34">
        <f t="shared" si="19"/>
        <v>85000</v>
      </c>
    </row>
    <row r="626" spans="1:13" x14ac:dyDescent="0.3">
      <c r="A626" s="1">
        <v>44378</v>
      </c>
      <c r="B626" t="s">
        <v>34</v>
      </c>
      <c r="C626" t="s">
        <v>7</v>
      </c>
      <c r="D626">
        <v>53</v>
      </c>
      <c r="E626">
        <v>23792</v>
      </c>
      <c r="F626" s="29">
        <f t="shared" si="18"/>
        <v>4505000</v>
      </c>
      <c r="G626">
        <f>YEAR(electric_vehicle_sales_by_state[[#This Row],[date]])</f>
        <v>2021</v>
      </c>
      <c r="M626" s="34">
        <f t="shared" si="19"/>
        <v>85000</v>
      </c>
    </row>
    <row r="627" spans="1:13" x14ac:dyDescent="0.3">
      <c r="A627" s="1">
        <v>44378</v>
      </c>
      <c r="B627" t="s">
        <v>30</v>
      </c>
      <c r="C627" t="s">
        <v>7</v>
      </c>
      <c r="D627">
        <v>6</v>
      </c>
      <c r="E627">
        <v>14524</v>
      </c>
      <c r="F627" s="29">
        <f t="shared" si="18"/>
        <v>510000</v>
      </c>
      <c r="G627">
        <f>YEAR(electric_vehicle_sales_by_state[[#This Row],[date]])</f>
        <v>2021</v>
      </c>
      <c r="M627" s="34">
        <f t="shared" si="19"/>
        <v>85000</v>
      </c>
    </row>
    <row r="628" spans="1:13" x14ac:dyDescent="0.3">
      <c r="A628" s="1">
        <v>44378</v>
      </c>
      <c r="B628" t="s">
        <v>28</v>
      </c>
      <c r="C628" t="s">
        <v>7</v>
      </c>
      <c r="D628">
        <v>2</v>
      </c>
      <c r="E628">
        <v>3811</v>
      </c>
      <c r="F628" s="29">
        <f t="shared" si="18"/>
        <v>170000</v>
      </c>
      <c r="G628">
        <f>YEAR(electric_vehicle_sales_by_state[[#This Row],[date]])</f>
        <v>2021</v>
      </c>
      <c r="M628" s="34">
        <f t="shared" si="19"/>
        <v>85000</v>
      </c>
    </row>
    <row r="629" spans="1:13" x14ac:dyDescent="0.3">
      <c r="A629" s="1">
        <v>44378</v>
      </c>
      <c r="B629" t="s">
        <v>31</v>
      </c>
      <c r="C629" t="s">
        <v>7</v>
      </c>
      <c r="D629">
        <v>4</v>
      </c>
      <c r="E629">
        <v>5020</v>
      </c>
      <c r="F629" s="29">
        <f t="shared" si="18"/>
        <v>340000</v>
      </c>
      <c r="G629">
        <f>YEAR(electric_vehicle_sales_by_state[[#This Row],[date]])</f>
        <v>2021</v>
      </c>
      <c r="M629" s="34">
        <f t="shared" si="19"/>
        <v>85000</v>
      </c>
    </row>
    <row r="630" spans="1:13" x14ac:dyDescent="0.3">
      <c r="A630" s="1">
        <v>44378</v>
      </c>
      <c r="B630" t="s">
        <v>35</v>
      </c>
      <c r="C630" t="s">
        <v>7</v>
      </c>
      <c r="D630">
        <v>196</v>
      </c>
      <c r="E630">
        <v>21640</v>
      </c>
      <c r="F630" s="29">
        <f t="shared" si="18"/>
        <v>16660000</v>
      </c>
      <c r="G630">
        <f>YEAR(electric_vehicle_sales_by_state[[#This Row],[date]])</f>
        <v>2021</v>
      </c>
      <c r="M630" s="34">
        <f t="shared" si="19"/>
        <v>85000</v>
      </c>
    </row>
    <row r="631" spans="1:13" x14ac:dyDescent="0.3">
      <c r="A631" s="1">
        <v>44378</v>
      </c>
      <c r="B631" t="s">
        <v>36</v>
      </c>
      <c r="C631" t="s">
        <v>7</v>
      </c>
      <c r="D631">
        <v>139</v>
      </c>
      <c r="E631">
        <v>18406</v>
      </c>
      <c r="F631" s="29">
        <f t="shared" si="18"/>
        <v>11815000</v>
      </c>
      <c r="G631">
        <f>YEAR(electric_vehicle_sales_by_state[[#This Row],[date]])</f>
        <v>2021</v>
      </c>
      <c r="M631" s="34">
        <f t="shared" si="19"/>
        <v>85000</v>
      </c>
    </row>
    <row r="632" spans="1:13" x14ac:dyDescent="0.3">
      <c r="A632" s="1">
        <v>44378</v>
      </c>
      <c r="B632" t="s">
        <v>24</v>
      </c>
      <c r="C632" t="s">
        <v>7</v>
      </c>
      <c r="D632">
        <v>17</v>
      </c>
      <c r="E632">
        <v>14581</v>
      </c>
      <c r="F632" s="29">
        <f t="shared" si="18"/>
        <v>1445000</v>
      </c>
      <c r="G632">
        <f>YEAR(electric_vehicle_sales_by_state[[#This Row],[date]])</f>
        <v>2021</v>
      </c>
      <c r="M632" s="34">
        <f t="shared" si="19"/>
        <v>85000</v>
      </c>
    </row>
    <row r="633" spans="1:13" x14ac:dyDescent="0.3">
      <c r="A633" s="1">
        <v>44378</v>
      </c>
      <c r="B633" t="s">
        <v>37</v>
      </c>
      <c r="C633" t="s">
        <v>7</v>
      </c>
      <c r="D633">
        <v>286</v>
      </c>
      <c r="E633">
        <v>38063</v>
      </c>
      <c r="F633" s="29">
        <f t="shared" si="18"/>
        <v>24310000</v>
      </c>
      <c r="G633">
        <f>YEAR(electric_vehicle_sales_by_state[[#This Row],[date]])</f>
        <v>2021</v>
      </c>
      <c r="M633" s="34">
        <f t="shared" si="19"/>
        <v>85000</v>
      </c>
    </row>
    <row r="634" spans="1:13" x14ac:dyDescent="0.3">
      <c r="A634" s="1">
        <v>44378</v>
      </c>
      <c r="B634" t="s">
        <v>25</v>
      </c>
      <c r="C634" t="s">
        <v>7</v>
      </c>
      <c r="D634">
        <v>3</v>
      </c>
      <c r="E634">
        <v>5552</v>
      </c>
      <c r="F634" s="29">
        <f t="shared" si="18"/>
        <v>255000</v>
      </c>
      <c r="G634">
        <f>YEAR(electric_vehicle_sales_by_state[[#This Row],[date]])</f>
        <v>2021</v>
      </c>
      <c r="M634" s="34">
        <f t="shared" si="19"/>
        <v>85000</v>
      </c>
    </row>
    <row r="635" spans="1:13" x14ac:dyDescent="0.3">
      <c r="A635" s="1">
        <v>44378</v>
      </c>
      <c r="B635" t="s">
        <v>26</v>
      </c>
      <c r="C635" t="s">
        <v>7</v>
      </c>
      <c r="D635">
        <v>3</v>
      </c>
      <c r="E635">
        <v>9328</v>
      </c>
      <c r="F635" s="29">
        <f t="shared" si="18"/>
        <v>255000</v>
      </c>
      <c r="G635">
        <f>YEAR(electric_vehicle_sales_by_state[[#This Row],[date]])</f>
        <v>2021</v>
      </c>
      <c r="M635" s="34">
        <f t="shared" si="19"/>
        <v>85000</v>
      </c>
    </row>
    <row r="636" spans="1:13" x14ac:dyDescent="0.3">
      <c r="A636" s="1">
        <v>44378</v>
      </c>
      <c r="B636" t="s">
        <v>38</v>
      </c>
      <c r="C636" t="s">
        <v>7</v>
      </c>
      <c r="D636">
        <v>52</v>
      </c>
      <c r="E636">
        <v>14374</v>
      </c>
      <c r="F636" s="29">
        <f t="shared" si="18"/>
        <v>4420000</v>
      </c>
      <c r="G636">
        <f>YEAR(electric_vehicle_sales_by_state[[#This Row],[date]])</f>
        <v>2021</v>
      </c>
      <c r="M636" s="34">
        <f t="shared" si="19"/>
        <v>85000</v>
      </c>
    </row>
    <row r="637" spans="1:13" x14ac:dyDescent="0.3">
      <c r="A637" s="1">
        <v>44378</v>
      </c>
      <c r="B637" t="s">
        <v>39</v>
      </c>
      <c r="C637" t="s">
        <v>7</v>
      </c>
      <c r="D637">
        <v>88</v>
      </c>
      <c r="E637">
        <v>20857</v>
      </c>
      <c r="F637" s="29">
        <f t="shared" si="18"/>
        <v>7480000</v>
      </c>
      <c r="G637">
        <f>YEAR(electric_vehicle_sales_by_state[[#This Row],[date]])</f>
        <v>2021</v>
      </c>
      <c r="M637" s="34">
        <f t="shared" si="19"/>
        <v>85000</v>
      </c>
    </row>
    <row r="638" spans="1:13" x14ac:dyDescent="0.3">
      <c r="A638" s="1">
        <v>44378</v>
      </c>
      <c r="B638" t="s">
        <v>40</v>
      </c>
      <c r="C638" t="s">
        <v>7</v>
      </c>
      <c r="D638">
        <v>8</v>
      </c>
      <c r="E638">
        <v>27999</v>
      </c>
      <c r="F638" s="29">
        <f t="shared" si="18"/>
        <v>680000</v>
      </c>
      <c r="G638">
        <f>YEAR(electric_vehicle_sales_by_state[[#This Row],[date]])</f>
        <v>2021</v>
      </c>
      <c r="M638" s="34">
        <f t="shared" si="19"/>
        <v>85000</v>
      </c>
    </row>
    <row r="639" spans="1:13" x14ac:dyDescent="0.3">
      <c r="A639" s="1">
        <v>44378</v>
      </c>
      <c r="B639" t="s">
        <v>27</v>
      </c>
      <c r="C639" t="s">
        <v>7</v>
      </c>
      <c r="D639">
        <v>11</v>
      </c>
      <c r="E639">
        <v>4182</v>
      </c>
      <c r="F639" s="29">
        <f t="shared" si="18"/>
        <v>935000</v>
      </c>
      <c r="G639">
        <f>YEAR(electric_vehicle_sales_by_state[[#This Row],[date]])</f>
        <v>2021</v>
      </c>
      <c r="M639" s="34">
        <f t="shared" si="19"/>
        <v>85000</v>
      </c>
    </row>
    <row r="640" spans="1:13" x14ac:dyDescent="0.3">
      <c r="A640" s="1">
        <v>44378</v>
      </c>
      <c r="B640" t="s">
        <v>41</v>
      </c>
      <c r="C640" t="s">
        <v>7</v>
      </c>
      <c r="D640">
        <v>37</v>
      </c>
      <c r="E640">
        <v>8919</v>
      </c>
      <c r="F640" s="29">
        <f t="shared" si="18"/>
        <v>3145000</v>
      </c>
      <c r="G640">
        <f>YEAR(electric_vehicle_sales_by_state[[#This Row],[date]])</f>
        <v>2021</v>
      </c>
      <c r="M640" s="34">
        <f t="shared" si="19"/>
        <v>85000</v>
      </c>
    </row>
    <row r="641" spans="1:13" x14ac:dyDescent="0.3">
      <c r="A641" s="1">
        <v>44409</v>
      </c>
      <c r="B641" t="s">
        <v>32</v>
      </c>
      <c r="C641" t="s">
        <v>7</v>
      </c>
      <c r="D641">
        <v>78</v>
      </c>
      <c r="E641">
        <v>8245</v>
      </c>
      <c r="F641" s="29">
        <f t="shared" si="18"/>
        <v>6630000</v>
      </c>
      <c r="G641">
        <f>YEAR(electric_vehicle_sales_by_state[[#This Row],[date]])</f>
        <v>2021</v>
      </c>
      <c r="M641" s="34">
        <f t="shared" si="19"/>
        <v>85000</v>
      </c>
    </row>
    <row r="642" spans="1:13" x14ac:dyDescent="0.3">
      <c r="A642" s="1">
        <v>44409</v>
      </c>
      <c r="B642" t="s">
        <v>10</v>
      </c>
      <c r="C642" t="s">
        <v>7</v>
      </c>
      <c r="D642">
        <v>2</v>
      </c>
      <c r="E642">
        <v>6447</v>
      </c>
      <c r="F642" s="29">
        <f t="shared" ref="F642:F705" si="20">D642*M642</f>
        <v>170000</v>
      </c>
      <c r="G642">
        <f>YEAR(electric_vehicle_sales_by_state[[#This Row],[date]])</f>
        <v>2021</v>
      </c>
      <c r="M642" s="34">
        <f t="shared" si="19"/>
        <v>85000</v>
      </c>
    </row>
    <row r="643" spans="1:13" x14ac:dyDescent="0.3">
      <c r="A643" s="1">
        <v>44409</v>
      </c>
      <c r="B643" t="s">
        <v>21</v>
      </c>
      <c r="C643" t="s">
        <v>7</v>
      </c>
      <c r="D643">
        <v>7</v>
      </c>
      <c r="E643">
        <v>5724</v>
      </c>
      <c r="F643" s="29">
        <f t="shared" si="20"/>
        <v>595000</v>
      </c>
      <c r="G643">
        <f>YEAR(electric_vehicle_sales_by_state[[#This Row],[date]])</f>
        <v>2021</v>
      </c>
      <c r="M643" s="34">
        <f t="shared" ref="M643:M706" si="21">IF(C643 = "4-Wheelers",85000,1500000)</f>
        <v>85000</v>
      </c>
    </row>
    <row r="644" spans="1:13" x14ac:dyDescent="0.3">
      <c r="A644" s="1">
        <v>44409</v>
      </c>
      <c r="B644" t="s">
        <v>22</v>
      </c>
      <c r="C644" t="s">
        <v>7</v>
      </c>
      <c r="D644">
        <v>9</v>
      </c>
      <c r="E644">
        <v>1845</v>
      </c>
      <c r="F644" s="29">
        <f t="shared" si="20"/>
        <v>765000</v>
      </c>
      <c r="G644">
        <f>YEAR(electric_vehicle_sales_by_state[[#This Row],[date]])</f>
        <v>2021</v>
      </c>
      <c r="M644" s="34">
        <f t="shared" si="21"/>
        <v>85000</v>
      </c>
    </row>
    <row r="645" spans="1:13" x14ac:dyDescent="0.3">
      <c r="A645" s="1">
        <v>44409</v>
      </c>
      <c r="B645" t="s">
        <v>11</v>
      </c>
      <c r="C645" t="s">
        <v>7</v>
      </c>
      <c r="D645">
        <v>11</v>
      </c>
      <c r="E645">
        <v>4350</v>
      </c>
      <c r="F645" s="29">
        <f t="shared" si="20"/>
        <v>935000</v>
      </c>
      <c r="G645">
        <f>YEAR(electric_vehicle_sales_by_state[[#This Row],[date]])</f>
        <v>2021</v>
      </c>
      <c r="M645" s="34">
        <f t="shared" si="21"/>
        <v>85000</v>
      </c>
    </row>
    <row r="646" spans="1:13" x14ac:dyDescent="0.3">
      <c r="A646" s="1">
        <v>44409</v>
      </c>
      <c r="B646" t="s">
        <v>23</v>
      </c>
      <c r="C646" t="s">
        <v>7</v>
      </c>
      <c r="D646">
        <v>157</v>
      </c>
      <c r="E646">
        <v>13177</v>
      </c>
      <c r="F646" s="29">
        <f t="shared" si="20"/>
        <v>13345000</v>
      </c>
      <c r="G646">
        <f>YEAR(electric_vehicle_sales_by_state[[#This Row],[date]])</f>
        <v>2021</v>
      </c>
      <c r="M646" s="34">
        <f t="shared" si="21"/>
        <v>85000</v>
      </c>
    </row>
    <row r="647" spans="1:13" x14ac:dyDescent="0.3">
      <c r="A647" s="1">
        <v>44409</v>
      </c>
      <c r="B647" t="s">
        <v>33</v>
      </c>
      <c r="C647" t="s">
        <v>7</v>
      </c>
      <c r="D647">
        <v>19</v>
      </c>
      <c r="E647">
        <v>1439</v>
      </c>
      <c r="F647" s="29">
        <f t="shared" si="20"/>
        <v>1615000</v>
      </c>
      <c r="G647">
        <f>YEAR(electric_vehicle_sales_by_state[[#This Row],[date]])</f>
        <v>2021</v>
      </c>
      <c r="M647" s="34">
        <f t="shared" si="21"/>
        <v>85000</v>
      </c>
    </row>
    <row r="648" spans="1:13" x14ac:dyDescent="0.3">
      <c r="A648" s="1">
        <v>44409</v>
      </c>
      <c r="B648" t="s">
        <v>34</v>
      </c>
      <c r="C648" t="s">
        <v>7</v>
      </c>
      <c r="D648">
        <v>83</v>
      </c>
      <c r="E648">
        <v>20394</v>
      </c>
      <c r="F648" s="29">
        <f t="shared" si="20"/>
        <v>7055000</v>
      </c>
      <c r="G648">
        <f>YEAR(electric_vehicle_sales_by_state[[#This Row],[date]])</f>
        <v>2021</v>
      </c>
      <c r="M648" s="34">
        <f t="shared" si="21"/>
        <v>85000</v>
      </c>
    </row>
    <row r="649" spans="1:13" x14ac:dyDescent="0.3">
      <c r="A649" s="1">
        <v>44409</v>
      </c>
      <c r="B649" t="s">
        <v>30</v>
      </c>
      <c r="C649" t="s">
        <v>7</v>
      </c>
      <c r="D649">
        <v>3</v>
      </c>
      <c r="E649">
        <v>16027</v>
      </c>
      <c r="F649" s="29">
        <f t="shared" si="20"/>
        <v>255000</v>
      </c>
      <c r="G649">
        <f>YEAR(electric_vehicle_sales_by_state[[#This Row],[date]])</f>
        <v>2021</v>
      </c>
      <c r="M649" s="34">
        <f t="shared" si="21"/>
        <v>85000</v>
      </c>
    </row>
    <row r="650" spans="1:13" x14ac:dyDescent="0.3">
      <c r="A650" s="1">
        <v>44409</v>
      </c>
      <c r="B650" t="s">
        <v>31</v>
      </c>
      <c r="C650" t="s">
        <v>7</v>
      </c>
      <c r="D650">
        <v>3</v>
      </c>
      <c r="E650">
        <v>5113</v>
      </c>
      <c r="F650" s="29">
        <f t="shared" si="20"/>
        <v>255000</v>
      </c>
      <c r="G650">
        <f>YEAR(electric_vehicle_sales_by_state[[#This Row],[date]])</f>
        <v>2021</v>
      </c>
      <c r="M650" s="34">
        <f t="shared" si="21"/>
        <v>85000</v>
      </c>
    </row>
    <row r="651" spans="1:13" x14ac:dyDescent="0.3">
      <c r="A651" s="1">
        <v>44409</v>
      </c>
      <c r="B651" t="s">
        <v>35</v>
      </c>
      <c r="C651" t="s">
        <v>7</v>
      </c>
      <c r="D651">
        <v>137</v>
      </c>
      <c r="E651">
        <v>21975</v>
      </c>
      <c r="F651" s="29">
        <f t="shared" si="20"/>
        <v>11645000</v>
      </c>
      <c r="G651">
        <f>YEAR(electric_vehicle_sales_by_state[[#This Row],[date]])</f>
        <v>2021</v>
      </c>
      <c r="M651" s="34">
        <f t="shared" si="21"/>
        <v>85000</v>
      </c>
    </row>
    <row r="652" spans="1:13" x14ac:dyDescent="0.3">
      <c r="A652" s="1">
        <v>44409</v>
      </c>
      <c r="B652" t="s">
        <v>36</v>
      </c>
      <c r="C652" t="s">
        <v>7</v>
      </c>
      <c r="D652">
        <v>183</v>
      </c>
      <c r="E652">
        <v>22813</v>
      </c>
      <c r="F652" s="29">
        <f t="shared" si="20"/>
        <v>15555000</v>
      </c>
      <c r="G652">
        <f>YEAR(electric_vehicle_sales_by_state[[#This Row],[date]])</f>
        <v>2021</v>
      </c>
      <c r="M652" s="34">
        <f t="shared" si="21"/>
        <v>85000</v>
      </c>
    </row>
    <row r="653" spans="1:13" x14ac:dyDescent="0.3">
      <c r="A653" s="1">
        <v>44409</v>
      </c>
      <c r="B653" t="s">
        <v>24</v>
      </c>
      <c r="C653" t="s">
        <v>7</v>
      </c>
      <c r="D653">
        <v>26</v>
      </c>
      <c r="E653">
        <v>12758</v>
      </c>
      <c r="F653" s="29">
        <f t="shared" si="20"/>
        <v>2210000</v>
      </c>
      <c r="G653">
        <f>YEAR(electric_vehicle_sales_by_state[[#This Row],[date]])</f>
        <v>2021</v>
      </c>
      <c r="M653" s="34">
        <f t="shared" si="21"/>
        <v>85000</v>
      </c>
    </row>
    <row r="654" spans="1:13" x14ac:dyDescent="0.3">
      <c r="A654" s="1">
        <v>44409</v>
      </c>
      <c r="B654" t="s">
        <v>37</v>
      </c>
      <c r="C654" t="s">
        <v>7</v>
      </c>
      <c r="D654">
        <v>197</v>
      </c>
      <c r="E654">
        <v>35127</v>
      </c>
      <c r="F654" s="29">
        <f t="shared" si="20"/>
        <v>16745000</v>
      </c>
      <c r="G654">
        <f>YEAR(electric_vehicle_sales_by_state[[#This Row],[date]])</f>
        <v>2021</v>
      </c>
      <c r="M654" s="34">
        <f t="shared" si="21"/>
        <v>85000</v>
      </c>
    </row>
    <row r="655" spans="1:13" x14ac:dyDescent="0.3">
      <c r="A655" s="1">
        <v>44409</v>
      </c>
      <c r="B655" t="s">
        <v>25</v>
      </c>
      <c r="C655" t="s">
        <v>7</v>
      </c>
      <c r="D655">
        <v>4</v>
      </c>
      <c r="E655">
        <v>5453</v>
      </c>
      <c r="F655" s="29">
        <f t="shared" si="20"/>
        <v>340000</v>
      </c>
      <c r="G655">
        <f>YEAR(electric_vehicle_sales_by_state[[#This Row],[date]])</f>
        <v>2021</v>
      </c>
      <c r="M655" s="34">
        <f t="shared" si="21"/>
        <v>85000</v>
      </c>
    </row>
    <row r="656" spans="1:13" x14ac:dyDescent="0.3">
      <c r="A656" s="1">
        <v>44409</v>
      </c>
      <c r="B656" t="s">
        <v>26</v>
      </c>
      <c r="C656" t="s">
        <v>7</v>
      </c>
      <c r="D656">
        <v>4</v>
      </c>
      <c r="E656">
        <v>9209</v>
      </c>
      <c r="F656" s="29">
        <f t="shared" si="20"/>
        <v>340000</v>
      </c>
      <c r="G656">
        <f>YEAR(electric_vehicle_sales_by_state[[#This Row],[date]])</f>
        <v>2021</v>
      </c>
      <c r="M656" s="34">
        <f t="shared" si="21"/>
        <v>85000</v>
      </c>
    </row>
    <row r="657" spans="1:13" x14ac:dyDescent="0.3">
      <c r="A657" s="1">
        <v>44409</v>
      </c>
      <c r="B657" t="s">
        <v>38</v>
      </c>
      <c r="C657" t="s">
        <v>7</v>
      </c>
      <c r="D657">
        <v>53</v>
      </c>
      <c r="E657">
        <v>11454</v>
      </c>
      <c r="F657" s="29">
        <f t="shared" si="20"/>
        <v>4505000</v>
      </c>
      <c r="G657">
        <f>YEAR(electric_vehicle_sales_by_state[[#This Row],[date]])</f>
        <v>2021</v>
      </c>
      <c r="M657" s="34">
        <f t="shared" si="21"/>
        <v>85000</v>
      </c>
    </row>
    <row r="658" spans="1:13" x14ac:dyDescent="0.3">
      <c r="A658" s="1">
        <v>44409</v>
      </c>
      <c r="B658" t="s">
        <v>39</v>
      </c>
      <c r="C658" t="s">
        <v>7</v>
      </c>
      <c r="D658">
        <v>88</v>
      </c>
      <c r="E658">
        <v>20865</v>
      </c>
      <c r="F658" s="29">
        <f t="shared" si="20"/>
        <v>7480000</v>
      </c>
      <c r="G658">
        <f>YEAR(electric_vehicle_sales_by_state[[#This Row],[date]])</f>
        <v>2021</v>
      </c>
      <c r="M658" s="34">
        <f t="shared" si="21"/>
        <v>85000</v>
      </c>
    </row>
    <row r="659" spans="1:13" x14ac:dyDescent="0.3">
      <c r="A659" s="1">
        <v>44409</v>
      </c>
      <c r="B659" t="s">
        <v>40</v>
      </c>
      <c r="C659" t="s">
        <v>7</v>
      </c>
      <c r="D659">
        <v>3</v>
      </c>
      <c r="E659">
        <v>24012</v>
      </c>
      <c r="F659" s="29">
        <f t="shared" si="20"/>
        <v>255000</v>
      </c>
      <c r="G659">
        <f>YEAR(electric_vehicle_sales_by_state[[#This Row],[date]])</f>
        <v>2021</v>
      </c>
      <c r="M659" s="34">
        <f t="shared" si="21"/>
        <v>85000</v>
      </c>
    </row>
    <row r="660" spans="1:13" x14ac:dyDescent="0.3">
      <c r="A660" s="1">
        <v>44409</v>
      </c>
      <c r="B660" t="s">
        <v>27</v>
      </c>
      <c r="C660" t="s">
        <v>7</v>
      </c>
      <c r="D660">
        <v>6</v>
      </c>
      <c r="E660">
        <v>3760</v>
      </c>
      <c r="F660" s="29">
        <f t="shared" si="20"/>
        <v>510000</v>
      </c>
      <c r="G660">
        <f>YEAR(electric_vehicle_sales_by_state[[#This Row],[date]])</f>
        <v>2021</v>
      </c>
      <c r="M660" s="34">
        <f t="shared" si="21"/>
        <v>85000</v>
      </c>
    </row>
    <row r="661" spans="1:13" x14ac:dyDescent="0.3">
      <c r="A661" s="1">
        <v>44409</v>
      </c>
      <c r="B661" t="s">
        <v>41</v>
      </c>
      <c r="C661" t="s">
        <v>7</v>
      </c>
      <c r="D661">
        <v>28</v>
      </c>
      <c r="E661">
        <v>9198</v>
      </c>
      <c r="F661" s="29">
        <f t="shared" si="20"/>
        <v>2380000</v>
      </c>
      <c r="G661">
        <f>YEAR(electric_vehicle_sales_by_state[[#This Row],[date]])</f>
        <v>2021</v>
      </c>
      <c r="M661" s="34">
        <f t="shared" si="21"/>
        <v>85000</v>
      </c>
    </row>
    <row r="662" spans="1:13" x14ac:dyDescent="0.3">
      <c r="A662" s="1">
        <v>44440</v>
      </c>
      <c r="B662" t="s">
        <v>32</v>
      </c>
      <c r="C662" t="s">
        <v>7</v>
      </c>
      <c r="D662">
        <v>39</v>
      </c>
      <c r="E662">
        <v>7952</v>
      </c>
      <c r="F662" s="29">
        <f t="shared" si="20"/>
        <v>3315000</v>
      </c>
      <c r="G662">
        <f>YEAR(electric_vehicle_sales_by_state[[#This Row],[date]])</f>
        <v>2021</v>
      </c>
      <c r="M662" s="34">
        <f t="shared" si="21"/>
        <v>85000</v>
      </c>
    </row>
    <row r="663" spans="1:13" x14ac:dyDescent="0.3">
      <c r="A663" s="1">
        <v>44440</v>
      </c>
      <c r="B663" t="s">
        <v>21</v>
      </c>
      <c r="C663" t="s">
        <v>7</v>
      </c>
      <c r="D663">
        <v>4</v>
      </c>
      <c r="E663">
        <v>4339</v>
      </c>
      <c r="F663" s="29">
        <f t="shared" si="20"/>
        <v>340000</v>
      </c>
      <c r="G663">
        <f>YEAR(electric_vehicle_sales_by_state[[#This Row],[date]])</f>
        <v>2021</v>
      </c>
      <c r="M663" s="34">
        <f t="shared" si="21"/>
        <v>85000</v>
      </c>
    </row>
    <row r="664" spans="1:13" x14ac:dyDescent="0.3">
      <c r="A664" s="1">
        <v>44440</v>
      </c>
      <c r="B664" t="s">
        <v>22</v>
      </c>
      <c r="C664" t="s">
        <v>7</v>
      </c>
      <c r="D664">
        <v>20</v>
      </c>
      <c r="E664">
        <v>1607</v>
      </c>
      <c r="F664" s="29">
        <f t="shared" si="20"/>
        <v>1700000</v>
      </c>
      <c r="G664">
        <f>YEAR(electric_vehicle_sales_by_state[[#This Row],[date]])</f>
        <v>2021</v>
      </c>
      <c r="M664" s="34">
        <f t="shared" si="21"/>
        <v>85000</v>
      </c>
    </row>
    <row r="665" spans="1:13" x14ac:dyDescent="0.3">
      <c r="A665" s="1">
        <v>44440</v>
      </c>
      <c r="B665" t="s">
        <v>11</v>
      </c>
      <c r="C665" t="s">
        <v>7</v>
      </c>
      <c r="D665">
        <v>12</v>
      </c>
      <c r="E665">
        <v>3650</v>
      </c>
      <c r="F665" s="29">
        <f t="shared" si="20"/>
        <v>1020000</v>
      </c>
      <c r="G665">
        <f>YEAR(electric_vehicle_sales_by_state[[#This Row],[date]])</f>
        <v>2021</v>
      </c>
      <c r="M665" s="34">
        <f t="shared" si="21"/>
        <v>85000</v>
      </c>
    </row>
    <row r="666" spans="1:13" x14ac:dyDescent="0.3">
      <c r="A666" s="1">
        <v>44440</v>
      </c>
      <c r="B666" t="s">
        <v>23</v>
      </c>
      <c r="C666" t="s">
        <v>7</v>
      </c>
      <c r="D666">
        <v>265</v>
      </c>
      <c r="E666">
        <v>9181</v>
      </c>
      <c r="F666" s="29">
        <f t="shared" si="20"/>
        <v>22525000</v>
      </c>
      <c r="G666">
        <f>YEAR(electric_vehicle_sales_by_state[[#This Row],[date]])</f>
        <v>2021</v>
      </c>
      <c r="M666" s="34">
        <f t="shared" si="21"/>
        <v>85000</v>
      </c>
    </row>
    <row r="667" spans="1:13" x14ac:dyDescent="0.3">
      <c r="A667" s="1">
        <v>44440</v>
      </c>
      <c r="B667" t="s">
        <v>33</v>
      </c>
      <c r="C667" t="s">
        <v>7</v>
      </c>
      <c r="D667">
        <v>34</v>
      </c>
      <c r="E667">
        <v>1277</v>
      </c>
      <c r="F667" s="29">
        <f t="shared" si="20"/>
        <v>2890000</v>
      </c>
      <c r="G667">
        <f>YEAR(electric_vehicle_sales_by_state[[#This Row],[date]])</f>
        <v>2021</v>
      </c>
      <c r="M667" s="34">
        <f t="shared" si="21"/>
        <v>85000</v>
      </c>
    </row>
    <row r="668" spans="1:13" x14ac:dyDescent="0.3">
      <c r="A668" s="1">
        <v>44440</v>
      </c>
      <c r="B668" t="s">
        <v>34</v>
      </c>
      <c r="C668" t="s">
        <v>7</v>
      </c>
      <c r="D668">
        <v>131</v>
      </c>
      <c r="E668">
        <v>24797</v>
      </c>
      <c r="F668" s="29">
        <f t="shared" si="20"/>
        <v>11135000</v>
      </c>
      <c r="G668">
        <f>YEAR(electric_vehicle_sales_by_state[[#This Row],[date]])</f>
        <v>2021</v>
      </c>
      <c r="M668" s="34">
        <f t="shared" si="21"/>
        <v>85000</v>
      </c>
    </row>
    <row r="669" spans="1:13" x14ac:dyDescent="0.3">
      <c r="A669" s="1">
        <v>44440</v>
      </c>
      <c r="B669" t="s">
        <v>30</v>
      </c>
      <c r="C669" t="s">
        <v>7</v>
      </c>
      <c r="D669">
        <v>7</v>
      </c>
      <c r="E669">
        <v>14879</v>
      </c>
      <c r="F669" s="29">
        <f t="shared" si="20"/>
        <v>595000</v>
      </c>
      <c r="G669">
        <f>YEAR(electric_vehicle_sales_by_state[[#This Row],[date]])</f>
        <v>2021</v>
      </c>
      <c r="M669" s="34">
        <f t="shared" si="21"/>
        <v>85000</v>
      </c>
    </row>
    <row r="670" spans="1:13" x14ac:dyDescent="0.3">
      <c r="A670" s="1">
        <v>44440</v>
      </c>
      <c r="B670" t="s">
        <v>31</v>
      </c>
      <c r="C670" t="s">
        <v>7</v>
      </c>
      <c r="D670">
        <v>12</v>
      </c>
      <c r="E670">
        <v>3892</v>
      </c>
      <c r="F670" s="29">
        <f t="shared" si="20"/>
        <v>1020000</v>
      </c>
      <c r="G670">
        <f>YEAR(electric_vehicle_sales_by_state[[#This Row],[date]])</f>
        <v>2021</v>
      </c>
      <c r="M670" s="34">
        <f t="shared" si="21"/>
        <v>85000</v>
      </c>
    </row>
    <row r="671" spans="1:13" x14ac:dyDescent="0.3">
      <c r="A671" s="1">
        <v>44440</v>
      </c>
      <c r="B671" t="s">
        <v>35</v>
      </c>
      <c r="C671" t="s">
        <v>7</v>
      </c>
      <c r="D671">
        <v>227</v>
      </c>
      <c r="E671">
        <v>21407</v>
      </c>
      <c r="F671" s="29">
        <f t="shared" si="20"/>
        <v>19295000</v>
      </c>
      <c r="G671">
        <f>YEAR(electric_vehicle_sales_by_state[[#This Row],[date]])</f>
        <v>2021</v>
      </c>
      <c r="M671" s="34">
        <f t="shared" si="21"/>
        <v>85000</v>
      </c>
    </row>
    <row r="672" spans="1:13" x14ac:dyDescent="0.3">
      <c r="A672" s="1">
        <v>44440</v>
      </c>
      <c r="B672" t="s">
        <v>36</v>
      </c>
      <c r="C672" t="s">
        <v>7</v>
      </c>
      <c r="D672">
        <v>164</v>
      </c>
      <c r="E672">
        <v>22063</v>
      </c>
      <c r="F672" s="29">
        <f t="shared" si="20"/>
        <v>13940000</v>
      </c>
      <c r="G672">
        <f>YEAR(electric_vehicle_sales_by_state[[#This Row],[date]])</f>
        <v>2021</v>
      </c>
      <c r="M672" s="34">
        <f t="shared" si="21"/>
        <v>85000</v>
      </c>
    </row>
    <row r="673" spans="1:13" x14ac:dyDescent="0.3">
      <c r="A673" s="1">
        <v>44440</v>
      </c>
      <c r="B673" t="s">
        <v>24</v>
      </c>
      <c r="C673" t="s">
        <v>7</v>
      </c>
      <c r="D673">
        <v>23</v>
      </c>
      <c r="E673">
        <v>11756</v>
      </c>
      <c r="F673" s="29">
        <f t="shared" si="20"/>
        <v>1955000</v>
      </c>
      <c r="G673">
        <f>YEAR(electric_vehicle_sales_by_state[[#This Row],[date]])</f>
        <v>2021</v>
      </c>
      <c r="M673" s="34">
        <f t="shared" si="21"/>
        <v>85000</v>
      </c>
    </row>
    <row r="674" spans="1:13" x14ac:dyDescent="0.3">
      <c r="A674" s="1">
        <v>44440</v>
      </c>
      <c r="B674" t="s">
        <v>37</v>
      </c>
      <c r="C674" t="s">
        <v>7</v>
      </c>
      <c r="D674">
        <v>148</v>
      </c>
      <c r="E674">
        <v>27900</v>
      </c>
      <c r="F674" s="29">
        <f t="shared" si="20"/>
        <v>12580000</v>
      </c>
      <c r="G674">
        <f>YEAR(electric_vehicle_sales_by_state[[#This Row],[date]])</f>
        <v>2021</v>
      </c>
      <c r="M674" s="34">
        <f t="shared" si="21"/>
        <v>85000</v>
      </c>
    </row>
    <row r="675" spans="1:13" x14ac:dyDescent="0.3">
      <c r="A675" s="1">
        <v>44440</v>
      </c>
      <c r="B675" t="s">
        <v>25</v>
      </c>
      <c r="C675" t="s">
        <v>7</v>
      </c>
      <c r="D675">
        <v>2</v>
      </c>
      <c r="E675">
        <v>4865</v>
      </c>
      <c r="F675" s="29">
        <f t="shared" si="20"/>
        <v>170000</v>
      </c>
      <c r="G675">
        <f>YEAR(electric_vehicle_sales_by_state[[#This Row],[date]])</f>
        <v>2021</v>
      </c>
      <c r="M675" s="34">
        <f t="shared" si="21"/>
        <v>85000</v>
      </c>
    </row>
    <row r="676" spans="1:13" x14ac:dyDescent="0.3">
      <c r="A676" s="1">
        <v>44440</v>
      </c>
      <c r="B676" t="s">
        <v>19</v>
      </c>
      <c r="C676" t="s">
        <v>7</v>
      </c>
      <c r="D676">
        <v>2</v>
      </c>
      <c r="E676">
        <v>640</v>
      </c>
      <c r="F676" s="29">
        <f t="shared" si="20"/>
        <v>170000</v>
      </c>
      <c r="G676">
        <f>YEAR(electric_vehicle_sales_by_state[[#This Row],[date]])</f>
        <v>2021</v>
      </c>
      <c r="M676" s="34">
        <f t="shared" si="21"/>
        <v>85000</v>
      </c>
    </row>
    <row r="677" spans="1:13" x14ac:dyDescent="0.3">
      <c r="A677" s="1">
        <v>44440</v>
      </c>
      <c r="B677" t="s">
        <v>26</v>
      </c>
      <c r="C677" t="s">
        <v>7</v>
      </c>
      <c r="D677">
        <v>3</v>
      </c>
      <c r="E677">
        <v>7521</v>
      </c>
      <c r="F677" s="29">
        <f t="shared" si="20"/>
        <v>255000</v>
      </c>
      <c r="G677">
        <f>YEAR(electric_vehicle_sales_by_state[[#This Row],[date]])</f>
        <v>2021</v>
      </c>
      <c r="M677" s="34">
        <f t="shared" si="21"/>
        <v>85000</v>
      </c>
    </row>
    <row r="678" spans="1:13" x14ac:dyDescent="0.3">
      <c r="A678" s="1">
        <v>44440</v>
      </c>
      <c r="B678" t="s">
        <v>38</v>
      </c>
      <c r="C678" t="s">
        <v>7</v>
      </c>
      <c r="D678">
        <v>69</v>
      </c>
      <c r="E678">
        <v>11035</v>
      </c>
      <c r="F678" s="29">
        <f t="shared" si="20"/>
        <v>5865000</v>
      </c>
      <c r="G678">
        <f>YEAR(electric_vehicle_sales_by_state[[#This Row],[date]])</f>
        <v>2021</v>
      </c>
      <c r="M678" s="34">
        <f t="shared" si="21"/>
        <v>85000</v>
      </c>
    </row>
    <row r="679" spans="1:13" x14ac:dyDescent="0.3">
      <c r="A679" s="1">
        <v>44440</v>
      </c>
      <c r="B679" t="s">
        <v>39</v>
      </c>
      <c r="C679" t="s">
        <v>7</v>
      </c>
      <c r="D679">
        <v>107</v>
      </c>
      <c r="E679">
        <v>18823</v>
      </c>
      <c r="F679" s="29">
        <f t="shared" si="20"/>
        <v>9095000</v>
      </c>
      <c r="G679">
        <f>YEAR(electric_vehicle_sales_by_state[[#This Row],[date]])</f>
        <v>2021</v>
      </c>
      <c r="M679" s="34">
        <f t="shared" si="21"/>
        <v>85000</v>
      </c>
    </row>
    <row r="680" spans="1:13" x14ac:dyDescent="0.3">
      <c r="A680" s="1">
        <v>44440</v>
      </c>
      <c r="B680" t="s">
        <v>40</v>
      </c>
      <c r="C680" t="s">
        <v>7</v>
      </c>
      <c r="D680">
        <v>4</v>
      </c>
      <c r="E680">
        <v>23510</v>
      </c>
      <c r="F680" s="29">
        <f t="shared" si="20"/>
        <v>340000</v>
      </c>
      <c r="G680">
        <f>YEAR(electric_vehicle_sales_by_state[[#This Row],[date]])</f>
        <v>2021</v>
      </c>
      <c r="M680" s="34">
        <f t="shared" si="21"/>
        <v>85000</v>
      </c>
    </row>
    <row r="681" spans="1:13" x14ac:dyDescent="0.3">
      <c r="A681" s="1">
        <v>44440</v>
      </c>
      <c r="B681" t="s">
        <v>27</v>
      </c>
      <c r="C681" t="s">
        <v>7</v>
      </c>
      <c r="D681">
        <v>10</v>
      </c>
      <c r="E681">
        <v>3171</v>
      </c>
      <c r="F681" s="29">
        <f t="shared" si="20"/>
        <v>850000</v>
      </c>
      <c r="G681">
        <f>YEAR(electric_vehicle_sales_by_state[[#This Row],[date]])</f>
        <v>2021</v>
      </c>
      <c r="M681" s="34">
        <f t="shared" si="21"/>
        <v>85000</v>
      </c>
    </row>
    <row r="682" spans="1:13" x14ac:dyDescent="0.3">
      <c r="A682" s="1">
        <v>44440</v>
      </c>
      <c r="B682" t="s">
        <v>41</v>
      </c>
      <c r="C682" t="s">
        <v>7</v>
      </c>
      <c r="D682">
        <v>34</v>
      </c>
      <c r="E682">
        <v>9437</v>
      </c>
      <c r="F682" s="29">
        <f t="shared" si="20"/>
        <v>2890000</v>
      </c>
      <c r="G682">
        <f>YEAR(electric_vehicle_sales_by_state[[#This Row],[date]])</f>
        <v>2021</v>
      </c>
      <c r="M682" s="34">
        <f t="shared" si="21"/>
        <v>85000</v>
      </c>
    </row>
    <row r="683" spans="1:13" x14ac:dyDescent="0.3">
      <c r="A683" s="1">
        <v>44470</v>
      </c>
      <c r="B683" t="s">
        <v>32</v>
      </c>
      <c r="C683" t="s">
        <v>7</v>
      </c>
      <c r="D683">
        <v>37</v>
      </c>
      <c r="E683">
        <v>7366</v>
      </c>
      <c r="F683" s="29">
        <f t="shared" si="20"/>
        <v>3145000</v>
      </c>
      <c r="G683">
        <f>YEAR(electric_vehicle_sales_by_state[[#This Row],[date]])</f>
        <v>2021</v>
      </c>
      <c r="M683" s="34">
        <f t="shared" si="21"/>
        <v>85000</v>
      </c>
    </row>
    <row r="684" spans="1:13" x14ac:dyDescent="0.3">
      <c r="A684" s="1">
        <v>44470</v>
      </c>
      <c r="B684" t="s">
        <v>21</v>
      </c>
      <c r="C684" t="s">
        <v>7</v>
      </c>
      <c r="D684">
        <v>7</v>
      </c>
      <c r="E684">
        <v>5838</v>
      </c>
      <c r="F684" s="29">
        <f t="shared" si="20"/>
        <v>595000</v>
      </c>
      <c r="G684">
        <f>YEAR(electric_vehicle_sales_by_state[[#This Row],[date]])</f>
        <v>2021</v>
      </c>
      <c r="M684" s="34">
        <f t="shared" si="21"/>
        <v>85000</v>
      </c>
    </row>
    <row r="685" spans="1:13" x14ac:dyDescent="0.3">
      <c r="A685" s="1">
        <v>44470</v>
      </c>
      <c r="B685" t="s">
        <v>22</v>
      </c>
      <c r="C685" t="s">
        <v>7</v>
      </c>
      <c r="D685">
        <v>12</v>
      </c>
      <c r="E685">
        <v>1816</v>
      </c>
      <c r="F685" s="29">
        <f t="shared" si="20"/>
        <v>1020000</v>
      </c>
      <c r="G685">
        <f>YEAR(electric_vehicle_sales_by_state[[#This Row],[date]])</f>
        <v>2021</v>
      </c>
      <c r="M685" s="34">
        <f t="shared" si="21"/>
        <v>85000</v>
      </c>
    </row>
    <row r="686" spans="1:13" x14ac:dyDescent="0.3">
      <c r="A686" s="1">
        <v>44470</v>
      </c>
      <c r="B686" t="s">
        <v>11</v>
      </c>
      <c r="C686" t="s">
        <v>7</v>
      </c>
      <c r="D686">
        <v>11</v>
      </c>
      <c r="E686">
        <v>5255</v>
      </c>
      <c r="F686" s="29">
        <f t="shared" si="20"/>
        <v>935000</v>
      </c>
      <c r="G686">
        <f>YEAR(electric_vehicle_sales_by_state[[#This Row],[date]])</f>
        <v>2021</v>
      </c>
      <c r="M686" s="34">
        <f t="shared" si="21"/>
        <v>85000</v>
      </c>
    </row>
    <row r="687" spans="1:13" x14ac:dyDescent="0.3">
      <c r="A687" s="1">
        <v>44470</v>
      </c>
      <c r="B687" t="s">
        <v>23</v>
      </c>
      <c r="C687" t="s">
        <v>7</v>
      </c>
      <c r="D687">
        <v>253</v>
      </c>
      <c r="E687">
        <v>12876</v>
      </c>
      <c r="F687" s="29">
        <f t="shared" si="20"/>
        <v>21505000</v>
      </c>
      <c r="G687">
        <f>YEAR(electric_vehicle_sales_by_state[[#This Row],[date]])</f>
        <v>2021</v>
      </c>
      <c r="M687" s="34">
        <f t="shared" si="21"/>
        <v>85000</v>
      </c>
    </row>
    <row r="688" spans="1:13" x14ac:dyDescent="0.3">
      <c r="A688" s="1">
        <v>44470</v>
      </c>
      <c r="B688" t="s">
        <v>33</v>
      </c>
      <c r="C688" t="s">
        <v>7</v>
      </c>
      <c r="D688">
        <v>28</v>
      </c>
      <c r="E688">
        <v>1165</v>
      </c>
      <c r="F688" s="29">
        <f t="shared" si="20"/>
        <v>2380000</v>
      </c>
      <c r="G688">
        <f>YEAR(electric_vehicle_sales_by_state[[#This Row],[date]])</f>
        <v>2021</v>
      </c>
      <c r="M688" s="34">
        <f t="shared" si="21"/>
        <v>85000</v>
      </c>
    </row>
    <row r="689" spans="1:13" x14ac:dyDescent="0.3">
      <c r="A689" s="1">
        <v>44470</v>
      </c>
      <c r="B689" t="s">
        <v>34</v>
      </c>
      <c r="C689" t="s">
        <v>7</v>
      </c>
      <c r="D689">
        <v>104</v>
      </c>
      <c r="E689">
        <v>23184</v>
      </c>
      <c r="F689" s="29">
        <f t="shared" si="20"/>
        <v>8840000</v>
      </c>
      <c r="G689">
        <f>YEAR(electric_vehicle_sales_by_state[[#This Row],[date]])</f>
        <v>2021</v>
      </c>
      <c r="M689" s="34">
        <f t="shared" si="21"/>
        <v>85000</v>
      </c>
    </row>
    <row r="690" spans="1:13" x14ac:dyDescent="0.3">
      <c r="A690" s="1">
        <v>44470</v>
      </c>
      <c r="B690" t="s">
        <v>30</v>
      </c>
      <c r="C690" t="s">
        <v>7</v>
      </c>
      <c r="D690">
        <v>8</v>
      </c>
      <c r="E690">
        <v>11634</v>
      </c>
      <c r="F690" s="29">
        <f t="shared" si="20"/>
        <v>680000</v>
      </c>
      <c r="G690">
        <f>YEAR(electric_vehicle_sales_by_state[[#This Row],[date]])</f>
        <v>2021</v>
      </c>
      <c r="M690" s="34">
        <f t="shared" si="21"/>
        <v>85000</v>
      </c>
    </row>
    <row r="691" spans="1:13" x14ac:dyDescent="0.3">
      <c r="A691" s="1">
        <v>44470</v>
      </c>
      <c r="B691" t="s">
        <v>13</v>
      </c>
      <c r="C691" t="s">
        <v>7</v>
      </c>
      <c r="D691">
        <v>2</v>
      </c>
      <c r="E691">
        <v>4205</v>
      </c>
      <c r="F691" s="29">
        <f t="shared" si="20"/>
        <v>170000</v>
      </c>
      <c r="G691">
        <f>YEAR(electric_vehicle_sales_by_state[[#This Row],[date]])</f>
        <v>2021</v>
      </c>
      <c r="M691" s="34">
        <f t="shared" si="21"/>
        <v>85000</v>
      </c>
    </row>
    <row r="692" spans="1:13" x14ac:dyDescent="0.3">
      <c r="A692" s="1">
        <v>44470</v>
      </c>
      <c r="B692" t="s">
        <v>31</v>
      </c>
      <c r="C692" t="s">
        <v>7</v>
      </c>
      <c r="D692">
        <v>5</v>
      </c>
      <c r="E692">
        <v>4806</v>
      </c>
      <c r="F692" s="29">
        <f t="shared" si="20"/>
        <v>425000</v>
      </c>
      <c r="G692">
        <f>YEAR(electric_vehicle_sales_by_state[[#This Row],[date]])</f>
        <v>2021</v>
      </c>
      <c r="M692" s="34">
        <f t="shared" si="21"/>
        <v>85000</v>
      </c>
    </row>
    <row r="693" spans="1:13" x14ac:dyDescent="0.3">
      <c r="A693" s="1">
        <v>44470</v>
      </c>
      <c r="B693" t="s">
        <v>35</v>
      </c>
      <c r="C693" t="s">
        <v>7</v>
      </c>
      <c r="D693">
        <v>163</v>
      </c>
      <c r="E693">
        <v>18505</v>
      </c>
      <c r="F693" s="29">
        <f t="shared" si="20"/>
        <v>13855000</v>
      </c>
      <c r="G693">
        <f>YEAR(electric_vehicle_sales_by_state[[#This Row],[date]])</f>
        <v>2021</v>
      </c>
      <c r="M693" s="34">
        <f t="shared" si="21"/>
        <v>85000</v>
      </c>
    </row>
    <row r="694" spans="1:13" x14ac:dyDescent="0.3">
      <c r="A694" s="1">
        <v>44470</v>
      </c>
      <c r="B694" t="s">
        <v>36</v>
      </c>
      <c r="C694" t="s">
        <v>7</v>
      </c>
      <c r="D694">
        <v>158</v>
      </c>
      <c r="E694">
        <v>14562</v>
      </c>
      <c r="F694" s="29">
        <f t="shared" si="20"/>
        <v>13430000</v>
      </c>
      <c r="G694">
        <f>YEAR(electric_vehicle_sales_by_state[[#This Row],[date]])</f>
        <v>2021</v>
      </c>
      <c r="M694" s="34">
        <f t="shared" si="21"/>
        <v>85000</v>
      </c>
    </row>
    <row r="695" spans="1:13" x14ac:dyDescent="0.3">
      <c r="A695" s="1">
        <v>44470</v>
      </c>
      <c r="B695" t="s">
        <v>24</v>
      </c>
      <c r="C695" t="s">
        <v>7</v>
      </c>
      <c r="D695">
        <v>20</v>
      </c>
      <c r="E695">
        <v>9554</v>
      </c>
      <c r="F695" s="29">
        <f t="shared" si="20"/>
        <v>1700000</v>
      </c>
      <c r="G695">
        <f>YEAR(electric_vehicle_sales_by_state[[#This Row],[date]])</f>
        <v>2021</v>
      </c>
      <c r="M695" s="34">
        <f t="shared" si="21"/>
        <v>85000</v>
      </c>
    </row>
    <row r="696" spans="1:13" x14ac:dyDescent="0.3">
      <c r="A696" s="1">
        <v>44470</v>
      </c>
      <c r="B696" t="s">
        <v>37</v>
      </c>
      <c r="C696" t="s">
        <v>7</v>
      </c>
      <c r="D696">
        <v>298</v>
      </c>
      <c r="E696">
        <v>33771</v>
      </c>
      <c r="F696" s="29">
        <f t="shared" si="20"/>
        <v>25330000</v>
      </c>
      <c r="G696">
        <f>YEAR(electric_vehicle_sales_by_state[[#This Row],[date]])</f>
        <v>2021</v>
      </c>
      <c r="M696" s="34">
        <f t="shared" si="21"/>
        <v>85000</v>
      </c>
    </row>
    <row r="697" spans="1:13" x14ac:dyDescent="0.3">
      <c r="A697" s="1">
        <v>44470</v>
      </c>
      <c r="B697" t="s">
        <v>25</v>
      </c>
      <c r="C697" t="s">
        <v>7</v>
      </c>
      <c r="D697">
        <v>2</v>
      </c>
      <c r="E697">
        <v>5830</v>
      </c>
      <c r="F697" s="29">
        <f t="shared" si="20"/>
        <v>170000</v>
      </c>
      <c r="G697">
        <f>YEAR(electric_vehicle_sales_by_state[[#This Row],[date]])</f>
        <v>2021</v>
      </c>
      <c r="M697" s="34">
        <f t="shared" si="21"/>
        <v>85000</v>
      </c>
    </row>
    <row r="698" spans="1:13" x14ac:dyDescent="0.3">
      <c r="A698" s="1">
        <v>44470</v>
      </c>
      <c r="B698" t="s">
        <v>26</v>
      </c>
      <c r="C698" t="s">
        <v>7</v>
      </c>
      <c r="D698">
        <v>5</v>
      </c>
      <c r="E698">
        <v>8523</v>
      </c>
      <c r="F698" s="29">
        <f t="shared" si="20"/>
        <v>425000</v>
      </c>
      <c r="G698">
        <f>YEAR(electric_vehicle_sales_by_state[[#This Row],[date]])</f>
        <v>2021</v>
      </c>
      <c r="M698" s="34">
        <f t="shared" si="21"/>
        <v>85000</v>
      </c>
    </row>
    <row r="699" spans="1:13" x14ac:dyDescent="0.3">
      <c r="A699" s="1">
        <v>44470</v>
      </c>
      <c r="B699" t="s">
        <v>38</v>
      </c>
      <c r="C699" t="s">
        <v>7</v>
      </c>
      <c r="D699">
        <v>86</v>
      </c>
      <c r="E699">
        <v>12823</v>
      </c>
      <c r="F699" s="29">
        <f t="shared" si="20"/>
        <v>7310000</v>
      </c>
      <c r="G699">
        <f>YEAR(electric_vehicle_sales_by_state[[#This Row],[date]])</f>
        <v>2021</v>
      </c>
      <c r="M699" s="34">
        <f t="shared" si="21"/>
        <v>85000</v>
      </c>
    </row>
    <row r="700" spans="1:13" x14ac:dyDescent="0.3">
      <c r="A700" s="1">
        <v>44470</v>
      </c>
      <c r="B700" t="s">
        <v>39</v>
      </c>
      <c r="C700" t="s">
        <v>7</v>
      </c>
      <c r="D700">
        <v>119</v>
      </c>
      <c r="E700">
        <v>14796</v>
      </c>
      <c r="F700" s="29">
        <f t="shared" si="20"/>
        <v>10115000</v>
      </c>
      <c r="G700">
        <f>YEAR(electric_vehicle_sales_by_state[[#This Row],[date]])</f>
        <v>2021</v>
      </c>
      <c r="M700" s="34">
        <f t="shared" si="21"/>
        <v>85000</v>
      </c>
    </row>
    <row r="701" spans="1:13" x14ac:dyDescent="0.3">
      <c r="A701" s="1">
        <v>44470</v>
      </c>
      <c r="B701" t="s">
        <v>40</v>
      </c>
      <c r="C701" t="s">
        <v>7</v>
      </c>
      <c r="D701">
        <v>10</v>
      </c>
      <c r="E701">
        <v>23095</v>
      </c>
      <c r="F701" s="29">
        <f t="shared" si="20"/>
        <v>850000</v>
      </c>
      <c r="G701">
        <f>YEAR(electric_vehicle_sales_by_state[[#This Row],[date]])</f>
        <v>2021</v>
      </c>
      <c r="M701" s="34">
        <f t="shared" si="21"/>
        <v>85000</v>
      </c>
    </row>
    <row r="702" spans="1:13" x14ac:dyDescent="0.3">
      <c r="A702" s="1">
        <v>44470</v>
      </c>
      <c r="B702" t="s">
        <v>27</v>
      </c>
      <c r="C702" t="s">
        <v>7</v>
      </c>
      <c r="D702">
        <v>13</v>
      </c>
      <c r="E702">
        <v>3523</v>
      </c>
      <c r="F702" s="29">
        <f t="shared" si="20"/>
        <v>1105000</v>
      </c>
      <c r="G702">
        <f>YEAR(electric_vehicle_sales_by_state[[#This Row],[date]])</f>
        <v>2021</v>
      </c>
      <c r="M702" s="34">
        <f t="shared" si="21"/>
        <v>85000</v>
      </c>
    </row>
    <row r="703" spans="1:13" x14ac:dyDescent="0.3">
      <c r="A703" s="1">
        <v>44470</v>
      </c>
      <c r="B703" t="s">
        <v>41</v>
      </c>
      <c r="C703" t="s">
        <v>7</v>
      </c>
      <c r="D703">
        <v>33</v>
      </c>
      <c r="E703">
        <v>7120</v>
      </c>
      <c r="F703" s="29">
        <f t="shared" si="20"/>
        <v>2805000</v>
      </c>
      <c r="G703">
        <f>YEAR(electric_vehicle_sales_by_state[[#This Row],[date]])</f>
        <v>2021</v>
      </c>
      <c r="M703" s="34">
        <f t="shared" si="21"/>
        <v>85000</v>
      </c>
    </row>
    <row r="704" spans="1:13" x14ac:dyDescent="0.3">
      <c r="A704" s="1">
        <v>44501</v>
      </c>
      <c r="B704" t="s">
        <v>32</v>
      </c>
      <c r="C704" t="s">
        <v>7</v>
      </c>
      <c r="D704">
        <v>34</v>
      </c>
      <c r="E704">
        <v>7374</v>
      </c>
      <c r="F704" s="29">
        <f t="shared" si="20"/>
        <v>2890000</v>
      </c>
      <c r="G704">
        <f>YEAR(electric_vehicle_sales_by_state[[#This Row],[date]])</f>
        <v>2021</v>
      </c>
      <c r="M704" s="34">
        <f t="shared" si="21"/>
        <v>85000</v>
      </c>
    </row>
    <row r="705" spans="1:13" x14ac:dyDescent="0.3">
      <c r="A705" s="1">
        <v>44501</v>
      </c>
      <c r="B705" t="s">
        <v>21</v>
      </c>
      <c r="C705" t="s">
        <v>7</v>
      </c>
      <c r="D705">
        <v>11</v>
      </c>
      <c r="E705">
        <v>6992</v>
      </c>
      <c r="F705" s="29">
        <f t="shared" si="20"/>
        <v>935000</v>
      </c>
      <c r="G705">
        <f>YEAR(electric_vehicle_sales_by_state[[#This Row],[date]])</f>
        <v>2021</v>
      </c>
      <c r="M705" s="34">
        <f t="shared" si="21"/>
        <v>85000</v>
      </c>
    </row>
    <row r="706" spans="1:13" x14ac:dyDescent="0.3">
      <c r="A706" s="1">
        <v>44501</v>
      </c>
      <c r="B706" t="s">
        <v>22</v>
      </c>
      <c r="C706" t="s">
        <v>7</v>
      </c>
      <c r="D706">
        <v>16</v>
      </c>
      <c r="E706">
        <v>1919</v>
      </c>
      <c r="F706" s="29">
        <f t="shared" ref="F706:F769" si="22">D706*M706</f>
        <v>1360000</v>
      </c>
      <c r="G706">
        <f>YEAR(electric_vehicle_sales_by_state[[#This Row],[date]])</f>
        <v>2021</v>
      </c>
      <c r="M706" s="34">
        <f t="shared" si="21"/>
        <v>85000</v>
      </c>
    </row>
    <row r="707" spans="1:13" x14ac:dyDescent="0.3">
      <c r="A707" s="1">
        <v>44501</v>
      </c>
      <c r="B707" t="s">
        <v>11</v>
      </c>
      <c r="C707" t="s">
        <v>7</v>
      </c>
      <c r="D707">
        <v>14</v>
      </c>
      <c r="E707">
        <v>4824</v>
      </c>
      <c r="F707" s="29">
        <f t="shared" si="22"/>
        <v>1190000</v>
      </c>
      <c r="G707">
        <f>YEAR(electric_vehicle_sales_by_state[[#This Row],[date]])</f>
        <v>2021</v>
      </c>
      <c r="M707" s="34">
        <f t="shared" ref="M707:M770" si="23">IF(C707 = "4-Wheelers",85000,1500000)</f>
        <v>85000</v>
      </c>
    </row>
    <row r="708" spans="1:13" x14ac:dyDescent="0.3">
      <c r="A708" s="1">
        <v>44501</v>
      </c>
      <c r="B708" t="s">
        <v>23</v>
      </c>
      <c r="C708" t="s">
        <v>7</v>
      </c>
      <c r="D708">
        <v>185</v>
      </c>
      <c r="E708">
        <v>11782</v>
      </c>
      <c r="F708" s="29">
        <f t="shared" si="22"/>
        <v>15725000</v>
      </c>
      <c r="G708">
        <f>YEAR(electric_vehicle_sales_by_state[[#This Row],[date]])</f>
        <v>2021</v>
      </c>
      <c r="M708" s="34">
        <f t="shared" si="23"/>
        <v>85000</v>
      </c>
    </row>
    <row r="709" spans="1:13" x14ac:dyDescent="0.3">
      <c r="A709" s="1">
        <v>44501</v>
      </c>
      <c r="B709" t="s">
        <v>33</v>
      </c>
      <c r="C709" t="s">
        <v>7</v>
      </c>
      <c r="D709">
        <v>20</v>
      </c>
      <c r="E709">
        <v>1293</v>
      </c>
      <c r="F709" s="29">
        <f t="shared" si="22"/>
        <v>1700000</v>
      </c>
      <c r="G709">
        <f>YEAR(electric_vehicle_sales_by_state[[#This Row],[date]])</f>
        <v>2021</v>
      </c>
      <c r="M709" s="34">
        <f t="shared" si="23"/>
        <v>85000</v>
      </c>
    </row>
    <row r="710" spans="1:13" x14ac:dyDescent="0.3">
      <c r="A710" s="1">
        <v>44501</v>
      </c>
      <c r="B710" t="s">
        <v>34</v>
      </c>
      <c r="C710" t="s">
        <v>7</v>
      </c>
      <c r="D710">
        <v>121</v>
      </c>
      <c r="E710">
        <v>22396</v>
      </c>
      <c r="F710" s="29">
        <f t="shared" si="22"/>
        <v>10285000</v>
      </c>
      <c r="G710">
        <f>YEAR(electric_vehicle_sales_by_state[[#This Row],[date]])</f>
        <v>2021</v>
      </c>
      <c r="M710" s="34">
        <f t="shared" si="23"/>
        <v>85000</v>
      </c>
    </row>
    <row r="711" spans="1:13" x14ac:dyDescent="0.3">
      <c r="A711" s="1">
        <v>44501</v>
      </c>
      <c r="B711" t="s">
        <v>30</v>
      </c>
      <c r="C711" t="s">
        <v>7</v>
      </c>
      <c r="D711">
        <v>13</v>
      </c>
      <c r="E711">
        <v>16035</v>
      </c>
      <c r="F711" s="29">
        <f t="shared" si="22"/>
        <v>1105000</v>
      </c>
      <c r="G711">
        <f>YEAR(electric_vehicle_sales_by_state[[#This Row],[date]])</f>
        <v>2021</v>
      </c>
      <c r="M711" s="34">
        <f t="shared" si="23"/>
        <v>85000</v>
      </c>
    </row>
    <row r="712" spans="1:13" x14ac:dyDescent="0.3">
      <c r="A712" s="1">
        <v>44501</v>
      </c>
      <c r="B712" t="s">
        <v>31</v>
      </c>
      <c r="C712" t="s">
        <v>7</v>
      </c>
      <c r="D712">
        <v>8</v>
      </c>
      <c r="E712">
        <v>5320</v>
      </c>
      <c r="F712" s="29">
        <f t="shared" si="22"/>
        <v>680000</v>
      </c>
      <c r="G712">
        <f>YEAR(electric_vehicle_sales_by_state[[#This Row],[date]])</f>
        <v>2021</v>
      </c>
      <c r="M712" s="34">
        <f t="shared" si="23"/>
        <v>85000</v>
      </c>
    </row>
    <row r="713" spans="1:13" x14ac:dyDescent="0.3">
      <c r="A713" s="1">
        <v>44501</v>
      </c>
      <c r="B713" t="s">
        <v>35</v>
      </c>
      <c r="C713" t="s">
        <v>7</v>
      </c>
      <c r="D713">
        <v>153</v>
      </c>
      <c r="E713">
        <v>17247</v>
      </c>
      <c r="F713" s="29">
        <f t="shared" si="22"/>
        <v>13005000</v>
      </c>
      <c r="G713">
        <f>YEAR(electric_vehicle_sales_by_state[[#This Row],[date]])</f>
        <v>2021</v>
      </c>
      <c r="M713" s="34">
        <f t="shared" si="23"/>
        <v>85000</v>
      </c>
    </row>
    <row r="714" spans="1:13" x14ac:dyDescent="0.3">
      <c r="A714" s="1">
        <v>44501</v>
      </c>
      <c r="B714" t="s">
        <v>36</v>
      </c>
      <c r="C714" t="s">
        <v>7</v>
      </c>
      <c r="D714">
        <v>214</v>
      </c>
      <c r="E714">
        <v>15244</v>
      </c>
      <c r="F714" s="29">
        <f t="shared" si="22"/>
        <v>18190000</v>
      </c>
      <c r="G714">
        <f>YEAR(electric_vehicle_sales_by_state[[#This Row],[date]])</f>
        <v>2021</v>
      </c>
      <c r="M714" s="34">
        <f t="shared" si="23"/>
        <v>85000</v>
      </c>
    </row>
    <row r="715" spans="1:13" x14ac:dyDescent="0.3">
      <c r="A715" s="1">
        <v>44501</v>
      </c>
      <c r="B715" t="s">
        <v>24</v>
      </c>
      <c r="C715" t="s">
        <v>7</v>
      </c>
      <c r="D715">
        <v>31</v>
      </c>
      <c r="E715">
        <v>12871</v>
      </c>
      <c r="F715" s="29">
        <f t="shared" si="22"/>
        <v>2635000</v>
      </c>
      <c r="G715">
        <f>YEAR(electric_vehicle_sales_by_state[[#This Row],[date]])</f>
        <v>2021</v>
      </c>
      <c r="M715" s="34">
        <f t="shared" si="23"/>
        <v>85000</v>
      </c>
    </row>
    <row r="716" spans="1:13" x14ac:dyDescent="0.3">
      <c r="A716" s="1">
        <v>44501</v>
      </c>
      <c r="B716" t="s">
        <v>37</v>
      </c>
      <c r="C716" t="s">
        <v>7</v>
      </c>
      <c r="D716">
        <v>515</v>
      </c>
      <c r="E716">
        <v>28322</v>
      </c>
      <c r="F716" s="29">
        <f t="shared" si="22"/>
        <v>43775000</v>
      </c>
      <c r="G716">
        <f>YEAR(electric_vehicle_sales_by_state[[#This Row],[date]])</f>
        <v>2021</v>
      </c>
      <c r="M716" s="34">
        <f t="shared" si="23"/>
        <v>85000</v>
      </c>
    </row>
    <row r="717" spans="1:13" x14ac:dyDescent="0.3">
      <c r="A717" s="1">
        <v>44501</v>
      </c>
      <c r="B717" t="s">
        <v>25</v>
      </c>
      <c r="C717" t="s">
        <v>7</v>
      </c>
      <c r="D717">
        <v>18</v>
      </c>
      <c r="E717">
        <v>5095</v>
      </c>
      <c r="F717" s="29">
        <f t="shared" si="22"/>
        <v>1530000</v>
      </c>
      <c r="G717">
        <f>YEAR(electric_vehicle_sales_by_state[[#This Row],[date]])</f>
        <v>2021</v>
      </c>
      <c r="M717" s="34">
        <f t="shared" si="23"/>
        <v>85000</v>
      </c>
    </row>
    <row r="718" spans="1:13" x14ac:dyDescent="0.3">
      <c r="A718" s="1">
        <v>44501</v>
      </c>
      <c r="B718" t="s">
        <v>26</v>
      </c>
      <c r="C718" t="s">
        <v>7</v>
      </c>
      <c r="D718">
        <v>3</v>
      </c>
      <c r="E718">
        <v>9015</v>
      </c>
      <c r="F718" s="29">
        <f t="shared" si="22"/>
        <v>255000</v>
      </c>
      <c r="G718">
        <f>YEAR(electric_vehicle_sales_by_state[[#This Row],[date]])</f>
        <v>2021</v>
      </c>
      <c r="M718" s="34">
        <f t="shared" si="23"/>
        <v>85000</v>
      </c>
    </row>
    <row r="719" spans="1:13" x14ac:dyDescent="0.3">
      <c r="A719" s="1">
        <v>44501</v>
      </c>
      <c r="B719" t="s">
        <v>38</v>
      </c>
      <c r="C719" t="s">
        <v>7</v>
      </c>
      <c r="D719">
        <v>79</v>
      </c>
      <c r="E719">
        <v>16115</v>
      </c>
      <c r="F719" s="29">
        <f t="shared" si="22"/>
        <v>6715000</v>
      </c>
      <c r="G719">
        <f>YEAR(electric_vehicle_sales_by_state[[#This Row],[date]])</f>
        <v>2021</v>
      </c>
      <c r="M719" s="34">
        <f t="shared" si="23"/>
        <v>85000</v>
      </c>
    </row>
    <row r="720" spans="1:13" x14ac:dyDescent="0.3">
      <c r="A720" s="1">
        <v>44501</v>
      </c>
      <c r="B720" t="s">
        <v>39</v>
      </c>
      <c r="C720" t="s">
        <v>7</v>
      </c>
      <c r="D720">
        <v>108</v>
      </c>
      <c r="E720">
        <v>15533</v>
      </c>
      <c r="F720" s="29">
        <f t="shared" si="22"/>
        <v>9180000</v>
      </c>
      <c r="G720">
        <f>YEAR(electric_vehicle_sales_by_state[[#This Row],[date]])</f>
        <v>2021</v>
      </c>
      <c r="M720" s="34">
        <f t="shared" si="23"/>
        <v>85000</v>
      </c>
    </row>
    <row r="721" spans="1:13" x14ac:dyDescent="0.3">
      <c r="A721" s="1">
        <v>44501</v>
      </c>
      <c r="B721" t="s">
        <v>40</v>
      </c>
      <c r="C721" t="s">
        <v>7</v>
      </c>
      <c r="D721">
        <v>10</v>
      </c>
      <c r="E721">
        <v>29608</v>
      </c>
      <c r="F721" s="29">
        <f t="shared" si="22"/>
        <v>850000</v>
      </c>
      <c r="G721">
        <f>YEAR(electric_vehicle_sales_by_state[[#This Row],[date]])</f>
        <v>2021</v>
      </c>
      <c r="M721" s="34">
        <f t="shared" si="23"/>
        <v>85000</v>
      </c>
    </row>
    <row r="722" spans="1:13" x14ac:dyDescent="0.3">
      <c r="A722" s="1">
        <v>44501</v>
      </c>
      <c r="B722" t="s">
        <v>27</v>
      </c>
      <c r="C722" t="s">
        <v>7</v>
      </c>
      <c r="D722">
        <v>12</v>
      </c>
      <c r="E722">
        <v>3954</v>
      </c>
      <c r="F722" s="29">
        <f t="shared" si="22"/>
        <v>1020000</v>
      </c>
      <c r="G722">
        <f>YEAR(electric_vehicle_sales_by_state[[#This Row],[date]])</f>
        <v>2021</v>
      </c>
      <c r="M722" s="34">
        <f t="shared" si="23"/>
        <v>85000</v>
      </c>
    </row>
    <row r="723" spans="1:13" x14ac:dyDescent="0.3">
      <c r="A723" s="1">
        <v>44501</v>
      </c>
      <c r="B723" t="s">
        <v>41</v>
      </c>
      <c r="C723" t="s">
        <v>7</v>
      </c>
      <c r="D723">
        <v>59</v>
      </c>
      <c r="E723">
        <v>8836</v>
      </c>
      <c r="F723" s="29">
        <f t="shared" si="22"/>
        <v>5015000</v>
      </c>
      <c r="G723">
        <f>YEAR(electric_vehicle_sales_by_state[[#This Row],[date]])</f>
        <v>2021</v>
      </c>
      <c r="M723" s="34">
        <f t="shared" si="23"/>
        <v>85000</v>
      </c>
    </row>
    <row r="724" spans="1:13" x14ac:dyDescent="0.3">
      <c r="A724" s="1">
        <v>44531</v>
      </c>
      <c r="B724" t="s">
        <v>32</v>
      </c>
      <c r="C724" t="s">
        <v>7</v>
      </c>
      <c r="D724">
        <v>31</v>
      </c>
      <c r="E724">
        <v>6314</v>
      </c>
      <c r="F724" s="29">
        <f t="shared" si="22"/>
        <v>2635000</v>
      </c>
      <c r="G724">
        <f>YEAR(electric_vehicle_sales_by_state[[#This Row],[date]])</f>
        <v>2021</v>
      </c>
      <c r="M724" s="34">
        <f t="shared" si="23"/>
        <v>85000</v>
      </c>
    </row>
    <row r="725" spans="1:13" x14ac:dyDescent="0.3">
      <c r="A725" s="1">
        <v>44531</v>
      </c>
      <c r="B725" t="s">
        <v>10</v>
      </c>
      <c r="C725" t="s">
        <v>7</v>
      </c>
      <c r="D725">
        <v>3</v>
      </c>
      <c r="E725">
        <v>6737</v>
      </c>
      <c r="F725" s="29">
        <f t="shared" si="22"/>
        <v>255000</v>
      </c>
      <c r="G725">
        <f>YEAR(electric_vehicle_sales_by_state[[#This Row],[date]])</f>
        <v>2021</v>
      </c>
      <c r="M725" s="34">
        <f t="shared" si="23"/>
        <v>85000</v>
      </c>
    </row>
    <row r="726" spans="1:13" x14ac:dyDescent="0.3">
      <c r="A726" s="1">
        <v>44531</v>
      </c>
      <c r="B726" t="s">
        <v>21</v>
      </c>
      <c r="C726" t="s">
        <v>7</v>
      </c>
      <c r="D726">
        <v>7</v>
      </c>
      <c r="E726">
        <v>5031</v>
      </c>
      <c r="F726" s="29">
        <f t="shared" si="22"/>
        <v>595000</v>
      </c>
      <c r="G726">
        <f>YEAR(electric_vehicle_sales_by_state[[#This Row],[date]])</f>
        <v>2021</v>
      </c>
      <c r="M726" s="34">
        <f t="shared" si="23"/>
        <v>85000</v>
      </c>
    </row>
    <row r="727" spans="1:13" x14ac:dyDescent="0.3">
      <c r="A727" s="1">
        <v>44531</v>
      </c>
      <c r="B727" t="s">
        <v>22</v>
      </c>
      <c r="C727" t="s">
        <v>7</v>
      </c>
      <c r="D727">
        <v>12</v>
      </c>
      <c r="E727">
        <v>1985</v>
      </c>
      <c r="F727" s="29">
        <f t="shared" si="22"/>
        <v>1020000</v>
      </c>
      <c r="G727">
        <f>YEAR(electric_vehicle_sales_by_state[[#This Row],[date]])</f>
        <v>2021</v>
      </c>
      <c r="M727" s="34">
        <f t="shared" si="23"/>
        <v>85000</v>
      </c>
    </row>
    <row r="728" spans="1:13" x14ac:dyDescent="0.3">
      <c r="A728" s="1">
        <v>44531</v>
      </c>
      <c r="B728" t="s">
        <v>11</v>
      </c>
      <c r="C728" t="s">
        <v>7</v>
      </c>
      <c r="D728">
        <v>5</v>
      </c>
      <c r="E728">
        <v>3651</v>
      </c>
      <c r="F728" s="29">
        <f t="shared" si="22"/>
        <v>425000</v>
      </c>
      <c r="G728">
        <f>YEAR(electric_vehicle_sales_by_state[[#This Row],[date]])</f>
        <v>2021</v>
      </c>
      <c r="M728" s="34">
        <f t="shared" si="23"/>
        <v>85000</v>
      </c>
    </row>
    <row r="729" spans="1:13" x14ac:dyDescent="0.3">
      <c r="A729" s="1">
        <v>44531</v>
      </c>
      <c r="B729" t="s">
        <v>23</v>
      </c>
      <c r="C729" t="s">
        <v>7</v>
      </c>
      <c r="D729">
        <v>277</v>
      </c>
      <c r="E729">
        <v>12633</v>
      </c>
      <c r="F729" s="29">
        <f t="shared" si="22"/>
        <v>23545000</v>
      </c>
      <c r="G729">
        <f>YEAR(electric_vehicle_sales_by_state[[#This Row],[date]])</f>
        <v>2021</v>
      </c>
      <c r="M729" s="34">
        <f t="shared" si="23"/>
        <v>85000</v>
      </c>
    </row>
    <row r="730" spans="1:13" x14ac:dyDescent="0.3">
      <c r="A730" s="1">
        <v>44531</v>
      </c>
      <c r="B730" t="s">
        <v>33</v>
      </c>
      <c r="C730" t="s">
        <v>7</v>
      </c>
      <c r="D730">
        <v>19</v>
      </c>
      <c r="E730">
        <v>1306</v>
      </c>
      <c r="F730" s="29">
        <f t="shared" si="22"/>
        <v>1615000</v>
      </c>
      <c r="G730">
        <f>YEAR(electric_vehicle_sales_by_state[[#This Row],[date]])</f>
        <v>2021</v>
      </c>
      <c r="M730" s="34">
        <f t="shared" si="23"/>
        <v>85000</v>
      </c>
    </row>
    <row r="731" spans="1:13" x14ac:dyDescent="0.3">
      <c r="A731" s="1">
        <v>44531</v>
      </c>
      <c r="B731" t="s">
        <v>34</v>
      </c>
      <c r="C731" t="s">
        <v>7</v>
      </c>
      <c r="D731">
        <v>163</v>
      </c>
      <c r="E731">
        <v>24277</v>
      </c>
      <c r="F731" s="29">
        <f t="shared" si="22"/>
        <v>13855000</v>
      </c>
      <c r="G731">
        <f>YEAR(electric_vehicle_sales_by_state[[#This Row],[date]])</f>
        <v>2021</v>
      </c>
      <c r="M731" s="34">
        <f t="shared" si="23"/>
        <v>85000</v>
      </c>
    </row>
    <row r="732" spans="1:13" x14ac:dyDescent="0.3">
      <c r="A732" s="1">
        <v>44531</v>
      </c>
      <c r="B732" t="s">
        <v>30</v>
      </c>
      <c r="C732" t="s">
        <v>7</v>
      </c>
      <c r="D732">
        <v>11</v>
      </c>
      <c r="E732">
        <v>16015</v>
      </c>
      <c r="F732" s="29">
        <f t="shared" si="22"/>
        <v>935000</v>
      </c>
      <c r="G732">
        <f>YEAR(electric_vehicle_sales_by_state[[#This Row],[date]])</f>
        <v>2021</v>
      </c>
      <c r="M732" s="34">
        <f t="shared" si="23"/>
        <v>85000</v>
      </c>
    </row>
    <row r="733" spans="1:13" x14ac:dyDescent="0.3">
      <c r="A733" s="1">
        <v>44531</v>
      </c>
      <c r="B733" t="s">
        <v>31</v>
      </c>
      <c r="C733" t="s">
        <v>7</v>
      </c>
      <c r="D733">
        <v>3</v>
      </c>
      <c r="E733">
        <v>4258</v>
      </c>
      <c r="F733" s="29">
        <f t="shared" si="22"/>
        <v>255000</v>
      </c>
      <c r="G733">
        <f>YEAR(electric_vehicle_sales_by_state[[#This Row],[date]])</f>
        <v>2021</v>
      </c>
      <c r="M733" s="34">
        <f t="shared" si="23"/>
        <v>85000</v>
      </c>
    </row>
    <row r="734" spans="1:13" x14ac:dyDescent="0.3">
      <c r="A734" s="1">
        <v>44531</v>
      </c>
      <c r="B734" t="s">
        <v>35</v>
      </c>
      <c r="C734" t="s">
        <v>7</v>
      </c>
      <c r="D734">
        <v>153</v>
      </c>
      <c r="E734">
        <v>16243</v>
      </c>
      <c r="F734" s="29">
        <f t="shared" si="22"/>
        <v>13005000</v>
      </c>
      <c r="G734">
        <f>YEAR(electric_vehicle_sales_by_state[[#This Row],[date]])</f>
        <v>2021</v>
      </c>
      <c r="M734" s="34">
        <f t="shared" si="23"/>
        <v>85000</v>
      </c>
    </row>
    <row r="735" spans="1:13" x14ac:dyDescent="0.3">
      <c r="A735" s="1">
        <v>44531</v>
      </c>
      <c r="B735" t="s">
        <v>36</v>
      </c>
      <c r="C735" t="s">
        <v>7</v>
      </c>
      <c r="D735">
        <v>186</v>
      </c>
      <c r="E735">
        <v>16994</v>
      </c>
      <c r="F735" s="29">
        <f t="shared" si="22"/>
        <v>15810000</v>
      </c>
      <c r="G735">
        <f>YEAR(electric_vehicle_sales_by_state[[#This Row],[date]])</f>
        <v>2021</v>
      </c>
      <c r="M735" s="34">
        <f t="shared" si="23"/>
        <v>85000</v>
      </c>
    </row>
    <row r="736" spans="1:13" x14ac:dyDescent="0.3">
      <c r="A736" s="1">
        <v>44531</v>
      </c>
      <c r="B736" t="s">
        <v>24</v>
      </c>
      <c r="C736" t="s">
        <v>7</v>
      </c>
      <c r="D736">
        <v>30</v>
      </c>
      <c r="E736">
        <v>11820</v>
      </c>
      <c r="F736" s="29">
        <f t="shared" si="22"/>
        <v>2550000</v>
      </c>
      <c r="G736">
        <f>YEAR(electric_vehicle_sales_by_state[[#This Row],[date]])</f>
        <v>2021</v>
      </c>
      <c r="M736" s="34">
        <f t="shared" si="23"/>
        <v>85000</v>
      </c>
    </row>
    <row r="737" spans="1:13" x14ac:dyDescent="0.3">
      <c r="A737" s="1">
        <v>44531</v>
      </c>
      <c r="B737" t="s">
        <v>37</v>
      </c>
      <c r="C737" t="s">
        <v>7</v>
      </c>
      <c r="D737">
        <v>1392</v>
      </c>
      <c r="E737">
        <v>29346</v>
      </c>
      <c r="F737" s="29">
        <f t="shared" si="22"/>
        <v>118320000</v>
      </c>
      <c r="G737">
        <f>YEAR(electric_vehicle_sales_by_state[[#This Row],[date]])</f>
        <v>2021</v>
      </c>
      <c r="M737" s="34">
        <f t="shared" si="23"/>
        <v>85000</v>
      </c>
    </row>
    <row r="738" spans="1:13" x14ac:dyDescent="0.3">
      <c r="A738" s="1">
        <v>44531</v>
      </c>
      <c r="B738" t="s">
        <v>25</v>
      </c>
      <c r="C738" t="s">
        <v>7</v>
      </c>
      <c r="D738">
        <v>20</v>
      </c>
      <c r="E738">
        <v>4634</v>
      </c>
      <c r="F738" s="29">
        <f t="shared" si="22"/>
        <v>1700000</v>
      </c>
      <c r="G738">
        <f>YEAR(electric_vehicle_sales_by_state[[#This Row],[date]])</f>
        <v>2021</v>
      </c>
      <c r="M738" s="34">
        <f t="shared" si="23"/>
        <v>85000</v>
      </c>
    </row>
    <row r="739" spans="1:13" x14ac:dyDescent="0.3">
      <c r="A739" s="1">
        <v>44531</v>
      </c>
      <c r="B739" t="s">
        <v>19</v>
      </c>
      <c r="C739" t="s">
        <v>7</v>
      </c>
      <c r="D739">
        <v>2</v>
      </c>
      <c r="E739">
        <v>608</v>
      </c>
      <c r="F739" s="29">
        <f t="shared" si="22"/>
        <v>170000</v>
      </c>
      <c r="G739">
        <f>YEAR(electric_vehicle_sales_by_state[[#This Row],[date]])</f>
        <v>2021</v>
      </c>
      <c r="M739" s="34">
        <f t="shared" si="23"/>
        <v>85000</v>
      </c>
    </row>
    <row r="740" spans="1:13" x14ac:dyDescent="0.3">
      <c r="A740" s="1">
        <v>44531</v>
      </c>
      <c r="B740" t="s">
        <v>26</v>
      </c>
      <c r="C740" t="s">
        <v>7</v>
      </c>
      <c r="D740">
        <v>6</v>
      </c>
      <c r="E740">
        <v>10624</v>
      </c>
      <c r="F740" s="29">
        <f t="shared" si="22"/>
        <v>510000</v>
      </c>
      <c r="G740">
        <f>YEAR(electric_vehicle_sales_by_state[[#This Row],[date]])</f>
        <v>2021</v>
      </c>
      <c r="M740" s="34">
        <f t="shared" si="23"/>
        <v>85000</v>
      </c>
    </row>
    <row r="741" spans="1:13" x14ac:dyDescent="0.3">
      <c r="A741" s="1">
        <v>44531</v>
      </c>
      <c r="B741" t="s">
        <v>38</v>
      </c>
      <c r="C741" t="s">
        <v>7</v>
      </c>
      <c r="D741">
        <v>73</v>
      </c>
      <c r="E741">
        <v>12739</v>
      </c>
      <c r="F741" s="29">
        <f t="shared" si="22"/>
        <v>6205000</v>
      </c>
      <c r="G741">
        <f>YEAR(electric_vehicle_sales_by_state[[#This Row],[date]])</f>
        <v>2021</v>
      </c>
      <c r="M741" s="34">
        <f t="shared" si="23"/>
        <v>85000</v>
      </c>
    </row>
    <row r="742" spans="1:13" x14ac:dyDescent="0.3">
      <c r="A742" s="1">
        <v>44531</v>
      </c>
      <c r="B742" t="s">
        <v>39</v>
      </c>
      <c r="C742" t="s">
        <v>7</v>
      </c>
      <c r="D742">
        <v>121</v>
      </c>
      <c r="E742">
        <v>17001</v>
      </c>
      <c r="F742" s="29">
        <f t="shared" si="22"/>
        <v>10285000</v>
      </c>
      <c r="G742">
        <f>YEAR(electric_vehicle_sales_by_state[[#This Row],[date]])</f>
        <v>2021</v>
      </c>
      <c r="M742" s="34">
        <f t="shared" si="23"/>
        <v>85000</v>
      </c>
    </row>
    <row r="743" spans="1:13" x14ac:dyDescent="0.3">
      <c r="A743" s="1">
        <v>44531</v>
      </c>
      <c r="B743" t="s">
        <v>40</v>
      </c>
      <c r="C743" t="s">
        <v>7</v>
      </c>
      <c r="D743">
        <v>21</v>
      </c>
      <c r="E743">
        <v>33774</v>
      </c>
      <c r="F743" s="29">
        <f t="shared" si="22"/>
        <v>1785000</v>
      </c>
      <c r="G743">
        <f>YEAR(electric_vehicle_sales_by_state[[#This Row],[date]])</f>
        <v>2021</v>
      </c>
      <c r="M743" s="34">
        <f t="shared" si="23"/>
        <v>85000</v>
      </c>
    </row>
    <row r="744" spans="1:13" x14ac:dyDescent="0.3">
      <c r="A744" s="1">
        <v>44531</v>
      </c>
      <c r="B744" t="s">
        <v>27</v>
      </c>
      <c r="C744" t="s">
        <v>7</v>
      </c>
      <c r="D744">
        <v>38</v>
      </c>
      <c r="E744">
        <v>4270</v>
      </c>
      <c r="F744" s="29">
        <f t="shared" si="22"/>
        <v>3230000</v>
      </c>
      <c r="G744">
        <f>YEAR(electric_vehicle_sales_by_state[[#This Row],[date]])</f>
        <v>2021</v>
      </c>
      <c r="M744" s="34">
        <f t="shared" si="23"/>
        <v>85000</v>
      </c>
    </row>
    <row r="745" spans="1:13" x14ac:dyDescent="0.3">
      <c r="A745" s="1">
        <v>44531</v>
      </c>
      <c r="B745" t="s">
        <v>41</v>
      </c>
      <c r="C745" t="s">
        <v>7</v>
      </c>
      <c r="D745">
        <v>39</v>
      </c>
      <c r="E745">
        <v>8452</v>
      </c>
      <c r="F745" s="29">
        <f t="shared" si="22"/>
        <v>3315000</v>
      </c>
      <c r="G745">
        <f>YEAR(electric_vehicle_sales_by_state[[#This Row],[date]])</f>
        <v>2021</v>
      </c>
      <c r="M745" s="34">
        <f t="shared" si="23"/>
        <v>85000</v>
      </c>
    </row>
    <row r="746" spans="1:13" x14ac:dyDescent="0.3">
      <c r="A746" s="1">
        <v>44562</v>
      </c>
      <c r="B746" t="s">
        <v>32</v>
      </c>
      <c r="C746" t="s">
        <v>7</v>
      </c>
      <c r="D746">
        <v>29</v>
      </c>
      <c r="E746">
        <v>8418</v>
      </c>
      <c r="F746" s="29">
        <f t="shared" si="22"/>
        <v>2465000</v>
      </c>
      <c r="G746">
        <f>YEAR(electric_vehicle_sales_by_state[[#This Row],[date]])</f>
        <v>2022</v>
      </c>
      <c r="M746" s="34">
        <f t="shared" si="23"/>
        <v>85000</v>
      </c>
    </row>
    <row r="747" spans="1:13" x14ac:dyDescent="0.3">
      <c r="A747" s="1">
        <v>44562</v>
      </c>
      <c r="B747" t="s">
        <v>21</v>
      </c>
      <c r="C747" t="s">
        <v>7</v>
      </c>
      <c r="D747">
        <v>10</v>
      </c>
      <c r="E747">
        <v>5538</v>
      </c>
      <c r="F747" s="29">
        <f t="shared" si="22"/>
        <v>850000</v>
      </c>
      <c r="G747">
        <f>YEAR(electric_vehicle_sales_by_state[[#This Row],[date]])</f>
        <v>2022</v>
      </c>
      <c r="M747" s="34">
        <f t="shared" si="23"/>
        <v>85000</v>
      </c>
    </row>
    <row r="748" spans="1:13" x14ac:dyDescent="0.3">
      <c r="A748" s="1">
        <v>44562</v>
      </c>
      <c r="B748" t="s">
        <v>22</v>
      </c>
      <c r="C748" t="s">
        <v>7</v>
      </c>
      <c r="D748">
        <v>7</v>
      </c>
      <c r="E748">
        <v>1519</v>
      </c>
      <c r="F748" s="29">
        <f t="shared" si="22"/>
        <v>595000</v>
      </c>
      <c r="G748">
        <f>YEAR(electric_vehicle_sales_by_state[[#This Row],[date]])</f>
        <v>2022</v>
      </c>
      <c r="M748" s="34">
        <f t="shared" si="23"/>
        <v>85000</v>
      </c>
    </row>
    <row r="749" spans="1:13" x14ac:dyDescent="0.3">
      <c r="A749" s="1">
        <v>44562</v>
      </c>
      <c r="B749" t="s">
        <v>11</v>
      </c>
      <c r="C749" t="s">
        <v>7</v>
      </c>
      <c r="D749">
        <v>11</v>
      </c>
      <c r="E749">
        <v>4667</v>
      </c>
      <c r="F749" s="29">
        <f t="shared" si="22"/>
        <v>935000</v>
      </c>
      <c r="G749">
        <f>YEAR(electric_vehicle_sales_by_state[[#This Row],[date]])</f>
        <v>2022</v>
      </c>
      <c r="M749" s="34">
        <f t="shared" si="23"/>
        <v>85000</v>
      </c>
    </row>
    <row r="750" spans="1:13" x14ac:dyDescent="0.3">
      <c r="A750" s="1">
        <v>44562</v>
      </c>
      <c r="B750" t="s">
        <v>23</v>
      </c>
      <c r="C750" t="s">
        <v>7</v>
      </c>
      <c r="D750">
        <v>282</v>
      </c>
      <c r="E750">
        <v>13659</v>
      </c>
      <c r="F750" s="29">
        <f t="shared" si="22"/>
        <v>23970000</v>
      </c>
      <c r="G750">
        <f>YEAR(electric_vehicle_sales_by_state[[#This Row],[date]])</f>
        <v>2022</v>
      </c>
      <c r="M750" s="34">
        <f t="shared" si="23"/>
        <v>85000</v>
      </c>
    </row>
    <row r="751" spans="1:13" x14ac:dyDescent="0.3">
      <c r="A751" s="1">
        <v>44562</v>
      </c>
      <c r="B751" t="s">
        <v>33</v>
      </c>
      <c r="C751" t="s">
        <v>7</v>
      </c>
      <c r="D751">
        <v>26</v>
      </c>
      <c r="E751">
        <v>1185</v>
      </c>
      <c r="F751" s="29">
        <f t="shared" si="22"/>
        <v>2210000</v>
      </c>
      <c r="G751">
        <f>YEAR(electric_vehicle_sales_by_state[[#This Row],[date]])</f>
        <v>2022</v>
      </c>
      <c r="M751" s="34">
        <f t="shared" si="23"/>
        <v>85000</v>
      </c>
    </row>
    <row r="752" spans="1:13" x14ac:dyDescent="0.3">
      <c r="A752" s="1">
        <v>44562</v>
      </c>
      <c r="B752" t="s">
        <v>34</v>
      </c>
      <c r="C752" t="s">
        <v>7</v>
      </c>
      <c r="D752">
        <v>97</v>
      </c>
      <c r="E752">
        <v>21963</v>
      </c>
      <c r="F752" s="29">
        <f t="shared" si="22"/>
        <v>8245000</v>
      </c>
      <c r="G752">
        <f>YEAR(electric_vehicle_sales_by_state[[#This Row],[date]])</f>
        <v>2022</v>
      </c>
      <c r="M752" s="34">
        <f t="shared" si="23"/>
        <v>85000</v>
      </c>
    </row>
    <row r="753" spans="1:13" x14ac:dyDescent="0.3">
      <c r="A753" s="1">
        <v>44562</v>
      </c>
      <c r="B753" t="s">
        <v>30</v>
      </c>
      <c r="C753" t="s">
        <v>7</v>
      </c>
      <c r="D753">
        <v>26</v>
      </c>
      <c r="E753">
        <v>17633</v>
      </c>
      <c r="F753" s="29">
        <f t="shared" si="22"/>
        <v>2210000</v>
      </c>
      <c r="G753">
        <f>YEAR(electric_vehicle_sales_by_state[[#This Row],[date]])</f>
        <v>2022</v>
      </c>
      <c r="M753" s="34">
        <f t="shared" si="23"/>
        <v>85000</v>
      </c>
    </row>
    <row r="754" spans="1:13" x14ac:dyDescent="0.3">
      <c r="A754" s="1">
        <v>44562</v>
      </c>
      <c r="B754" t="s">
        <v>28</v>
      </c>
      <c r="C754" t="s">
        <v>7</v>
      </c>
      <c r="D754">
        <v>3</v>
      </c>
      <c r="E754">
        <v>3090</v>
      </c>
      <c r="F754" s="29">
        <f t="shared" si="22"/>
        <v>255000</v>
      </c>
      <c r="G754">
        <f>YEAR(electric_vehicle_sales_by_state[[#This Row],[date]])</f>
        <v>2022</v>
      </c>
      <c r="M754" s="34">
        <f t="shared" si="23"/>
        <v>85000</v>
      </c>
    </row>
    <row r="755" spans="1:13" x14ac:dyDescent="0.3">
      <c r="A755" s="1">
        <v>44562</v>
      </c>
      <c r="B755" t="s">
        <v>31</v>
      </c>
      <c r="C755" t="s">
        <v>7</v>
      </c>
      <c r="D755">
        <v>5</v>
      </c>
      <c r="E755">
        <v>4345</v>
      </c>
      <c r="F755" s="29">
        <f t="shared" si="22"/>
        <v>425000</v>
      </c>
      <c r="G755">
        <f>YEAR(electric_vehicle_sales_by_state[[#This Row],[date]])</f>
        <v>2022</v>
      </c>
      <c r="M755" s="34">
        <f t="shared" si="23"/>
        <v>85000</v>
      </c>
    </row>
    <row r="756" spans="1:13" x14ac:dyDescent="0.3">
      <c r="A756" s="1">
        <v>44562</v>
      </c>
      <c r="B756" t="s">
        <v>35</v>
      </c>
      <c r="C756" t="s">
        <v>7</v>
      </c>
      <c r="D756">
        <v>209</v>
      </c>
      <c r="E756">
        <v>21967</v>
      </c>
      <c r="F756" s="29">
        <f t="shared" si="22"/>
        <v>17765000</v>
      </c>
      <c r="G756">
        <f>YEAR(electric_vehicle_sales_by_state[[#This Row],[date]])</f>
        <v>2022</v>
      </c>
      <c r="M756" s="34">
        <f t="shared" si="23"/>
        <v>85000</v>
      </c>
    </row>
    <row r="757" spans="1:13" x14ac:dyDescent="0.3">
      <c r="A757" s="1">
        <v>44562</v>
      </c>
      <c r="B757" t="s">
        <v>36</v>
      </c>
      <c r="C757" t="s">
        <v>7</v>
      </c>
      <c r="D757">
        <v>212</v>
      </c>
      <c r="E757">
        <v>17441</v>
      </c>
      <c r="F757" s="29">
        <f t="shared" si="22"/>
        <v>18020000</v>
      </c>
      <c r="G757">
        <f>YEAR(electric_vehicle_sales_by_state[[#This Row],[date]])</f>
        <v>2022</v>
      </c>
      <c r="M757" s="34">
        <f t="shared" si="23"/>
        <v>85000</v>
      </c>
    </row>
    <row r="758" spans="1:13" x14ac:dyDescent="0.3">
      <c r="A758" s="1">
        <v>44562</v>
      </c>
      <c r="B758" t="s">
        <v>24</v>
      </c>
      <c r="C758" t="s">
        <v>7</v>
      </c>
      <c r="D758">
        <v>25</v>
      </c>
      <c r="E758">
        <v>11325</v>
      </c>
      <c r="F758" s="29">
        <f t="shared" si="22"/>
        <v>2125000</v>
      </c>
      <c r="G758">
        <f>YEAR(electric_vehicle_sales_by_state[[#This Row],[date]])</f>
        <v>2022</v>
      </c>
      <c r="M758" s="34">
        <f t="shared" si="23"/>
        <v>85000</v>
      </c>
    </row>
    <row r="759" spans="1:13" x14ac:dyDescent="0.3">
      <c r="A759" s="1">
        <v>44562</v>
      </c>
      <c r="B759" t="s">
        <v>37</v>
      </c>
      <c r="C759" t="s">
        <v>7</v>
      </c>
      <c r="D759">
        <v>263</v>
      </c>
      <c r="E759">
        <v>35772</v>
      </c>
      <c r="F759" s="29">
        <f t="shared" si="22"/>
        <v>22355000</v>
      </c>
      <c r="G759">
        <f>YEAR(electric_vehicle_sales_by_state[[#This Row],[date]])</f>
        <v>2022</v>
      </c>
      <c r="M759" s="34">
        <f t="shared" si="23"/>
        <v>85000</v>
      </c>
    </row>
    <row r="760" spans="1:13" x14ac:dyDescent="0.3">
      <c r="A760" s="1">
        <v>44562</v>
      </c>
      <c r="B760" t="s">
        <v>25</v>
      </c>
      <c r="C760" t="s">
        <v>7</v>
      </c>
      <c r="D760">
        <v>27</v>
      </c>
      <c r="E760">
        <v>5876</v>
      </c>
      <c r="F760" s="29">
        <f t="shared" si="22"/>
        <v>2295000</v>
      </c>
      <c r="G760">
        <f>YEAR(electric_vehicle_sales_by_state[[#This Row],[date]])</f>
        <v>2022</v>
      </c>
      <c r="M760" s="34">
        <f t="shared" si="23"/>
        <v>85000</v>
      </c>
    </row>
    <row r="761" spans="1:13" x14ac:dyDescent="0.3">
      <c r="A761" s="1">
        <v>44562</v>
      </c>
      <c r="B761" t="s">
        <v>26</v>
      </c>
      <c r="C761" t="s">
        <v>7</v>
      </c>
      <c r="D761">
        <v>7</v>
      </c>
      <c r="E761">
        <v>9792</v>
      </c>
      <c r="F761" s="29">
        <f t="shared" si="22"/>
        <v>595000</v>
      </c>
      <c r="G761">
        <f>YEAR(electric_vehicle_sales_by_state[[#This Row],[date]])</f>
        <v>2022</v>
      </c>
      <c r="M761" s="34">
        <f t="shared" si="23"/>
        <v>85000</v>
      </c>
    </row>
    <row r="762" spans="1:13" x14ac:dyDescent="0.3">
      <c r="A762" s="1">
        <v>44562</v>
      </c>
      <c r="B762" t="s">
        <v>38</v>
      </c>
      <c r="C762" t="s">
        <v>7</v>
      </c>
      <c r="D762">
        <v>92</v>
      </c>
      <c r="E762">
        <v>13658</v>
      </c>
      <c r="F762" s="29">
        <f t="shared" si="22"/>
        <v>7820000</v>
      </c>
      <c r="G762">
        <f>YEAR(electric_vehicle_sales_by_state[[#This Row],[date]])</f>
        <v>2022</v>
      </c>
      <c r="M762" s="34">
        <f t="shared" si="23"/>
        <v>85000</v>
      </c>
    </row>
    <row r="763" spans="1:13" x14ac:dyDescent="0.3">
      <c r="A763" s="1">
        <v>44562</v>
      </c>
      <c r="B763" t="s">
        <v>39</v>
      </c>
      <c r="C763" t="s">
        <v>7</v>
      </c>
      <c r="D763">
        <v>121</v>
      </c>
      <c r="E763">
        <v>20494</v>
      </c>
      <c r="F763" s="29">
        <f t="shared" si="22"/>
        <v>10285000</v>
      </c>
      <c r="G763">
        <f>YEAR(electric_vehicle_sales_by_state[[#This Row],[date]])</f>
        <v>2022</v>
      </c>
      <c r="M763" s="34">
        <f t="shared" si="23"/>
        <v>85000</v>
      </c>
    </row>
    <row r="764" spans="1:13" x14ac:dyDescent="0.3">
      <c r="A764" s="1">
        <v>44562</v>
      </c>
      <c r="B764" t="s">
        <v>40</v>
      </c>
      <c r="C764" t="s">
        <v>7</v>
      </c>
      <c r="D764">
        <v>14</v>
      </c>
      <c r="E764">
        <v>32561</v>
      </c>
      <c r="F764" s="29">
        <f t="shared" si="22"/>
        <v>1190000</v>
      </c>
      <c r="G764">
        <f>YEAR(electric_vehicle_sales_by_state[[#This Row],[date]])</f>
        <v>2022</v>
      </c>
      <c r="M764" s="34">
        <f t="shared" si="23"/>
        <v>85000</v>
      </c>
    </row>
    <row r="765" spans="1:13" x14ac:dyDescent="0.3">
      <c r="A765" s="1">
        <v>44562</v>
      </c>
      <c r="B765" t="s">
        <v>27</v>
      </c>
      <c r="C765" t="s">
        <v>7</v>
      </c>
      <c r="D765">
        <v>30</v>
      </c>
      <c r="E765">
        <v>4241</v>
      </c>
      <c r="F765" s="29">
        <f t="shared" si="22"/>
        <v>2550000</v>
      </c>
      <c r="G765">
        <f>YEAR(electric_vehicle_sales_by_state[[#This Row],[date]])</f>
        <v>2022</v>
      </c>
      <c r="M765" s="34">
        <f t="shared" si="23"/>
        <v>85000</v>
      </c>
    </row>
    <row r="766" spans="1:13" x14ac:dyDescent="0.3">
      <c r="A766" s="1">
        <v>44562</v>
      </c>
      <c r="B766" t="s">
        <v>41</v>
      </c>
      <c r="C766" t="s">
        <v>7</v>
      </c>
      <c r="D766">
        <v>54</v>
      </c>
      <c r="E766">
        <v>7968</v>
      </c>
      <c r="F766" s="29">
        <f t="shared" si="22"/>
        <v>4590000</v>
      </c>
      <c r="G766">
        <f>YEAR(electric_vehicle_sales_by_state[[#This Row],[date]])</f>
        <v>2022</v>
      </c>
      <c r="M766" s="34">
        <f t="shared" si="23"/>
        <v>85000</v>
      </c>
    </row>
    <row r="767" spans="1:13" x14ac:dyDescent="0.3">
      <c r="A767" s="1">
        <v>44593</v>
      </c>
      <c r="B767" t="s">
        <v>32</v>
      </c>
      <c r="C767" t="s">
        <v>7</v>
      </c>
      <c r="D767">
        <v>43</v>
      </c>
      <c r="E767">
        <v>6361</v>
      </c>
      <c r="F767" s="29">
        <f t="shared" si="22"/>
        <v>3655000</v>
      </c>
      <c r="G767">
        <f>YEAR(electric_vehicle_sales_by_state[[#This Row],[date]])</f>
        <v>2022</v>
      </c>
      <c r="M767" s="34">
        <f t="shared" si="23"/>
        <v>85000</v>
      </c>
    </row>
    <row r="768" spans="1:13" x14ac:dyDescent="0.3">
      <c r="A768" s="1">
        <v>44593</v>
      </c>
      <c r="B768" t="s">
        <v>10</v>
      </c>
      <c r="C768" t="s">
        <v>7</v>
      </c>
      <c r="D768">
        <v>3</v>
      </c>
      <c r="E768">
        <v>6152</v>
      </c>
      <c r="F768" s="29">
        <f t="shared" si="22"/>
        <v>255000</v>
      </c>
      <c r="G768">
        <f>YEAR(electric_vehicle_sales_by_state[[#This Row],[date]])</f>
        <v>2022</v>
      </c>
      <c r="M768" s="34">
        <f t="shared" si="23"/>
        <v>85000</v>
      </c>
    </row>
    <row r="769" spans="1:13" x14ac:dyDescent="0.3">
      <c r="A769" s="1">
        <v>44593</v>
      </c>
      <c r="B769" t="s">
        <v>21</v>
      </c>
      <c r="C769" t="s">
        <v>7</v>
      </c>
      <c r="D769">
        <v>8</v>
      </c>
      <c r="E769">
        <v>5658</v>
      </c>
      <c r="F769" s="29">
        <f t="shared" si="22"/>
        <v>680000</v>
      </c>
      <c r="G769">
        <f>YEAR(electric_vehicle_sales_by_state[[#This Row],[date]])</f>
        <v>2022</v>
      </c>
      <c r="M769" s="34">
        <f t="shared" si="23"/>
        <v>85000</v>
      </c>
    </row>
    <row r="770" spans="1:13" x14ac:dyDescent="0.3">
      <c r="A770" s="1">
        <v>44593</v>
      </c>
      <c r="B770" t="s">
        <v>22</v>
      </c>
      <c r="C770" t="s">
        <v>7</v>
      </c>
      <c r="D770">
        <v>11</v>
      </c>
      <c r="E770">
        <v>1941</v>
      </c>
      <c r="F770" s="29">
        <f t="shared" ref="F770:F833" si="24">D770*M770</f>
        <v>935000</v>
      </c>
      <c r="G770">
        <f>YEAR(electric_vehicle_sales_by_state[[#This Row],[date]])</f>
        <v>2022</v>
      </c>
      <c r="M770" s="34">
        <f t="shared" si="23"/>
        <v>85000</v>
      </c>
    </row>
    <row r="771" spans="1:13" x14ac:dyDescent="0.3">
      <c r="A771" s="1">
        <v>44593</v>
      </c>
      <c r="B771" t="s">
        <v>11</v>
      </c>
      <c r="C771" t="s">
        <v>7</v>
      </c>
      <c r="D771">
        <v>20</v>
      </c>
      <c r="E771">
        <v>3922</v>
      </c>
      <c r="F771" s="29">
        <f t="shared" si="24"/>
        <v>1700000</v>
      </c>
      <c r="G771">
        <f>YEAR(electric_vehicle_sales_by_state[[#This Row],[date]])</f>
        <v>2022</v>
      </c>
      <c r="M771" s="34">
        <f t="shared" ref="M771:M834" si="25">IF(C771 = "4-Wheelers",85000,1500000)</f>
        <v>85000</v>
      </c>
    </row>
    <row r="772" spans="1:13" x14ac:dyDescent="0.3">
      <c r="A772" s="1">
        <v>44593</v>
      </c>
      <c r="B772" t="s">
        <v>23</v>
      </c>
      <c r="C772" t="s">
        <v>7</v>
      </c>
      <c r="D772">
        <v>298</v>
      </c>
      <c r="E772">
        <v>12608</v>
      </c>
      <c r="F772" s="29">
        <f t="shared" si="24"/>
        <v>25330000</v>
      </c>
      <c r="G772">
        <f>YEAR(electric_vehicle_sales_by_state[[#This Row],[date]])</f>
        <v>2022</v>
      </c>
      <c r="M772" s="34">
        <f t="shared" si="25"/>
        <v>85000</v>
      </c>
    </row>
    <row r="773" spans="1:13" x14ac:dyDescent="0.3">
      <c r="A773" s="1">
        <v>44593</v>
      </c>
      <c r="B773" t="s">
        <v>33</v>
      </c>
      <c r="C773" t="s">
        <v>7</v>
      </c>
      <c r="D773">
        <v>62</v>
      </c>
      <c r="E773">
        <v>1160</v>
      </c>
      <c r="F773" s="29">
        <f t="shared" si="24"/>
        <v>5270000</v>
      </c>
      <c r="G773">
        <f>YEAR(electric_vehicle_sales_by_state[[#This Row],[date]])</f>
        <v>2022</v>
      </c>
      <c r="M773" s="34">
        <f t="shared" si="25"/>
        <v>85000</v>
      </c>
    </row>
    <row r="774" spans="1:13" x14ac:dyDescent="0.3">
      <c r="A774" s="1">
        <v>44593</v>
      </c>
      <c r="B774" t="s">
        <v>34</v>
      </c>
      <c r="C774" t="s">
        <v>7</v>
      </c>
      <c r="D774">
        <v>128</v>
      </c>
      <c r="E774">
        <v>24012</v>
      </c>
      <c r="F774" s="29">
        <f t="shared" si="24"/>
        <v>10880000</v>
      </c>
      <c r="G774">
        <f>YEAR(electric_vehicle_sales_by_state[[#This Row],[date]])</f>
        <v>2022</v>
      </c>
      <c r="M774" s="34">
        <f t="shared" si="25"/>
        <v>85000</v>
      </c>
    </row>
    <row r="775" spans="1:13" x14ac:dyDescent="0.3">
      <c r="A775" s="1">
        <v>44593</v>
      </c>
      <c r="B775" t="s">
        <v>30</v>
      </c>
      <c r="C775" t="s">
        <v>7</v>
      </c>
      <c r="D775">
        <v>28</v>
      </c>
      <c r="E775">
        <v>16353</v>
      </c>
      <c r="F775" s="29">
        <f t="shared" si="24"/>
        <v>2380000</v>
      </c>
      <c r="G775">
        <f>YEAR(electric_vehicle_sales_by_state[[#This Row],[date]])</f>
        <v>2022</v>
      </c>
      <c r="M775" s="34">
        <f t="shared" si="25"/>
        <v>85000</v>
      </c>
    </row>
    <row r="776" spans="1:13" x14ac:dyDescent="0.3">
      <c r="A776" s="1">
        <v>44593</v>
      </c>
      <c r="B776" t="s">
        <v>28</v>
      </c>
      <c r="C776" t="s">
        <v>7</v>
      </c>
      <c r="D776">
        <v>5</v>
      </c>
      <c r="E776">
        <v>3616</v>
      </c>
      <c r="F776" s="29">
        <f t="shared" si="24"/>
        <v>425000</v>
      </c>
      <c r="G776">
        <f>YEAR(electric_vehicle_sales_by_state[[#This Row],[date]])</f>
        <v>2022</v>
      </c>
      <c r="M776" s="34">
        <f t="shared" si="25"/>
        <v>85000</v>
      </c>
    </row>
    <row r="777" spans="1:13" x14ac:dyDescent="0.3">
      <c r="A777" s="1">
        <v>44593</v>
      </c>
      <c r="B777" t="s">
        <v>13</v>
      </c>
      <c r="C777" t="s">
        <v>7</v>
      </c>
      <c r="D777">
        <v>7</v>
      </c>
      <c r="E777">
        <v>4679</v>
      </c>
      <c r="F777" s="29">
        <f t="shared" si="24"/>
        <v>595000</v>
      </c>
      <c r="G777">
        <f>YEAR(electric_vehicle_sales_by_state[[#This Row],[date]])</f>
        <v>2022</v>
      </c>
      <c r="M777" s="34">
        <f t="shared" si="25"/>
        <v>85000</v>
      </c>
    </row>
    <row r="778" spans="1:13" x14ac:dyDescent="0.3">
      <c r="A778" s="1">
        <v>44593</v>
      </c>
      <c r="B778" t="s">
        <v>31</v>
      </c>
      <c r="C778" t="s">
        <v>7</v>
      </c>
      <c r="D778">
        <v>4</v>
      </c>
      <c r="E778">
        <v>4335</v>
      </c>
      <c r="F778" s="29">
        <f t="shared" si="24"/>
        <v>340000</v>
      </c>
      <c r="G778">
        <f>YEAR(electric_vehicle_sales_by_state[[#This Row],[date]])</f>
        <v>2022</v>
      </c>
      <c r="M778" s="34">
        <f t="shared" si="25"/>
        <v>85000</v>
      </c>
    </row>
    <row r="779" spans="1:13" x14ac:dyDescent="0.3">
      <c r="A779" s="1">
        <v>44593</v>
      </c>
      <c r="B779" t="s">
        <v>35</v>
      </c>
      <c r="C779" t="s">
        <v>7</v>
      </c>
      <c r="D779">
        <v>202</v>
      </c>
      <c r="E779">
        <v>17561</v>
      </c>
      <c r="F779" s="29">
        <f t="shared" si="24"/>
        <v>17170000</v>
      </c>
      <c r="G779">
        <f>YEAR(electric_vehicle_sales_by_state[[#This Row],[date]])</f>
        <v>2022</v>
      </c>
      <c r="M779" s="34">
        <f t="shared" si="25"/>
        <v>85000</v>
      </c>
    </row>
    <row r="780" spans="1:13" x14ac:dyDescent="0.3">
      <c r="A780" s="1">
        <v>44593</v>
      </c>
      <c r="B780" t="s">
        <v>36</v>
      </c>
      <c r="C780" t="s">
        <v>7</v>
      </c>
      <c r="D780">
        <v>327</v>
      </c>
      <c r="E780">
        <v>14575</v>
      </c>
      <c r="F780" s="29">
        <f t="shared" si="24"/>
        <v>27795000</v>
      </c>
      <c r="G780">
        <f>YEAR(electric_vehicle_sales_by_state[[#This Row],[date]])</f>
        <v>2022</v>
      </c>
      <c r="M780" s="34">
        <f t="shared" si="25"/>
        <v>85000</v>
      </c>
    </row>
    <row r="781" spans="1:13" x14ac:dyDescent="0.3">
      <c r="A781" s="1">
        <v>44593</v>
      </c>
      <c r="B781" t="s">
        <v>24</v>
      </c>
      <c r="C781" t="s">
        <v>7</v>
      </c>
      <c r="D781">
        <v>22</v>
      </c>
      <c r="E781">
        <v>11274</v>
      </c>
      <c r="F781" s="29">
        <f t="shared" si="24"/>
        <v>1870000</v>
      </c>
      <c r="G781">
        <f>YEAR(electric_vehicle_sales_by_state[[#This Row],[date]])</f>
        <v>2022</v>
      </c>
      <c r="M781" s="34">
        <f t="shared" si="25"/>
        <v>85000</v>
      </c>
    </row>
    <row r="782" spans="1:13" x14ac:dyDescent="0.3">
      <c r="A782" s="1">
        <v>44593</v>
      </c>
      <c r="B782" t="s">
        <v>37</v>
      </c>
      <c r="C782" t="s">
        <v>7</v>
      </c>
      <c r="D782">
        <v>905</v>
      </c>
      <c r="E782">
        <v>31805</v>
      </c>
      <c r="F782" s="29">
        <f t="shared" si="24"/>
        <v>76925000</v>
      </c>
      <c r="G782">
        <f>YEAR(electric_vehicle_sales_by_state[[#This Row],[date]])</f>
        <v>2022</v>
      </c>
      <c r="M782" s="34">
        <f t="shared" si="25"/>
        <v>85000</v>
      </c>
    </row>
    <row r="783" spans="1:13" x14ac:dyDescent="0.3">
      <c r="A783" s="1">
        <v>44593</v>
      </c>
      <c r="B783" t="s">
        <v>25</v>
      </c>
      <c r="C783" t="s">
        <v>7</v>
      </c>
      <c r="D783">
        <v>27</v>
      </c>
      <c r="E783">
        <v>5023</v>
      </c>
      <c r="F783" s="29">
        <f t="shared" si="24"/>
        <v>2295000</v>
      </c>
      <c r="G783">
        <f>YEAR(electric_vehicle_sales_by_state[[#This Row],[date]])</f>
        <v>2022</v>
      </c>
      <c r="M783" s="34">
        <f t="shared" si="25"/>
        <v>85000</v>
      </c>
    </row>
    <row r="784" spans="1:13" x14ac:dyDescent="0.3">
      <c r="A784" s="1">
        <v>44593</v>
      </c>
      <c r="B784" t="s">
        <v>26</v>
      </c>
      <c r="C784" t="s">
        <v>7</v>
      </c>
      <c r="D784">
        <v>5</v>
      </c>
      <c r="E784">
        <v>9464</v>
      </c>
      <c r="F784" s="29">
        <f t="shared" si="24"/>
        <v>425000</v>
      </c>
      <c r="G784">
        <f>YEAR(electric_vehicle_sales_by_state[[#This Row],[date]])</f>
        <v>2022</v>
      </c>
      <c r="M784" s="34">
        <f t="shared" si="25"/>
        <v>85000</v>
      </c>
    </row>
    <row r="785" spans="1:13" x14ac:dyDescent="0.3">
      <c r="A785" s="1">
        <v>44593</v>
      </c>
      <c r="B785" t="s">
        <v>38</v>
      </c>
      <c r="C785" t="s">
        <v>7</v>
      </c>
      <c r="D785">
        <v>116</v>
      </c>
      <c r="E785">
        <v>14811</v>
      </c>
      <c r="F785" s="29">
        <f t="shared" si="24"/>
        <v>9860000</v>
      </c>
      <c r="G785">
        <f>YEAR(electric_vehicle_sales_by_state[[#This Row],[date]])</f>
        <v>2022</v>
      </c>
      <c r="M785" s="34">
        <f t="shared" si="25"/>
        <v>85000</v>
      </c>
    </row>
    <row r="786" spans="1:13" x14ac:dyDescent="0.3">
      <c r="A786" s="1">
        <v>44593</v>
      </c>
      <c r="B786" t="s">
        <v>39</v>
      </c>
      <c r="C786" t="s">
        <v>7</v>
      </c>
      <c r="D786">
        <v>135</v>
      </c>
      <c r="E786">
        <v>16711</v>
      </c>
      <c r="F786" s="29">
        <f t="shared" si="24"/>
        <v>11475000</v>
      </c>
      <c r="G786">
        <f>YEAR(electric_vehicle_sales_by_state[[#This Row],[date]])</f>
        <v>2022</v>
      </c>
      <c r="M786" s="34">
        <f t="shared" si="25"/>
        <v>85000</v>
      </c>
    </row>
    <row r="787" spans="1:13" x14ac:dyDescent="0.3">
      <c r="A787" s="1">
        <v>44593</v>
      </c>
      <c r="B787" t="s">
        <v>40</v>
      </c>
      <c r="C787" t="s">
        <v>7</v>
      </c>
      <c r="D787">
        <v>22</v>
      </c>
      <c r="E787">
        <v>28479</v>
      </c>
      <c r="F787" s="29">
        <f t="shared" si="24"/>
        <v>1870000</v>
      </c>
      <c r="G787">
        <f>YEAR(electric_vehicle_sales_by_state[[#This Row],[date]])</f>
        <v>2022</v>
      </c>
      <c r="M787" s="34">
        <f t="shared" si="25"/>
        <v>85000</v>
      </c>
    </row>
    <row r="788" spans="1:13" x14ac:dyDescent="0.3">
      <c r="A788" s="1">
        <v>44593</v>
      </c>
      <c r="B788" t="s">
        <v>27</v>
      </c>
      <c r="C788" t="s">
        <v>7</v>
      </c>
      <c r="D788">
        <v>24</v>
      </c>
      <c r="E788">
        <v>3820</v>
      </c>
      <c r="F788" s="29">
        <f t="shared" si="24"/>
        <v>2040000</v>
      </c>
      <c r="G788">
        <f>YEAR(electric_vehicle_sales_by_state[[#This Row],[date]])</f>
        <v>2022</v>
      </c>
      <c r="M788" s="34">
        <f t="shared" si="25"/>
        <v>85000</v>
      </c>
    </row>
    <row r="789" spans="1:13" x14ac:dyDescent="0.3">
      <c r="A789" s="1">
        <v>44593</v>
      </c>
      <c r="B789" t="s">
        <v>41</v>
      </c>
      <c r="C789" t="s">
        <v>7</v>
      </c>
      <c r="D789">
        <v>45</v>
      </c>
      <c r="E789">
        <v>7395</v>
      </c>
      <c r="F789" s="29">
        <f t="shared" si="24"/>
        <v>3825000</v>
      </c>
      <c r="G789">
        <f>YEAR(electric_vehicle_sales_by_state[[#This Row],[date]])</f>
        <v>2022</v>
      </c>
      <c r="M789" s="34">
        <f t="shared" si="25"/>
        <v>85000</v>
      </c>
    </row>
    <row r="790" spans="1:13" x14ac:dyDescent="0.3">
      <c r="A790" s="1">
        <v>44621</v>
      </c>
      <c r="B790" t="s">
        <v>8</v>
      </c>
      <c r="C790" t="s">
        <v>7</v>
      </c>
      <c r="D790">
        <v>2</v>
      </c>
      <c r="E790">
        <v>108</v>
      </c>
      <c r="F790" s="29">
        <f t="shared" si="24"/>
        <v>170000</v>
      </c>
      <c r="G790">
        <f>YEAR(electric_vehicle_sales_by_state[[#This Row],[date]])</f>
        <v>2022</v>
      </c>
      <c r="M790" s="34">
        <f t="shared" si="25"/>
        <v>85000</v>
      </c>
    </row>
    <row r="791" spans="1:13" x14ac:dyDescent="0.3">
      <c r="A791" s="1">
        <v>44621</v>
      </c>
      <c r="B791" t="s">
        <v>32</v>
      </c>
      <c r="C791" t="s">
        <v>7</v>
      </c>
      <c r="D791">
        <v>55</v>
      </c>
      <c r="E791">
        <v>7288</v>
      </c>
      <c r="F791" s="29">
        <f t="shared" si="24"/>
        <v>4675000</v>
      </c>
      <c r="G791">
        <f>YEAR(electric_vehicle_sales_by_state[[#This Row],[date]])</f>
        <v>2022</v>
      </c>
      <c r="M791" s="34">
        <f t="shared" si="25"/>
        <v>85000</v>
      </c>
    </row>
    <row r="792" spans="1:13" x14ac:dyDescent="0.3">
      <c r="A792" s="1">
        <v>44621</v>
      </c>
      <c r="B792" t="s">
        <v>10</v>
      </c>
      <c r="C792" t="s">
        <v>7</v>
      </c>
      <c r="D792">
        <v>2</v>
      </c>
      <c r="E792">
        <v>7281</v>
      </c>
      <c r="F792" s="29">
        <f t="shared" si="24"/>
        <v>170000</v>
      </c>
      <c r="G792">
        <f>YEAR(electric_vehicle_sales_by_state[[#This Row],[date]])</f>
        <v>2022</v>
      </c>
      <c r="M792" s="34">
        <f t="shared" si="25"/>
        <v>85000</v>
      </c>
    </row>
    <row r="793" spans="1:13" x14ac:dyDescent="0.3">
      <c r="A793" s="1">
        <v>44621</v>
      </c>
      <c r="B793" t="s">
        <v>21</v>
      </c>
      <c r="C793" t="s">
        <v>7</v>
      </c>
      <c r="D793">
        <v>12</v>
      </c>
      <c r="E793">
        <v>6694</v>
      </c>
      <c r="F793" s="29">
        <f t="shared" si="24"/>
        <v>1020000</v>
      </c>
      <c r="G793">
        <f>YEAR(electric_vehicle_sales_by_state[[#This Row],[date]])</f>
        <v>2022</v>
      </c>
      <c r="M793" s="34">
        <f t="shared" si="25"/>
        <v>85000</v>
      </c>
    </row>
    <row r="794" spans="1:13" x14ac:dyDescent="0.3">
      <c r="A794" s="1">
        <v>44621</v>
      </c>
      <c r="B794" t="s">
        <v>22</v>
      </c>
      <c r="C794" t="s">
        <v>7</v>
      </c>
      <c r="D794">
        <v>14</v>
      </c>
      <c r="E794">
        <v>2279</v>
      </c>
      <c r="F794" s="29">
        <f t="shared" si="24"/>
        <v>1190000</v>
      </c>
      <c r="G794">
        <f>YEAR(electric_vehicle_sales_by_state[[#This Row],[date]])</f>
        <v>2022</v>
      </c>
      <c r="M794" s="34">
        <f t="shared" si="25"/>
        <v>85000</v>
      </c>
    </row>
    <row r="795" spans="1:13" x14ac:dyDescent="0.3">
      <c r="A795" s="1">
        <v>44621</v>
      </c>
      <c r="B795" t="s">
        <v>11</v>
      </c>
      <c r="C795" t="s">
        <v>7</v>
      </c>
      <c r="D795">
        <v>19</v>
      </c>
      <c r="E795">
        <v>4200</v>
      </c>
      <c r="F795" s="29">
        <f t="shared" si="24"/>
        <v>1615000</v>
      </c>
      <c r="G795">
        <f>YEAR(electric_vehicle_sales_by_state[[#This Row],[date]])</f>
        <v>2022</v>
      </c>
      <c r="M795" s="34">
        <f t="shared" si="25"/>
        <v>85000</v>
      </c>
    </row>
    <row r="796" spans="1:13" x14ac:dyDescent="0.3">
      <c r="A796" s="1">
        <v>44621</v>
      </c>
      <c r="B796" t="s">
        <v>23</v>
      </c>
      <c r="C796" t="s">
        <v>7</v>
      </c>
      <c r="D796">
        <v>220</v>
      </c>
      <c r="E796">
        <v>13385</v>
      </c>
      <c r="F796" s="29">
        <f t="shared" si="24"/>
        <v>18700000</v>
      </c>
      <c r="G796">
        <f>YEAR(electric_vehicle_sales_by_state[[#This Row],[date]])</f>
        <v>2022</v>
      </c>
      <c r="M796" s="34">
        <f t="shared" si="25"/>
        <v>85000</v>
      </c>
    </row>
    <row r="797" spans="1:13" x14ac:dyDescent="0.3">
      <c r="A797" s="1">
        <v>44621</v>
      </c>
      <c r="B797" t="s">
        <v>33</v>
      </c>
      <c r="C797" t="s">
        <v>7</v>
      </c>
      <c r="D797">
        <v>91</v>
      </c>
      <c r="E797">
        <v>1474</v>
      </c>
      <c r="F797" s="29">
        <f t="shared" si="24"/>
        <v>7735000</v>
      </c>
      <c r="G797">
        <f>YEAR(electric_vehicle_sales_by_state[[#This Row],[date]])</f>
        <v>2022</v>
      </c>
      <c r="M797" s="34">
        <f t="shared" si="25"/>
        <v>85000</v>
      </c>
    </row>
    <row r="798" spans="1:13" x14ac:dyDescent="0.3">
      <c r="A798" s="1">
        <v>44621</v>
      </c>
      <c r="B798" t="s">
        <v>34</v>
      </c>
      <c r="C798" t="s">
        <v>7</v>
      </c>
      <c r="D798">
        <v>249</v>
      </c>
      <c r="E798">
        <v>26077</v>
      </c>
      <c r="F798" s="29">
        <f t="shared" si="24"/>
        <v>21165000</v>
      </c>
      <c r="G798">
        <f>YEAR(electric_vehicle_sales_by_state[[#This Row],[date]])</f>
        <v>2022</v>
      </c>
      <c r="M798" s="34">
        <f t="shared" si="25"/>
        <v>85000</v>
      </c>
    </row>
    <row r="799" spans="1:13" x14ac:dyDescent="0.3">
      <c r="A799" s="1">
        <v>44621</v>
      </c>
      <c r="B799" t="s">
        <v>30</v>
      </c>
      <c r="C799" t="s">
        <v>7</v>
      </c>
      <c r="D799">
        <v>13</v>
      </c>
      <c r="E799">
        <v>18621</v>
      </c>
      <c r="F799" s="29">
        <f t="shared" si="24"/>
        <v>1105000</v>
      </c>
      <c r="G799">
        <f>YEAR(electric_vehicle_sales_by_state[[#This Row],[date]])</f>
        <v>2022</v>
      </c>
      <c r="M799" s="34">
        <f t="shared" si="25"/>
        <v>85000</v>
      </c>
    </row>
    <row r="800" spans="1:13" x14ac:dyDescent="0.3">
      <c r="A800" s="1">
        <v>44621</v>
      </c>
      <c r="B800" t="s">
        <v>28</v>
      </c>
      <c r="C800" t="s">
        <v>7</v>
      </c>
      <c r="D800">
        <v>3</v>
      </c>
      <c r="E800">
        <v>3371</v>
      </c>
      <c r="F800" s="29">
        <f t="shared" si="24"/>
        <v>255000</v>
      </c>
      <c r="G800">
        <f>YEAR(electric_vehicle_sales_by_state[[#This Row],[date]])</f>
        <v>2022</v>
      </c>
      <c r="M800" s="34">
        <f t="shared" si="25"/>
        <v>85000</v>
      </c>
    </row>
    <row r="801" spans="1:13" x14ac:dyDescent="0.3">
      <c r="A801" s="1">
        <v>44621</v>
      </c>
      <c r="B801" t="s">
        <v>13</v>
      </c>
      <c r="C801" t="s">
        <v>7</v>
      </c>
      <c r="D801">
        <v>4</v>
      </c>
      <c r="E801">
        <v>4854</v>
      </c>
      <c r="F801" s="29">
        <f t="shared" si="24"/>
        <v>340000</v>
      </c>
      <c r="G801">
        <f>YEAR(electric_vehicle_sales_by_state[[#This Row],[date]])</f>
        <v>2022</v>
      </c>
      <c r="M801" s="34">
        <f t="shared" si="25"/>
        <v>85000</v>
      </c>
    </row>
    <row r="802" spans="1:13" x14ac:dyDescent="0.3">
      <c r="A802" s="1">
        <v>44621</v>
      </c>
      <c r="B802" t="s">
        <v>31</v>
      </c>
      <c r="C802" t="s">
        <v>7</v>
      </c>
      <c r="D802">
        <v>5</v>
      </c>
      <c r="E802">
        <v>5062</v>
      </c>
      <c r="F802" s="29">
        <f t="shared" si="24"/>
        <v>425000</v>
      </c>
      <c r="G802">
        <f>YEAR(electric_vehicle_sales_by_state[[#This Row],[date]])</f>
        <v>2022</v>
      </c>
      <c r="M802" s="34">
        <f t="shared" si="25"/>
        <v>85000</v>
      </c>
    </row>
    <row r="803" spans="1:13" x14ac:dyDescent="0.3">
      <c r="A803" s="1">
        <v>44621</v>
      </c>
      <c r="B803" t="s">
        <v>35</v>
      </c>
      <c r="C803" t="s">
        <v>7</v>
      </c>
      <c r="D803">
        <v>230</v>
      </c>
      <c r="E803">
        <v>22167</v>
      </c>
      <c r="F803" s="29">
        <f t="shared" si="24"/>
        <v>19550000</v>
      </c>
      <c r="G803">
        <f>YEAR(electric_vehicle_sales_by_state[[#This Row],[date]])</f>
        <v>2022</v>
      </c>
      <c r="M803" s="34">
        <f t="shared" si="25"/>
        <v>85000</v>
      </c>
    </row>
    <row r="804" spans="1:13" x14ac:dyDescent="0.3">
      <c r="A804" s="1">
        <v>44621</v>
      </c>
      <c r="B804" t="s">
        <v>36</v>
      </c>
      <c r="C804" t="s">
        <v>7</v>
      </c>
      <c r="D804">
        <v>331</v>
      </c>
      <c r="E804">
        <v>16628</v>
      </c>
      <c r="F804" s="29">
        <f t="shared" si="24"/>
        <v>28135000</v>
      </c>
      <c r="G804">
        <f>YEAR(electric_vehicle_sales_by_state[[#This Row],[date]])</f>
        <v>2022</v>
      </c>
      <c r="M804" s="34">
        <f t="shared" si="25"/>
        <v>85000</v>
      </c>
    </row>
    <row r="805" spans="1:13" x14ac:dyDescent="0.3">
      <c r="A805" s="1">
        <v>44621</v>
      </c>
      <c r="B805" t="s">
        <v>24</v>
      </c>
      <c r="C805" t="s">
        <v>7</v>
      </c>
      <c r="D805">
        <v>35</v>
      </c>
      <c r="E805">
        <v>11616</v>
      </c>
      <c r="F805" s="29">
        <f t="shared" si="24"/>
        <v>2975000</v>
      </c>
      <c r="G805">
        <f>YEAR(electric_vehicle_sales_by_state[[#This Row],[date]])</f>
        <v>2022</v>
      </c>
      <c r="M805" s="34">
        <f t="shared" si="25"/>
        <v>85000</v>
      </c>
    </row>
    <row r="806" spans="1:13" x14ac:dyDescent="0.3">
      <c r="A806" s="1">
        <v>44621</v>
      </c>
      <c r="B806" t="s">
        <v>37</v>
      </c>
      <c r="C806" t="s">
        <v>7</v>
      </c>
      <c r="D806">
        <v>2060</v>
      </c>
      <c r="E806">
        <v>39762</v>
      </c>
      <c r="F806" s="29">
        <f t="shared" si="24"/>
        <v>175100000</v>
      </c>
      <c r="G806">
        <f>YEAR(electric_vehicle_sales_by_state[[#This Row],[date]])</f>
        <v>2022</v>
      </c>
      <c r="M806" s="34">
        <f t="shared" si="25"/>
        <v>85000</v>
      </c>
    </row>
    <row r="807" spans="1:13" x14ac:dyDescent="0.3">
      <c r="A807" s="1">
        <v>44621</v>
      </c>
      <c r="B807" t="s">
        <v>25</v>
      </c>
      <c r="C807" t="s">
        <v>7</v>
      </c>
      <c r="D807">
        <v>31</v>
      </c>
      <c r="E807">
        <v>6098</v>
      </c>
      <c r="F807" s="29">
        <f t="shared" si="24"/>
        <v>2635000</v>
      </c>
      <c r="G807">
        <f>YEAR(electric_vehicle_sales_by_state[[#This Row],[date]])</f>
        <v>2022</v>
      </c>
      <c r="M807" s="34">
        <f t="shared" si="25"/>
        <v>85000</v>
      </c>
    </row>
    <row r="808" spans="1:13" x14ac:dyDescent="0.3">
      <c r="A808" s="1">
        <v>44621</v>
      </c>
      <c r="B808" t="s">
        <v>19</v>
      </c>
      <c r="C808" t="s">
        <v>7</v>
      </c>
      <c r="D808">
        <v>3</v>
      </c>
      <c r="E808">
        <v>817</v>
      </c>
      <c r="F808" s="29">
        <f t="shared" si="24"/>
        <v>255000</v>
      </c>
      <c r="G808">
        <f>YEAR(electric_vehicle_sales_by_state[[#This Row],[date]])</f>
        <v>2022</v>
      </c>
      <c r="M808" s="34">
        <f t="shared" si="25"/>
        <v>85000</v>
      </c>
    </row>
    <row r="809" spans="1:13" x14ac:dyDescent="0.3">
      <c r="A809" s="1">
        <v>44621</v>
      </c>
      <c r="B809" t="s">
        <v>26</v>
      </c>
      <c r="C809" t="s">
        <v>7</v>
      </c>
      <c r="D809">
        <v>4</v>
      </c>
      <c r="E809">
        <v>10836</v>
      </c>
      <c r="F809" s="29">
        <f t="shared" si="24"/>
        <v>340000</v>
      </c>
      <c r="G809">
        <f>YEAR(electric_vehicle_sales_by_state[[#This Row],[date]])</f>
        <v>2022</v>
      </c>
      <c r="M809" s="34">
        <f t="shared" si="25"/>
        <v>85000</v>
      </c>
    </row>
    <row r="810" spans="1:13" x14ac:dyDescent="0.3">
      <c r="A810" s="1">
        <v>44621</v>
      </c>
      <c r="B810" t="s">
        <v>38</v>
      </c>
      <c r="C810" t="s">
        <v>7</v>
      </c>
      <c r="D810">
        <v>89</v>
      </c>
      <c r="E810">
        <v>13751</v>
      </c>
      <c r="F810" s="29">
        <f t="shared" si="24"/>
        <v>7565000</v>
      </c>
      <c r="G810">
        <f>YEAR(electric_vehicle_sales_by_state[[#This Row],[date]])</f>
        <v>2022</v>
      </c>
      <c r="M810" s="34">
        <f t="shared" si="25"/>
        <v>85000</v>
      </c>
    </row>
    <row r="811" spans="1:13" x14ac:dyDescent="0.3">
      <c r="A811" s="1">
        <v>44621</v>
      </c>
      <c r="B811" t="s">
        <v>39</v>
      </c>
      <c r="C811" t="s">
        <v>7</v>
      </c>
      <c r="D811">
        <v>168</v>
      </c>
      <c r="E811">
        <v>20604</v>
      </c>
      <c r="F811" s="29">
        <f t="shared" si="24"/>
        <v>14280000</v>
      </c>
      <c r="G811">
        <f>YEAR(electric_vehicle_sales_by_state[[#This Row],[date]])</f>
        <v>2022</v>
      </c>
      <c r="M811" s="34">
        <f t="shared" si="25"/>
        <v>85000</v>
      </c>
    </row>
    <row r="812" spans="1:13" x14ac:dyDescent="0.3">
      <c r="A812" s="1">
        <v>44621</v>
      </c>
      <c r="B812" t="s">
        <v>40</v>
      </c>
      <c r="C812" t="s">
        <v>7</v>
      </c>
      <c r="D812">
        <v>18</v>
      </c>
      <c r="E812">
        <v>29324</v>
      </c>
      <c r="F812" s="29">
        <f t="shared" si="24"/>
        <v>1530000</v>
      </c>
      <c r="G812">
        <f>YEAR(electric_vehicle_sales_by_state[[#This Row],[date]])</f>
        <v>2022</v>
      </c>
      <c r="M812" s="34">
        <f t="shared" si="25"/>
        <v>85000</v>
      </c>
    </row>
    <row r="813" spans="1:13" x14ac:dyDescent="0.3">
      <c r="A813" s="1">
        <v>44621</v>
      </c>
      <c r="B813" t="s">
        <v>27</v>
      </c>
      <c r="C813" t="s">
        <v>7</v>
      </c>
      <c r="D813">
        <v>20</v>
      </c>
      <c r="E813">
        <v>4026</v>
      </c>
      <c r="F813" s="29">
        <f t="shared" si="24"/>
        <v>1700000</v>
      </c>
      <c r="G813">
        <f>YEAR(electric_vehicle_sales_by_state[[#This Row],[date]])</f>
        <v>2022</v>
      </c>
      <c r="M813" s="34">
        <f t="shared" si="25"/>
        <v>85000</v>
      </c>
    </row>
    <row r="814" spans="1:13" x14ac:dyDescent="0.3">
      <c r="A814" s="1">
        <v>44621</v>
      </c>
      <c r="B814" t="s">
        <v>41</v>
      </c>
      <c r="C814" t="s">
        <v>7</v>
      </c>
      <c r="D814">
        <v>41</v>
      </c>
      <c r="E814">
        <v>8539</v>
      </c>
      <c r="F814" s="29">
        <f t="shared" si="24"/>
        <v>3485000</v>
      </c>
      <c r="G814">
        <f>YEAR(electric_vehicle_sales_by_state[[#This Row],[date]])</f>
        <v>2022</v>
      </c>
      <c r="M814" s="34">
        <f t="shared" si="25"/>
        <v>85000</v>
      </c>
    </row>
    <row r="815" spans="1:13" x14ac:dyDescent="0.3">
      <c r="A815" s="1">
        <v>44652</v>
      </c>
      <c r="B815" t="s">
        <v>32</v>
      </c>
      <c r="C815" t="s">
        <v>7</v>
      </c>
      <c r="D815">
        <v>54</v>
      </c>
      <c r="E815">
        <v>7195</v>
      </c>
      <c r="F815" s="29">
        <f t="shared" si="24"/>
        <v>4590000</v>
      </c>
      <c r="G815">
        <f>YEAR(electric_vehicle_sales_by_state[[#This Row],[date]])</f>
        <v>2022</v>
      </c>
      <c r="M815" s="34">
        <f t="shared" si="25"/>
        <v>85000</v>
      </c>
    </row>
    <row r="816" spans="1:13" x14ac:dyDescent="0.3">
      <c r="A816" s="1">
        <v>44652</v>
      </c>
      <c r="B816" t="s">
        <v>10</v>
      </c>
      <c r="C816" t="s">
        <v>7</v>
      </c>
      <c r="D816">
        <v>2</v>
      </c>
      <c r="E816">
        <v>6354</v>
      </c>
      <c r="F816" s="29">
        <f t="shared" si="24"/>
        <v>170000</v>
      </c>
      <c r="G816">
        <f>YEAR(electric_vehicle_sales_by_state[[#This Row],[date]])</f>
        <v>2022</v>
      </c>
      <c r="M816" s="34">
        <f t="shared" si="25"/>
        <v>85000</v>
      </c>
    </row>
    <row r="817" spans="1:13" x14ac:dyDescent="0.3">
      <c r="A817" s="1">
        <v>44652</v>
      </c>
      <c r="B817" t="s">
        <v>21</v>
      </c>
      <c r="C817" t="s">
        <v>7</v>
      </c>
      <c r="D817">
        <v>8</v>
      </c>
      <c r="E817">
        <v>5981</v>
      </c>
      <c r="F817" s="29">
        <f t="shared" si="24"/>
        <v>680000</v>
      </c>
      <c r="G817">
        <f>YEAR(electric_vehicle_sales_by_state[[#This Row],[date]])</f>
        <v>2022</v>
      </c>
      <c r="M817" s="34">
        <f t="shared" si="25"/>
        <v>85000</v>
      </c>
    </row>
    <row r="818" spans="1:13" x14ac:dyDescent="0.3">
      <c r="A818" s="1">
        <v>44652</v>
      </c>
      <c r="B818" t="s">
        <v>22</v>
      </c>
      <c r="C818" t="s">
        <v>7</v>
      </c>
      <c r="D818">
        <v>12</v>
      </c>
      <c r="E818">
        <v>2167</v>
      </c>
      <c r="F818" s="29">
        <f t="shared" si="24"/>
        <v>1020000</v>
      </c>
      <c r="G818">
        <f>YEAR(electric_vehicle_sales_by_state[[#This Row],[date]])</f>
        <v>2022</v>
      </c>
      <c r="M818" s="34">
        <f t="shared" si="25"/>
        <v>85000</v>
      </c>
    </row>
    <row r="819" spans="1:13" x14ac:dyDescent="0.3">
      <c r="A819" s="1">
        <v>44652</v>
      </c>
      <c r="B819" t="s">
        <v>11</v>
      </c>
      <c r="C819" t="s">
        <v>7</v>
      </c>
      <c r="D819">
        <v>20</v>
      </c>
      <c r="E819">
        <v>4861</v>
      </c>
      <c r="F819" s="29">
        <f t="shared" si="24"/>
        <v>1700000</v>
      </c>
      <c r="G819">
        <f>YEAR(electric_vehicle_sales_by_state[[#This Row],[date]])</f>
        <v>2022</v>
      </c>
      <c r="M819" s="34">
        <f t="shared" si="25"/>
        <v>85000</v>
      </c>
    </row>
    <row r="820" spans="1:13" x14ac:dyDescent="0.3">
      <c r="A820" s="1">
        <v>44652</v>
      </c>
      <c r="B820" t="s">
        <v>23</v>
      </c>
      <c r="C820" t="s">
        <v>7</v>
      </c>
      <c r="D820">
        <v>566</v>
      </c>
      <c r="E820">
        <v>15811</v>
      </c>
      <c r="F820" s="29">
        <f t="shared" si="24"/>
        <v>48110000</v>
      </c>
      <c r="G820">
        <f>YEAR(electric_vehicle_sales_by_state[[#This Row],[date]])</f>
        <v>2022</v>
      </c>
      <c r="M820" s="34">
        <f t="shared" si="25"/>
        <v>85000</v>
      </c>
    </row>
    <row r="821" spans="1:13" x14ac:dyDescent="0.3">
      <c r="A821" s="1">
        <v>44652</v>
      </c>
      <c r="B821" t="s">
        <v>33</v>
      </c>
      <c r="C821" t="s">
        <v>7</v>
      </c>
      <c r="D821">
        <v>31</v>
      </c>
      <c r="E821">
        <v>1390</v>
      </c>
      <c r="F821" s="29">
        <f t="shared" si="24"/>
        <v>2635000</v>
      </c>
      <c r="G821">
        <f>YEAR(electric_vehicle_sales_by_state[[#This Row],[date]])</f>
        <v>2022</v>
      </c>
      <c r="M821" s="34">
        <f t="shared" si="25"/>
        <v>85000</v>
      </c>
    </row>
    <row r="822" spans="1:13" x14ac:dyDescent="0.3">
      <c r="A822" s="1">
        <v>44652</v>
      </c>
      <c r="B822" t="s">
        <v>34</v>
      </c>
      <c r="C822" t="s">
        <v>7</v>
      </c>
      <c r="D822">
        <v>171</v>
      </c>
      <c r="E822">
        <v>26534</v>
      </c>
      <c r="F822" s="29">
        <f t="shared" si="24"/>
        <v>14535000</v>
      </c>
      <c r="G822">
        <f>YEAR(electric_vehicle_sales_by_state[[#This Row],[date]])</f>
        <v>2022</v>
      </c>
      <c r="M822" s="34">
        <f t="shared" si="25"/>
        <v>85000</v>
      </c>
    </row>
    <row r="823" spans="1:13" x14ac:dyDescent="0.3">
      <c r="A823" s="1">
        <v>44652</v>
      </c>
      <c r="B823" t="s">
        <v>30</v>
      </c>
      <c r="C823" t="s">
        <v>7</v>
      </c>
      <c r="D823">
        <v>11</v>
      </c>
      <c r="E823">
        <v>16721</v>
      </c>
      <c r="F823" s="29">
        <f t="shared" si="24"/>
        <v>935000</v>
      </c>
      <c r="G823">
        <f>YEAR(electric_vehicle_sales_by_state[[#This Row],[date]])</f>
        <v>2022</v>
      </c>
      <c r="M823" s="34">
        <f t="shared" si="25"/>
        <v>85000</v>
      </c>
    </row>
    <row r="824" spans="1:13" x14ac:dyDescent="0.3">
      <c r="A824" s="1">
        <v>44652</v>
      </c>
      <c r="B824" t="s">
        <v>28</v>
      </c>
      <c r="C824" t="s">
        <v>7</v>
      </c>
      <c r="D824">
        <v>4</v>
      </c>
      <c r="E824">
        <v>3140</v>
      </c>
      <c r="F824" s="29">
        <f t="shared" si="24"/>
        <v>340000</v>
      </c>
      <c r="G824">
        <f>YEAR(electric_vehicle_sales_by_state[[#This Row],[date]])</f>
        <v>2022</v>
      </c>
      <c r="M824" s="34">
        <f t="shared" si="25"/>
        <v>85000</v>
      </c>
    </row>
    <row r="825" spans="1:13" x14ac:dyDescent="0.3">
      <c r="A825" s="1">
        <v>44652</v>
      </c>
      <c r="B825" t="s">
        <v>13</v>
      </c>
      <c r="C825" t="s">
        <v>7</v>
      </c>
      <c r="D825">
        <v>3</v>
      </c>
      <c r="E825">
        <v>4468</v>
      </c>
      <c r="F825" s="29">
        <f t="shared" si="24"/>
        <v>255000</v>
      </c>
      <c r="G825">
        <f>YEAR(electric_vehicle_sales_by_state[[#This Row],[date]])</f>
        <v>2022</v>
      </c>
      <c r="M825" s="34">
        <f t="shared" si="25"/>
        <v>85000</v>
      </c>
    </row>
    <row r="826" spans="1:13" x14ac:dyDescent="0.3">
      <c r="A826" s="1">
        <v>44652</v>
      </c>
      <c r="B826" t="s">
        <v>31</v>
      </c>
      <c r="C826" t="s">
        <v>7</v>
      </c>
      <c r="D826">
        <v>9</v>
      </c>
      <c r="E826">
        <v>4564</v>
      </c>
      <c r="F826" s="29">
        <f t="shared" si="24"/>
        <v>765000</v>
      </c>
      <c r="G826">
        <f>YEAR(electric_vehicle_sales_by_state[[#This Row],[date]])</f>
        <v>2022</v>
      </c>
      <c r="M826" s="34">
        <f t="shared" si="25"/>
        <v>85000</v>
      </c>
    </row>
    <row r="827" spans="1:13" x14ac:dyDescent="0.3">
      <c r="A827" s="1">
        <v>44652</v>
      </c>
      <c r="B827" t="s">
        <v>35</v>
      </c>
      <c r="C827" t="s">
        <v>7</v>
      </c>
      <c r="D827">
        <v>311</v>
      </c>
      <c r="E827">
        <v>24129</v>
      </c>
      <c r="F827" s="29">
        <f t="shared" si="24"/>
        <v>26435000</v>
      </c>
      <c r="G827">
        <f>YEAR(electric_vehicle_sales_by_state[[#This Row],[date]])</f>
        <v>2022</v>
      </c>
      <c r="M827" s="34">
        <f t="shared" si="25"/>
        <v>85000</v>
      </c>
    </row>
    <row r="828" spans="1:13" x14ac:dyDescent="0.3">
      <c r="A828" s="1">
        <v>44652</v>
      </c>
      <c r="B828" t="s">
        <v>36</v>
      </c>
      <c r="C828" t="s">
        <v>7</v>
      </c>
      <c r="D828">
        <v>275</v>
      </c>
      <c r="E828">
        <v>16142</v>
      </c>
      <c r="F828" s="29">
        <f t="shared" si="24"/>
        <v>23375000</v>
      </c>
      <c r="G828">
        <f>YEAR(electric_vehicle_sales_by_state[[#This Row],[date]])</f>
        <v>2022</v>
      </c>
      <c r="M828" s="34">
        <f t="shared" si="25"/>
        <v>85000</v>
      </c>
    </row>
    <row r="829" spans="1:13" x14ac:dyDescent="0.3">
      <c r="A829" s="1">
        <v>44652</v>
      </c>
      <c r="B829" t="s">
        <v>24</v>
      </c>
      <c r="C829" t="s">
        <v>7</v>
      </c>
      <c r="D829">
        <v>37</v>
      </c>
      <c r="E829">
        <v>11896</v>
      </c>
      <c r="F829" s="29">
        <f t="shared" si="24"/>
        <v>3145000</v>
      </c>
      <c r="G829">
        <f>YEAR(electric_vehicle_sales_by_state[[#This Row],[date]])</f>
        <v>2022</v>
      </c>
      <c r="M829" s="34">
        <f t="shared" si="25"/>
        <v>85000</v>
      </c>
    </row>
    <row r="830" spans="1:13" x14ac:dyDescent="0.3">
      <c r="A830" s="1">
        <v>44652</v>
      </c>
      <c r="B830" t="s">
        <v>37</v>
      </c>
      <c r="C830" t="s">
        <v>7</v>
      </c>
      <c r="D830">
        <v>354</v>
      </c>
      <c r="E830">
        <v>32449</v>
      </c>
      <c r="F830" s="29">
        <f t="shared" si="24"/>
        <v>30090000</v>
      </c>
      <c r="G830">
        <f>YEAR(electric_vehicle_sales_by_state[[#This Row],[date]])</f>
        <v>2022</v>
      </c>
      <c r="M830" s="34">
        <f t="shared" si="25"/>
        <v>85000</v>
      </c>
    </row>
    <row r="831" spans="1:13" x14ac:dyDescent="0.3">
      <c r="A831" s="1">
        <v>44652</v>
      </c>
      <c r="B831" t="s">
        <v>25</v>
      </c>
      <c r="C831" t="s">
        <v>7</v>
      </c>
      <c r="D831">
        <v>31</v>
      </c>
      <c r="E831">
        <v>5448</v>
      </c>
      <c r="F831" s="29">
        <f t="shared" si="24"/>
        <v>2635000</v>
      </c>
      <c r="G831">
        <f>YEAR(electric_vehicle_sales_by_state[[#This Row],[date]])</f>
        <v>2022</v>
      </c>
      <c r="M831" s="34">
        <f t="shared" si="25"/>
        <v>85000</v>
      </c>
    </row>
    <row r="832" spans="1:13" x14ac:dyDescent="0.3">
      <c r="A832" s="1">
        <v>44652</v>
      </c>
      <c r="B832" t="s">
        <v>19</v>
      </c>
      <c r="C832" t="s">
        <v>7</v>
      </c>
      <c r="D832">
        <v>2</v>
      </c>
      <c r="E832">
        <v>702</v>
      </c>
      <c r="F832" s="29">
        <f t="shared" si="24"/>
        <v>170000</v>
      </c>
      <c r="G832">
        <f>YEAR(electric_vehicle_sales_by_state[[#This Row],[date]])</f>
        <v>2022</v>
      </c>
      <c r="M832" s="34">
        <f t="shared" si="25"/>
        <v>85000</v>
      </c>
    </row>
    <row r="833" spans="1:13" x14ac:dyDescent="0.3">
      <c r="A833" s="1">
        <v>44652</v>
      </c>
      <c r="B833" t="s">
        <v>26</v>
      </c>
      <c r="C833" t="s">
        <v>7</v>
      </c>
      <c r="D833">
        <v>3</v>
      </c>
      <c r="E833">
        <v>10147</v>
      </c>
      <c r="F833" s="29">
        <f t="shared" si="24"/>
        <v>255000</v>
      </c>
      <c r="G833">
        <f>YEAR(electric_vehicle_sales_by_state[[#This Row],[date]])</f>
        <v>2022</v>
      </c>
      <c r="M833" s="34">
        <f t="shared" si="25"/>
        <v>85000</v>
      </c>
    </row>
    <row r="834" spans="1:13" x14ac:dyDescent="0.3">
      <c r="A834" s="1">
        <v>44652</v>
      </c>
      <c r="B834" t="s">
        <v>38</v>
      </c>
      <c r="C834" t="s">
        <v>7</v>
      </c>
      <c r="D834">
        <v>87</v>
      </c>
      <c r="E834">
        <v>15176</v>
      </c>
      <c r="F834" s="29">
        <f t="shared" ref="F834:F897" si="26">D834*M834</f>
        <v>7395000</v>
      </c>
      <c r="G834">
        <f>YEAR(electric_vehicle_sales_by_state[[#This Row],[date]])</f>
        <v>2022</v>
      </c>
      <c r="M834" s="34">
        <f t="shared" si="25"/>
        <v>85000</v>
      </c>
    </row>
    <row r="835" spans="1:13" x14ac:dyDescent="0.3">
      <c r="A835" s="1">
        <v>44652</v>
      </c>
      <c r="B835" t="s">
        <v>39</v>
      </c>
      <c r="C835" t="s">
        <v>7</v>
      </c>
      <c r="D835">
        <v>154</v>
      </c>
      <c r="E835">
        <v>17499</v>
      </c>
      <c r="F835" s="29">
        <f t="shared" si="26"/>
        <v>13090000</v>
      </c>
      <c r="G835">
        <f>YEAR(electric_vehicle_sales_by_state[[#This Row],[date]])</f>
        <v>2022</v>
      </c>
      <c r="M835" s="34">
        <f t="shared" ref="M835:M898" si="27">IF(C835 = "4-Wheelers",85000,1500000)</f>
        <v>85000</v>
      </c>
    </row>
    <row r="836" spans="1:13" x14ac:dyDescent="0.3">
      <c r="A836" s="1">
        <v>44652</v>
      </c>
      <c r="B836" t="s">
        <v>40</v>
      </c>
      <c r="C836" t="s">
        <v>7</v>
      </c>
      <c r="D836">
        <v>11</v>
      </c>
      <c r="E836">
        <v>32173</v>
      </c>
      <c r="F836" s="29">
        <f t="shared" si="26"/>
        <v>935000</v>
      </c>
      <c r="G836">
        <f>YEAR(electric_vehicle_sales_by_state[[#This Row],[date]])</f>
        <v>2022</v>
      </c>
      <c r="M836" s="34">
        <f t="shared" si="27"/>
        <v>85000</v>
      </c>
    </row>
    <row r="837" spans="1:13" x14ac:dyDescent="0.3">
      <c r="A837" s="1">
        <v>44652</v>
      </c>
      <c r="B837" t="s">
        <v>27</v>
      </c>
      <c r="C837" t="s">
        <v>7</v>
      </c>
      <c r="D837">
        <v>49</v>
      </c>
      <c r="E837">
        <v>4116</v>
      </c>
      <c r="F837" s="29">
        <f t="shared" si="26"/>
        <v>4165000</v>
      </c>
      <c r="G837">
        <f>YEAR(electric_vehicle_sales_by_state[[#This Row],[date]])</f>
        <v>2022</v>
      </c>
      <c r="M837" s="34">
        <f t="shared" si="27"/>
        <v>85000</v>
      </c>
    </row>
    <row r="838" spans="1:13" x14ac:dyDescent="0.3">
      <c r="A838" s="1">
        <v>44652</v>
      </c>
      <c r="B838" t="s">
        <v>41</v>
      </c>
      <c r="C838" t="s">
        <v>7</v>
      </c>
      <c r="D838">
        <v>40</v>
      </c>
      <c r="E838">
        <v>8560</v>
      </c>
      <c r="F838" s="29">
        <f t="shared" si="26"/>
        <v>3400000</v>
      </c>
      <c r="G838">
        <f>YEAR(electric_vehicle_sales_by_state[[#This Row],[date]])</f>
        <v>2022</v>
      </c>
      <c r="M838" s="34">
        <f t="shared" si="27"/>
        <v>85000</v>
      </c>
    </row>
    <row r="839" spans="1:13" x14ac:dyDescent="0.3">
      <c r="A839" s="1">
        <v>44682</v>
      </c>
      <c r="B839" t="s">
        <v>32</v>
      </c>
      <c r="C839" t="s">
        <v>7</v>
      </c>
      <c r="D839">
        <v>59</v>
      </c>
      <c r="E839">
        <v>6927</v>
      </c>
      <c r="F839" s="29">
        <f t="shared" si="26"/>
        <v>5015000</v>
      </c>
      <c r="G839">
        <f>YEAR(electric_vehicle_sales_by_state[[#This Row],[date]])</f>
        <v>2022</v>
      </c>
      <c r="M839" s="34">
        <f t="shared" si="27"/>
        <v>85000</v>
      </c>
    </row>
    <row r="840" spans="1:13" x14ac:dyDescent="0.3">
      <c r="A840" s="1">
        <v>44682</v>
      </c>
      <c r="B840" t="s">
        <v>10</v>
      </c>
      <c r="C840" t="s">
        <v>7</v>
      </c>
      <c r="D840">
        <v>7</v>
      </c>
      <c r="E840">
        <v>6761</v>
      </c>
      <c r="F840" s="29">
        <f t="shared" si="26"/>
        <v>595000</v>
      </c>
      <c r="G840">
        <f>YEAR(electric_vehicle_sales_by_state[[#This Row],[date]])</f>
        <v>2022</v>
      </c>
      <c r="M840" s="34">
        <f t="shared" si="27"/>
        <v>85000</v>
      </c>
    </row>
    <row r="841" spans="1:13" x14ac:dyDescent="0.3">
      <c r="A841" s="1">
        <v>44682</v>
      </c>
      <c r="B841" t="s">
        <v>21</v>
      </c>
      <c r="C841" t="s">
        <v>7</v>
      </c>
      <c r="D841">
        <v>12</v>
      </c>
      <c r="E841">
        <v>6495</v>
      </c>
      <c r="F841" s="29">
        <f t="shared" si="26"/>
        <v>1020000</v>
      </c>
      <c r="G841">
        <f>YEAR(electric_vehicle_sales_by_state[[#This Row],[date]])</f>
        <v>2022</v>
      </c>
      <c r="M841" s="34">
        <f t="shared" si="27"/>
        <v>85000</v>
      </c>
    </row>
    <row r="842" spans="1:13" x14ac:dyDescent="0.3">
      <c r="A842" s="1">
        <v>44682</v>
      </c>
      <c r="B842" t="s">
        <v>22</v>
      </c>
      <c r="C842" t="s">
        <v>7</v>
      </c>
      <c r="D842">
        <v>20</v>
      </c>
      <c r="E842">
        <v>2248</v>
      </c>
      <c r="F842" s="29">
        <f t="shared" si="26"/>
        <v>1700000</v>
      </c>
      <c r="G842">
        <f>YEAR(electric_vehicle_sales_by_state[[#This Row],[date]])</f>
        <v>2022</v>
      </c>
      <c r="M842" s="34">
        <f t="shared" si="27"/>
        <v>85000</v>
      </c>
    </row>
    <row r="843" spans="1:13" x14ac:dyDescent="0.3">
      <c r="A843" s="1">
        <v>44682</v>
      </c>
      <c r="B843" t="s">
        <v>11</v>
      </c>
      <c r="C843" t="s">
        <v>7</v>
      </c>
      <c r="D843">
        <v>24</v>
      </c>
      <c r="E843">
        <v>4397</v>
      </c>
      <c r="F843" s="29">
        <f t="shared" si="26"/>
        <v>2040000</v>
      </c>
      <c r="G843">
        <f>YEAR(electric_vehicle_sales_by_state[[#This Row],[date]])</f>
        <v>2022</v>
      </c>
      <c r="M843" s="34">
        <f t="shared" si="27"/>
        <v>85000</v>
      </c>
    </row>
    <row r="844" spans="1:13" x14ac:dyDescent="0.3">
      <c r="A844" s="1">
        <v>44682</v>
      </c>
      <c r="B844" t="s">
        <v>23</v>
      </c>
      <c r="C844" t="s">
        <v>7</v>
      </c>
      <c r="D844">
        <v>750</v>
      </c>
      <c r="E844">
        <v>15194</v>
      </c>
      <c r="F844" s="29">
        <f t="shared" si="26"/>
        <v>63750000</v>
      </c>
      <c r="G844">
        <f>YEAR(electric_vehicle_sales_by_state[[#This Row],[date]])</f>
        <v>2022</v>
      </c>
      <c r="M844" s="34">
        <f t="shared" si="27"/>
        <v>85000</v>
      </c>
    </row>
    <row r="845" spans="1:13" x14ac:dyDescent="0.3">
      <c r="A845" s="1">
        <v>44682</v>
      </c>
      <c r="B845" t="s">
        <v>33</v>
      </c>
      <c r="C845" t="s">
        <v>7</v>
      </c>
      <c r="D845">
        <v>51</v>
      </c>
      <c r="E845">
        <v>1360</v>
      </c>
      <c r="F845" s="29">
        <f t="shared" si="26"/>
        <v>4335000</v>
      </c>
      <c r="G845">
        <f>YEAR(electric_vehicle_sales_by_state[[#This Row],[date]])</f>
        <v>2022</v>
      </c>
      <c r="M845" s="34">
        <f t="shared" si="27"/>
        <v>85000</v>
      </c>
    </row>
    <row r="846" spans="1:13" x14ac:dyDescent="0.3">
      <c r="A846" s="1">
        <v>44682</v>
      </c>
      <c r="B846" t="s">
        <v>34</v>
      </c>
      <c r="C846" t="s">
        <v>7</v>
      </c>
      <c r="D846">
        <v>163</v>
      </c>
      <c r="E846">
        <v>23174</v>
      </c>
      <c r="F846" s="29">
        <f t="shared" si="26"/>
        <v>13855000</v>
      </c>
      <c r="G846">
        <f>YEAR(electric_vehicle_sales_by_state[[#This Row],[date]])</f>
        <v>2022</v>
      </c>
      <c r="M846" s="34">
        <f t="shared" si="27"/>
        <v>85000</v>
      </c>
    </row>
    <row r="847" spans="1:13" x14ac:dyDescent="0.3">
      <c r="A847" s="1">
        <v>44682</v>
      </c>
      <c r="B847" t="s">
        <v>30</v>
      </c>
      <c r="C847" t="s">
        <v>7</v>
      </c>
      <c r="D847">
        <v>31</v>
      </c>
      <c r="E847">
        <v>18343</v>
      </c>
      <c r="F847" s="29">
        <f t="shared" si="26"/>
        <v>2635000</v>
      </c>
      <c r="G847">
        <f>YEAR(electric_vehicle_sales_by_state[[#This Row],[date]])</f>
        <v>2022</v>
      </c>
      <c r="M847" s="34">
        <f t="shared" si="27"/>
        <v>85000</v>
      </c>
    </row>
    <row r="848" spans="1:13" x14ac:dyDescent="0.3">
      <c r="A848" s="1">
        <v>44682</v>
      </c>
      <c r="B848" t="s">
        <v>28</v>
      </c>
      <c r="C848" t="s">
        <v>7</v>
      </c>
      <c r="D848">
        <v>3</v>
      </c>
      <c r="E848">
        <v>3778</v>
      </c>
      <c r="F848" s="29">
        <f t="shared" si="26"/>
        <v>255000</v>
      </c>
      <c r="G848">
        <f>YEAR(electric_vehicle_sales_by_state[[#This Row],[date]])</f>
        <v>2022</v>
      </c>
      <c r="M848" s="34">
        <f t="shared" si="27"/>
        <v>85000</v>
      </c>
    </row>
    <row r="849" spans="1:13" x14ac:dyDescent="0.3">
      <c r="A849" s="1">
        <v>44682</v>
      </c>
      <c r="B849" t="s">
        <v>13</v>
      </c>
      <c r="C849" t="s">
        <v>7</v>
      </c>
      <c r="D849">
        <v>2</v>
      </c>
      <c r="E849">
        <v>4775</v>
      </c>
      <c r="F849" s="29">
        <f t="shared" si="26"/>
        <v>170000</v>
      </c>
      <c r="G849">
        <f>YEAR(electric_vehicle_sales_by_state[[#This Row],[date]])</f>
        <v>2022</v>
      </c>
      <c r="M849" s="34">
        <f t="shared" si="27"/>
        <v>85000</v>
      </c>
    </row>
    <row r="850" spans="1:13" x14ac:dyDescent="0.3">
      <c r="A850" s="1">
        <v>44682</v>
      </c>
      <c r="B850" t="s">
        <v>31</v>
      </c>
      <c r="C850" t="s">
        <v>7</v>
      </c>
      <c r="D850">
        <v>3</v>
      </c>
      <c r="E850">
        <v>4306</v>
      </c>
      <c r="F850" s="29">
        <f t="shared" si="26"/>
        <v>255000</v>
      </c>
      <c r="G850">
        <f>YEAR(electric_vehicle_sales_by_state[[#This Row],[date]])</f>
        <v>2022</v>
      </c>
      <c r="M850" s="34">
        <f t="shared" si="27"/>
        <v>85000</v>
      </c>
    </row>
    <row r="851" spans="1:13" x14ac:dyDescent="0.3">
      <c r="A851" s="1">
        <v>44682</v>
      </c>
      <c r="B851" t="s">
        <v>35</v>
      </c>
      <c r="C851" t="s">
        <v>7</v>
      </c>
      <c r="D851">
        <v>241</v>
      </c>
      <c r="E851">
        <v>20924</v>
      </c>
      <c r="F851" s="29">
        <f t="shared" si="26"/>
        <v>20485000</v>
      </c>
      <c r="G851">
        <f>YEAR(electric_vehicle_sales_by_state[[#This Row],[date]])</f>
        <v>2022</v>
      </c>
      <c r="M851" s="34">
        <f t="shared" si="27"/>
        <v>85000</v>
      </c>
    </row>
    <row r="852" spans="1:13" x14ac:dyDescent="0.3">
      <c r="A852" s="1">
        <v>44682</v>
      </c>
      <c r="B852" t="s">
        <v>36</v>
      </c>
      <c r="C852" t="s">
        <v>7</v>
      </c>
      <c r="D852">
        <v>258</v>
      </c>
      <c r="E852">
        <v>15706</v>
      </c>
      <c r="F852" s="29">
        <f t="shared" si="26"/>
        <v>21930000</v>
      </c>
      <c r="G852">
        <f>YEAR(electric_vehicle_sales_by_state[[#This Row],[date]])</f>
        <v>2022</v>
      </c>
      <c r="M852" s="34">
        <f t="shared" si="27"/>
        <v>85000</v>
      </c>
    </row>
    <row r="853" spans="1:13" x14ac:dyDescent="0.3">
      <c r="A853" s="1">
        <v>44682</v>
      </c>
      <c r="B853" t="s">
        <v>24</v>
      </c>
      <c r="C853" t="s">
        <v>7</v>
      </c>
      <c r="D853">
        <v>43</v>
      </c>
      <c r="E853">
        <v>14017</v>
      </c>
      <c r="F853" s="29">
        <f t="shared" si="26"/>
        <v>3655000</v>
      </c>
      <c r="G853">
        <f>YEAR(electric_vehicle_sales_by_state[[#This Row],[date]])</f>
        <v>2022</v>
      </c>
      <c r="M853" s="34">
        <f t="shared" si="27"/>
        <v>85000</v>
      </c>
    </row>
    <row r="854" spans="1:13" x14ac:dyDescent="0.3">
      <c r="A854" s="1">
        <v>44682</v>
      </c>
      <c r="B854" t="s">
        <v>37</v>
      </c>
      <c r="C854" t="s">
        <v>7</v>
      </c>
      <c r="D854">
        <v>794</v>
      </c>
      <c r="E854">
        <v>34222</v>
      </c>
      <c r="F854" s="29">
        <f t="shared" si="26"/>
        <v>67490000</v>
      </c>
      <c r="G854">
        <f>YEAR(electric_vehicle_sales_by_state[[#This Row],[date]])</f>
        <v>2022</v>
      </c>
      <c r="M854" s="34">
        <f t="shared" si="27"/>
        <v>85000</v>
      </c>
    </row>
    <row r="855" spans="1:13" x14ac:dyDescent="0.3">
      <c r="A855" s="1">
        <v>44682</v>
      </c>
      <c r="B855" t="s">
        <v>16</v>
      </c>
      <c r="C855" t="s">
        <v>7</v>
      </c>
      <c r="D855">
        <v>3</v>
      </c>
      <c r="E855">
        <v>1051</v>
      </c>
      <c r="F855" s="29">
        <f t="shared" si="26"/>
        <v>255000</v>
      </c>
      <c r="G855">
        <f>YEAR(electric_vehicle_sales_by_state[[#This Row],[date]])</f>
        <v>2022</v>
      </c>
      <c r="M855" s="34">
        <f t="shared" si="27"/>
        <v>85000</v>
      </c>
    </row>
    <row r="856" spans="1:13" x14ac:dyDescent="0.3">
      <c r="A856" s="1">
        <v>44682</v>
      </c>
      <c r="B856" t="s">
        <v>25</v>
      </c>
      <c r="C856" t="s">
        <v>7</v>
      </c>
      <c r="D856">
        <v>40</v>
      </c>
      <c r="E856">
        <v>5583</v>
      </c>
      <c r="F856" s="29">
        <f t="shared" si="26"/>
        <v>3400000</v>
      </c>
      <c r="G856">
        <f>YEAR(electric_vehicle_sales_by_state[[#This Row],[date]])</f>
        <v>2022</v>
      </c>
      <c r="M856" s="34">
        <f t="shared" si="27"/>
        <v>85000</v>
      </c>
    </row>
    <row r="857" spans="1:13" x14ac:dyDescent="0.3">
      <c r="A857" s="1">
        <v>44682</v>
      </c>
      <c r="B857" t="s">
        <v>19</v>
      </c>
      <c r="C857" t="s">
        <v>7</v>
      </c>
      <c r="D857">
        <v>2</v>
      </c>
      <c r="E857">
        <v>726</v>
      </c>
      <c r="F857" s="29">
        <f t="shared" si="26"/>
        <v>170000</v>
      </c>
      <c r="G857">
        <f>YEAR(electric_vehicle_sales_by_state[[#This Row],[date]])</f>
        <v>2022</v>
      </c>
      <c r="M857" s="34">
        <f t="shared" si="27"/>
        <v>85000</v>
      </c>
    </row>
    <row r="858" spans="1:13" x14ac:dyDescent="0.3">
      <c r="A858" s="1">
        <v>44682</v>
      </c>
      <c r="B858" t="s">
        <v>26</v>
      </c>
      <c r="C858" t="s">
        <v>7</v>
      </c>
      <c r="D858">
        <v>2</v>
      </c>
      <c r="E858">
        <v>9843</v>
      </c>
      <c r="F858" s="29">
        <f t="shared" si="26"/>
        <v>170000</v>
      </c>
      <c r="G858">
        <f>YEAR(electric_vehicle_sales_by_state[[#This Row],[date]])</f>
        <v>2022</v>
      </c>
      <c r="M858" s="34">
        <f t="shared" si="27"/>
        <v>85000</v>
      </c>
    </row>
    <row r="859" spans="1:13" x14ac:dyDescent="0.3">
      <c r="A859" s="1">
        <v>44682</v>
      </c>
      <c r="B859" t="s">
        <v>38</v>
      </c>
      <c r="C859" t="s">
        <v>7</v>
      </c>
      <c r="D859">
        <v>124</v>
      </c>
      <c r="E859">
        <v>17047</v>
      </c>
      <c r="F859" s="29">
        <f t="shared" si="26"/>
        <v>10540000</v>
      </c>
      <c r="G859">
        <f>YEAR(electric_vehicle_sales_by_state[[#This Row],[date]])</f>
        <v>2022</v>
      </c>
      <c r="M859" s="34">
        <f t="shared" si="27"/>
        <v>85000</v>
      </c>
    </row>
    <row r="860" spans="1:13" x14ac:dyDescent="0.3">
      <c r="A860" s="1">
        <v>44682</v>
      </c>
      <c r="B860" t="s">
        <v>39</v>
      </c>
      <c r="C860" t="s">
        <v>7</v>
      </c>
      <c r="D860">
        <v>202</v>
      </c>
      <c r="E860">
        <v>19368</v>
      </c>
      <c r="F860" s="29">
        <f t="shared" si="26"/>
        <v>17170000</v>
      </c>
      <c r="G860">
        <f>YEAR(electric_vehicle_sales_by_state[[#This Row],[date]])</f>
        <v>2022</v>
      </c>
      <c r="M860" s="34">
        <f t="shared" si="27"/>
        <v>85000</v>
      </c>
    </row>
    <row r="861" spans="1:13" x14ac:dyDescent="0.3">
      <c r="A861" s="1">
        <v>44682</v>
      </c>
      <c r="B861" t="s">
        <v>40</v>
      </c>
      <c r="C861" t="s">
        <v>7</v>
      </c>
      <c r="D861">
        <v>26</v>
      </c>
      <c r="E861">
        <v>30695</v>
      </c>
      <c r="F861" s="29">
        <f t="shared" si="26"/>
        <v>2210000</v>
      </c>
      <c r="G861">
        <f>YEAR(electric_vehicle_sales_by_state[[#This Row],[date]])</f>
        <v>2022</v>
      </c>
      <c r="M861" s="34">
        <f t="shared" si="27"/>
        <v>85000</v>
      </c>
    </row>
    <row r="862" spans="1:13" x14ac:dyDescent="0.3">
      <c r="A862" s="1">
        <v>44682</v>
      </c>
      <c r="B862" t="s">
        <v>27</v>
      </c>
      <c r="C862" t="s">
        <v>7</v>
      </c>
      <c r="D862">
        <v>22</v>
      </c>
      <c r="E862">
        <v>3948</v>
      </c>
      <c r="F862" s="29">
        <f t="shared" si="26"/>
        <v>1870000</v>
      </c>
      <c r="G862">
        <f>YEAR(electric_vehicle_sales_by_state[[#This Row],[date]])</f>
        <v>2022</v>
      </c>
      <c r="M862" s="34">
        <f t="shared" si="27"/>
        <v>85000</v>
      </c>
    </row>
    <row r="863" spans="1:13" x14ac:dyDescent="0.3">
      <c r="A863" s="1">
        <v>44682</v>
      </c>
      <c r="B863" t="s">
        <v>41</v>
      </c>
      <c r="C863" t="s">
        <v>7</v>
      </c>
      <c r="D863">
        <v>76</v>
      </c>
      <c r="E863">
        <v>8341</v>
      </c>
      <c r="F863" s="29">
        <f t="shared" si="26"/>
        <v>6460000</v>
      </c>
      <c r="G863">
        <f>YEAR(electric_vehicle_sales_by_state[[#This Row],[date]])</f>
        <v>2022</v>
      </c>
      <c r="M863" s="34">
        <f t="shared" si="27"/>
        <v>85000</v>
      </c>
    </row>
    <row r="864" spans="1:13" x14ac:dyDescent="0.3">
      <c r="A864" s="1">
        <v>44713</v>
      </c>
      <c r="B864" t="s">
        <v>32</v>
      </c>
      <c r="C864" t="s">
        <v>7</v>
      </c>
      <c r="D864">
        <v>47</v>
      </c>
      <c r="E864">
        <v>6652</v>
      </c>
      <c r="F864" s="29">
        <f t="shared" si="26"/>
        <v>3995000</v>
      </c>
      <c r="G864">
        <f>YEAR(electric_vehicle_sales_by_state[[#This Row],[date]])</f>
        <v>2022</v>
      </c>
      <c r="M864" s="34">
        <f t="shared" si="27"/>
        <v>85000</v>
      </c>
    </row>
    <row r="865" spans="1:13" x14ac:dyDescent="0.3">
      <c r="A865" s="1">
        <v>44713</v>
      </c>
      <c r="B865" t="s">
        <v>10</v>
      </c>
      <c r="C865" t="s">
        <v>7</v>
      </c>
      <c r="D865">
        <v>9</v>
      </c>
      <c r="E865">
        <v>5825</v>
      </c>
      <c r="F865" s="29">
        <f t="shared" si="26"/>
        <v>765000</v>
      </c>
      <c r="G865">
        <f>YEAR(electric_vehicle_sales_by_state[[#This Row],[date]])</f>
        <v>2022</v>
      </c>
      <c r="M865" s="34">
        <f t="shared" si="27"/>
        <v>85000</v>
      </c>
    </row>
    <row r="866" spans="1:13" x14ac:dyDescent="0.3">
      <c r="A866" s="1">
        <v>44713</v>
      </c>
      <c r="B866" t="s">
        <v>21</v>
      </c>
      <c r="C866" t="s">
        <v>7</v>
      </c>
      <c r="D866">
        <v>16</v>
      </c>
      <c r="E866">
        <v>5543</v>
      </c>
      <c r="F866" s="29">
        <f t="shared" si="26"/>
        <v>1360000</v>
      </c>
      <c r="G866">
        <f>YEAR(electric_vehicle_sales_by_state[[#This Row],[date]])</f>
        <v>2022</v>
      </c>
      <c r="M866" s="34">
        <f t="shared" si="27"/>
        <v>85000</v>
      </c>
    </row>
    <row r="867" spans="1:13" x14ac:dyDescent="0.3">
      <c r="A867" s="1">
        <v>44713</v>
      </c>
      <c r="B867" t="s">
        <v>22</v>
      </c>
      <c r="C867" t="s">
        <v>7</v>
      </c>
      <c r="D867">
        <v>19</v>
      </c>
      <c r="E867">
        <v>1993</v>
      </c>
      <c r="F867" s="29">
        <f t="shared" si="26"/>
        <v>1615000</v>
      </c>
      <c r="G867">
        <f>YEAR(electric_vehicle_sales_by_state[[#This Row],[date]])</f>
        <v>2022</v>
      </c>
      <c r="M867" s="34">
        <f t="shared" si="27"/>
        <v>85000</v>
      </c>
    </row>
    <row r="868" spans="1:13" x14ac:dyDescent="0.3">
      <c r="A868" s="1">
        <v>44713</v>
      </c>
      <c r="B868" t="s">
        <v>11</v>
      </c>
      <c r="C868" t="s">
        <v>7</v>
      </c>
      <c r="D868">
        <v>32</v>
      </c>
      <c r="E868">
        <v>3933</v>
      </c>
      <c r="F868" s="29">
        <f t="shared" si="26"/>
        <v>2720000</v>
      </c>
      <c r="G868">
        <f>YEAR(electric_vehicle_sales_by_state[[#This Row],[date]])</f>
        <v>2022</v>
      </c>
      <c r="M868" s="34">
        <f t="shared" si="27"/>
        <v>85000</v>
      </c>
    </row>
    <row r="869" spans="1:13" x14ac:dyDescent="0.3">
      <c r="A869" s="1">
        <v>44713</v>
      </c>
      <c r="B869" t="s">
        <v>12</v>
      </c>
      <c r="C869" t="s">
        <v>7</v>
      </c>
      <c r="D869">
        <v>4</v>
      </c>
      <c r="E869">
        <v>369</v>
      </c>
      <c r="F869" s="29">
        <f t="shared" si="26"/>
        <v>340000</v>
      </c>
      <c r="G869">
        <f>YEAR(electric_vehicle_sales_by_state[[#This Row],[date]])</f>
        <v>2022</v>
      </c>
      <c r="M869" s="34">
        <f t="shared" si="27"/>
        <v>85000</v>
      </c>
    </row>
    <row r="870" spans="1:13" x14ac:dyDescent="0.3">
      <c r="A870" s="1">
        <v>44713</v>
      </c>
      <c r="B870" t="s">
        <v>23</v>
      </c>
      <c r="C870" t="s">
        <v>7</v>
      </c>
      <c r="D870">
        <v>267</v>
      </c>
      <c r="E870">
        <v>14908</v>
      </c>
      <c r="F870" s="29">
        <f t="shared" si="26"/>
        <v>22695000</v>
      </c>
      <c r="G870">
        <f>YEAR(electric_vehicle_sales_by_state[[#This Row],[date]])</f>
        <v>2022</v>
      </c>
      <c r="M870" s="34">
        <f t="shared" si="27"/>
        <v>85000</v>
      </c>
    </row>
    <row r="871" spans="1:13" x14ac:dyDescent="0.3">
      <c r="A871" s="1">
        <v>44713</v>
      </c>
      <c r="B871" t="s">
        <v>33</v>
      </c>
      <c r="C871" t="s">
        <v>7</v>
      </c>
      <c r="D871">
        <v>74</v>
      </c>
      <c r="E871">
        <v>1342</v>
      </c>
      <c r="F871" s="29">
        <f t="shared" si="26"/>
        <v>6290000</v>
      </c>
      <c r="G871">
        <f>YEAR(electric_vehicle_sales_by_state[[#This Row],[date]])</f>
        <v>2022</v>
      </c>
      <c r="M871" s="34">
        <f t="shared" si="27"/>
        <v>85000</v>
      </c>
    </row>
    <row r="872" spans="1:13" x14ac:dyDescent="0.3">
      <c r="A872" s="1">
        <v>44713</v>
      </c>
      <c r="B872" t="s">
        <v>34</v>
      </c>
      <c r="C872" t="s">
        <v>7</v>
      </c>
      <c r="D872">
        <v>337</v>
      </c>
      <c r="E872">
        <v>26192</v>
      </c>
      <c r="F872" s="29">
        <f t="shared" si="26"/>
        <v>28645000</v>
      </c>
      <c r="G872">
        <f>YEAR(electric_vehicle_sales_by_state[[#This Row],[date]])</f>
        <v>2022</v>
      </c>
      <c r="M872" s="34">
        <f t="shared" si="27"/>
        <v>85000</v>
      </c>
    </row>
    <row r="873" spans="1:13" x14ac:dyDescent="0.3">
      <c r="A873" s="1">
        <v>44713</v>
      </c>
      <c r="B873" t="s">
        <v>30</v>
      </c>
      <c r="C873" t="s">
        <v>7</v>
      </c>
      <c r="D873">
        <v>26</v>
      </c>
      <c r="E873">
        <v>17365</v>
      </c>
      <c r="F873" s="29">
        <f t="shared" si="26"/>
        <v>2210000</v>
      </c>
      <c r="G873">
        <f>YEAR(electric_vehicle_sales_by_state[[#This Row],[date]])</f>
        <v>2022</v>
      </c>
      <c r="M873" s="34">
        <f t="shared" si="27"/>
        <v>85000</v>
      </c>
    </row>
    <row r="874" spans="1:13" x14ac:dyDescent="0.3">
      <c r="A874" s="1">
        <v>44713</v>
      </c>
      <c r="B874" t="s">
        <v>28</v>
      </c>
      <c r="C874" t="s">
        <v>7</v>
      </c>
      <c r="D874">
        <v>2</v>
      </c>
      <c r="E874">
        <v>3457</v>
      </c>
      <c r="F874" s="29">
        <f t="shared" si="26"/>
        <v>170000</v>
      </c>
      <c r="G874">
        <f>YEAR(electric_vehicle_sales_by_state[[#This Row],[date]])</f>
        <v>2022</v>
      </c>
      <c r="M874" s="34">
        <f t="shared" si="27"/>
        <v>85000</v>
      </c>
    </row>
    <row r="875" spans="1:13" x14ac:dyDescent="0.3">
      <c r="A875" s="1">
        <v>44713</v>
      </c>
      <c r="B875" t="s">
        <v>13</v>
      </c>
      <c r="C875" t="s">
        <v>7</v>
      </c>
      <c r="D875">
        <v>4</v>
      </c>
      <c r="E875">
        <v>4239</v>
      </c>
      <c r="F875" s="29">
        <f t="shared" si="26"/>
        <v>340000</v>
      </c>
      <c r="G875">
        <f>YEAR(electric_vehicle_sales_by_state[[#This Row],[date]])</f>
        <v>2022</v>
      </c>
      <c r="M875" s="34">
        <f t="shared" si="27"/>
        <v>85000</v>
      </c>
    </row>
    <row r="876" spans="1:13" x14ac:dyDescent="0.3">
      <c r="A876" s="1">
        <v>44713</v>
      </c>
      <c r="B876" t="s">
        <v>31</v>
      </c>
      <c r="C876" t="s">
        <v>7</v>
      </c>
      <c r="D876">
        <v>19</v>
      </c>
      <c r="E876">
        <v>4097</v>
      </c>
      <c r="F876" s="29">
        <f t="shared" si="26"/>
        <v>1615000</v>
      </c>
      <c r="G876">
        <f>YEAR(electric_vehicle_sales_by_state[[#This Row],[date]])</f>
        <v>2022</v>
      </c>
      <c r="M876" s="34">
        <f t="shared" si="27"/>
        <v>85000</v>
      </c>
    </row>
    <row r="877" spans="1:13" x14ac:dyDescent="0.3">
      <c r="A877" s="1">
        <v>44713</v>
      </c>
      <c r="B877" t="s">
        <v>35</v>
      </c>
      <c r="C877" t="s">
        <v>7</v>
      </c>
      <c r="D877">
        <v>359</v>
      </c>
      <c r="E877">
        <v>22817</v>
      </c>
      <c r="F877" s="29">
        <f t="shared" si="26"/>
        <v>30515000</v>
      </c>
      <c r="G877">
        <f>YEAR(electric_vehicle_sales_by_state[[#This Row],[date]])</f>
        <v>2022</v>
      </c>
      <c r="M877" s="34">
        <f t="shared" si="27"/>
        <v>85000</v>
      </c>
    </row>
    <row r="878" spans="1:13" x14ac:dyDescent="0.3">
      <c r="A878" s="1">
        <v>44713</v>
      </c>
      <c r="B878" t="s">
        <v>36</v>
      </c>
      <c r="C878" t="s">
        <v>7</v>
      </c>
      <c r="D878">
        <v>345</v>
      </c>
      <c r="E878">
        <v>16486</v>
      </c>
      <c r="F878" s="29">
        <f t="shared" si="26"/>
        <v>29325000</v>
      </c>
      <c r="G878">
        <f>YEAR(electric_vehicle_sales_by_state[[#This Row],[date]])</f>
        <v>2022</v>
      </c>
      <c r="M878" s="34">
        <f t="shared" si="27"/>
        <v>85000</v>
      </c>
    </row>
    <row r="879" spans="1:13" x14ac:dyDescent="0.3">
      <c r="A879" s="1">
        <v>44713</v>
      </c>
      <c r="B879" t="s">
        <v>24</v>
      </c>
      <c r="C879" t="s">
        <v>7</v>
      </c>
      <c r="D879">
        <v>42</v>
      </c>
      <c r="E879">
        <v>12480</v>
      </c>
      <c r="F879" s="29">
        <f t="shared" si="26"/>
        <v>3570000</v>
      </c>
      <c r="G879">
        <f>YEAR(electric_vehicle_sales_by_state[[#This Row],[date]])</f>
        <v>2022</v>
      </c>
      <c r="M879" s="34">
        <f t="shared" si="27"/>
        <v>85000</v>
      </c>
    </row>
    <row r="880" spans="1:13" x14ac:dyDescent="0.3">
      <c r="A880" s="1">
        <v>44713</v>
      </c>
      <c r="B880" t="s">
        <v>37</v>
      </c>
      <c r="C880" t="s">
        <v>7</v>
      </c>
      <c r="D880">
        <v>1082</v>
      </c>
      <c r="E880">
        <v>35587</v>
      </c>
      <c r="F880" s="29">
        <f t="shared" si="26"/>
        <v>91970000</v>
      </c>
      <c r="G880">
        <f>YEAR(electric_vehicle_sales_by_state[[#This Row],[date]])</f>
        <v>2022</v>
      </c>
      <c r="M880" s="34">
        <f t="shared" si="27"/>
        <v>85000</v>
      </c>
    </row>
    <row r="881" spans="1:13" x14ac:dyDescent="0.3">
      <c r="A881" s="1">
        <v>44713</v>
      </c>
      <c r="B881" t="s">
        <v>25</v>
      </c>
      <c r="C881" t="s">
        <v>7</v>
      </c>
      <c r="D881">
        <v>32</v>
      </c>
      <c r="E881">
        <v>5778</v>
      </c>
      <c r="F881" s="29">
        <f t="shared" si="26"/>
        <v>2720000</v>
      </c>
      <c r="G881">
        <f>YEAR(electric_vehicle_sales_by_state[[#This Row],[date]])</f>
        <v>2022</v>
      </c>
      <c r="M881" s="34">
        <f t="shared" si="27"/>
        <v>85000</v>
      </c>
    </row>
    <row r="882" spans="1:13" x14ac:dyDescent="0.3">
      <c r="A882" s="1">
        <v>44713</v>
      </c>
      <c r="B882" t="s">
        <v>19</v>
      </c>
      <c r="C882" t="s">
        <v>7</v>
      </c>
      <c r="D882">
        <v>9</v>
      </c>
      <c r="E882">
        <v>808</v>
      </c>
      <c r="F882" s="29">
        <f t="shared" si="26"/>
        <v>765000</v>
      </c>
      <c r="G882">
        <f>YEAR(electric_vehicle_sales_by_state[[#This Row],[date]])</f>
        <v>2022</v>
      </c>
      <c r="M882" s="34">
        <f t="shared" si="27"/>
        <v>85000</v>
      </c>
    </row>
    <row r="883" spans="1:13" x14ac:dyDescent="0.3">
      <c r="A883" s="1">
        <v>44713</v>
      </c>
      <c r="B883" t="s">
        <v>26</v>
      </c>
      <c r="C883" t="s">
        <v>7</v>
      </c>
      <c r="D883">
        <v>3</v>
      </c>
      <c r="E883">
        <v>9388</v>
      </c>
      <c r="F883" s="29">
        <f t="shared" si="26"/>
        <v>255000</v>
      </c>
      <c r="G883">
        <f>YEAR(electric_vehicle_sales_by_state[[#This Row],[date]])</f>
        <v>2022</v>
      </c>
      <c r="M883" s="34">
        <f t="shared" si="27"/>
        <v>85000</v>
      </c>
    </row>
    <row r="884" spans="1:13" x14ac:dyDescent="0.3">
      <c r="A884" s="1">
        <v>44713</v>
      </c>
      <c r="B884" t="s">
        <v>38</v>
      </c>
      <c r="C884" t="s">
        <v>7</v>
      </c>
      <c r="D884">
        <v>136</v>
      </c>
      <c r="E884">
        <v>13559</v>
      </c>
      <c r="F884" s="29">
        <f t="shared" si="26"/>
        <v>11560000</v>
      </c>
      <c r="G884">
        <f>YEAR(electric_vehicle_sales_by_state[[#This Row],[date]])</f>
        <v>2022</v>
      </c>
      <c r="M884" s="34">
        <f t="shared" si="27"/>
        <v>85000</v>
      </c>
    </row>
    <row r="885" spans="1:13" x14ac:dyDescent="0.3">
      <c r="A885" s="1">
        <v>44713</v>
      </c>
      <c r="B885" t="s">
        <v>39</v>
      </c>
      <c r="C885" t="s">
        <v>7</v>
      </c>
      <c r="D885">
        <v>199</v>
      </c>
      <c r="E885">
        <v>20592</v>
      </c>
      <c r="F885" s="29">
        <f t="shared" si="26"/>
        <v>16915000</v>
      </c>
      <c r="G885">
        <f>YEAR(electric_vehicle_sales_by_state[[#This Row],[date]])</f>
        <v>2022</v>
      </c>
      <c r="M885" s="34">
        <f t="shared" si="27"/>
        <v>85000</v>
      </c>
    </row>
    <row r="886" spans="1:13" x14ac:dyDescent="0.3">
      <c r="A886" s="1">
        <v>44713</v>
      </c>
      <c r="B886" t="s">
        <v>40</v>
      </c>
      <c r="C886" t="s">
        <v>7</v>
      </c>
      <c r="D886">
        <v>17</v>
      </c>
      <c r="E886">
        <v>27820</v>
      </c>
      <c r="F886" s="29">
        <f t="shared" si="26"/>
        <v>1445000</v>
      </c>
      <c r="G886">
        <f>YEAR(electric_vehicle_sales_by_state[[#This Row],[date]])</f>
        <v>2022</v>
      </c>
      <c r="M886" s="34">
        <f t="shared" si="27"/>
        <v>85000</v>
      </c>
    </row>
    <row r="887" spans="1:13" x14ac:dyDescent="0.3">
      <c r="A887" s="1">
        <v>44713</v>
      </c>
      <c r="B887" t="s">
        <v>27</v>
      </c>
      <c r="C887" t="s">
        <v>7</v>
      </c>
      <c r="D887">
        <v>38</v>
      </c>
      <c r="E887">
        <v>3959</v>
      </c>
      <c r="F887" s="29">
        <f t="shared" si="26"/>
        <v>3230000</v>
      </c>
      <c r="G887">
        <f>YEAR(electric_vehicle_sales_by_state[[#This Row],[date]])</f>
        <v>2022</v>
      </c>
      <c r="M887" s="34">
        <f t="shared" si="27"/>
        <v>85000</v>
      </c>
    </row>
    <row r="888" spans="1:13" x14ac:dyDescent="0.3">
      <c r="A888" s="1">
        <v>44713</v>
      </c>
      <c r="B888" t="s">
        <v>41</v>
      </c>
      <c r="C888" t="s">
        <v>7</v>
      </c>
      <c r="D888">
        <v>91</v>
      </c>
      <c r="E888">
        <v>8407</v>
      </c>
      <c r="F888" s="29">
        <f t="shared" si="26"/>
        <v>7735000</v>
      </c>
      <c r="G888">
        <f>YEAR(electric_vehicle_sales_by_state[[#This Row],[date]])</f>
        <v>2022</v>
      </c>
      <c r="M888" s="34">
        <f t="shared" si="27"/>
        <v>85000</v>
      </c>
    </row>
    <row r="889" spans="1:13" x14ac:dyDescent="0.3">
      <c r="A889" s="1">
        <v>44743</v>
      </c>
      <c r="B889" t="s">
        <v>32</v>
      </c>
      <c r="C889" t="s">
        <v>7</v>
      </c>
      <c r="D889">
        <v>63</v>
      </c>
      <c r="E889">
        <v>6757</v>
      </c>
      <c r="F889" s="29">
        <f t="shared" si="26"/>
        <v>5355000</v>
      </c>
      <c r="G889">
        <f>YEAR(electric_vehicle_sales_by_state[[#This Row],[date]])</f>
        <v>2022</v>
      </c>
      <c r="M889" s="34">
        <f t="shared" si="27"/>
        <v>85000</v>
      </c>
    </row>
    <row r="890" spans="1:13" x14ac:dyDescent="0.3">
      <c r="A890" s="1">
        <v>44743</v>
      </c>
      <c r="B890" t="s">
        <v>10</v>
      </c>
      <c r="C890" t="s">
        <v>7</v>
      </c>
      <c r="D890">
        <v>11</v>
      </c>
      <c r="E890">
        <v>6769</v>
      </c>
      <c r="F890" s="29">
        <f t="shared" si="26"/>
        <v>935000</v>
      </c>
      <c r="G890">
        <f>YEAR(electric_vehicle_sales_by_state[[#This Row],[date]])</f>
        <v>2022</v>
      </c>
      <c r="M890" s="34">
        <f t="shared" si="27"/>
        <v>85000</v>
      </c>
    </row>
    <row r="891" spans="1:13" x14ac:dyDescent="0.3">
      <c r="A891" s="1">
        <v>44743</v>
      </c>
      <c r="B891" t="s">
        <v>21</v>
      </c>
      <c r="C891" t="s">
        <v>7</v>
      </c>
      <c r="D891">
        <v>10</v>
      </c>
      <c r="E891">
        <v>5215</v>
      </c>
      <c r="F891" s="29">
        <f t="shared" si="26"/>
        <v>850000</v>
      </c>
      <c r="G891">
        <f>YEAR(electric_vehicle_sales_by_state[[#This Row],[date]])</f>
        <v>2022</v>
      </c>
      <c r="M891" s="34">
        <f t="shared" si="27"/>
        <v>85000</v>
      </c>
    </row>
    <row r="892" spans="1:13" x14ac:dyDescent="0.3">
      <c r="A892" s="1">
        <v>44743</v>
      </c>
      <c r="B892" t="s">
        <v>22</v>
      </c>
      <c r="C892" t="s">
        <v>7</v>
      </c>
      <c r="D892">
        <v>21</v>
      </c>
      <c r="E892">
        <v>2709</v>
      </c>
      <c r="F892" s="29">
        <f t="shared" si="26"/>
        <v>1785000</v>
      </c>
      <c r="G892">
        <f>YEAR(electric_vehicle_sales_by_state[[#This Row],[date]])</f>
        <v>2022</v>
      </c>
      <c r="M892" s="34">
        <f t="shared" si="27"/>
        <v>85000</v>
      </c>
    </row>
    <row r="893" spans="1:13" x14ac:dyDescent="0.3">
      <c r="A893" s="1">
        <v>44743</v>
      </c>
      <c r="B893" t="s">
        <v>11</v>
      </c>
      <c r="C893" t="s">
        <v>7</v>
      </c>
      <c r="D893">
        <v>29</v>
      </c>
      <c r="E893">
        <v>4394</v>
      </c>
      <c r="F893" s="29">
        <f t="shared" si="26"/>
        <v>2465000</v>
      </c>
      <c r="G893">
        <f>YEAR(electric_vehicle_sales_by_state[[#This Row],[date]])</f>
        <v>2022</v>
      </c>
      <c r="M893" s="34">
        <f t="shared" si="27"/>
        <v>85000</v>
      </c>
    </row>
    <row r="894" spans="1:13" x14ac:dyDescent="0.3">
      <c r="A894" s="1">
        <v>44743</v>
      </c>
      <c r="B894" t="s">
        <v>23</v>
      </c>
      <c r="C894" t="s">
        <v>7</v>
      </c>
      <c r="D894">
        <v>438</v>
      </c>
      <c r="E894">
        <v>16056</v>
      </c>
      <c r="F894" s="29">
        <f t="shared" si="26"/>
        <v>37230000</v>
      </c>
      <c r="G894">
        <f>YEAR(electric_vehicle_sales_by_state[[#This Row],[date]])</f>
        <v>2022</v>
      </c>
      <c r="M894" s="34">
        <f t="shared" si="27"/>
        <v>85000</v>
      </c>
    </row>
    <row r="895" spans="1:13" x14ac:dyDescent="0.3">
      <c r="A895" s="1">
        <v>44743</v>
      </c>
      <c r="B895" t="s">
        <v>33</v>
      </c>
      <c r="C895" t="s">
        <v>7</v>
      </c>
      <c r="D895">
        <v>107</v>
      </c>
      <c r="E895">
        <v>1545</v>
      </c>
      <c r="F895" s="29">
        <f t="shared" si="26"/>
        <v>9095000</v>
      </c>
      <c r="G895">
        <f>YEAR(electric_vehicle_sales_by_state[[#This Row],[date]])</f>
        <v>2022</v>
      </c>
      <c r="M895" s="34">
        <f t="shared" si="27"/>
        <v>85000</v>
      </c>
    </row>
    <row r="896" spans="1:13" x14ac:dyDescent="0.3">
      <c r="A896" s="1">
        <v>44743</v>
      </c>
      <c r="B896" t="s">
        <v>34</v>
      </c>
      <c r="C896" t="s">
        <v>7</v>
      </c>
      <c r="D896">
        <v>308</v>
      </c>
      <c r="E896">
        <v>24735</v>
      </c>
      <c r="F896" s="29">
        <f t="shared" si="26"/>
        <v>26180000</v>
      </c>
      <c r="G896">
        <f>YEAR(electric_vehicle_sales_by_state[[#This Row],[date]])</f>
        <v>2022</v>
      </c>
      <c r="M896" s="34">
        <f t="shared" si="27"/>
        <v>85000</v>
      </c>
    </row>
    <row r="897" spans="1:13" x14ac:dyDescent="0.3">
      <c r="A897" s="1">
        <v>44743</v>
      </c>
      <c r="B897" t="s">
        <v>30</v>
      </c>
      <c r="C897" t="s">
        <v>7</v>
      </c>
      <c r="D897">
        <v>135</v>
      </c>
      <c r="E897">
        <v>17539</v>
      </c>
      <c r="F897" s="29">
        <f t="shared" si="26"/>
        <v>11475000</v>
      </c>
      <c r="G897">
        <f>YEAR(electric_vehicle_sales_by_state[[#This Row],[date]])</f>
        <v>2022</v>
      </c>
      <c r="M897" s="34">
        <f t="shared" si="27"/>
        <v>85000</v>
      </c>
    </row>
    <row r="898" spans="1:13" x14ac:dyDescent="0.3">
      <c r="A898" s="1">
        <v>44743</v>
      </c>
      <c r="B898" t="s">
        <v>28</v>
      </c>
      <c r="C898" t="s">
        <v>7</v>
      </c>
      <c r="D898">
        <v>6</v>
      </c>
      <c r="E898">
        <v>3618</v>
      </c>
      <c r="F898" s="29">
        <f t="shared" ref="F898:F961" si="28">D898*M898</f>
        <v>510000</v>
      </c>
      <c r="G898">
        <f>YEAR(electric_vehicle_sales_by_state[[#This Row],[date]])</f>
        <v>2022</v>
      </c>
      <c r="M898" s="34">
        <f t="shared" si="27"/>
        <v>85000</v>
      </c>
    </row>
    <row r="899" spans="1:13" x14ac:dyDescent="0.3">
      <c r="A899" s="1">
        <v>44743</v>
      </c>
      <c r="B899" t="s">
        <v>13</v>
      </c>
      <c r="C899" t="s">
        <v>7</v>
      </c>
      <c r="D899">
        <v>9</v>
      </c>
      <c r="E899">
        <v>4577</v>
      </c>
      <c r="F899" s="29">
        <f t="shared" si="28"/>
        <v>765000</v>
      </c>
      <c r="G899">
        <f>YEAR(electric_vehicle_sales_by_state[[#This Row],[date]])</f>
        <v>2022</v>
      </c>
      <c r="M899" s="34">
        <f t="shared" ref="M899:M962" si="29">IF(C899 = "4-Wheelers",85000,1500000)</f>
        <v>85000</v>
      </c>
    </row>
    <row r="900" spans="1:13" x14ac:dyDescent="0.3">
      <c r="A900" s="1">
        <v>44743</v>
      </c>
      <c r="B900" t="s">
        <v>31</v>
      </c>
      <c r="C900" t="s">
        <v>7</v>
      </c>
      <c r="D900">
        <v>7</v>
      </c>
      <c r="E900">
        <v>4187</v>
      </c>
      <c r="F900" s="29">
        <f t="shared" si="28"/>
        <v>595000</v>
      </c>
      <c r="G900">
        <f>YEAR(electric_vehicle_sales_by_state[[#This Row],[date]])</f>
        <v>2022</v>
      </c>
      <c r="M900" s="34">
        <f t="shared" si="29"/>
        <v>85000</v>
      </c>
    </row>
    <row r="901" spans="1:13" x14ac:dyDescent="0.3">
      <c r="A901" s="1">
        <v>44743</v>
      </c>
      <c r="B901" t="s">
        <v>35</v>
      </c>
      <c r="C901" t="s">
        <v>7</v>
      </c>
      <c r="D901">
        <v>358</v>
      </c>
      <c r="E901">
        <v>19322</v>
      </c>
      <c r="F901" s="29">
        <f t="shared" si="28"/>
        <v>30430000</v>
      </c>
      <c r="G901">
        <f>YEAR(electric_vehicle_sales_by_state[[#This Row],[date]])</f>
        <v>2022</v>
      </c>
      <c r="M901" s="34">
        <f t="shared" si="29"/>
        <v>85000</v>
      </c>
    </row>
    <row r="902" spans="1:13" x14ac:dyDescent="0.3">
      <c r="A902" s="1">
        <v>44743</v>
      </c>
      <c r="B902" t="s">
        <v>36</v>
      </c>
      <c r="C902" t="s">
        <v>7</v>
      </c>
      <c r="D902">
        <v>292</v>
      </c>
      <c r="E902">
        <v>14993</v>
      </c>
      <c r="F902" s="29">
        <f t="shared" si="28"/>
        <v>24820000</v>
      </c>
      <c r="G902">
        <f>YEAR(electric_vehicle_sales_by_state[[#This Row],[date]])</f>
        <v>2022</v>
      </c>
      <c r="M902" s="34">
        <f t="shared" si="29"/>
        <v>85000</v>
      </c>
    </row>
    <row r="903" spans="1:13" x14ac:dyDescent="0.3">
      <c r="A903" s="1">
        <v>44743</v>
      </c>
      <c r="B903" t="s">
        <v>24</v>
      </c>
      <c r="C903" t="s">
        <v>7</v>
      </c>
      <c r="D903">
        <v>45</v>
      </c>
      <c r="E903">
        <v>11437</v>
      </c>
      <c r="F903" s="29">
        <f t="shared" si="28"/>
        <v>3825000</v>
      </c>
      <c r="G903">
        <f>YEAR(electric_vehicle_sales_by_state[[#This Row],[date]])</f>
        <v>2022</v>
      </c>
      <c r="M903" s="34">
        <f t="shared" si="29"/>
        <v>85000</v>
      </c>
    </row>
    <row r="904" spans="1:13" x14ac:dyDescent="0.3">
      <c r="A904" s="1">
        <v>44743</v>
      </c>
      <c r="B904" t="s">
        <v>37</v>
      </c>
      <c r="C904" t="s">
        <v>7</v>
      </c>
      <c r="D904">
        <v>1098</v>
      </c>
      <c r="E904">
        <v>35100</v>
      </c>
      <c r="F904" s="29">
        <f t="shared" si="28"/>
        <v>93330000</v>
      </c>
      <c r="G904">
        <f>YEAR(electric_vehicle_sales_by_state[[#This Row],[date]])</f>
        <v>2022</v>
      </c>
      <c r="M904" s="34">
        <f t="shared" si="29"/>
        <v>85000</v>
      </c>
    </row>
    <row r="905" spans="1:13" x14ac:dyDescent="0.3">
      <c r="A905" s="1">
        <v>44743</v>
      </c>
      <c r="B905" t="s">
        <v>16</v>
      </c>
      <c r="C905" t="s">
        <v>7</v>
      </c>
      <c r="D905">
        <v>2</v>
      </c>
      <c r="E905">
        <v>1053</v>
      </c>
      <c r="F905" s="29">
        <f t="shared" si="28"/>
        <v>170000</v>
      </c>
      <c r="G905">
        <f>YEAR(electric_vehicle_sales_by_state[[#This Row],[date]])</f>
        <v>2022</v>
      </c>
      <c r="M905" s="34">
        <f t="shared" si="29"/>
        <v>85000</v>
      </c>
    </row>
    <row r="906" spans="1:13" x14ac:dyDescent="0.3">
      <c r="A906" s="1">
        <v>44743</v>
      </c>
      <c r="B906" t="s">
        <v>25</v>
      </c>
      <c r="C906" t="s">
        <v>7</v>
      </c>
      <c r="D906">
        <v>29</v>
      </c>
      <c r="E906">
        <v>5336</v>
      </c>
      <c r="F906" s="29">
        <f t="shared" si="28"/>
        <v>2465000</v>
      </c>
      <c r="G906">
        <f>YEAR(electric_vehicle_sales_by_state[[#This Row],[date]])</f>
        <v>2022</v>
      </c>
      <c r="M906" s="34">
        <f t="shared" si="29"/>
        <v>85000</v>
      </c>
    </row>
    <row r="907" spans="1:13" x14ac:dyDescent="0.3">
      <c r="A907" s="1">
        <v>44743</v>
      </c>
      <c r="B907" t="s">
        <v>19</v>
      </c>
      <c r="C907" t="s">
        <v>7</v>
      </c>
      <c r="D907">
        <v>5</v>
      </c>
      <c r="E907">
        <v>681</v>
      </c>
      <c r="F907" s="29">
        <f t="shared" si="28"/>
        <v>425000</v>
      </c>
      <c r="G907">
        <f>YEAR(electric_vehicle_sales_by_state[[#This Row],[date]])</f>
        <v>2022</v>
      </c>
      <c r="M907" s="34">
        <f t="shared" si="29"/>
        <v>85000</v>
      </c>
    </row>
    <row r="908" spans="1:13" x14ac:dyDescent="0.3">
      <c r="A908" s="1">
        <v>44743</v>
      </c>
      <c r="B908" t="s">
        <v>26</v>
      </c>
      <c r="C908" t="s">
        <v>7</v>
      </c>
      <c r="D908">
        <v>7</v>
      </c>
      <c r="E908">
        <v>9415</v>
      </c>
      <c r="F908" s="29">
        <f t="shared" si="28"/>
        <v>595000</v>
      </c>
      <c r="G908">
        <f>YEAR(electric_vehicle_sales_by_state[[#This Row],[date]])</f>
        <v>2022</v>
      </c>
      <c r="M908" s="34">
        <f t="shared" si="29"/>
        <v>85000</v>
      </c>
    </row>
    <row r="909" spans="1:13" x14ac:dyDescent="0.3">
      <c r="A909" s="1">
        <v>44743</v>
      </c>
      <c r="B909" t="s">
        <v>38</v>
      </c>
      <c r="C909" t="s">
        <v>7</v>
      </c>
      <c r="D909">
        <v>102</v>
      </c>
      <c r="E909">
        <v>12817</v>
      </c>
      <c r="F909" s="29">
        <f t="shared" si="28"/>
        <v>8670000</v>
      </c>
      <c r="G909">
        <f>YEAR(electric_vehicle_sales_by_state[[#This Row],[date]])</f>
        <v>2022</v>
      </c>
      <c r="M909" s="34">
        <f t="shared" si="29"/>
        <v>85000</v>
      </c>
    </row>
    <row r="910" spans="1:13" x14ac:dyDescent="0.3">
      <c r="A910" s="1">
        <v>44743</v>
      </c>
      <c r="B910" t="s">
        <v>39</v>
      </c>
      <c r="C910" t="s">
        <v>7</v>
      </c>
      <c r="D910">
        <v>176</v>
      </c>
      <c r="E910">
        <v>17830</v>
      </c>
      <c r="F910" s="29">
        <f t="shared" si="28"/>
        <v>14960000</v>
      </c>
      <c r="G910">
        <f>YEAR(electric_vehicle_sales_by_state[[#This Row],[date]])</f>
        <v>2022</v>
      </c>
      <c r="M910" s="34">
        <f t="shared" si="29"/>
        <v>85000</v>
      </c>
    </row>
    <row r="911" spans="1:13" x14ac:dyDescent="0.3">
      <c r="A911" s="1">
        <v>44743</v>
      </c>
      <c r="B911" t="s">
        <v>40</v>
      </c>
      <c r="C911" t="s">
        <v>7</v>
      </c>
      <c r="D911">
        <v>19</v>
      </c>
      <c r="E911">
        <v>27276</v>
      </c>
      <c r="F911" s="29">
        <f t="shared" si="28"/>
        <v>1615000</v>
      </c>
      <c r="G911">
        <f>YEAR(electric_vehicle_sales_by_state[[#This Row],[date]])</f>
        <v>2022</v>
      </c>
      <c r="M911" s="34">
        <f t="shared" si="29"/>
        <v>85000</v>
      </c>
    </row>
    <row r="912" spans="1:13" x14ac:dyDescent="0.3">
      <c r="A912" s="1">
        <v>44743</v>
      </c>
      <c r="B912" t="s">
        <v>27</v>
      </c>
      <c r="C912" t="s">
        <v>7</v>
      </c>
      <c r="D912">
        <v>34</v>
      </c>
      <c r="E912">
        <v>3820</v>
      </c>
      <c r="F912" s="29">
        <f t="shared" si="28"/>
        <v>2890000</v>
      </c>
      <c r="G912">
        <f>YEAR(electric_vehicle_sales_by_state[[#This Row],[date]])</f>
        <v>2022</v>
      </c>
      <c r="M912" s="34">
        <f t="shared" si="29"/>
        <v>85000</v>
      </c>
    </row>
    <row r="913" spans="1:13" x14ac:dyDescent="0.3">
      <c r="A913" s="1">
        <v>44743</v>
      </c>
      <c r="B913" t="s">
        <v>41</v>
      </c>
      <c r="C913" t="s">
        <v>7</v>
      </c>
      <c r="D913">
        <v>93</v>
      </c>
      <c r="E913">
        <v>8312</v>
      </c>
      <c r="F913" s="29">
        <f t="shared" si="28"/>
        <v>7905000</v>
      </c>
      <c r="G913">
        <f>YEAR(electric_vehicle_sales_by_state[[#This Row],[date]])</f>
        <v>2022</v>
      </c>
      <c r="M913" s="34">
        <f t="shared" si="29"/>
        <v>85000</v>
      </c>
    </row>
    <row r="914" spans="1:13" x14ac:dyDescent="0.3">
      <c r="A914" s="1">
        <v>44774</v>
      </c>
      <c r="B914" t="s">
        <v>32</v>
      </c>
      <c r="C914" t="s">
        <v>7</v>
      </c>
      <c r="D914">
        <v>64</v>
      </c>
      <c r="E914">
        <v>7491</v>
      </c>
      <c r="F914" s="29">
        <f t="shared" si="28"/>
        <v>5440000</v>
      </c>
      <c r="G914">
        <f>YEAR(electric_vehicle_sales_by_state[[#This Row],[date]])</f>
        <v>2022</v>
      </c>
      <c r="M914" s="34">
        <f t="shared" si="29"/>
        <v>85000</v>
      </c>
    </row>
    <row r="915" spans="1:13" x14ac:dyDescent="0.3">
      <c r="A915" s="1">
        <v>44774</v>
      </c>
      <c r="B915" t="s">
        <v>10</v>
      </c>
      <c r="C915" t="s">
        <v>7</v>
      </c>
      <c r="D915">
        <v>10</v>
      </c>
      <c r="E915">
        <v>6733</v>
      </c>
      <c r="F915" s="29">
        <f t="shared" si="28"/>
        <v>850000</v>
      </c>
      <c r="G915">
        <f>YEAR(electric_vehicle_sales_by_state[[#This Row],[date]])</f>
        <v>2022</v>
      </c>
      <c r="M915" s="34">
        <f t="shared" si="29"/>
        <v>85000</v>
      </c>
    </row>
    <row r="916" spans="1:13" x14ac:dyDescent="0.3">
      <c r="A916" s="1">
        <v>44774</v>
      </c>
      <c r="B916" t="s">
        <v>21</v>
      </c>
      <c r="C916" t="s">
        <v>7</v>
      </c>
      <c r="D916">
        <v>15</v>
      </c>
      <c r="E916">
        <v>5012</v>
      </c>
      <c r="F916" s="29">
        <f t="shared" si="28"/>
        <v>1275000</v>
      </c>
      <c r="G916">
        <f>YEAR(electric_vehicle_sales_by_state[[#This Row],[date]])</f>
        <v>2022</v>
      </c>
      <c r="M916" s="34">
        <f t="shared" si="29"/>
        <v>85000</v>
      </c>
    </row>
    <row r="917" spans="1:13" x14ac:dyDescent="0.3">
      <c r="A917" s="1">
        <v>44774</v>
      </c>
      <c r="B917" t="s">
        <v>22</v>
      </c>
      <c r="C917" t="s">
        <v>7</v>
      </c>
      <c r="D917">
        <v>19</v>
      </c>
      <c r="E917">
        <v>1903</v>
      </c>
      <c r="F917" s="29">
        <f t="shared" si="28"/>
        <v>1615000</v>
      </c>
      <c r="G917">
        <f>YEAR(electric_vehicle_sales_by_state[[#This Row],[date]])</f>
        <v>2022</v>
      </c>
      <c r="M917" s="34">
        <f t="shared" si="29"/>
        <v>85000</v>
      </c>
    </row>
    <row r="918" spans="1:13" x14ac:dyDescent="0.3">
      <c r="A918" s="1">
        <v>44774</v>
      </c>
      <c r="B918" t="s">
        <v>11</v>
      </c>
      <c r="C918" t="s">
        <v>7</v>
      </c>
      <c r="D918">
        <v>35</v>
      </c>
      <c r="E918">
        <v>3974</v>
      </c>
      <c r="F918" s="29">
        <f t="shared" si="28"/>
        <v>2975000</v>
      </c>
      <c r="G918">
        <f>YEAR(electric_vehicle_sales_by_state[[#This Row],[date]])</f>
        <v>2022</v>
      </c>
      <c r="M918" s="34">
        <f t="shared" si="29"/>
        <v>85000</v>
      </c>
    </row>
    <row r="919" spans="1:13" x14ac:dyDescent="0.3">
      <c r="A919" s="1">
        <v>44774</v>
      </c>
      <c r="B919" t="s">
        <v>23</v>
      </c>
      <c r="C919" t="s">
        <v>7</v>
      </c>
      <c r="D919">
        <v>443</v>
      </c>
      <c r="E919">
        <v>16315</v>
      </c>
      <c r="F919" s="29">
        <f t="shared" si="28"/>
        <v>37655000</v>
      </c>
      <c r="G919">
        <f>YEAR(electric_vehicle_sales_by_state[[#This Row],[date]])</f>
        <v>2022</v>
      </c>
      <c r="M919" s="34">
        <f t="shared" si="29"/>
        <v>85000</v>
      </c>
    </row>
    <row r="920" spans="1:13" x14ac:dyDescent="0.3">
      <c r="A920" s="1">
        <v>44774</v>
      </c>
      <c r="B920" t="s">
        <v>33</v>
      </c>
      <c r="C920" t="s">
        <v>7</v>
      </c>
      <c r="D920">
        <v>44</v>
      </c>
      <c r="E920">
        <v>2364</v>
      </c>
      <c r="F920" s="29">
        <f t="shared" si="28"/>
        <v>3740000</v>
      </c>
      <c r="G920">
        <f>YEAR(electric_vehicle_sales_by_state[[#This Row],[date]])</f>
        <v>2022</v>
      </c>
      <c r="M920" s="34">
        <f t="shared" si="29"/>
        <v>85000</v>
      </c>
    </row>
    <row r="921" spans="1:13" x14ac:dyDescent="0.3">
      <c r="A921" s="1">
        <v>44774</v>
      </c>
      <c r="B921" t="s">
        <v>34</v>
      </c>
      <c r="C921" t="s">
        <v>7</v>
      </c>
      <c r="D921">
        <v>230</v>
      </c>
      <c r="E921">
        <v>23571</v>
      </c>
      <c r="F921" s="29">
        <f t="shared" si="28"/>
        <v>19550000</v>
      </c>
      <c r="G921">
        <f>YEAR(electric_vehicle_sales_by_state[[#This Row],[date]])</f>
        <v>2022</v>
      </c>
      <c r="M921" s="34">
        <f t="shared" si="29"/>
        <v>85000</v>
      </c>
    </row>
    <row r="922" spans="1:13" x14ac:dyDescent="0.3">
      <c r="A922" s="1">
        <v>44774</v>
      </c>
      <c r="B922" t="s">
        <v>30</v>
      </c>
      <c r="C922" t="s">
        <v>7</v>
      </c>
      <c r="D922">
        <v>163</v>
      </c>
      <c r="E922">
        <v>18545</v>
      </c>
      <c r="F922" s="29">
        <f t="shared" si="28"/>
        <v>13855000</v>
      </c>
      <c r="G922">
        <f>YEAR(electric_vehicle_sales_by_state[[#This Row],[date]])</f>
        <v>2022</v>
      </c>
      <c r="M922" s="34">
        <f t="shared" si="29"/>
        <v>85000</v>
      </c>
    </row>
    <row r="923" spans="1:13" x14ac:dyDescent="0.3">
      <c r="A923" s="1">
        <v>44774</v>
      </c>
      <c r="B923" t="s">
        <v>28</v>
      </c>
      <c r="C923" t="s">
        <v>7</v>
      </c>
      <c r="D923">
        <v>2</v>
      </c>
      <c r="E923">
        <v>3517</v>
      </c>
      <c r="F923" s="29">
        <f t="shared" si="28"/>
        <v>170000</v>
      </c>
      <c r="G923">
        <f>YEAR(electric_vehicle_sales_by_state[[#This Row],[date]])</f>
        <v>2022</v>
      </c>
      <c r="M923" s="34">
        <f t="shared" si="29"/>
        <v>85000</v>
      </c>
    </row>
    <row r="924" spans="1:13" x14ac:dyDescent="0.3">
      <c r="A924" s="1">
        <v>44774</v>
      </c>
      <c r="B924" t="s">
        <v>13</v>
      </c>
      <c r="C924" t="s">
        <v>7</v>
      </c>
      <c r="D924">
        <v>3</v>
      </c>
      <c r="E924">
        <v>4299</v>
      </c>
      <c r="F924" s="29">
        <f t="shared" si="28"/>
        <v>255000</v>
      </c>
      <c r="G924">
        <f>YEAR(electric_vehicle_sales_by_state[[#This Row],[date]])</f>
        <v>2022</v>
      </c>
      <c r="M924" s="34">
        <f t="shared" si="29"/>
        <v>85000</v>
      </c>
    </row>
    <row r="925" spans="1:13" x14ac:dyDescent="0.3">
      <c r="A925" s="1">
        <v>44774</v>
      </c>
      <c r="B925" t="s">
        <v>31</v>
      </c>
      <c r="C925" t="s">
        <v>7</v>
      </c>
      <c r="D925">
        <v>15</v>
      </c>
      <c r="E925">
        <v>4040</v>
      </c>
      <c r="F925" s="29">
        <f t="shared" si="28"/>
        <v>1275000</v>
      </c>
      <c r="G925">
        <f>YEAR(electric_vehicle_sales_by_state[[#This Row],[date]])</f>
        <v>2022</v>
      </c>
      <c r="M925" s="34">
        <f t="shared" si="29"/>
        <v>85000</v>
      </c>
    </row>
    <row r="926" spans="1:13" x14ac:dyDescent="0.3">
      <c r="A926" s="1">
        <v>44774</v>
      </c>
      <c r="B926" t="s">
        <v>35</v>
      </c>
      <c r="C926" t="s">
        <v>7</v>
      </c>
      <c r="D926">
        <v>363</v>
      </c>
      <c r="E926">
        <v>23924</v>
      </c>
      <c r="F926" s="29">
        <f t="shared" si="28"/>
        <v>30855000</v>
      </c>
      <c r="G926">
        <f>YEAR(electric_vehicle_sales_by_state[[#This Row],[date]])</f>
        <v>2022</v>
      </c>
      <c r="M926" s="34">
        <f t="shared" si="29"/>
        <v>85000</v>
      </c>
    </row>
    <row r="927" spans="1:13" x14ac:dyDescent="0.3">
      <c r="A927" s="1">
        <v>44774</v>
      </c>
      <c r="B927" t="s">
        <v>36</v>
      </c>
      <c r="C927" t="s">
        <v>7</v>
      </c>
      <c r="D927">
        <v>342</v>
      </c>
      <c r="E927">
        <v>21051</v>
      </c>
      <c r="F927" s="29">
        <f t="shared" si="28"/>
        <v>29070000</v>
      </c>
      <c r="G927">
        <f>YEAR(electric_vehicle_sales_by_state[[#This Row],[date]])</f>
        <v>2022</v>
      </c>
      <c r="M927" s="34">
        <f t="shared" si="29"/>
        <v>85000</v>
      </c>
    </row>
    <row r="928" spans="1:13" x14ac:dyDescent="0.3">
      <c r="A928" s="1">
        <v>44774</v>
      </c>
      <c r="B928" t="s">
        <v>14</v>
      </c>
      <c r="C928" t="s">
        <v>7</v>
      </c>
      <c r="D928">
        <v>9</v>
      </c>
      <c r="E928">
        <v>269</v>
      </c>
      <c r="F928" s="29">
        <f t="shared" si="28"/>
        <v>765000</v>
      </c>
      <c r="G928">
        <f>YEAR(electric_vehicle_sales_by_state[[#This Row],[date]])</f>
        <v>2022</v>
      </c>
      <c r="M928" s="34">
        <f t="shared" si="29"/>
        <v>85000</v>
      </c>
    </row>
    <row r="929" spans="1:13" x14ac:dyDescent="0.3">
      <c r="A929" s="1">
        <v>44774</v>
      </c>
      <c r="B929" t="s">
        <v>24</v>
      </c>
      <c r="C929" t="s">
        <v>7</v>
      </c>
      <c r="D929">
        <v>72</v>
      </c>
      <c r="E929">
        <v>15953</v>
      </c>
      <c r="F929" s="29">
        <f t="shared" si="28"/>
        <v>6120000</v>
      </c>
      <c r="G929">
        <f>YEAR(electric_vehicle_sales_by_state[[#This Row],[date]])</f>
        <v>2022</v>
      </c>
      <c r="M929" s="34">
        <f t="shared" si="29"/>
        <v>85000</v>
      </c>
    </row>
    <row r="930" spans="1:13" x14ac:dyDescent="0.3">
      <c r="A930" s="1">
        <v>44774</v>
      </c>
      <c r="B930" t="s">
        <v>37</v>
      </c>
      <c r="C930" t="s">
        <v>7</v>
      </c>
      <c r="D930">
        <v>992</v>
      </c>
      <c r="E930">
        <v>40173</v>
      </c>
      <c r="F930" s="29">
        <f t="shared" si="28"/>
        <v>84320000</v>
      </c>
      <c r="G930">
        <f>YEAR(electric_vehicle_sales_by_state[[#This Row],[date]])</f>
        <v>2022</v>
      </c>
      <c r="M930" s="34">
        <f t="shared" si="29"/>
        <v>85000</v>
      </c>
    </row>
    <row r="931" spans="1:13" x14ac:dyDescent="0.3">
      <c r="A931" s="1">
        <v>44774</v>
      </c>
      <c r="B931" t="s">
        <v>25</v>
      </c>
      <c r="C931" t="s">
        <v>7</v>
      </c>
      <c r="D931">
        <v>43</v>
      </c>
      <c r="E931">
        <v>5716</v>
      </c>
      <c r="F931" s="29">
        <f t="shared" si="28"/>
        <v>3655000</v>
      </c>
      <c r="G931">
        <f>YEAR(electric_vehicle_sales_by_state[[#This Row],[date]])</f>
        <v>2022</v>
      </c>
      <c r="M931" s="34">
        <f t="shared" si="29"/>
        <v>85000</v>
      </c>
    </row>
    <row r="932" spans="1:13" x14ac:dyDescent="0.3">
      <c r="A932" s="1">
        <v>44774</v>
      </c>
      <c r="B932" t="s">
        <v>19</v>
      </c>
      <c r="C932" t="s">
        <v>7</v>
      </c>
      <c r="D932">
        <v>4</v>
      </c>
      <c r="E932">
        <v>758</v>
      </c>
      <c r="F932" s="29">
        <f t="shared" si="28"/>
        <v>340000</v>
      </c>
      <c r="G932">
        <f>YEAR(electric_vehicle_sales_by_state[[#This Row],[date]])</f>
        <v>2022</v>
      </c>
      <c r="M932" s="34">
        <f t="shared" si="29"/>
        <v>85000</v>
      </c>
    </row>
    <row r="933" spans="1:13" x14ac:dyDescent="0.3">
      <c r="A933" s="1">
        <v>44774</v>
      </c>
      <c r="B933" t="s">
        <v>26</v>
      </c>
      <c r="C933" t="s">
        <v>7</v>
      </c>
      <c r="D933">
        <v>3</v>
      </c>
      <c r="E933">
        <v>9913</v>
      </c>
      <c r="F933" s="29">
        <f t="shared" si="28"/>
        <v>255000</v>
      </c>
      <c r="G933">
        <f>YEAR(electric_vehicle_sales_by_state[[#This Row],[date]])</f>
        <v>2022</v>
      </c>
      <c r="M933" s="34">
        <f t="shared" si="29"/>
        <v>85000</v>
      </c>
    </row>
    <row r="934" spans="1:13" x14ac:dyDescent="0.3">
      <c r="A934" s="1">
        <v>44774</v>
      </c>
      <c r="B934" t="s">
        <v>38</v>
      </c>
      <c r="C934" t="s">
        <v>7</v>
      </c>
      <c r="D934">
        <v>145</v>
      </c>
      <c r="E934">
        <v>12578</v>
      </c>
      <c r="F934" s="29">
        <f t="shared" si="28"/>
        <v>12325000</v>
      </c>
      <c r="G934">
        <f>YEAR(electric_vehicle_sales_by_state[[#This Row],[date]])</f>
        <v>2022</v>
      </c>
      <c r="M934" s="34">
        <f t="shared" si="29"/>
        <v>85000</v>
      </c>
    </row>
    <row r="935" spans="1:13" x14ac:dyDescent="0.3">
      <c r="A935" s="1">
        <v>44774</v>
      </c>
      <c r="B935" t="s">
        <v>39</v>
      </c>
      <c r="C935" t="s">
        <v>7</v>
      </c>
      <c r="D935">
        <v>182</v>
      </c>
      <c r="E935">
        <v>20944</v>
      </c>
      <c r="F935" s="29">
        <f t="shared" si="28"/>
        <v>15470000</v>
      </c>
      <c r="G935">
        <f>YEAR(electric_vehicle_sales_by_state[[#This Row],[date]])</f>
        <v>2022</v>
      </c>
      <c r="M935" s="34">
        <f t="shared" si="29"/>
        <v>85000</v>
      </c>
    </row>
    <row r="936" spans="1:13" x14ac:dyDescent="0.3">
      <c r="A936" s="1">
        <v>44774</v>
      </c>
      <c r="B936" t="s">
        <v>40</v>
      </c>
      <c r="C936" t="s">
        <v>7</v>
      </c>
      <c r="D936">
        <v>15</v>
      </c>
      <c r="E936">
        <v>25778</v>
      </c>
      <c r="F936" s="29">
        <f t="shared" si="28"/>
        <v>1275000</v>
      </c>
      <c r="G936">
        <f>YEAR(electric_vehicle_sales_by_state[[#This Row],[date]])</f>
        <v>2022</v>
      </c>
      <c r="M936" s="34">
        <f t="shared" si="29"/>
        <v>85000</v>
      </c>
    </row>
    <row r="937" spans="1:13" x14ac:dyDescent="0.3">
      <c r="A937" s="1">
        <v>44774</v>
      </c>
      <c r="B937" t="s">
        <v>27</v>
      </c>
      <c r="C937" t="s">
        <v>7</v>
      </c>
      <c r="D937">
        <v>34</v>
      </c>
      <c r="E937">
        <v>3599</v>
      </c>
      <c r="F937" s="29">
        <f t="shared" si="28"/>
        <v>2890000</v>
      </c>
      <c r="G937">
        <f>YEAR(electric_vehicle_sales_by_state[[#This Row],[date]])</f>
        <v>2022</v>
      </c>
      <c r="M937" s="34">
        <f t="shared" si="29"/>
        <v>85000</v>
      </c>
    </row>
    <row r="938" spans="1:13" x14ac:dyDescent="0.3">
      <c r="A938" s="1">
        <v>44774</v>
      </c>
      <c r="B938" t="s">
        <v>41</v>
      </c>
      <c r="C938" t="s">
        <v>7</v>
      </c>
      <c r="D938">
        <v>110</v>
      </c>
      <c r="E938">
        <v>9228</v>
      </c>
      <c r="F938" s="29">
        <f t="shared" si="28"/>
        <v>9350000</v>
      </c>
      <c r="G938">
        <f>YEAR(electric_vehicle_sales_by_state[[#This Row],[date]])</f>
        <v>2022</v>
      </c>
      <c r="M938" s="34">
        <f t="shared" si="29"/>
        <v>85000</v>
      </c>
    </row>
    <row r="939" spans="1:13" x14ac:dyDescent="0.3">
      <c r="A939" s="1">
        <v>44805</v>
      </c>
      <c r="B939" t="s">
        <v>32</v>
      </c>
      <c r="C939" t="s">
        <v>7</v>
      </c>
      <c r="D939">
        <v>61</v>
      </c>
      <c r="E939">
        <v>8003</v>
      </c>
      <c r="F939" s="29">
        <f t="shared" si="28"/>
        <v>5185000</v>
      </c>
      <c r="G939">
        <f>YEAR(electric_vehicle_sales_by_state[[#This Row],[date]])</f>
        <v>2022</v>
      </c>
      <c r="M939" s="34">
        <f t="shared" si="29"/>
        <v>85000</v>
      </c>
    </row>
    <row r="940" spans="1:13" x14ac:dyDescent="0.3">
      <c r="A940" s="1">
        <v>44805</v>
      </c>
      <c r="B940" t="s">
        <v>10</v>
      </c>
      <c r="C940" t="s">
        <v>7</v>
      </c>
      <c r="D940">
        <v>13</v>
      </c>
      <c r="E940">
        <v>8690</v>
      </c>
      <c r="F940" s="29">
        <f t="shared" si="28"/>
        <v>1105000</v>
      </c>
      <c r="G940">
        <f>YEAR(electric_vehicle_sales_by_state[[#This Row],[date]])</f>
        <v>2022</v>
      </c>
      <c r="M940" s="34">
        <f t="shared" si="29"/>
        <v>85000</v>
      </c>
    </row>
    <row r="941" spans="1:13" x14ac:dyDescent="0.3">
      <c r="A941" s="1">
        <v>44805</v>
      </c>
      <c r="B941" t="s">
        <v>21</v>
      </c>
      <c r="C941" t="s">
        <v>7</v>
      </c>
      <c r="D941">
        <v>14</v>
      </c>
      <c r="E941">
        <v>5315</v>
      </c>
      <c r="F941" s="29">
        <f t="shared" si="28"/>
        <v>1190000</v>
      </c>
      <c r="G941">
        <f>YEAR(electric_vehicle_sales_by_state[[#This Row],[date]])</f>
        <v>2022</v>
      </c>
      <c r="M941" s="34">
        <f t="shared" si="29"/>
        <v>85000</v>
      </c>
    </row>
    <row r="942" spans="1:13" x14ac:dyDescent="0.3">
      <c r="A942" s="1">
        <v>44805</v>
      </c>
      <c r="B942" t="s">
        <v>22</v>
      </c>
      <c r="C942" t="s">
        <v>7</v>
      </c>
      <c r="D942">
        <v>26</v>
      </c>
      <c r="E942">
        <v>2119</v>
      </c>
      <c r="F942" s="29">
        <f t="shared" si="28"/>
        <v>2210000</v>
      </c>
      <c r="G942">
        <f>YEAR(electric_vehicle_sales_by_state[[#This Row],[date]])</f>
        <v>2022</v>
      </c>
      <c r="M942" s="34">
        <f t="shared" si="29"/>
        <v>85000</v>
      </c>
    </row>
    <row r="943" spans="1:13" x14ac:dyDescent="0.3">
      <c r="A943" s="1">
        <v>44805</v>
      </c>
      <c r="B943" t="s">
        <v>11</v>
      </c>
      <c r="C943" t="s">
        <v>7</v>
      </c>
      <c r="D943">
        <v>50</v>
      </c>
      <c r="E943">
        <v>3978</v>
      </c>
      <c r="F943" s="29">
        <f t="shared" si="28"/>
        <v>4250000</v>
      </c>
      <c r="G943">
        <f>YEAR(electric_vehicle_sales_by_state[[#This Row],[date]])</f>
        <v>2022</v>
      </c>
      <c r="M943" s="34">
        <f t="shared" si="29"/>
        <v>85000</v>
      </c>
    </row>
    <row r="944" spans="1:13" x14ac:dyDescent="0.3">
      <c r="A944" s="1">
        <v>44805</v>
      </c>
      <c r="B944" t="s">
        <v>23</v>
      </c>
      <c r="C944" t="s">
        <v>7</v>
      </c>
      <c r="D944">
        <v>471</v>
      </c>
      <c r="E944">
        <v>14076</v>
      </c>
      <c r="F944" s="29">
        <f t="shared" si="28"/>
        <v>40035000</v>
      </c>
      <c r="G944">
        <f>YEAR(electric_vehicle_sales_by_state[[#This Row],[date]])</f>
        <v>2022</v>
      </c>
      <c r="M944" s="34">
        <f t="shared" si="29"/>
        <v>85000</v>
      </c>
    </row>
    <row r="945" spans="1:13" x14ac:dyDescent="0.3">
      <c r="A945" s="1">
        <v>44805</v>
      </c>
      <c r="B945" t="s">
        <v>33</v>
      </c>
      <c r="C945" t="s">
        <v>7</v>
      </c>
      <c r="D945">
        <v>42</v>
      </c>
      <c r="E945">
        <v>1687</v>
      </c>
      <c r="F945" s="29">
        <f t="shared" si="28"/>
        <v>3570000</v>
      </c>
      <c r="G945">
        <f>YEAR(electric_vehicle_sales_by_state[[#This Row],[date]])</f>
        <v>2022</v>
      </c>
      <c r="M945" s="34">
        <f t="shared" si="29"/>
        <v>85000</v>
      </c>
    </row>
    <row r="946" spans="1:13" x14ac:dyDescent="0.3">
      <c r="A946" s="1">
        <v>44805</v>
      </c>
      <c r="B946" t="s">
        <v>34</v>
      </c>
      <c r="C946" t="s">
        <v>7</v>
      </c>
      <c r="D946">
        <v>299</v>
      </c>
      <c r="E946">
        <v>25102</v>
      </c>
      <c r="F946" s="29">
        <f t="shared" si="28"/>
        <v>25415000</v>
      </c>
      <c r="G946">
        <f>YEAR(electric_vehicle_sales_by_state[[#This Row],[date]])</f>
        <v>2022</v>
      </c>
      <c r="M946" s="34">
        <f t="shared" si="29"/>
        <v>85000</v>
      </c>
    </row>
    <row r="947" spans="1:13" x14ac:dyDescent="0.3">
      <c r="A947" s="1">
        <v>44805</v>
      </c>
      <c r="B947" t="s">
        <v>30</v>
      </c>
      <c r="C947" t="s">
        <v>7</v>
      </c>
      <c r="D947">
        <v>49</v>
      </c>
      <c r="E947">
        <v>14140</v>
      </c>
      <c r="F947" s="29">
        <f t="shared" si="28"/>
        <v>4165000</v>
      </c>
      <c r="G947">
        <f>YEAR(electric_vehicle_sales_by_state[[#This Row],[date]])</f>
        <v>2022</v>
      </c>
      <c r="M947" s="34">
        <f t="shared" si="29"/>
        <v>85000</v>
      </c>
    </row>
    <row r="948" spans="1:13" x14ac:dyDescent="0.3">
      <c r="A948" s="1">
        <v>44805</v>
      </c>
      <c r="B948" t="s">
        <v>28</v>
      </c>
      <c r="C948" t="s">
        <v>7</v>
      </c>
      <c r="D948">
        <v>4</v>
      </c>
      <c r="E948">
        <v>2815</v>
      </c>
      <c r="F948" s="29">
        <f t="shared" si="28"/>
        <v>340000</v>
      </c>
      <c r="G948">
        <f>YEAR(electric_vehicle_sales_by_state[[#This Row],[date]])</f>
        <v>2022</v>
      </c>
      <c r="M948" s="34">
        <f t="shared" si="29"/>
        <v>85000</v>
      </c>
    </row>
    <row r="949" spans="1:13" x14ac:dyDescent="0.3">
      <c r="A949" s="1">
        <v>44805</v>
      </c>
      <c r="B949" t="s">
        <v>13</v>
      </c>
      <c r="C949" t="s">
        <v>7</v>
      </c>
      <c r="D949">
        <v>4</v>
      </c>
      <c r="E949">
        <v>4432</v>
      </c>
      <c r="F949" s="29">
        <f t="shared" si="28"/>
        <v>340000</v>
      </c>
      <c r="G949">
        <f>YEAR(electric_vehicle_sales_by_state[[#This Row],[date]])</f>
        <v>2022</v>
      </c>
      <c r="M949" s="34">
        <f t="shared" si="29"/>
        <v>85000</v>
      </c>
    </row>
    <row r="950" spans="1:13" x14ac:dyDescent="0.3">
      <c r="A950" s="1">
        <v>44805</v>
      </c>
      <c r="B950" t="s">
        <v>31</v>
      </c>
      <c r="C950" t="s">
        <v>7</v>
      </c>
      <c r="D950">
        <v>31</v>
      </c>
      <c r="E950">
        <v>4183</v>
      </c>
      <c r="F950" s="29">
        <f t="shared" si="28"/>
        <v>2635000</v>
      </c>
      <c r="G950">
        <f>YEAR(electric_vehicle_sales_by_state[[#This Row],[date]])</f>
        <v>2022</v>
      </c>
      <c r="M950" s="34">
        <f t="shared" si="29"/>
        <v>85000</v>
      </c>
    </row>
    <row r="951" spans="1:13" x14ac:dyDescent="0.3">
      <c r="A951" s="1">
        <v>44805</v>
      </c>
      <c r="B951" t="s">
        <v>35</v>
      </c>
      <c r="C951" t="s">
        <v>7</v>
      </c>
      <c r="D951">
        <v>493</v>
      </c>
      <c r="E951">
        <v>25136</v>
      </c>
      <c r="F951" s="29">
        <f t="shared" si="28"/>
        <v>41905000</v>
      </c>
      <c r="G951">
        <f>YEAR(electric_vehicle_sales_by_state[[#This Row],[date]])</f>
        <v>2022</v>
      </c>
      <c r="M951" s="34">
        <f t="shared" si="29"/>
        <v>85000</v>
      </c>
    </row>
    <row r="952" spans="1:13" x14ac:dyDescent="0.3">
      <c r="A952" s="1">
        <v>44805</v>
      </c>
      <c r="B952" t="s">
        <v>36</v>
      </c>
      <c r="C952" t="s">
        <v>7</v>
      </c>
      <c r="D952">
        <v>397</v>
      </c>
      <c r="E952">
        <v>19551</v>
      </c>
      <c r="F952" s="29">
        <f t="shared" si="28"/>
        <v>33745000</v>
      </c>
      <c r="G952">
        <f>YEAR(electric_vehicle_sales_by_state[[#This Row],[date]])</f>
        <v>2022</v>
      </c>
      <c r="M952" s="34">
        <f t="shared" si="29"/>
        <v>85000</v>
      </c>
    </row>
    <row r="953" spans="1:13" x14ac:dyDescent="0.3">
      <c r="A953" s="1">
        <v>44805</v>
      </c>
      <c r="B953" t="s">
        <v>24</v>
      </c>
      <c r="C953" t="s">
        <v>7</v>
      </c>
      <c r="D953">
        <v>61</v>
      </c>
      <c r="E953">
        <v>11080</v>
      </c>
      <c r="F953" s="29">
        <f t="shared" si="28"/>
        <v>5185000</v>
      </c>
      <c r="G953">
        <f>YEAR(electric_vehicle_sales_by_state[[#This Row],[date]])</f>
        <v>2022</v>
      </c>
      <c r="M953" s="34">
        <f t="shared" si="29"/>
        <v>85000</v>
      </c>
    </row>
    <row r="954" spans="1:13" x14ac:dyDescent="0.3">
      <c r="A954" s="1">
        <v>44805</v>
      </c>
      <c r="B954" t="s">
        <v>37</v>
      </c>
      <c r="C954" t="s">
        <v>7</v>
      </c>
      <c r="D954">
        <v>939</v>
      </c>
      <c r="E954">
        <v>33643</v>
      </c>
      <c r="F954" s="29">
        <f t="shared" si="28"/>
        <v>79815000</v>
      </c>
      <c r="G954">
        <f>YEAR(electric_vehicle_sales_by_state[[#This Row],[date]])</f>
        <v>2022</v>
      </c>
      <c r="M954" s="34">
        <f t="shared" si="29"/>
        <v>85000</v>
      </c>
    </row>
    <row r="955" spans="1:13" x14ac:dyDescent="0.3">
      <c r="A955" s="1">
        <v>44805</v>
      </c>
      <c r="B955" t="s">
        <v>16</v>
      </c>
      <c r="C955" t="s">
        <v>7</v>
      </c>
      <c r="D955">
        <v>2</v>
      </c>
      <c r="E955">
        <v>1047</v>
      </c>
      <c r="F955" s="29">
        <f t="shared" si="28"/>
        <v>170000</v>
      </c>
      <c r="G955">
        <f>YEAR(electric_vehicle_sales_by_state[[#This Row],[date]])</f>
        <v>2022</v>
      </c>
      <c r="M955" s="34">
        <f t="shared" si="29"/>
        <v>85000</v>
      </c>
    </row>
    <row r="956" spans="1:13" x14ac:dyDescent="0.3">
      <c r="A956" s="1">
        <v>44805</v>
      </c>
      <c r="B956" t="s">
        <v>25</v>
      </c>
      <c r="C956" t="s">
        <v>7</v>
      </c>
      <c r="D956">
        <v>40</v>
      </c>
      <c r="E956">
        <v>5941</v>
      </c>
      <c r="F956" s="29">
        <f t="shared" si="28"/>
        <v>3400000</v>
      </c>
      <c r="G956">
        <f>YEAR(electric_vehicle_sales_by_state[[#This Row],[date]])</f>
        <v>2022</v>
      </c>
      <c r="M956" s="34">
        <f t="shared" si="29"/>
        <v>85000</v>
      </c>
    </row>
    <row r="957" spans="1:13" x14ac:dyDescent="0.3">
      <c r="A957" s="1">
        <v>44805</v>
      </c>
      <c r="B957" t="s">
        <v>19</v>
      </c>
      <c r="C957" t="s">
        <v>7</v>
      </c>
      <c r="D957">
        <v>2</v>
      </c>
      <c r="E957">
        <v>858</v>
      </c>
      <c r="F957" s="29">
        <f t="shared" si="28"/>
        <v>170000</v>
      </c>
      <c r="G957">
        <f>YEAR(electric_vehicle_sales_by_state[[#This Row],[date]])</f>
        <v>2022</v>
      </c>
      <c r="M957" s="34">
        <f t="shared" si="29"/>
        <v>85000</v>
      </c>
    </row>
    <row r="958" spans="1:13" x14ac:dyDescent="0.3">
      <c r="A958" s="1">
        <v>44805</v>
      </c>
      <c r="B958" t="s">
        <v>26</v>
      </c>
      <c r="C958" t="s">
        <v>7</v>
      </c>
      <c r="D958">
        <v>4</v>
      </c>
      <c r="E958">
        <v>8968</v>
      </c>
      <c r="F958" s="29">
        <f t="shared" si="28"/>
        <v>340000</v>
      </c>
      <c r="G958">
        <f>YEAR(electric_vehicle_sales_by_state[[#This Row],[date]])</f>
        <v>2022</v>
      </c>
      <c r="M958" s="34">
        <f t="shared" si="29"/>
        <v>85000</v>
      </c>
    </row>
    <row r="959" spans="1:13" x14ac:dyDescent="0.3">
      <c r="A959" s="1">
        <v>44805</v>
      </c>
      <c r="B959" t="s">
        <v>38</v>
      </c>
      <c r="C959" t="s">
        <v>7</v>
      </c>
      <c r="D959">
        <v>150</v>
      </c>
      <c r="E959">
        <v>12513</v>
      </c>
      <c r="F959" s="29">
        <f t="shared" si="28"/>
        <v>12750000</v>
      </c>
      <c r="G959">
        <f>YEAR(electric_vehicle_sales_by_state[[#This Row],[date]])</f>
        <v>2022</v>
      </c>
      <c r="M959" s="34">
        <f t="shared" si="29"/>
        <v>85000</v>
      </c>
    </row>
    <row r="960" spans="1:13" x14ac:dyDescent="0.3">
      <c r="A960" s="1">
        <v>44805</v>
      </c>
      <c r="B960" t="s">
        <v>39</v>
      </c>
      <c r="C960" t="s">
        <v>7</v>
      </c>
      <c r="D960">
        <v>218</v>
      </c>
      <c r="E960">
        <v>21233</v>
      </c>
      <c r="F960" s="29">
        <f t="shared" si="28"/>
        <v>18530000</v>
      </c>
      <c r="G960">
        <f>YEAR(electric_vehicle_sales_by_state[[#This Row],[date]])</f>
        <v>2022</v>
      </c>
      <c r="M960" s="34">
        <f t="shared" si="29"/>
        <v>85000</v>
      </c>
    </row>
    <row r="961" spans="1:13" x14ac:dyDescent="0.3">
      <c r="A961" s="1">
        <v>44805</v>
      </c>
      <c r="B961" t="s">
        <v>40</v>
      </c>
      <c r="C961" t="s">
        <v>7</v>
      </c>
      <c r="D961">
        <v>23</v>
      </c>
      <c r="E961">
        <v>22777</v>
      </c>
      <c r="F961" s="29">
        <f t="shared" si="28"/>
        <v>1955000</v>
      </c>
      <c r="G961">
        <f>YEAR(electric_vehicle_sales_by_state[[#This Row],[date]])</f>
        <v>2022</v>
      </c>
      <c r="M961" s="34">
        <f t="shared" si="29"/>
        <v>85000</v>
      </c>
    </row>
    <row r="962" spans="1:13" x14ac:dyDescent="0.3">
      <c r="A962" s="1">
        <v>44805</v>
      </c>
      <c r="B962" t="s">
        <v>27</v>
      </c>
      <c r="C962" t="s">
        <v>7</v>
      </c>
      <c r="D962">
        <v>29</v>
      </c>
      <c r="E962">
        <v>3066</v>
      </c>
      <c r="F962" s="29">
        <f t="shared" ref="F962:F1025" si="30">D962*M962</f>
        <v>2465000</v>
      </c>
      <c r="G962">
        <f>YEAR(electric_vehicle_sales_by_state[[#This Row],[date]])</f>
        <v>2022</v>
      </c>
      <c r="M962" s="34">
        <f t="shared" si="29"/>
        <v>85000</v>
      </c>
    </row>
    <row r="963" spans="1:13" x14ac:dyDescent="0.3">
      <c r="A963" s="1">
        <v>44805</v>
      </c>
      <c r="B963" t="s">
        <v>41</v>
      </c>
      <c r="C963" t="s">
        <v>7</v>
      </c>
      <c r="D963">
        <v>123</v>
      </c>
      <c r="E963">
        <v>11473</v>
      </c>
      <c r="F963" s="29">
        <f t="shared" si="30"/>
        <v>10455000</v>
      </c>
      <c r="G963">
        <f>YEAR(electric_vehicle_sales_by_state[[#This Row],[date]])</f>
        <v>2022</v>
      </c>
      <c r="M963" s="34">
        <f t="shared" ref="M963:M1026" si="31">IF(C963 = "4-Wheelers",85000,1500000)</f>
        <v>85000</v>
      </c>
    </row>
    <row r="964" spans="1:13" x14ac:dyDescent="0.3">
      <c r="A964" s="1">
        <v>44835</v>
      </c>
      <c r="B964" t="s">
        <v>32</v>
      </c>
      <c r="C964" t="s">
        <v>7</v>
      </c>
      <c r="D964">
        <v>57</v>
      </c>
      <c r="E964">
        <v>8075</v>
      </c>
      <c r="F964" s="29">
        <f t="shared" si="30"/>
        <v>4845000</v>
      </c>
      <c r="G964">
        <f>YEAR(electric_vehicle_sales_by_state[[#This Row],[date]])</f>
        <v>2022</v>
      </c>
      <c r="M964" s="34">
        <f t="shared" si="31"/>
        <v>85000</v>
      </c>
    </row>
    <row r="965" spans="1:13" x14ac:dyDescent="0.3">
      <c r="A965" s="1">
        <v>44835</v>
      </c>
      <c r="B965" t="s">
        <v>10</v>
      </c>
      <c r="C965" t="s">
        <v>7</v>
      </c>
      <c r="D965">
        <v>11</v>
      </c>
      <c r="E965">
        <v>7529</v>
      </c>
      <c r="F965" s="29">
        <f t="shared" si="30"/>
        <v>935000</v>
      </c>
      <c r="G965">
        <f>YEAR(electric_vehicle_sales_by_state[[#This Row],[date]])</f>
        <v>2022</v>
      </c>
      <c r="M965" s="34">
        <f t="shared" si="31"/>
        <v>85000</v>
      </c>
    </row>
    <row r="966" spans="1:13" x14ac:dyDescent="0.3">
      <c r="A966" s="1">
        <v>44835</v>
      </c>
      <c r="B966" t="s">
        <v>21</v>
      </c>
      <c r="C966" t="s">
        <v>7</v>
      </c>
      <c r="D966">
        <v>19</v>
      </c>
      <c r="E966">
        <v>7888</v>
      </c>
      <c r="F966" s="29">
        <f t="shared" si="30"/>
        <v>1615000</v>
      </c>
      <c r="G966">
        <f>YEAR(electric_vehicle_sales_by_state[[#This Row],[date]])</f>
        <v>2022</v>
      </c>
      <c r="M966" s="34">
        <f t="shared" si="31"/>
        <v>85000</v>
      </c>
    </row>
    <row r="967" spans="1:13" x14ac:dyDescent="0.3">
      <c r="A967" s="1">
        <v>44835</v>
      </c>
      <c r="B967" t="s">
        <v>22</v>
      </c>
      <c r="C967" t="s">
        <v>7</v>
      </c>
      <c r="D967">
        <v>16</v>
      </c>
      <c r="E967">
        <v>2422</v>
      </c>
      <c r="F967" s="29">
        <f t="shared" si="30"/>
        <v>1360000</v>
      </c>
      <c r="G967">
        <f>YEAR(electric_vehicle_sales_by_state[[#This Row],[date]])</f>
        <v>2022</v>
      </c>
      <c r="M967" s="34">
        <f t="shared" si="31"/>
        <v>85000</v>
      </c>
    </row>
    <row r="968" spans="1:13" x14ac:dyDescent="0.3">
      <c r="A968" s="1">
        <v>44835</v>
      </c>
      <c r="B968" t="s">
        <v>11</v>
      </c>
      <c r="C968" t="s">
        <v>7</v>
      </c>
      <c r="D968">
        <v>51</v>
      </c>
      <c r="E968">
        <v>7365</v>
      </c>
      <c r="F968" s="29">
        <f t="shared" si="30"/>
        <v>4335000</v>
      </c>
      <c r="G968">
        <f>YEAR(electric_vehicle_sales_by_state[[#This Row],[date]])</f>
        <v>2022</v>
      </c>
      <c r="M968" s="34">
        <f t="shared" si="31"/>
        <v>85000</v>
      </c>
    </row>
    <row r="969" spans="1:13" x14ac:dyDescent="0.3">
      <c r="A969" s="1">
        <v>44835</v>
      </c>
      <c r="B969" t="s">
        <v>12</v>
      </c>
      <c r="C969" t="s">
        <v>7</v>
      </c>
      <c r="D969">
        <v>2</v>
      </c>
      <c r="E969">
        <v>432</v>
      </c>
      <c r="F969" s="29">
        <f t="shared" si="30"/>
        <v>170000</v>
      </c>
      <c r="G969">
        <f>YEAR(electric_vehicle_sales_by_state[[#This Row],[date]])</f>
        <v>2022</v>
      </c>
      <c r="M969" s="34">
        <f t="shared" si="31"/>
        <v>85000</v>
      </c>
    </row>
    <row r="970" spans="1:13" x14ac:dyDescent="0.3">
      <c r="A970" s="1">
        <v>44835</v>
      </c>
      <c r="B970" t="s">
        <v>23</v>
      </c>
      <c r="C970" t="s">
        <v>7</v>
      </c>
      <c r="D970">
        <v>633</v>
      </c>
      <c r="E970">
        <v>18613</v>
      </c>
      <c r="F970" s="29">
        <f t="shared" si="30"/>
        <v>53805000</v>
      </c>
      <c r="G970">
        <f>YEAR(electric_vehicle_sales_by_state[[#This Row],[date]])</f>
        <v>2022</v>
      </c>
      <c r="M970" s="34">
        <f t="shared" si="31"/>
        <v>85000</v>
      </c>
    </row>
    <row r="971" spans="1:13" x14ac:dyDescent="0.3">
      <c r="A971" s="1">
        <v>44835</v>
      </c>
      <c r="B971" t="s">
        <v>33</v>
      </c>
      <c r="C971" t="s">
        <v>7</v>
      </c>
      <c r="D971">
        <v>40</v>
      </c>
      <c r="E971">
        <v>2230</v>
      </c>
      <c r="F971" s="29">
        <f t="shared" si="30"/>
        <v>3400000</v>
      </c>
      <c r="G971">
        <f>YEAR(electric_vehicle_sales_by_state[[#This Row],[date]])</f>
        <v>2022</v>
      </c>
      <c r="M971" s="34">
        <f t="shared" si="31"/>
        <v>85000</v>
      </c>
    </row>
    <row r="972" spans="1:13" x14ac:dyDescent="0.3">
      <c r="A972" s="1">
        <v>44835</v>
      </c>
      <c r="B972" t="s">
        <v>34</v>
      </c>
      <c r="C972" t="s">
        <v>7</v>
      </c>
      <c r="D972">
        <v>189</v>
      </c>
      <c r="E972">
        <v>31456</v>
      </c>
      <c r="F972" s="29">
        <f t="shared" si="30"/>
        <v>16065000</v>
      </c>
      <c r="G972">
        <f>YEAR(electric_vehicle_sales_by_state[[#This Row],[date]])</f>
        <v>2022</v>
      </c>
      <c r="M972" s="34">
        <f t="shared" si="31"/>
        <v>85000</v>
      </c>
    </row>
    <row r="973" spans="1:13" x14ac:dyDescent="0.3">
      <c r="A973" s="1">
        <v>44835</v>
      </c>
      <c r="B973" t="s">
        <v>30</v>
      </c>
      <c r="C973" t="s">
        <v>7</v>
      </c>
      <c r="D973">
        <v>39</v>
      </c>
      <c r="E973">
        <v>21475</v>
      </c>
      <c r="F973" s="29">
        <f t="shared" si="30"/>
        <v>3315000</v>
      </c>
      <c r="G973">
        <f>YEAR(electric_vehicle_sales_by_state[[#This Row],[date]])</f>
        <v>2022</v>
      </c>
      <c r="M973" s="34">
        <f t="shared" si="31"/>
        <v>85000</v>
      </c>
    </row>
    <row r="974" spans="1:13" x14ac:dyDescent="0.3">
      <c r="A974" s="1">
        <v>44835</v>
      </c>
      <c r="B974" t="s">
        <v>28</v>
      </c>
      <c r="C974" t="s">
        <v>7</v>
      </c>
      <c r="D974">
        <v>2</v>
      </c>
      <c r="E974">
        <v>3447</v>
      </c>
      <c r="F974" s="29">
        <f t="shared" si="30"/>
        <v>170000</v>
      </c>
      <c r="G974">
        <f>YEAR(electric_vehicle_sales_by_state[[#This Row],[date]])</f>
        <v>2022</v>
      </c>
      <c r="M974" s="34">
        <f t="shared" si="31"/>
        <v>85000</v>
      </c>
    </row>
    <row r="975" spans="1:13" x14ac:dyDescent="0.3">
      <c r="A975" s="1">
        <v>44835</v>
      </c>
      <c r="B975" t="s">
        <v>13</v>
      </c>
      <c r="C975" t="s">
        <v>7</v>
      </c>
      <c r="D975">
        <v>8</v>
      </c>
      <c r="E975">
        <v>4556</v>
      </c>
      <c r="F975" s="29">
        <f t="shared" si="30"/>
        <v>680000</v>
      </c>
      <c r="G975">
        <f>YEAR(electric_vehicle_sales_by_state[[#This Row],[date]])</f>
        <v>2022</v>
      </c>
      <c r="M975" s="34">
        <f t="shared" si="31"/>
        <v>85000</v>
      </c>
    </row>
    <row r="976" spans="1:13" x14ac:dyDescent="0.3">
      <c r="A976" s="1">
        <v>44835</v>
      </c>
      <c r="B976" t="s">
        <v>31</v>
      </c>
      <c r="C976" t="s">
        <v>7</v>
      </c>
      <c r="D976">
        <v>22</v>
      </c>
      <c r="E976">
        <v>6208</v>
      </c>
      <c r="F976" s="29">
        <f t="shared" si="30"/>
        <v>1870000</v>
      </c>
      <c r="G976">
        <f>YEAR(electric_vehicle_sales_by_state[[#This Row],[date]])</f>
        <v>2022</v>
      </c>
      <c r="M976" s="34">
        <f t="shared" si="31"/>
        <v>85000</v>
      </c>
    </row>
    <row r="977" spans="1:13" x14ac:dyDescent="0.3">
      <c r="A977" s="1">
        <v>44835</v>
      </c>
      <c r="B977" t="s">
        <v>35</v>
      </c>
      <c r="C977" t="s">
        <v>7</v>
      </c>
      <c r="D977">
        <v>563</v>
      </c>
      <c r="E977">
        <v>26091</v>
      </c>
      <c r="F977" s="29">
        <f t="shared" si="30"/>
        <v>47855000</v>
      </c>
      <c r="G977">
        <f>YEAR(electric_vehicle_sales_by_state[[#This Row],[date]])</f>
        <v>2022</v>
      </c>
      <c r="M977" s="34">
        <f t="shared" si="31"/>
        <v>85000</v>
      </c>
    </row>
    <row r="978" spans="1:13" x14ac:dyDescent="0.3">
      <c r="A978" s="1">
        <v>44835</v>
      </c>
      <c r="B978" t="s">
        <v>36</v>
      </c>
      <c r="C978" t="s">
        <v>7</v>
      </c>
      <c r="D978">
        <v>419</v>
      </c>
      <c r="E978">
        <v>16857</v>
      </c>
      <c r="F978" s="29">
        <f t="shared" si="30"/>
        <v>35615000</v>
      </c>
      <c r="G978">
        <f>YEAR(electric_vehicle_sales_by_state[[#This Row],[date]])</f>
        <v>2022</v>
      </c>
      <c r="M978" s="34">
        <f t="shared" si="31"/>
        <v>85000</v>
      </c>
    </row>
    <row r="979" spans="1:13" x14ac:dyDescent="0.3">
      <c r="A979" s="1">
        <v>44835</v>
      </c>
      <c r="B979" t="s">
        <v>24</v>
      </c>
      <c r="C979" t="s">
        <v>7</v>
      </c>
      <c r="D979">
        <v>63</v>
      </c>
      <c r="E979">
        <v>22052</v>
      </c>
      <c r="F979" s="29">
        <f t="shared" si="30"/>
        <v>5355000</v>
      </c>
      <c r="G979">
        <f>YEAR(electric_vehicle_sales_by_state[[#This Row],[date]])</f>
        <v>2022</v>
      </c>
      <c r="M979" s="34">
        <f t="shared" si="31"/>
        <v>85000</v>
      </c>
    </row>
    <row r="980" spans="1:13" x14ac:dyDescent="0.3">
      <c r="A980" s="1">
        <v>44835</v>
      </c>
      <c r="B980" t="s">
        <v>37</v>
      </c>
      <c r="C980" t="s">
        <v>7</v>
      </c>
      <c r="D980">
        <v>1174</v>
      </c>
      <c r="E980">
        <v>51561</v>
      </c>
      <c r="F980" s="29">
        <f t="shared" si="30"/>
        <v>99790000</v>
      </c>
      <c r="G980">
        <f>YEAR(electric_vehicle_sales_by_state[[#This Row],[date]])</f>
        <v>2022</v>
      </c>
      <c r="M980" s="34">
        <f t="shared" si="31"/>
        <v>85000</v>
      </c>
    </row>
    <row r="981" spans="1:13" x14ac:dyDescent="0.3">
      <c r="A981" s="1">
        <v>44835</v>
      </c>
      <c r="B981" t="s">
        <v>25</v>
      </c>
      <c r="C981" t="s">
        <v>7</v>
      </c>
      <c r="D981">
        <v>43</v>
      </c>
      <c r="E981">
        <v>6848</v>
      </c>
      <c r="F981" s="29">
        <f t="shared" si="30"/>
        <v>3655000</v>
      </c>
      <c r="G981">
        <f>YEAR(electric_vehicle_sales_by_state[[#This Row],[date]])</f>
        <v>2022</v>
      </c>
      <c r="M981" s="34">
        <f t="shared" si="31"/>
        <v>85000</v>
      </c>
    </row>
    <row r="982" spans="1:13" x14ac:dyDescent="0.3">
      <c r="A982" s="1">
        <v>44835</v>
      </c>
      <c r="B982" t="s">
        <v>19</v>
      </c>
      <c r="C982" t="s">
        <v>7</v>
      </c>
      <c r="D982">
        <v>4</v>
      </c>
      <c r="E982">
        <v>754</v>
      </c>
      <c r="F982" s="29">
        <f t="shared" si="30"/>
        <v>340000</v>
      </c>
      <c r="G982">
        <f>YEAR(electric_vehicle_sales_by_state[[#This Row],[date]])</f>
        <v>2022</v>
      </c>
      <c r="M982" s="34">
        <f t="shared" si="31"/>
        <v>85000</v>
      </c>
    </row>
    <row r="983" spans="1:13" x14ac:dyDescent="0.3">
      <c r="A983" s="1">
        <v>44835</v>
      </c>
      <c r="B983" t="s">
        <v>26</v>
      </c>
      <c r="C983" t="s">
        <v>7</v>
      </c>
      <c r="D983">
        <v>3</v>
      </c>
      <c r="E983">
        <v>10552</v>
      </c>
      <c r="F983" s="29">
        <f t="shared" si="30"/>
        <v>255000</v>
      </c>
      <c r="G983">
        <f>YEAR(electric_vehicle_sales_by_state[[#This Row],[date]])</f>
        <v>2022</v>
      </c>
      <c r="M983" s="34">
        <f t="shared" si="31"/>
        <v>85000</v>
      </c>
    </row>
    <row r="984" spans="1:13" x14ac:dyDescent="0.3">
      <c r="A984" s="1">
        <v>44835</v>
      </c>
      <c r="B984" t="s">
        <v>38</v>
      </c>
      <c r="C984" t="s">
        <v>7</v>
      </c>
      <c r="D984">
        <v>204</v>
      </c>
      <c r="E984">
        <v>22678</v>
      </c>
      <c r="F984" s="29">
        <f t="shared" si="30"/>
        <v>17340000</v>
      </c>
      <c r="G984">
        <f>YEAR(electric_vehicle_sales_by_state[[#This Row],[date]])</f>
        <v>2022</v>
      </c>
      <c r="M984" s="34">
        <f t="shared" si="31"/>
        <v>85000</v>
      </c>
    </row>
    <row r="985" spans="1:13" x14ac:dyDescent="0.3">
      <c r="A985" s="1">
        <v>44835</v>
      </c>
      <c r="B985" t="s">
        <v>39</v>
      </c>
      <c r="C985" t="s">
        <v>7</v>
      </c>
      <c r="D985">
        <v>184</v>
      </c>
      <c r="E985">
        <v>18425</v>
      </c>
      <c r="F985" s="29">
        <f t="shared" si="30"/>
        <v>15640000</v>
      </c>
      <c r="G985">
        <f>YEAR(electric_vehicle_sales_by_state[[#This Row],[date]])</f>
        <v>2022</v>
      </c>
      <c r="M985" s="34">
        <f t="shared" si="31"/>
        <v>85000</v>
      </c>
    </row>
    <row r="986" spans="1:13" x14ac:dyDescent="0.3">
      <c r="A986" s="1">
        <v>44835</v>
      </c>
      <c r="B986" t="s">
        <v>40</v>
      </c>
      <c r="C986" t="s">
        <v>7</v>
      </c>
      <c r="D986">
        <v>21</v>
      </c>
      <c r="E986">
        <v>42577</v>
      </c>
      <c r="F986" s="29">
        <f t="shared" si="30"/>
        <v>1785000</v>
      </c>
      <c r="G986">
        <f>YEAR(electric_vehicle_sales_by_state[[#This Row],[date]])</f>
        <v>2022</v>
      </c>
      <c r="M986" s="34">
        <f t="shared" si="31"/>
        <v>85000</v>
      </c>
    </row>
    <row r="987" spans="1:13" x14ac:dyDescent="0.3">
      <c r="A987" s="1">
        <v>44835</v>
      </c>
      <c r="B987" t="s">
        <v>27</v>
      </c>
      <c r="C987" t="s">
        <v>7</v>
      </c>
      <c r="D987">
        <v>50</v>
      </c>
      <c r="E987">
        <v>5163</v>
      </c>
      <c r="F987" s="29">
        <f t="shared" si="30"/>
        <v>4250000</v>
      </c>
      <c r="G987">
        <f>YEAR(electric_vehicle_sales_by_state[[#This Row],[date]])</f>
        <v>2022</v>
      </c>
      <c r="M987" s="34">
        <f t="shared" si="31"/>
        <v>85000</v>
      </c>
    </row>
    <row r="988" spans="1:13" x14ac:dyDescent="0.3">
      <c r="A988" s="1">
        <v>44835</v>
      </c>
      <c r="B988" t="s">
        <v>41</v>
      </c>
      <c r="C988" t="s">
        <v>7</v>
      </c>
      <c r="D988">
        <v>94</v>
      </c>
      <c r="E988">
        <v>6483</v>
      </c>
      <c r="F988" s="29">
        <f t="shared" si="30"/>
        <v>7990000</v>
      </c>
      <c r="G988">
        <f>YEAR(electric_vehicle_sales_by_state[[#This Row],[date]])</f>
        <v>2022</v>
      </c>
      <c r="M988" s="34">
        <f t="shared" si="31"/>
        <v>85000</v>
      </c>
    </row>
    <row r="989" spans="1:13" x14ac:dyDescent="0.3">
      <c r="A989" s="1">
        <v>44866</v>
      </c>
      <c r="B989" t="s">
        <v>32</v>
      </c>
      <c r="C989" t="s">
        <v>7</v>
      </c>
      <c r="D989">
        <v>95</v>
      </c>
      <c r="E989">
        <v>6272</v>
      </c>
      <c r="F989" s="29">
        <f t="shared" si="30"/>
        <v>8075000</v>
      </c>
      <c r="G989">
        <f>YEAR(electric_vehicle_sales_by_state[[#This Row],[date]])</f>
        <v>2022</v>
      </c>
      <c r="M989" s="34">
        <f t="shared" si="31"/>
        <v>85000</v>
      </c>
    </row>
    <row r="990" spans="1:13" x14ac:dyDescent="0.3">
      <c r="A990" s="1">
        <v>44866</v>
      </c>
      <c r="B990" t="s">
        <v>10</v>
      </c>
      <c r="C990" t="s">
        <v>7</v>
      </c>
      <c r="D990">
        <v>10</v>
      </c>
      <c r="E990">
        <v>7676</v>
      </c>
      <c r="F990" s="29">
        <f t="shared" si="30"/>
        <v>850000</v>
      </c>
      <c r="G990">
        <f>YEAR(electric_vehicle_sales_by_state[[#This Row],[date]])</f>
        <v>2022</v>
      </c>
      <c r="M990" s="34">
        <f t="shared" si="31"/>
        <v>85000</v>
      </c>
    </row>
    <row r="991" spans="1:13" x14ac:dyDescent="0.3">
      <c r="A991" s="1">
        <v>44866</v>
      </c>
      <c r="B991" t="s">
        <v>21</v>
      </c>
      <c r="C991" t="s">
        <v>7</v>
      </c>
      <c r="D991">
        <v>6</v>
      </c>
      <c r="E991">
        <v>6295</v>
      </c>
      <c r="F991" s="29">
        <f t="shared" si="30"/>
        <v>510000</v>
      </c>
      <c r="G991">
        <f>YEAR(electric_vehicle_sales_by_state[[#This Row],[date]])</f>
        <v>2022</v>
      </c>
      <c r="M991" s="34">
        <f t="shared" si="31"/>
        <v>85000</v>
      </c>
    </row>
    <row r="992" spans="1:13" x14ac:dyDescent="0.3">
      <c r="A992" s="1">
        <v>44866</v>
      </c>
      <c r="B992" t="s">
        <v>22</v>
      </c>
      <c r="C992" t="s">
        <v>7</v>
      </c>
      <c r="D992">
        <v>61</v>
      </c>
      <c r="E992">
        <v>2279</v>
      </c>
      <c r="F992" s="29">
        <f t="shared" si="30"/>
        <v>5185000</v>
      </c>
      <c r="G992">
        <f>YEAR(electric_vehicle_sales_by_state[[#This Row],[date]])</f>
        <v>2022</v>
      </c>
      <c r="M992" s="34">
        <f t="shared" si="31"/>
        <v>85000</v>
      </c>
    </row>
    <row r="993" spans="1:13" x14ac:dyDescent="0.3">
      <c r="A993" s="1">
        <v>44866</v>
      </c>
      <c r="B993" t="s">
        <v>11</v>
      </c>
      <c r="C993" t="s">
        <v>7</v>
      </c>
      <c r="D993">
        <v>33</v>
      </c>
      <c r="E993">
        <v>3846</v>
      </c>
      <c r="F993" s="29">
        <f t="shared" si="30"/>
        <v>2805000</v>
      </c>
      <c r="G993">
        <f>YEAR(electric_vehicle_sales_by_state[[#This Row],[date]])</f>
        <v>2022</v>
      </c>
      <c r="M993" s="34">
        <f t="shared" si="31"/>
        <v>85000</v>
      </c>
    </row>
    <row r="994" spans="1:13" x14ac:dyDescent="0.3">
      <c r="A994" s="1">
        <v>44866</v>
      </c>
      <c r="B994" t="s">
        <v>12</v>
      </c>
      <c r="C994" t="s">
        <v>7</v>
      </c>
      <c r="D994">
        <v>2</v>
      </c>
      <c r="E994">
        <v>455</v>
      </c>
      <c r="F994" s="29">
        <f t="shared" si="30"/>
        <v>170000</v>
      </c>
      <c r="G994">
        <f>YEAR(electric_vehicle_sales_by_state[[#This Row],[date]])</f>
        <v>2022</v>
      </c>
      <c r="M994" s="34">
        <f t="shared" si="31"/>
        <v>85000</v>
      </c>
    </row>
    <row r="995" spans="1:13" x14ac:dyDescent="0.3">
      <c r="A995" s="1">
        <v>44866</v>
      </c>
      <c r="B995" t="s">
        <v>23</v>
      </c>
      <c r="C995" t="s">
        <v>7</v>
      </c>
      <c r="D995">
        <v>483</v>
      </c>
      <c r="E995">
        <v>15949</v>
      </c>
      <c r="F995" s="29">
        <f t="shared" si="30"/>
        <v>41055000</v>
      </c>
      <c r="G995">
        <f>YEAR(electric_vehicle_sales_by_state[[#This Row],[date]])</f>
        <v>2022</v>
      </c>
      <c r="M995" s="34">
        <f t="shared" si="31"/>
        <v>85000</v>
      </c>
    </row>
    <row r="996" spans="1:13" x14ac:dyDescent="0.3">
      <c r="A996" s="1">
        <v>44866</v>
      </c>
      <c r="B996" t="s">
        <v>33</v>
      </c>
      <c r="C996" t="s">
        <v>7</v>
      </c>
      <c r="D996">
        <v>26</v>
      </c>
      <c r="E996">
        <v>1797</v>
      </c>
      <c r="F996" s="29">
        <f t="shared" si="30"/>
        <v>2210000</v>
      </c>
      <c r="G996">
        <f>YEAR(electric_vehicle_sales_by_state[[#This Row],[date]])</f>
        <v>2022</v>
      </c>
      <c r="M996" s="34">
        <f t="shared" si="31"/>
        <v>85000</v>
      </c>
    </row>
    <row r="997" spans="1:13" x14ac:dyDescent="0.3">
      <c r="A997" s="1">
        <v>44866</v>
      </c>
      <c r="B997" t="s">
        <v>34</v>
      </c>
      <c r="C997" t="s">
        <v>7</v>
      </c>
      <c r="D997">
        <v>374</v>
      </c>
      <c r="E997">
        <v>36212</v>
      </c>
      <c r="F997" s="29">
        <f t="shared" si="30"/>
        <v>31790000</v>
      </c>
      <c r="G997">
        <f>YEAR(electric_vehicle_sales_by_state[[#This Row],[date]])</f>
        <v>2022</v>
      </c>
      <c r="M997" s="34">
        <f t="shared" si="31"/>
        <v>85000</v>
      </c>
    </row>
    <row r="998" spans="1:13" x14ac:dyDescent="0.3">
      <c r="A998" s="1">
        <v>44866</v>
      </c>
      <c r="B998" t="s">
        <v>30</v>
      </c>
      <c r="C998" t="s">
        <v>7</v>
      </c>
      <c r="D998">
        <v>133</v>
      </c>
      <c r="E998">
        <v>21202</v>
      </c>
      <c r="F998" s="29">
        <f t="shared" si="30"/>
        <v>11305000</v>
      </c>
      <c r="G998">
        <f>YEAR(electric_vehicle_sales_by_state[[#This Row],[date]])</f>
        <v>2022</v>
      </c>
      <c r="M998" s="34">
        <f t="shared" si="31"/>
        <v>85000</v>
      </c>
    </row>
    <row r="999" spans="1:13" x14ac:dyDescent="0.3">
      <c r="A999" s="1">
        <v>44866</v>
      </c>
      <c r="B999" t="s">
        <v>28</v>
      </c>
      <c r="C999" t="s">
        <v>7</v>
      </c>
      <c r="D999">
        <v>2</v>
      </c>
      <c r="E999">
        <v>5135</v>
      </c>
      <c r="F999" s="29">
        <f t="shared" si="30"/>
        <v>170000</v>
      </c>
      <c r="G999">
        <f>YEAR(electric_vehicle_sales_by_state[[#This Row],[date]])</f>
        <v>2022</v>
      </c>
      <c r="M999" s="34">
        <f t="shared" si="31"/>
        <v>85000</v>
      </c>
    </row>
    <row r="1000" spans="1:13" x14ac:dyDescent="0.3">
      <c r="A1000" s="1">
        <v>44866</v>
      </c>
      <c r="B1000" t="s">
        <v>31</v>
      </c>
      <c r="C1000" t="s">
        <v>7</v>
      </c>
      <c r="D1000">
        <v>15</v>
      </c>
      <c r="E1000">
        <v>4657</v>
      </c>
      <c r="F1000" s="29">
        <f t="shared" si="30"/>
        <v>1275000</v>
      </c>
      <c r="G1000">
        <f>YEAR(electric_vehicle_sales_by_state[[#This Row],[date]])</f>
        <v>2022</v>
      </c>
      <c r="M1000" s="34">
        <f t="shared" si="31"/>
        <v>85000</v>
      </c>
    </row>
    <row r="1001" spans="1:13" x14ac:dyDescent="0.3">
      <c r="A1001" s="1">
        <v>44866</v>
      </c>
      <c r="B1001" t="s">
        <v>35</v>
      </c>
      <c r="C1001" t="s">
        <v>7</v>
      </c>
      <c r="D1001">
        <v>564</v>
      </c>
      <c r="E1001">
        <v>23618</v>
      </c>
      <c r="F1001" s="29">
        <f t="shared" si="30"/>
        <v>47940000</v>
      </c>
      <c r="G1001">
        <f>YEAR(electric_vehicle_sales_by_state[[#This Row],[date]])</f>
        <v>2022</v>
      </c>
      <c r="M1001" s="34">
        <f t="shared" si="31"/>
        <v>85000</v>
      </c>
    </row>
    <row r="1002" spans="1:13" x14ac:dyDescent="0.3">
      <c r="A1002" s="1">
        <v>44866</v>
      </c>
      <c r="B1002" t="s">
        <v>36</v>
      </c>
      <c r="C1002" t="s">
        <v>7</v>
      </c>
      <c r="D1002">
        <v>325</v>
      </c>
      <c r="E1002">
        <v>15267</v>
      </c>
      <c r="F1002" s="29">
        <f t="shared" si="30"/>
        <v>27625000</v>
      </c>
      <c r="G1002">
        <f>YEAR(electric_vehicle_sales_by_state[[#This Row],[date]])</f>
        <v>2022</v>
      </c>
      <c r="M1002" s="34">
        <f t="shared" si="31"/>
        <v>85000</v>
      </c>
    </row>
    <row r="1003" spans="1:13" x14ac:dyDescent="0.3">
      <c r="A1003" s="1">
        <v>44866</v>
      </c>
      <c r="B1003" t="s">
        <v>24</v>
      </c>
      <c r="C1003" t="s">
        <v>7</v>
      </c>
      <c r="D1003">
        <v>54</v>
      </c>
      <c r="E1003">
        <v>10575</v>
      </c>
      <c r="F1003" s="29">
        <f t="shared" si="30"/>
        <v>4590000</v>
      </c>
      <c r="G1003">
        <f>YEAR(electric_vehicle_sales_by_state[[#This Row],[date]])</f>
        <v>2022</v>
      </c>
      <c r="M1003" s="34">
        <f t="shared" si="31"/>
        <v>85000</v>
      </c>
    </row>
    <row r="1004" spans="1:13" x14ac:dyDescent="0.3">
      <c r="A1004" s="1">
        <v>44866</v>
      </c>
      <c r="B1004" t="s">
        <v>37</v>
      </c>
      <c r="C1004" t="s">
        <v>7</v>
      </c>
      <c r="D1004">
        <v>1144</v>
      </c>
      <c r="E1004">
        <v>35215</v>
      </c>
      <c r="F1004" s="29">
        <f t="shared" si="30"/>
        <v>97240000</v>
      </c>
      <c r="G1004">
        <f>YEAR(electric_vehicle_sales_by_state[[#This Row],[date]])</f>
        <v>2022</v>
      </c>
      <c r="M1004" s="34">
        <f t="shared" si="31"/>
        <v>85000</v>
      </c>
    </row>
    <row r="1005" spans="1:13" x14ac:dyDescent="0.3">
      <c r="A1005" s="1">
        <v>44866</v>
      </c>
      <c r="B1005" t="s">
        <v>25</v>
      </c>
      <c r="C1005" t="s">
        <v>7</v>
      </c>
      <c r="D1005">
        <v>53</v>
      </c>
      <c r="E1005">
        <v>5833</v>
      </c>
      <c r="F1005" s="29">
        <f t="shared" si="30"/>
        <v>4505000</v>
      </c>
      <c r="G1005">
        <f>YEAR(electric_vehicle_sales_by_state[[#This Row],[date]])</f>
        <v>2022</v>
      </c>
      <c r="M1005" s="34">
        <f t="shared" si="31"/>
        <v>85000</v>
      </c>
    </row>
    <row r="1006" spans="1:13" x14ac:dyDescent="0.3">
      <c r="A1006" s="1">
        <v>44866</v>
      </c>
      <c r="B1006" t="s">
        <v>19</v>
      </c>
      <c r="C1006" t="s">
        <v>7</v>
      </c>
      <c r="D1006">
        <v>9</v>
      </c>
      <c r="E1006">
        <v>782</v>
      </c>
      <c r="F1006" s="29">
        <f t="shared" si="30"/>
        <v>765000</v>
      </c>
      <c r="G1006">
        <f>YEAR(electric_vehicle_sales_by_state[[#This Row],[date]])</f>
        <v>2022</v>
      </c>
      <c r="M1006" s="34">
        <f t="shared" si="31"/>
        <v>85000</v>
      </c>
    </row>
    <row r="1007" spans="1:13" x14ac:dyDescent="0.3">
      <c r="A1007" s="1">
        <v>44866</v>
      </c>
      <c r="B1007" t="s">
        <v>38</v>
      </c>
      <c r="C1007" t="s">
        <v>7</v>
      </c>
      <c r="D1007">
        <v>113</v>
      </c>
      <c r="E1007">
        <v>15252</v>
      </c>
      <c r="F1007" s="29">
        <f t="shared" si="30"/>
        <v>9605000</v>
      </c>
      <c r="G1007">
        <f>YEAR(electric_vehicle_sales_by_state[[#This Row],[date]])</f>
        <v>2022</v>
      </c>
      <c r="M1007" s="34">
        <f t="shared" si="31"/>
        <v>85000</v>
      </c>
    </row>
    <row r="1008" spans="1:13" x14ac:dyDescent="0.3">
      <c r="A1008" s="1">
        <v>44866</v>
      </c>
      <c r="B1008" t="s">
        <v>39</v>
      </c>
      <c r="C1008" t="s">
        <v>7</v>
      </c>
      <c r="D1008">
        <v>311</v>
      </c>
      <c r="E1008">
        <v>20180</v>
      </c>
      <c r="F1008" s="29">
        <f t="shared" si="30"/>
        <v>26435000</v>
      </c>
      <c r="G1008">
        <f>YEAR(electric_vehicle_sales_by_state[[#This Row],[date]])</f>
        <v>2022</v>
      </c>
      <c r="M1008" s="34">
        <f t="shared" si="31"/>
        <v>85000</v>
      </c>
    </row>
    <row r="1009" spans="1:13" x14ac:dyDescent="0.3">
      <c r="A1009" s="1">
        <v>44866</v>
      </c>
      <c r="B1009" t="s">
        <v>40</v>
      </c>
      <c r="C1009" t="s">
        <v>7</v>
      </c>
      <c r="D1009">
        <v>11</v>
      </c>
      <c r="E1009">
        <v>31886</v>
      </c>
      <c r="F1009" s="29">
        <f t="shared" si="30"/>
        <v>935000</v>
      </c>
      <c r="G1009">
        <f>YEAR(electric_vehicle_sales_by_state[[#This Row],[date]])</f>
        <v>2022</v>
      </c>
      <c r="M1009" s="34">
        <f t="shared" si="31"/>
        <v>85000</v>
      </c>
    </row>
    <row r="1010" spans="1:13" x14ac:dyDescent="0.3">
      <c r="A1010" s="1">
        <v>44866</v>
      </c>
      <c r="B1010" t="s">
        <v>27</v>
      </c>
      <c r="C1010" t="s">
        <v>7</v>
      </c>
      <c r="D1010">
        <v>31</v>
      </c>
      <c r="E1010">
        <v>5199</v>
      </c>
      <c r="F1010" s="29">
        <f t="shared" si="30"/>
        <v>2635000</v>
      </c>
      <c r="G1010">
        <f>YEAR(electric_vehicle_sales_by_state[[#This Row],[date]])</f>
        <v>2022</v>
      </c>
      <c r="M1010" s="34">
        <f t="shared" si="31"/>
        <v>85000</v>
      </c>
    </row>
    <row r="1011" spans="1:13" x14ac:dyDescent="0.3">
      <c r="A1011" s="1">
        <v>44866</v>
      </c>
      <c r="B1011" t="s">
        <v>41</v>
      </c>
      <c r="C1011" t="s">
        <v>7</v>
      </c>
      <c r="D1011">
        <v>121</v>
      </c>
      <c r="E1011">
        <v>10465</v>
      </c>
      <c r="F1011" s="29">
        <f t="shared" si="30"/>
        <v>10285000</v>
      </c>
      <c r="G1011">
        <f>YEAR(electric_vehicle_sales_by_state[[#This Row],[date]])</f>
        <v>2022</v>
      </c>
      <c r="M1011" s="34">
        <f t="shared" si="31"/>
        <v>85000</v>
      </c>
    </row>
    <row r="1012" spans="1:13" x14ac:dyDescent="0.3">
      <c r="A1012" s="1">
        <v>44896</v>
      </c>
      <c r="B1012" t="s">
        <v>8</v>
      </c>
      <c r="C1012" t="s">
        <v>7</v>
      </c>
      <c r="D1012">
        <v>3</v>
      </c>
      <c r="E1012">
        <v>229</v>
      </c>
      <c r="F1012" s="29">
        <f t="shared" si="30"/>
        <v>255000</v>
      </c>
      <c r="G1012">
        <f>YEAR(electric_vehicle_sales_by_state[[#This Row],[date]])</f>
        <v>2022</v>
      </c>
      <c r="M1012" s="34">
        <f t="shared" si="31"/>
        <v>85000</v>
      </c>
    </row>
    <row r="1013" spans="1:13" x14ac:dyDescent="0.3">
      <c r="A1013" s="1">
        <v>44896</v>
      </c>
      <c r="B1013" t="s">
        <v>32</v>
      </c>
      <c r="C1013" t="s">
        <v>7</v>
      </c>
      <c r="D1013">
        <v>120</v>
      </c>
      <c r="E1013">
        <v>6769</v>
      </c>
      <c r="F1013" s="29">
        <f t="shared" si="30"/>
        <v>10200000</v>
      </c>
      <c r="G1013">
        <f>YEAR(electric_vehicle_sales_by_state[[#This Row],[date]])</f>
        <v>2022</v>
      </c>
      <c r="M1013" s="34">
        <f t="shared" si="31"/>
        <v>85000</v>
      </c>
    </row>
    <row r="1014" spans="1:13" x14ac:dyDescent="0.3">
      <c r="A1014" s="1">
        <v>44896</v>
      </c>
      <c r="B1014" t="s">
        <v>10</v>
      </c>
      <c r="C1014" t="s">
        <v>7</v>
      </c>
      <c r="D1014">
        <v>4</v>
      </c>
      <c r="E1014">
        <v>8441</v>
      </c>
      <c r="F1014" s="29">
        <f t="shared" si="30"/>
        <v>340000</v>
      </c>
      <c r="G1014">
        <f>YEAR(electric_vehicle_sales_by_state[[#This Row],[date]])</f>
        <v>2022</v>
      </c>
      <c r="M1014" s="34">
        <f t="shared" si="31"/>
        <v>85000</v>
      </c>
    </row>
    <row r="1015" spans="1:13" x14ac:dyDescent="0.3">
      <c r="A1015" s="1">
        <v>44896</v>
      </c>
      <c r="B1015" t="s">
        <v>21</v>
      </c>
      <c r="C1015" t="s">
        <v>7</v>
      </c>
      <c r="D1015">
        <v>5</v>
      </c>
      <c r="E1015">
        <v>4752</v>
      </c>
      <c r="F1015" s="29">
        <f t="shared" si="30"/>
        <v>425000</v>
      </c>
      <c r="G1015">
        <f>YEAR(electric_vehicle_sales_by_state[[#This Row],[date]])</f>
        <v>2022</v>
      </c>
      <c r="M1015" s="34">
        <f t="shared" si="31"/>
        <v>85000</v>
      </c>
    </row>
    <row r="1016" spans="1:13" x14ac:dyDescent="0.3">
      <c r="A1016" s="1">
        <v>44896</v>
      </c>
      <c r="B1016" t="s">
        <v>22</v>
      </c>
      <c r="C1016" t="s">
        <v>7</v>
      </c>
      <c r="D1016">
        <v>46</v>
      </c>
      <c r="E1016">
        <v>2261</v>
      </c>
      <c r="F1016" s="29">
        <f t="shared" si="30"/>
        <v>3910000</v>
      </c>
      <c r="G1016">
        <f>YEAR(electric_vehicle_sales_by_state[[#This Row],[date]])</f>
        <v>2022</v>
      </c>
      <c r="M1016" s="34">
        <f t="shared" si="31"/>
        <v>85000</v>
      </c>
    </row>
    <row r="1017" spans="1:13" x14ac:dyDescent="0.3">
      <c r="A1017" s="1">
        <v>44896</v>
      </c>
      <c r="B1017" t="s">
        <v>11</v>
      </c>
      <c r="C1017" t="s">
        <v>7</v>
      </c>
      <c r="D1017">
        <v>40</v>
      </c>
      <c r="E1017">
        <v>3887</v>
      </c>
      <c r="F1017" s="29">
        <f t="shared" si="30"/>
        <v>3400000</v>
      </c>
      <c r="G1017">
        <f>YEAR(electric_vehicle_sales_by_state[[#This Row],[date]])</f>
        <v>2022</v>
      </c>
      <c r="M1017" s="34">
        <f t="shared" si="31"/>
        <v>85000</v>
      </c>
    </row>
    <row r="1018" spans="1:13" x14ac:dyDescent="0.3">
      <c r="A1018" s="1">
        <v>44896</v>
      </c>
      <c r="B1018" t="s">
        <v>12</v>
      </c>
      <c r="C1018" t="s">
        <v>7</v>
      </c>
      <c r="D1018">
        <v>2</v>
      </c>
      <c r="E1018">
        <v>365</v>
      </c>
      <c r="F1018" s="29">
        <f t="shared" si="30"/>
        <v>170000</v>
      </c>
      <c r="G1018">
        <f>YEAR(electric_vehicle_sales_by_state[[#This Row],[date]])</f>
        <v>2022</v>
      </c>
      <c r="M1018" s="34">
        <f t="shared" si="31"/>
        <v>85000</v>
      </c>
    </row>
    <row r="1019" spans="1:13" x14ac:dyDescent="0.3">
      <c r="A1019" s="1">
        <v>44896</v>
      </c>
      <c r="B1019" t="s">
        <v>23</v>
      </c>
      <c r="C1019" t="s">
        <v>7</v>
      </c>
      <c r="D1019">
        <v>791</v>
      </c>
      <c r="E1019">
        <v>15492</v>
      </c>
      <c r="F1019" s="29">
        <f t="shared" si="30"/>
        <v>67235000</v>
      </c>
      <c r="G1019">
        <f>YEAR(electric_vehicle_sales_by_state[[#This Row],[date]])</f>
        <v>2022</v>
      </c>
      <c r="M1019" s="34">
        <f t="shared" si="31"/>
        <v>85000</v>
      </c>
    </row>
    <row r="1020" spans="1:13" x14ac:dyDescent="0.3">
      <c r="A1020" s="1">
        <v>44896</v>
      </c>
      <c r="B1020" t="s">
        <v>33</v>
      </c>
      <c r="C1020" t="s">
        <v>7</v>
      </c>
      <c r="D1020">
        <v>30</v>
      </c>
      <c r="E1020">
        <v>1744</v>
      </c>
      <c r="F1020" s="29">
        <f t="shared" si="30"/>
        <v>2550000</v>
      </c>
      <c r="G1020">
        <f>YEAR(electric_vehicle_sales_by_state[[#This Row],[date]])</f>
        <v>2022</v>
      </c>
      <c r="M1020" s="34">
        <f t="shared" si="31"/>
        <v>85000</v>
      </c>
    </row>
    <row r="1021" spans="1:13" x14ac:dyDescent="0.3">
      <c r="A1021" s="1">
        <v>44896</v>
      </c>
      <c r="B1021" t="s">
        <v>34</v>
      </c>
      <c r="C1021" t="s">
        <v>7</v>
      </c>
      <c r="D1021">
        <v>260</v>
      </c>
      <c r="E1021">
        <v>27614</v>
      </c>
      <c r="F1021" s="29">
        <f t="shared" si="30"/>
        <v>22100000</v>
      </c>
      <c r="G1021">
        <f>YEAR(electric_vehicle_sales_by_state[[#This Row],[date]])</f>
        <v>2022</v>
      </c>
      <c r="M1021" s="34">
        <f t="shared" si="31"/>
        <v>85000</v>
      </c>
    </row>
    <row r="1022" spans="1:13" x14ac:dyDescent="0.3">
      <c r="A1022" s="1">
        <v>44896</v>
      </c>
      <c r="B1022" t="s">
        <v>30</v>
      </c>
      <c r="C1022" t="s">
        <v>7</v>
      </c>
      <c r="D1022">
        <v>177</v>
      </c>
      <c r="E1022">
        <v>18223</v>
      </c>
      <c r="F1022" s="29">
        <f t="shared" si="30"/>
        <v>15045000</v>
      </c>
      <c r="G1022">
        <f>YEAR(electric_vehicle_sales_by_state[[#This Row],[date]])</f>
        <v>2022</v>
      </c>
      <c r="M1022" s="34">
        <f t="shared" si="31"/>
        <v>85000</v>
      </c>
    </row>
    <row r="1023" spans="1:13" x14ac:dyDescent="0.3">
      <c r="A1023" s="1">
        <v>44896</v>
      </c>
      <c r="B1023" t="s">
        <v>28</v>
      </c>
      <c r="C1023" t="s">
        <v>7</v>
      </c>
      <c r="D1023">
        <v>7</v>
      </c>
      <c r="E1023">
        <v>4026</v>
      </c>
      <c r="F1023" s="29">
        <f t="shared" si="30"/>
        <v>595000</v>
      </c>
      <c r="G1023">
        <f>YEAR(electric_vehicle_sales_by_state[[#This Row],[date]])</f>
        <v>2022</v>
      </c>
      <c r="M1023" s="34">
        <f t="shared" si="31"/>
        <v>85000</v>
      </c>
    </row>
    <row r="1024" spans="1:13" x14ac:dyDescent="0.3">
      <c r="A1024" s="1">
        <v>44896</v>
      </c>
      <c r="B1024" t="s">
        <v>13</v>
      </c>
      <c r="C1024" t="s">
        <v>7</v>
      </c>
      <c r="D1024">
        <v>4</v>
      </c>
      <c r="E1024">
        <v>5304</v>
      </c>
      <c r="F1024" s="29">
        <f t="shared" si="30"/>
        <v>340000</v>
      </c>
      <c r="G1024">
        <f>YEAR(electric_vehicle_sales_by_state[[#This Row],[date]])</f>
        <v>2022</v>
      </c>
      <c r="M1024" s="34">
        <f t="shared" si="31"/>
        <v>85000</v>
      </c>
    </row>
    <row r="1025" spans="1:13" x14ac:dyDescent="0.3">
      <c r="A1025" s="1">
        <v>44896</v>
      </c>
      <c r="B1025" t="s">
        <v>31</v>
      </c>
      <c r="C1025" t="s">
        <v>7</v>
      </c>
      <c r="D1025">
        <v>22</v>
      </c>
      <c r="E1025">
        <v>3979</v>
      </c>
      <c r="F1025" s="29">
        <f t="shared" si="30"/>
        <v>1870000</v>
      </c>
      <c r="G1025">
        <f>YEAR(electric_vehicle_sales_by_state[[#This Row],[date]])</f>
        <v>2022</v>
      </c>
      <c r="M1025" s="34">
        <f t="shared" si="31"/>
        <v>85000</v>
      </c>
    </row>
    <row r="1026" spans="1:13" x14ac:dyDescent="0.3">
      <c r="A1026" s="1">
        <v>44896</v>
      </c>
      <c r="B1026" t="s">
        <v>35</v>
      </c>
      <c r="C1026" t="s">
        <v>7</v>
      </c>
      <c r="D1026">
        <v>438</v>
      </c>
      <c r="E1026">
        <v>22142</v>
      </c>
      <c r="F1026" s="29">
        <f t="shared" ref="F1026:F1089" si="32">D1026*M1026</f>
        <v>37230000</v>
      </c>
      <c r="G1026">
        <f>YEAR(electric_vehicle_sales_by_state[[#This Row],[date]])</f>
        <v>2022</v>
      </c>
      <c r="M1026" s="34">
        <f t="shared" si="31"/>
        <v>85000</v>
      </c>
    </row>
    <row r="1027" spans="1:13" x14ac:dyDescent="0.3">
      <c r="A1027" s="1">
        <v>44896</v>
      </c>
      <c r="B1027" t="s">
        <v>36</v>
      </c>
      <c r="C1027" t="s">
        <v>7</v>
      </c>
      <c r="D1027">
        <v>298</v>
      </c>
      <c r="E1027">
        <v>16601</v>
      </c>
      <c r="F1027" s="29">
        <f t="shared" si="32"/>
        <v>25330000</v>
      </c>
      <c r="G1027">
        <f>YEAR(electric_vehicle_sales_by_state[[#This Row],[date]])</f>
        <v>2022</v>
      </c>
      <c r="M1027" s="34">
        <f t="shared" ref="M1027:M1090" si="33">IF(C1027 = "4-Wheelers",85000,1500000)</f>
        <v>85000</v>
      </c>
    </row>
    <row r="1028" spans="1:13" x14ac:dyDescent="0.3">
      <c r="A1028" s="1">
        <v>44896</v>
      </c>
      <c r="B1028" t="s">
        <v>24</v>
      </c>
      <c r="C1028" t="s">
        <v>7</v>
      </c>
      <c r="D1028">
        <v>35</v>
      </c>
      <c r="E1028">
        <v>11124</v>
      </c>
      <c r="F1028" s="29">
        <f t="shared" si="32"/>
        <v>2975000</v>
      </c>
      <c r="G1028">
        <f>YEAR(electric_vehicle_sales_by_state[[#This Row],[date]])</f>
        <v>2022</v>
      </c>
      <c r="M1028" s="34">
        <f t="shared" si="33"/>
        <v>85000</v>
      </c>
    </row>
    <row r="1029" spans="1:13" x14ac:dyDescent="0.3">
      <c r="A1029" s="1">
        <v>44896</v>
      </c>
      <c r="B1029" t="s">
        <v>37</v>
      </c>
      <c r="C1029" t="s">
        <v>7</v>
      </c>
      <c r="D1029">
        <v>887</v>
      </c>
      <c r="E1029">
        <v>32422</v>
      </c>
      <c r="F1029" s="29">
        <f t="shared" si="32"/>
        <v>75395000</v>
      </c>
      <c r="G1029">
        <f>YEAR(electric_vehicle_sales_by_state[[#This Row],[date]])</f>
        <v>2022</v>
      </c>
      <c r="M1029" s="34">
        <f t="shared" si="33"/>
        <v>85000</v>
      </c>
    </row>
    <row r="1030" spans="1:13" x14ac:dyDescent="0.3">
      <c r="A1030" s="1">
        <v>44896</v>
      </c>
      <c r="B1030" t="s">
        <v>25</v>
      </c>
      <c r="C1030" t="s">
        <v>7</v>
      </c>
      <c r="D1030">
        <v>42</v>
      </c>
      <c r="E1030">
        <v>6616</v>
      </c>
      <c r="F1030" s="29">
        <f t="shared" si="32"/>
        <v>3570000</v>
      </c>
      <c r="G1030">
        <f>YEAR(electric_vehicle_sales_by_state[[#This Row],[date]])</f>
        <v>2022</v>
      </c>
      <c r="M1030" s="34">
        <f t="shared" si="33"/>
        <v>85000</v>
      </c>
    </row>
    <row r="1031" spans="1:13" x14ac:dyDescent="0.3">
      <c r="A1031" s="1">
        <v>44896</v>
      </c>
      <c r="B1031" t="s">
        <v>19</v>
      </c>
      <c r="C1031" t="s">
        <v>7</v>
      </c>
      <c r="D1031">
        <v>4</v>
      </c>
      <c r="E1031">
        <v>690</v>
      </c>
      <c r="F1031" s="29">
        <f t="shared" si="32"/>
        <v>340000</v>
      </c>
      <c r="G1031">
        <f>YEAR(electric_vehicle_sales_by_state[[#This Row],[date]])</f>
        <v>2022</v>
      </c>
      <c r="M1031" s="34">
        <f t="shared" si="33"/>
        <v>85000</v>
      </c>
    </row>
    <row r="1032" spans="1:13" x14ac:dyDescent="0.3">
      <c r="A1032" s="1">
        <v>44896</v>
      </c>
      <c r="B1032" t="s">
        <v>38</v>
      </c>
      <c r="C1032" t="s">
        <v>7</v>
      </c>
      <c r="D1032">
        <v>110</v>
      </c>
      <c r="E1032">
        <v>12634</v>
      </c>
      <c r="F1032" s="29">
        <f t="shared" si="32"/>
        <v>9350000</v>
      </c>
      <c r="G1032">
        <f>YEAR(electric_vehicle_sales_by_state[[#This Row],[date]])</f>
        <v>2022</v>
      </c>
      <c r="M1032" s="34">
        <f t="shared" si="33"/>
        <v>85000</v>
      </c>
    </row>
    <row r="1033" spans="1:13" x14ac:dyDescent="0.3">
      <c r="A1033" s="1">
        <v>44896</v>
      </c>
      <c r="B1033" t="s">
        <v>39</v>
      </c>
      <c r="C1033" t="s">
        <v>7</v>
      </c>
      <c r="D1033">
        <v>406</v>
      </c>
      <c r="E1033">
        <v>20201</v>
      </c>
      <c r="F1033" s="29">
        <f t="shared" si="32"/>
        <v>34510000</v>
      </c>
      <c r="G1033">
        <f>YEAR(electric_vehicle_sales_by_state[[#This Row],[date]])</f>
        <v>2022</v>
      </c>
      <c r="M1033" s="34">
        <f t="shared" si="33"/>
        <v>85000</v>
      </c>
    </row>
    <row r="1034" spans="1:13" x14ac:dyDescent="0.3">
      <c r="A1034" s="1">
        <v>44896</v>
      </c>
      <c r="B1034" t="s">
        <v>40</v>
      </c>
      <c r="C1034" t="s">
        <v>7</v>
      </c>
      <c r="D1034">
        <v>13</v>
      </c>
      <c r="E1034">
        <v>27230</v>
      </c>
      <c r="F1034" s="29">
        <f t="shared" si="32"/>
        <v>1105000</v>
      </c>
      <c r="G1034">
        <f>YEAR(electric_vehicle_sales_by_state[[#This Row],[date]])</f>
        <v>2022</v>
      </c>
      <c r="M1034" s="34">
        <f t="shared" si="33"/>
        <v>85000</v>
      </c>
    </row>
    <row r="1035" spans="1:13" x14ac:dyDescent="0.3">
      <c r="A1035" s="1">
        <v>44896</v>
      </c>
      <c r="B1035" t="s">
        <v>27</v>
      </c>
      <c r="C1035" t="s">
        <v>7</v>
      </c>
      <c r="D1035">
        <v>24</v>
      </c>
      <c r="E1035">
        <v>3881</v>
      </c>
      <c r="F1035" s="29">
        <f t="shared" si="32"/>
        <v>2040000</v>
      </c>
      <c r="G1035">
        <f>YEAR(electric_vehicle_sales_by_state[[#This Row],[date]])</f>
        <v>2022</v>
      </c>
      <c r="M1035" s="34">
        <f t="shared" si="33"/>
        <v>85000</v>
      </c>
    </row>
    <row r="1036" spans="1:13" x14ac:dyDescent="0.3">
      <c r="A1036" s="1">
        <v>44896</v>
      </c>
      <c r="B1036" t="s">
        <v>41</v>
      </c>
      <c r="C1036" t="s">
        <v>7</v>
      </c>
      <c r="D1036">
        <v>65</v>
      </c>
      <c r="E1036">
        <v>8047</v>
      </c>
      <c r="F1036" s="29">
        <f t="shared" si="32"/>
        <v>5525000</v>
      </c>
      <c r="G1036">
        <f>YEAR(electric_vehicle_sales_by_state[[#This Row],[date]])</f>
        <v>2022</v>
      </c>
      <c r="M1036" s="34">
        <f t="shared" si="33"/>
        <v>85000</v>
      </c>
    </row>
    <row r="1037" spans="1:13" x14ac:dyDescent="0.3">
      <c r="A1037" s="1">
        <v>44927</v>
      </c>
      <c r="B1037" t="s">
        <v>32</v>
      </c>
      <c r="C1037" t="s">
        <v>7</v>
      </c>
      <c r="D1037">
        <v>121</v>
      </c>
      <c r="E1037">
        <v>10775</v>
      </c>
      <c r="F1037" s="29">
        <f t="shared" si="32"/>
        <v>10285000</v>
      </c>
      <c r="G1037">
        <f>YEAR(electric_vehicle_sales_by_state[[#This Row],[date]])</f>
        <v>2023</v>
      </c>
      <c r="M1037" s="34">
        <f t="shared" si="33"/>
        <v>85000</v>
      </c>
    </row>
    <row r="1038" spans="1:13" x14ac:dyDescent="0.3">
      <c r="A1038" s="1">
        <v>44927</v>
      </c>
      <c r="B1038" t="s">
        <v>10</v>
      </c>
      <c r="C1038" t="s">
        <v>7</v>
      </c>
      <c r="D1038">
        <v>5</v>
      </c>
      <c r="E1038">
        <v>7240</v>
      </c>
      <c r="F1038" s="29">
        <f t="shared" si="32"/>
        <v>425000</v>
      </c>
      <c r="G1038">
        <f>YEAR(electric_vehicle_sales_by_state[[#This Row],[date]])</f>
        <v>2023</v>
      </c>
      <c r="M1038" s="34">
        <f t="shared" si="33"/>
        <v>85000</v>
      </c>
    </row>
    <row r="1039" spans="1:13" x14ac:dyDescent="0.3">
      <c r="A1039" s="1">
        <v>44927</v>
      </c>
      <c r="B1039" t="s">
        <v>21</v>
      </c>
      <c r="C1039" t="s">
        <v>7</v>
      </c>
      <c r="D1039">
        <v>19</v>
      </c>
      <c r="E1039">
        <v>6600</v>
      </c>
      <c r="F1039" s="29">
        <f t="shared" si="32"/>
        <v>1615000</v>
      </c>
      <c r="G1039">
        <f>YEAR(electric_vehicle_sales_by_state[[#This Row],[date]])</f>
        <v>2023</v>
      </c>
      <c r="M1039" s="34">
        <f t="shared" si="33"/>
        <v>85000</v>
      </c>
    </row>
    <row r="1040" spans="1:13" x14ac:dyDescent="0.3">
      <c r="A1040" s="1">
        <v>44927</v>
      </c>
      <c r="B1040" t="s">
        <v>22</v>
      </c>
      <c r="C1040" t="s">
        <v>7</v>
      </c>
      <c r="D1040">
        <v>50</v>
      </c>
      <c r="E1040">
        <v>2500</v>
      </c>
      <c r="F1040" s="29">
        <f t="shared" si="32"/>
        <v>4250000</v>
      </c>
      <c r="G1040">
        <f>YEAR(electric_vehicle_sales_by_state[[#This Row],[date]])</f>
        <v>2023</v>
      </c>
      <c r="M1040" s="34">
        <f t="shared" si="33"/>
        <v>85000</v>
      </c>
    </row>
    <row r="1041" spans="1:13" x14ac:dyDescent="0.3">
      <c r="A1041" s="1">
        <v>44927</v>
      </c>
      <c r="B1041" t="s">
        <v>11</v>
      </c>
      <c r="C1041" t="s">
        <v>7</v>
      </c>
      <c r="D1041">
        <v>56</v>
      </c>
      <c r="E1041">
        <v>4880</v>
      </c>
      <c r="F1041" s="29">
        <f t="shared" si="32"/>
        <v>4760000</v>
      </c>
      <c r="G1041">
        <f>YEAR(electric_vehicle_sales_by_state[[#This Row],[date]])</f>
        <v>2023</v>
      </c>
      <c r="M1041" s="34">
        <f t="shared" si="33"/>
        <v>85000</v>
      </c>
    </row>
    <row r="1042" spans="1:13" x14ac:dyDescent="0.3">
      <c r="A1042" s="1">
        <v>44927</v>
      </c>
      <c r="B1042" t="s">
        <v>23</v>
      </c>
      <c r="C1042" t="s">
        <v>7</v>
      </c>
      <c r="D1042">
        <v>331</v>
      </c>
      <c r="E1042">
        <v>17993</v>
      </c>
      <c r="F1042" s="29">
        <f t="shared" si="32"/>
        <v>28135000</v>
      </c>
      <c r="G1042">
        <f>YEAR(electric_vehicle_sales_by_state[[#This Row],[date]])</f>
        <v>2023</v>
      </c>
      <c r="M1042" s="34">
        <f t="shared" si="33"/>
        <v>85000</v>
      </c>
    </row>
    <row r="1043" spans="1:13" x14ac:dyDescent="0.3">
      <c r="A1043" s="1">
        <v>44927</v>
      </c>
      <c r="B1043" t="s">
        <v>33</v>
      </c>
      <c r="C1043" t="s">
        <v>7</v>
      </c>
      <c r="D1043">
        <v>44</v>
      </c>
      <c r="E1043">
        <v>1888</v>
      </c>
      <c r="F1043" s="29">
        <f t="shared" si="32"/>
        <v>3740000</v>
      </c>
      <c r="G1043">
        <f>YEAR(electric_vehicle_sales_by_state[[#This Row],[date]])</f>
        <v>2023</v>
      </c>
      <c r="M1043" s="34">
        <f t="shared" si="33"/>
        <v>85000</v>
      </c>
    </row>
    <row r="1044" spans="1:13" x14ac:dyDescent="0.3">
      <c r="A1044" s="1">
        <v>44927</v>
      </c>
      <c r="B1044" t="s">
        <v>34</v>
      </c>
      <c r="C1044" t="s">
        <v>7</v>
      </c>
      <c r="D1044">
        <v>212</v>
      </c>
      <c r="E1044">
        <v>25859</v>
      </c>
      <c r="F1044" s="29">
        <f t="shared" si="32"/>
        <v>18020000</v>
      </c>
      <c r="G1044">
        <f>YEAR(electric_vehicle_sales_by_state[[#This Row],[date]])</f>
        <v>2023</v>
      </c>
      <c r="M1044" s="34">
        <f t="shared" si="33"/>
        <v>85000</v>
      </c>
    </row>
    <row r="1045" spans="1:13" x14ac:dyDescent="0.3">
      <c r="A1045" s="1">
        <v>44927</v>
      </c>
      <c r="B1045" t="s">
        <v>30</v>
      </c>
      <c r="C1045" t="s">
        <v>7</v>
      </c>
      <c r="D1045">
        <v>141</v>
      </c>
      <c r="E1045">
        <v>25164</v>
      </c>
      <c r="F1045" s="29">
        <f t="shared" si="32"/>
        <v>11985000</v>
      </c>
      <c r="G1045">
        <f>YEAR(electric_vehicle_sales_by_state[[#This Row],[date]])</f>
        <v>2023</v>
      </c>
      <c r="M1045" s="34">
        <f t="shared" si="33"/>
        <v>85000</v>
      </c>
    </row>
    <row r="1046" spans="1:13" x14ac:dyDescent="0.3">
      <c r="A1046" s="1">
        <v>44927</v>
      </c>
      <c r="B1046" t="s">
        <v>28</v>
      </c>
      <c r="C1046" t="s">
        <v>7</v>
      </c>
      <c r="D1046">
        <v>5</v>
      </c>
      <c r="E1046">
        <v>4192</v>
      </c>
      <c r="F1046" s="29">
        <f t="shared" si="32"/>
        <v>425000</v>
      </c>
      <c r="G1046">
        <f>YEAR(electric_vehicle_sales_by_state[[#This Row],[date]])</f>
        <v>2023</v>
      </c>
      <c r="M1046" s="34">
        <f t="shared" si="33"/>
        <v>85000</v>
      </c>
    </row>
    <row r="1047" spans="1:13" x14ac:dyDescent="0.3">
      <c r="A1047" s="1">
        <v>44927</v>
      </c>
      <c r="B1047" t="s">
        <v>13</v>
      </c>
      <c r="C1047" t="s">
        <v>7</v>
      </c>
      <c r="D1047">
        <v>4</v>
      </c>
      <c r="E1047">
        <v>4245</v>
      </c>
      <c r="F1047" s="29">
        <f t="shared" si="32"/>
        <v>340000</v>
      </c>
      <c r="G1047">
        <f>YEAR(electric_vehicle_sales_by_state[[#This Row],[date]])</f>
        <v>2023</v>
      </c>
      <c r="M1047" s="34">
        <f t="shared" si="33"/>
        <v>85000</v>
      </c>
    </row>
    <row r="1048" spans="1:13" x14ac:dyDescent="0.3">
      <c r="A1048" s="1">
        <v>44927</v>
      </c>
      <c r="B1048" t="s">
        <v>31</v>
      </c>
      <c r="C1048" t="s">
        <v>7</v>
      </c>
      <c r="D1048">
        <v>41</v>
      </c>
      <c r="E1048">
        <v>5016</v>
      </c>
      <c r="F1048" s="29">
        <f t="shared" si="32"/>
        <v>3485000</v>
      </c>
      <c r="G1048">
        <f>YEAR(electric_vehicle_sales_by_state[[#This Row],[date]])</f>
        <v>2023</v>
      </c>
      <c r="M1048" s="34">
        <f t="shared" si="33"/>
        <v>85000</v>
      </c>
    </row>
    <row r="1049" spans="1:13" x14ac:dyDescent="0.3">
      <c r="A1049" s="1">
        <v>44927</v>
      </c>
      <c r="B1049" t="s">
        <v>35</v>
      </c>
      <c r="C1049" t="s">
        <v>7</v>
      </c>
      <c r="D1049">
        <v>587</v>
      </c>
      <c r="E1049">
        <v>26011</v>
      </c>
      <c r="F1049" s="29">
        <f t="shared" si="32"/>
        <v>49895000</v>
      </c>
      <c r="G1049">
        <f>YEAR(electric_vehicle_sales_by_state[[#This Row],[date]])</f>
        <v>2023</v>
      </c>
      <c r="M1049" s="34">
        <f t="shared" si="33"/>
        <v>85000</v>
      </c>
    </row>
    <row r="1050" spans="1:13" x14ac:dyDescent="0.3">
      <c r="A1050" s="1">
        <v>44927</v>
      </c>
      <c r="B1050" t="s">
        <v>36</v>
      </c>
      <c r="C1050" t="s">
        <v>7</v>
      </c>
      <c r="D1050">
        <v>344</v>
      </c>
      <c r="E1050">
        <v>17267</v>
      </c>
      <c r="F1050" s="29">
        <f t="shared" si="32"/>
        <v>29240000</v>
      </c>
      <c r="G1050">
        <f>YEAR(electric_vehicle_sales_by_state[[#This Row],[date]])</f>
        <v>2023</v>
      </c>
      <c r="M1050" s="34">
        <f t="shared" si="33"/>
        <v>85000</v>
      </c>
    </row>
    <row r="1051" spans="1:13" x14ac:dyDescent="0.3">
      <c r="A1051" s="1">
        <v>44927</v>
      </c>
      <c r="B1051" t="s">
        <v>24</v>
      </c>
      <c r="C1051" t="s">
        <v>7</v>
      </c>
      <c r="D1051">
        <v>69</v>
      </c>
      <c r="E1051">
        <v>17945</v>
      </c>
      <c r="F1051" s="29">
        <f t="shared" si="32"/>
        <v>5865000</v>
      </c>
      <c r="G1051">
        <f>YEAR(electric_vehicle_sales_by_state[[#This Row],[date]])</f>
        <v>2023</v>
      </c>
      <c r="M1051" s="34">
        <f t="shared" si="33"/>
        <v>85000</v>
      </c>
    </row>
    <row r="1052" spans="1:13" x14ac:dyDescent="0.3">
      <c r="A1052" s="1">
        <v>44927</v>
      </c>
      <c r="B1052" t="s">
        <v>37</v>
      </c>
      <c r="C1052" t="s">
        <v>7</v>
      </c>
      <c r="D1052">
        <v>827</v>
      </c>
      <c r="E1052">
        <v>44349</v>
      </c>
      <c r="F1052" s="29">
        <f t="shared" si="32"/>
        <v>70295000</v>
      </c>
      <c r="G1052">
        <f>YEAR(electric_vehicle_sales_by_state[[#This Row],[date]])</f>
        <v>2023</v>
      </c>
      <c r="M1052" s="34">
        <f t="shared" si="33"/>
        <v>85000</v>
      </c>
    </row>
    <row r="1053" spans="1:13" x14ac:dyDescent="0.3">
      <c r="A1053" s="1">
        <v>44927</v>
      </c>
      <c r="B1053" t="s">
        <v>15</v>
      </c>
      <c r="C1053" t="s">
        <v>7</v>
      </c>
      <c r="D1053">
        <v>3</v>
      </c>
      <c r="E1053">
        <v>892</v>
      </c>
      <c r="F1053" s="29">
        <f t="shared" si="32"/>
        <v>255000</v>
      </c>
      <c r="G1053">
        <f>YEAR(electric_vehicle_sales_by_state[[#This Row],[date]])</f>
        <v>2023</v>
      </c>
      <c r="M1053" s="34">
        <f t="shared" si="33"/>
        <v>85000</v>
      </c>
    </row>
    <row r="1054" spans="1:13" x14ac:dyDescent="0.3">
      <c r="A1054" s="1">
        <v>44927</v>
      </c>
      <c r="B1054" t="s">
        <v>25</v>
      </c>
      <c r="C1054" t="s">
        <v>7</v>
      </c>
      <c r="D1054">
        <v>51</v>
      </c>
      <c r="E1054">
        <v>6278</v>
      </c>
      <c r="F1054" s="29">
        <f t="shared" si="32"/>
        <v>4335000</v>
      </c>
      <c r="G1054">
        <f>YEAR(electric_vehicle_sales_by_state[[#This Row],[date]])</f>
        <v>2023</v>
      </c>
      <c r="M1054" s="34">
        <f t="shared" si="33"/>
        <v>85000</v>
      </c>
    </row>
    <row r="1055" spans="1:13" x14ac:dyDescent="0.3">
      <c r="A1055" s="1">
        <v>44927</v>
      </c>
      <c r="B1055" t="s">
        <v>19</v>
      </c>
      <c r="C1055" t="s">
        <v>7</v>
      </c>
      <c r="D1055">
        <v>3</v>
      </c>
      <c r="E1055">
        <v>1004</v>
      </c>
      <c r="F1055" s="29">
        <f t="shared" si="32"/>
        <v>255000</v>
      </c>
      <c r="G1055">
        <f>YEAR(electric_vehicle_sales_by_state[[#This Row],[date]])</f>
        <v>2023</v>
      </c>
      <c r="M1055" s="34">
        <f t="shared" si="33"/>
        <v>85000</v>
      </c>
    </row>
    <row r="1056" spans="1:13" x14ac:dyDescent="0.3">
      <c r="A1056" s="1">
        <v>44927</v>
      </c>
      <c r="B1056" t="s">
        <v>38</v>
      </c>
      <c r="C1056" t="s">
        <v>7</v>
      </c>
      <c r="D1056">
        <v>155</v>
      </c>
      <c r="E1056">
        <v>18017</v>
      </c>
      <c r="F1056" s="29">
        <f t="shared" si="32"/>
        <v>13175000</v>
      </c>
      <c r="G1056">
        <f>YEAR(electric_vehicle_sales_by_state[[#This Row],[date]])</f>
        <v>2023</v>
      </c>
      <c r="M1056" s="34">
        <f t="shared" si="33"/>
        <v>85000</v>
      </c>
    </row>
    <row r="1057" spans="1:13" x14ac:dyDescent="0.3">
      <c r="A1057" s="1">
        <v>44927</v>
      </c>
      <c r="B1057" t="s">
        <v>39</v>
      </c>
      <c r="C1057" t="s">
        <v>7</v>
      </c>
      <c r="D1057">
        <v>202</v>
      </c>
      <c r="E1057">
        <v>24430</v>
      </c>
      <c r="F1057" s="29">
        <f t="shared" si="32"/>
        <v>17170000</v>
      </c>
      <c r="G1057">
        <f>YEAR(electric_vehicle_sales_by_state[[#This Row],[date]])</f>
        <v>2023</v>
      </c>
      <c r="M1057" s="34">
        <f t="shared" si="33"/>
        <v>85000</v>
      </c>
    </row>
    <row r="1058" spans="1:13" x14ac:dyDescent="0.3">
      <c r="A1058" s="1">
        <v>44927</v>
      </c>
      <c r="B1058" t="s">
        <v>40</v>
      </c>
      <c r="C1058" t="s">
        <v>7</v>
      </c>
      <c r="D1058">
        <v>26</v>
      </c>
      <c r="E1058">
        <v>41439</v>
      </c>
      <c r="F1058" s="29">
        <f t="shared" si="32"/>
        <v>2210000</v>
      </c>
      <c r="G1058">
        <f>YEAR(electric_vehicle_sales_by_state[[#This Row],[date]])</f>
        <v>2023</v>
      </c>
      <c r="M1058" s="34">
        <f t="shared" si="33"/>
        <v>85000</v>
      </c>
    </row>
    <row r="1059" spans="1:13" x14ac:dyDescent="0.3">
      <c r="A1059" s="1">
        <v>44927</v>
      </c>
      <c r="B1059" t="s">
        <v>27</v>
      </c>
      <c r="C1059" t="s">
        <v>7</v>
      </c>
      <c r="D1059">
        <v>16</v>
      </c>
      <c r="E1059">
        <v>5040</v>
      </c>
      <c r="F1059" s="29">
        <f t="shared" si="32"/>
        <v>1360000</v>
      </c>
      <c r="G1059">
        <f>YEAR(electric_vehicle_sales_by_state[[#This Row],[date]])</f>
        <v>2023</v>
      </c>
      <c r="M1059" s="34">
        <f t="shared" si="33"/>
        <v>85000</v>
      </c>
    </row>
    <row r="1060" spans="1:13" x14ac:dyDescent="0.3">
      <c r="A1060" s="1">
        <v>44927</v>
      </c>
      <c r="B1060" t="s">
        <v>41</v>
      </c>
      <c r="C1060" t="s">
        <v>7</v>
      </c>
      <c r="D1060">
        <v>124</v>
      </c>
      <c r="E1060">
        <v>9141</v>
      </c>
      <c r="F1060" s="29">
        <f t="shared" si="32"/>
        <v>10540000</v>
      </c>
      <c r="G1060">
        <f>YEAR(electric_vehicle_sales_by_state[[#This Row],[date]])</f>
        <v>2023</v>
      </c>
      <c r="M1060" s="34">
        <f t="shared" si="33"/>
        <v>85000</v>
      </c>
    </row>
    <row r="1061" spans="1:13" x14ac:dyDescent="0.3">
      <c r="A1061" s="1">
        <v>44958</v>
      </c>
      <c r="B1061" t="s">
        <v>32</v>
      </c>
      <c r="C1061" t="s">
        <v>7</v>
      </c>
      <c r="D1061">
        <v>116</v>
      </c>
      <c r="E1061">
        <v>6628</v>
      </c>
      <c r="F1061" s="29">
        <f t="shared" si="32"/>
        <v>9860000</v>
      </c>
      <c r="G1061">
        <f>YEAR(electric_vehicle_sales_by_state[[#This Row],[date]])</f>
        <v>2023</v>
      </c>
      <c r="M1061" s="34">
        <f t="shared" si="33"/>
        <v>85000</v>
      </c>
    </row>
    <row r="1062" spans="1:13" x14ac:dyDescent="0.3">
      <c r="A1062" s="1">
        <v>44958</v>
      </c>
      <c r="B1062" t="s">
        <v>10</v>
      </c>
      <c r="C1062" t="s">
        <v>7</v>
      </c>
      <c r="D1062">
        <v>13</v>
      </c>
      <c r="E1062">
        <v>7029</v>
      </c>
      <c r="F1062" s="29">
        <f t="shared" si="32"/>
        <v>1105000</v>
      </c>
      <c r="G1062">
        <f>YEAR(electric_vehicle_sales_by_state[[#This Row],[date]])</f>
        <v>2023</v>
      </c>
      <c r="M1062" s="34">
        <f t="shared" si="33"/>
        <v>85000</v>
      </c>
    </row>
    <row r="1063" spans="1:13" x14ac:dyDescent="0.3">
      <c r="A1063" s="1">
        <v>44958</v>
      </c>
      <c r="B1063" t="s">
        <v>21</v>
      </c>
      <c r="C1063" t="s">
        <v>7</v>
      </c>
      <c r="D1063">
        <v>46</v>
      </c>
      <c r="E1063">
        <v>6117</v>
      </c>
      <c r="F1063" s="29">
        <f t="shared" si="32"/>
        <v>3910000</v>
      </c>
      <c r="G1063">
        <f>YEAR(electric_vehicle_sales_by_state[[#This Row],[date]])</f>
        <v>2023</v>
      </c>
      <c r="M1063" s="34">
        <f t="shared" si="33"/>
        <v>85000</v>
      </c>
    </row>
    <row r="1064" spans="1:13" x14ac:dyDescent="0.3">
      <c r="A1064" s="1">
        <v>44958</v>
      </c>
      <c r="B1064" t="s">
        <v>22</v>
      </c>
      <c r="C1064" t="s">
        <v>7</v>
      </c>
      <c r="D1064">
        <v>59</v>
      </c>
      <c r="E1064">
        <v>2061</v>
      </c>
      <c r="F1064" s="29">
        <f t="shared" si="32"/>
        <v>5015000</v>
      </c>
      <c r="G1064">
        <f>YEAR(electric_vehicle_sales_by_state[[#This Row],[date]])</f>
        <v>2023</v>
      </c>
      <c r="M1064" s="34">
        <f t="shared" si="33"/>
        <v>85000</v>
      </c>
    </row>
    <row r="1065" spans="1:13" x14ac:dyDescent="0.3">
      <c r="A1065" s="1">
        <v>44958</v>
      </c>
      <c r="B1065" t="s">
        <v>11</v>
      </c>
      <c r="C1065" t="s">
        <v>7</v>
      </c>
      <c r="D1065">
        <v>73</v>
      </c>
      <c r="E1065">
        <v>4196</v>
      </c>
      <c r="F1065" s="29">
        <f t="shared" si="32"/>
        <v>6205000</v>
      </c>
      <c r="G1065">
        <f>YEAR(electric_vehicle_sales_by_state[[#This Row],[date]])</f>
        <v>2023</v>
      </c>
      <c r="M1065" s="34">
        <f t="shared" si="33"/>
        <v>85000</v>
      </c>
    </row>
    <row r="1066" spans="1:13" x14ac:dyDescent="0.3">
      <c r="A1066" s="1">
        <v>44958</v>
      </c>
      <c r="B1066" t="s">
        <v>12</v>
      </c>
      <c r="C1066" t="s">
        <v>7</v>
      </c>
      <c r="D1066">
        <v>3</v>
      </c>
      <c r="E1066">
        <v>411</v>
      </c>
      <c r="F1066" s="29">
        <f t="shared" si="32"/>
        <v>255000</v>
      </c>
      <c r="G1066">
        <f>YEAR(electric_vehicle_sales_by_state[[#This Row],[date]])</f>
        <v>2023</v>
      </c>
      <c r="M1066" s="34">
        <f t="shared" si="33"/>
        <v>85000</v>
      </c>
    </row>
    <row r="1067" spans="1:13" x14ac:dyDescent="0.3">
      <c r="A1067" s="1">
        <v>44958</v>
      </c>
      <c r="B1067" t="s">
        <v>23</v>
      </c>
      <c r="C1067" t="s">
        <v>7</v>
      </c>
      <c r="D1067">
        <v>510</v>
      </c>
      <c r="E1067">
        <v>14823</v>
      </c>
      <c r="F1067" s="29">
        <f t="shared" si="32"/>
        <v>43350000</v>
      </c>
      <c r="G1067">
        <f>YEAR(electric_vehicle_sales_by_state[[#This Row],[date]])</f>
        <v>2023</v>
      </c>
      <c r="M1067" s="34">
        <f t="shared" si="33"/>
        <v>85000</v>
      </c>
    </row>
    <row r="1068" spans="1:13" x14ac:dyDescent="0.3">
      <c r="A1068" s="1">
        <v>44958</v>
      </c>
      <c r="B1068" t="s">
        <v>33</v>
      </c>
      <c r="C1068" t="s">
        <v>7</v>
      </c>
      <c r="D1068">
        <v>83</v>
      </c>
      <c r="E1068">
        <v>1760</v>
      </c>
      <c r="F1068" s="29">
        <f t="shared" si="32"/>
        <v>7055000</v>
      </c>
      <c r="G1068">
        <f>YEAR(electric_vehicle_sales_by_state[[#This Row],[date]])</f>
        <v>2023</v>
      </c>
      <c r="M1068" s="34">
        <f t="shared" si="33"/>
        <v>85000</v>
      </c>
    </row>
    <row r="1069" spans="1:13" x14ac:dyDescent="0.3">
      <c r="A1069" s="1">
        <v>44958</v>
      </c>
      <c r="B1069" t="s">
        <v>34</v>
      </c>
      <c r="C1069" t="s">
        <v>7</v>
      </c>
      <c r="D1069">
        <v>271</v>
      </c>
      <c r="E1069">
        <v>28856</v>
      </c>
      <c r="F1069" s="29">
        <f t="shared" si="32"/>
        <v>23035000</v>
      </c>
      <c r="G1069">
        <f>YEAR(electric_vehicle_sales_by_state[[#This Row],[date]])</f>
        <v>2023</v>
      </c>
      <c r="M1069" s="34">
        <f t="shared" si="33"/>
        <v>85000</v>
      </c>
    </row>
    <row r="1070" spans="1:13" x14ac:dyDescent="0.3">
      <c r="A1070" s="1">
        <v>44958</v>
      </c>
      <c r="B1070" t="s">
        <v>30</v>
      </c>
      <c r="C1070" t="s">
        <v>7</v>
      </c>
      <c r="D1070">
        <v>175</v>
      </c>
      <c r="E1070">
        <v>19656</v>
      </c>
      <c r="F1070" s="29">
        <f t="shared" si="32"/>
        <v>14875000</v>
      </c>
      <c r="G1070">
        <f>YEAR(electric_vehicle_sales_by_state[[#This Row],[date]])</f>
        <v>2023</v>
      </c>
      <c r="M1070" s="34">
        <f t="shared" si="33"/>
        <v>85000</v>
      </c>
    </row>
    <row r="1071" spans="1:13" x14ac:dyDescent="0.3">
      <c r="A1071" s="1">
        <v>44958</v>
      </c>
      <c r="B1071" t="s">
        <v>28</v>
      </c>
      <c r="C1071" t="s">
        <v>7</v>
      </c>
      <c r="D1071">
        <v>21</v>
      </c>
      <c r="E1071">
        <v>3952</v>
      </c>
      <c r="F1071" s="29">
        <f t="shared" si="32"/>
        <v>1785000</v>
      </c>
      <c r="G1071">
        <f>YEAR(electric_vehicle_sales_by_state[[#This Row],[date]])</f>
        <v>2023</v>
      </c>
      <c r="M1071" s="34">
        <f t="shared" si="33"/>
        <v>85000</v>
      </c>
    </row>
    <row r="1072" spans="1:13" x14ac:dyDescent="0.3">
      <c r="A1072" s="1">
        <v>44958</v>
      </c>
      <c r="B1072" t="s">
        <v>13</v>
      </c>
      <c r="C1072" t="s">
        <v>7</v>
      </c>
      <c r="D1072">
        <v>8</v>
      </c>
      <c r="E1072">
        <v>4449</v>
      </c>
      <c r="F1072" s="29">
        <f t="shared" si="32"/>
        <v>680000</v>
      </c>
      <c r="G1072">
        <f>YEAR(electric_vehicle_sales_by_state[[#This Row],[date]])</f>
        <v>2023</v>
      </c>
      <c r="M1072" s="34">
        <f t="shared" si="33"/>
        <v>85000</v>
      </c>
    </row>
    <row r="1073" spans="1:13" x14ac:dyDescent="0.3">
      <c r="A1073" s="1">
        <v>44958</v>
      </c>
      <c r="B1073" t="s">
        <v>31</v>
      </c>
      <c r="C1073" t="s">
        <v>7</v>
      </c>
      <c r="D1073">
        <v>33</v>
      </c>
      <c r="E1073">
        <v>4234</v>
      </c>
      <c r="F1073" s="29">
        <f t="shared" si="32"/>
        <v>2805000</v>
      </c>
      <c r="G1073">
        <f>YEAR(electric_vehicle_sales_by_state[[#This Row],[date]])</f>
        <v>2023</v>
      </c>
      <c r="M1073" s="34">
        <f t="shared" si="33"/>
        <v>85000</v>
      </c>
    </row>
    <row r="1074" spans="1:13" x14ac:dyDescent="0.3">
      <c r="A1074" s="1">
        <v>44958</v>
      </c>
      <c r="B1074" t="s">
        <v>35</v>
      </c>
      <c r="C1074" t="s">
        <v>7</v>
      </c>
      <c r="D1074">
        <v>616</v>
      </c>
      <c r="E1074">
        <v>21837</v>
      </c>
      <c r="F1074" s="29">
        <f t="shared" si="32"/>
        <v>52360000</v>
      </c>
      <c r="G1074">
        <f>YEAR(electric_vehicle_sales_by_state[[#This Row],[date]])</f>
        <v>2023</v>
      </c>
      <c r="M1074" s="34">
        <f t="shared" si="33"/>
        <v>85000</v>
      </c>
    </row>
    <row r="1075" spans="1:13" x14ac:dyDescent="0.3">
      <c r="A1075" s="1">
        <v>44958</v>
      </c>
      <c r="B1075" t="s">
        <v>36</v>
      </c>
      <c r="C1075" t="s">
        <v>7</v>
      </c>
      <c r="D1075">
        <v>662</v>
      </c>
      <c r="E1075">
        <v>14603</v>
      </c>
      <c r="F1075" s="29">
        <f t="shared" si="32"/>
        <v>56270000</v>
      </c>
      <c r="G1075">
        <f>YEAR(electric_vehicle_sales_by_state[[#This Row],[date]])</f>
        <v>2023</v>
      </c>
      <c r="M1075" s="34">
        <f t="shared" si="33"/>
        <v>85000</v>
      </c>
    </row>
    <row r="1076" spans="1:13" x14ac:dyDescent="0.3">
      <c r="A1076" s="1">
        <v>44958</v>
      </c>
      <c r="B1076" t="s">
        <v>24</v>
      </c>
      <c r="C1076" t="s">
        <v>7</v>
      </c>
      <c r="D1076">
        <v>144</v>
      </c>
      <c r="E1076">
        <v>17295</v>
      </c>
      <c r="F1076" s="29">
        <f t="shared" si="32"/>
        <v>12240000</v>
      </c>
      <c r="G1076">
        <f>YEAR(electric_vehicle_sales_by_state[[#This Row],[date]])</f>
        <v>2023</v>
      </c>
      <c r="M1076" s="34">
        <f t="shared" si="33"/>
        <v>85000</v>
      </c>
    </row>
    <row r="1077" spans="1:13" x14ac:dyDescent="0.3">
      <c r="A1077" s="1">
        <v>44958</v>
      </c>
      <c r="B1077" t="s">
        <v>37</v>
      </c>
      <c r="C1077" t="s">
        <v>7</v>
      </c>
      <c r="D1077">
        <v>1012</v>
      </c>
      <c r="E1077">
        <v>30727</v>
      </c>
      <c r="F1077" s="29">
        <f t="shared" si="32"/>
        <v>86020000</v>
      </c>
      <c r="G1077">
        <f>YEAR(electric_vehicle_sales_by_state[[#This Row],[date]])</f>
        <v>2023</v>
      </c>
      <c r="M1077" s="34">
        <f t="shared" si="33"/>
        <v>85000</v>
      </c>
    </row>
    <row r="1078" spans="1:13" x14ac:dyDescent="0.3">
      <c r="A1078" s="1">
        <v>44958</v>
      </c>
      <c r="B1078" t="s">
        <v>15</v>
      </c>
      <c r="C1078" t="s">
        <v>7</v>
      </c>
      <c r="D1078">
        <v>5</v>
      </c>
      <c r="E1078">
        <v>756</v>
      </c>
      <c r="F1078" s="29">
        <f t="shared" si="32"/>
        <v>425000</v>
      </c>
      <c r="G1078">
        <f>YEAR(electric_vehicle_sales_by_state[[#This Row],[date]])</f>
        <v>2023</v>
      </c>
      <c r="M1078" s="34">
        <f t="shared" si="33"/>
        <v>85000</v>
      </c>
    </row>
    <row r="1079" spans="1:13" x14ac:dyDescent="0.3">
      <c r="A1079" s="1">
        <v>44958</v>
      </c>
      <c r="B1079" t="s">
        <v>25</v>
      </c>
      <c r="C1079" t="s">
        <v>7</v>
      </c>
      <c r="D1079">
        <v>60</v>
      </c>
      <c r="E1079">
        <v>5397</v>
      </c>
      <c r="F1079" s="29">
        <f t="shared" si="32"/>
        <v>5100000</v>
      </c>
      <c r="G1079">
        <f>YEAR(electric_vehicle_sales_by_state[[#This Row],[date]])</f>
        <v>2023</v>
      </c>
      <c r="M1079" s="34">
        <f t="shared" si="33"/>
        <v>85000</v>
      </c>
    </row>
    <row r="1080" spans="1:13" x14ac:dyDescent="0.3">
      <c r="A1080" s="1">
        <v>44958</v>
      </c>
      <c r="B1080" t="s">
        <v>19</v>
      </c>
      <c r="C1080" t="s">
        <v>7</v>
      </c>
      <c r="D1080">
        <v>3</v>
      </c>
      <c r="E1080">
        <v>703</v>
      </c>
      <c r="F1080" s="29">
        <f t="shared" si="32"/>
        <v>255000</v>
      </c>
      <c r="G1080">
        <f>YEAR(electric_vehicle_sales_by_state[[#This Row],[date]])</f>
        <v>2023</v>
      </c>
      <c r="M1080" s="34">
        <f t="shared" si="33"/>
        <v>85000</v>
      </c>
    </row>
    <row r="1081" spans="1:13" x14ac:dyDescent="0.3">
      <c r="A1081" s="1">
        <v>44958</v>
      </c>
      <c r="B1081" t="s">
        <v>26</v>
      </c>
      <c r="C1081" t="s">
        <v>7</v>
      </c>
      <c r="D1081">
        <v>18</v>
      </c>
      <c r="E1081">
        <v>11765</v>
      </c>
      <c r="F1081" s="29">
        <f t="shared" si="32"/>
        <v>1530000</v>
      </c>
      <c r="G1081">
        <f>YEAR(electric_vehicle_sales_by_state[[#This Row],[date]])</f>
        <v>2023</v>
      </c>
      <c r="M1081" s="34">
        <f t="shared" si="33"/>
        <v>85000</v>
      </c>
    </row>
    <row r="1082" spans="1:13" x14ac:dyDescent="0.3">
      <c r="A1082" s="1">
        <v>44958</v>
      </c>
      <c r="B1082" t="s">
        <v>38</v>
      </c>
      <c r="C1082" t="s">
        <v>7</v>
      </c>
      <c r="D1082">
        <v>293</v>
      </c>
      <c r="E1082">
        <v>15819</v>
      </c>
      <c r="F1082" s="29">
        <f t="shared" si="32"/>
        <v>24905000</v>
      </c>
      <c r="G1082">
        <f>YEAR(electric_vehicle_sales_by_state[[#This Row],[date]])</f>
        <v>2023</v>
      </c>
      <c r="M1082" s="34">
        <f t="shared" si="33"/>
        <v>85000</v>
      </c>
    </row>
    <row r="1083" spans="1:13" x14ac:dyDescent="0.3">
      <c r="A1083" s="1">
        <v>44958</v>
      </c>
      <c r="B1083" t="s">
        <v>39</v>
      </c>
      <c r="C1083" t="s">
        <v>7</v>
      </c>
      <c r="D1083">
        <v>307</v>
      </c>
      <c r="E1083">
        <v>18758</v>
      </c>
      <c r="F1083" s="29">
        <f t="shared" si="32"/>
        <v>26095000</v>
      </c>
      <c r="G1083">
        <f>YEAR(electric_vehicle_sales_by_state[[#This Row],[date]])</f>
        <v>2023</v>
      </c>
      <c r="M1083" s="34">
        <f t="shared" si="33"/>
        <v>85000</v>
      </c>
    </row>
    <row r="1084" spans="1:13" x14ac:dyDescent="0.3">
      <c r="A1084" s="1">
        <v>44958</v>
      </c>
      <c r="B1084" t="s">
        <v>40</v>
      </c>
      <c r="C1084" t="s">
        <v>7</v>
      </c>
      <c r="D1084">
        <v>60</v>
      </c>
      <c r="E1084">
        <v>32464</v>
      </c>
      <c r="F1084" s="29">
        <f t="shared" si="32"/>
        <v>5100000</v>
      </c>
      <c r="G1084">
        <f>YEAR(electric_vehicle_sales_by_state[[#This Row],[date]])</f>
        <v>2023</v>
      </c>
      <c r="M1084" s="34">
        <f t="shared" si="33"/>
        <v>85000</v>
      </c>
    </row>
    <row r="1085" spans="1:13" x14ac:dyDescent="0.3">
      <c r="A1085" s="1">
        <v>44958</v>
      </c>
      <c r="B1085" t="s">
        <v>27</v>
      </c>
      <c r="C1085" t="s">
        <v>7</v>
      </c>
      <c r="D1085">
        <v>23</v>
      </c>
      <c r="E1085">
        <v>3985</v>
      </c>
      <c r="F1085" s="29">
        <f t="shared" si="32"/>
        <v>1955000</v>
      </c>
      <c r="G1085">
        <f>YEAR(electric_vehicle_sales_by_state[[#This Row],[date]])</f>
        <v>2023</v>
      </c>
      <c r="M1085" s="34">
        <f t="shared" si="33"/>
        <v>85000</v>
      </c>
    </row>
    <row r="1086" spans="1:13" x14ac:dyDescent="0.3">
      <c r="A1086" s="1">
        <v>44958</v>
      </c>
      <c r="B1086" t="s">
        <v>41</v>
      </c>
      <c r="C1086" t="s">
        <v>7</v>
      </c>
      <c r="D1086">
        <v>142</v>
      </c>
      <c r="E1086">
        <v>8054</v>
      </c>
      <c r="F1086" s="29">
        <f t="shared" si="32"/>
        <v>12070000</v>
      </c>
      <c r="G1086">
        <f>YEAR(electric_vehicle_sales_by_state[[#This Row],[date]])</f>
        <v>2023</v>
      </c>
      <c r="M1086" s="34">
        <f t="shared" si="33"/>
        <v>85000</v>
      </c>
    </row>
    <row r="1087" spans="1:13" x14ac:dyDescent="0.3">
      <c r="A1087" s="1">
        <v>44986</v>
      </c>
      <c r="B1087" t="s">
        <v>32</v>
      </c>
      <c r="C1087" t="s">
        <v>7</v>
      </c>
      <c r="D1087">
        <v>173</v>
      </c>
      <c r="E1087">
        <v>7764</v>
      </c>
      <c r="F1087" s="29">
        <f t="shared" si="32"/>
        <v>14705000</v>
      </c>
      <c r="G1087">
        <f>YEAR(electric_vehicle_sales_by_state[[#This Row],[date]])</f>
        <v>2023</v>
      </c>
      <c r="M1087" s="34">
        <f t="shared" si="33"/>
        <v>85000</v>
      </c>
    </row>
    <row r="1088" spans="1:13" x14ac:dyDescent="0.3">
      <c r="A1088" s="1">
        <v>44986</v>
      </c>
      <c r="B1088" t="s">
        <v>10</v>
      </c>
      <c r="C1088" t="s">
        <v>7</v>
      </c>
      <c r="D1088">
        <v>20</v>
      </c>
      <c r="E1088">
        <v>8324</v>
      </c>
      <c r="F1088" s="29">
        <f t="shared" si="32"/>
        <v>1700000</v>
      </c>
      <c r="G1088">
        <f>YEAR(electric_vehicle_sales_by_state[[#This Row],[date]])</f>
        <v>2023</v>
      </c>
      <c r="M1088" s="34">
        <f t="shared" si="33"/>
        <v>85000</v>
      </c>
    </row>
    <row r="1089" spans="1:13" x14ac:dyDescent="0.3">
      <c r="A1089" s="1">
        <v>44986</v>
      </c>
      <c r="B1089" t="s">
        <v>21</v>
      </c>
      <c r="C1089" t="s">
        <v>7</v>
      </c>
      <c r="D1089">
        <v>47</v>
      </c>
      <c r="E1089">
        <v>6322</v>
      </c>
      <c r="F1089" s="29">
        <f t="shared" si="32"/>
        <v>3995000</v>
      </c>
      <c r="G1089">
        <f>YEAR(electric_vehicle_sales_by_state[[#This Row],[date]])</f>
        <v>2023</v>
      </c>
      <c r="M1089" s="34">
        <f t="shared" si="33"/>
        <v>85000</v>
      </c>
    </row>
    <row r="1090" spans="1:13" x14ac:dyDescent="0.3">
      <c r="A1090" s="1">
        <v>44986</v>
      </c>
      <c r="B1090" t="s">
        <v>22</v>
      </c>
      <c r="C1090" t="s">
        <v>7</v>
      </c>
      <c r="D1090">
        <v>131</v>
      </c>
      <c r="E1090">
        <v>2589</v>
      </c>
      <c r="F1090" s="29">
        <f t="shared" ref="F1090:F1153" si="34">D1090*M1090</f>
        <v>11135000</v>
      </c>
      <c r="G1090">
        <f>YEAR(electric_vehicle_sales_by_state[[#This Row],[date]])</f>
        <v>2023</v>
      </c>
      <c r="M1090" s="34">
        <f t="shared" si="33"/>
        <v>85000</v>
      </c>
    </row>
    <row r="1091" spans="1:13" x14ac:dyDescent="0.3">
      <c r="A1091" s="1">
        <v>44986</v>
      </c>
      <c r="B1091" t="s">
        <v>11</v>
      </c>
      <c r="C1091" t="s">
        <v>7</v>
      </c>
      <c r="D1091">
        <v>95</v>
      </c>
      <c r="E1091">
        <v>5119</v>
      </c>
      <c r="F1091" s="29">
        <f t="shared" si="34"/>
        <v>8075000</v>
      </c>
      <c r="G1091">
        <f>YEAR(electric_vehicle_sales_by_state[[#This Row],[date]])</f>
        <v>2023</v>
      </c>
      <c r="M1091" s="34">
        <f t="shared" ref="M1091:M1154" si="35">IF(C1091 = "4-Wheelers",85000,1500000)</f>
        <v>85000</v>
      </c>
    </row>
    <row r="1092" spans="1:13" x14ac:dyDescent="0.3">
      <c r="A1092" s="1">
        <v>44986</v>
      </c>
      <c r="B1092" t="s">
        <v>12</v>
      </c>
      <c r="C1092" t="s">
        <v>7</v>
      </c>
      <c r="D1092">
        <v>2</v>
      </c>
      <c r="E1092">
        <v>485</v>
      </c>
      <c r="F1092" s="29">
        <f t="shared" si="34"/>
        <v>170000</v>
      </c>
      <c r="G1092">
        <f>YEAR(electric_vehicle_sales_by_state[[#This Row],[date]])</f>
        <v>2023</v>
      </c>
      <c r="M1092" s="34">
        <f t="shared" si="35"/>
        <v>85000</v>
      </c>
    </row>
    <row r="1093" spans="1:13" x14ac:dyDescent="0.3">
      <c r="A1093" s="1">
        <v>44986</v>
      </c>
      <c r="B1093" t="s">
        <v>23</v>
      </c>
      <c r="C1093" t="s">
        <v>7</v>
      </c>
      <c r="D1093">
        <v>1544</v>
      </c>
      <c r="E1093">
        <v>18638</v>
      </c>
      <c r="F1093" s="29">
        <f t="shared" si="34"/>
        <v>131240000</v>
      </c>
      <c r="G1093">
        <f>YEAR(electric_vehicle_sales_by_state[[#This Row],[date]])</f>
        <v>2023</v>
      </c>
      <c r="M1093" s="34">
        <f t="shared" si="35"/>
        <v>85000</v>
      </c>
    </row>
    <row r="1094" spans="1:13" x14ac:dyDescent="0.3">
      <c r="A1094" s="1">
        <v>44986</v>
      </c>
      <c r="B1094" t="s">
        <v>33</v>
      </c>
      <c r="C1094" t="s">
        <v>7</v>
      </c>
      <c r="D1094">
        <v>112</v>
      </c>
      <c r="E1094">
        <v>2439</v>
      </c>
      <c r="F1094" s="29">
        <f t="shared" si="34"/>
        <v>9520000</v>
      </c>
      <c r="G1094">
        <f>YEAR(electric_vehicle_sales_by_state[[#This Row],[date]])</f>
        <v>2023</v>
      </c>
      <c r="M1094" s="34">
        <f t="shared" si="35"/>
        <v>85000</v>
      </c>
    </row>
    <row r="1095" spans="1:13" x14ac:dyDescent="0.3">
      <c r="A1095" s="1">
        <v>44986</v>
      </c>
      <c r="B1095" t="s">
        <v>34</v>
      </c>
      <c r="C1095" t="s">
        <v>7</v>
      </c>
      <c r="D1095">
        <v>498</v>
      </c>
      <c r="E1095">
        <v>26082</v>
      </c>
      <c r="F1095" s="29">
        <f t="shared" si="34"/>
        <v>42330000</v>
      </c>
      <c r="G1095">
        <f>YEAR(electric_vehicle_sales_by_state[[#This Row],[date]])</f>
        <v>2023</v>
      </c>
      <c r="M1095" s="34">
        <f t="shared" si="35"/>
        <v>85000</v>
      </c>
    </row>
    <row r="1096" spans="1:13" x14ac:dyDescent="0.3">
      <c r="A1096" s="1">
        <v>44986</v>
      </c>
      <c r="B1096" t="s">
        <v>30</v>
      </c>
      <c r="C1096" t="s">
        <v>7</v>
      </c>
      <c r="D1096">
        <v>477</v>
      </c>
      <c r="E1096">
        <v>21547</v>
      </c>
      <c r="F1096" s="29">
        <f t="shared" si="34"/>
        <v>40545000</v>
      </c>
      <c r="G1096">
        <f>YEAR(electric_vehicle_sales_by_state[[#This Row],[date]])</f>
        <v>2023</v>
      </c>
      <c r="M1096" s="34">
        <f t="shared" si="35"/>
        <v>85000</v>
      </c>
    </row>
    <row r="1097" spans="1:13" x14ac:dyDescent="0.3">
      <c r="A1097" s="1">
        <v>44986</v>
      </c>
      <c r="B1097" t="s">
        <v>28</v>
      </c>
      <c r="C1097" t="s">
        <v>7</v>
      </c>
      <c r="D1097">
        <v>7</v>
      </c>
      <c r="E1097">
        <v>3574</v>
      </c>
      <c r="F1097" s="29">
        <f t="shared" si="34"/>
        <v>595000</v>
      </c>
      <c r="G1097">
        <f>YEAR(electric_vehicle_sales_by_state[[#This Row],[date]])</f>
        <v>2023</v>
      </c>
      <c r="M1097" s="34">
        <f t="shared" si="35"/>
        <v>85000</v>
      </c>
    </row>
    <row r="1098" spans="1:13" x14ac:dyDescent="0.3">
      <c r="A1098" s="1">
        <v>44986</v>
      </c>
      <c r="B1098" t="s">
        <v>13</v>
      </c>
      <c r="C1098" t="s">
        <v>7</v>
      </c>
      <c r="D1098">
        <v>17</v>
      </c>
      <c r="E1098">
        <v>5388</v>
      </c>
      <c r="F1098" s="29">
        <f t="shared" si="34"/>
        <v>1445000</v>
      </c>
      <c r="G1098">
        <f>YEAR(electric_vehicle_sales_by_state[[#This Row],[date]])</f>
        <v>2023</v>
      </c>
      <c r="M1098" s="34">
        <f t="shared" si="35"/>
        <v>85000</v>
      </c>
    </row>
    <row r="1099" spans="1:13" x14ac:dyDescent="0.3">
      <c r="A1099" s="1">
        <v>44986</v>
      </c>
      <c r="B1099" t="s">
        <v>31</v>
      </c>
      <c r="C1099" t="s">
        <v>7</v>
      </c>
      <c r="D1099">
        <v>52</v>
      </c>
      <c r="E1099">
        <v>4670</v>
      </c>
      <c r="F1099" s="29">
        <f t="shared" si="34"/>
        <v>4420000</v>
      </c>
      <c r="G1099">
        <f>YEAR(electric_vehicle_sales_by_state[[#This Row],[date]])</f>
        <v>2023</v>
      </c>
      <c r="M1099" s="34">
        <f t="shared" si="35"/>
        <v>85000</v>
      </c>
    </row>
    <row r="1100" spans="1:13" x14ac:dyDescent="0.3">
      <c r="A1100" s="1">
        <v>44986</v>
      </c>
      <c r="B1100" t="s">
        <v>35</v>
      </c>
      <c r="C1100" t="s">
        <v>7</v>
      </c>
      <c r="D1100">
        <v>1062</v>
      </c>
      <c r="E1100">
        <v>28169</v>
      </c>
      <c r="F1100" s="29">
        <f t="shared" si="34"/>
        <v>90270000</v>
      </c>
      <c r="G1100">
        <f>YEAR(electric_vehicle_sales_by_state[[#This Row],[date]])</f>
        <v>2023</v>
      </c>
      <c r="M1100" s="34">
        <f t="shared" si="35"/>
        <v>85000</v>
      </c>
    </row>
    <row r="1101" spans="1:13" x14ac:dyDescent="0.3">
      <c r="A1101" s="1">
        <v>44986</v>
      </c>
      <c r="B1101" t="s">
        <v>36</v>
      </c>
      <c r="C1101" t="s">
        <v>7</v>
      </c>
      <c r="D1101">
        <v>1107</v>
      </c>
      <c r="E1101">
        <v>24727</v>
      </c>
      <c r="F1101" s="29">
        <f t="shared" si="34"/>
        <v>94095000</v>
      </c>
      <c r="G1101">
        <f>YEAR(electric_vehicle_sales_by_state[[#This Row],[date]])</f>
        <v>2023</v>
      </c>
      <c r="M1101" s="34">
        <f t="shared" si="35"/>
        <v>85000</v>
      </c>
    </row>
    <row r="1102" spans="1:13" x14ac:dyDescent="0.3">
      <c r="A1102" s="1">
        <v>44986</v>
      </c>
      <c r="B1102" t="s">
        <v>24</v>
      </c>
      <c r="C1102" t="s">
        <v>7</v>
      </c>
      <c r="D1102">
        <v>159</v>
      </c>
      <c r="E1102">
        <v>14745</v>
      </c>
      <c r="F1102" s="29">
        <f t="shared" si="34"/>
        <v>13515000</v>
      </c>
      <c r="G1102">
        <f>YEAR(electric_vehicle_sales_by_state[[#This Row],[date]])</f>
        <v>2023</v>
      </c>
      <c r="M1102" s="34">
        <f t="shared" si="35"/>
        <v>85000</v>
      </c>
    </row>
    <row r="1103" spans="1:13" x14ac:dyDescent="0.3">
      <c r="A1103" s="1">
        <v>44986</v>
      </c>
      <c r="B1103" t="s">
        <v>37</v>
      </c>
      <c r="C1103" t="s">
        <v>7</v>
      </c>
      <c r="D1103">
        <v>1389</v>
      </c>
      <c r="E1103">
        <v>42854</v>
      </c>
      <c r="F1103" s="29">
        <f t="shared" si="34"/>
        <v>118065000</v>
      </c>
      <c r="G1103">
        <f>YEAR(electric_vehicle_sales_by_state[[#This Row],[date]])</f>
        <v>2023</v>
      </c>
      <c r="M1103" s="34">
        <f t="shared" si="35"/>
        <v>85000</v>
      </c>
    </row>
    <row r="1104" spans="1:13" x14ac:dyDescent="0.3">
      <c r="A1104" s="1">
        <v>44986</v>
      </c>
      <c r="B1104" t="s">
        <v>25</v>
      </c>
      <c r="C1104" t="s">
        <v>7</v>
      </c>
      <c r="D1104">
        <v>74</v>
      </c>
      <c r="E1104">
        <v>6358</v>
      </c>
      <c r="F1104" s="29">
        <f t="shared" si="34"/>
        <v>6290000</v>
      </c>
      <c r="G1104">
        <f>YEAR(electric_vehicle_sales_by_state[[#This Row],[date]])</f>
        <v>2023</v>
      </c>
      <c r="M1104" s="34">
        <f t="shared" si="35"/>
        <v>85000</v>
      </c>
    </row>
    <row r="1105" spans="1:13" x14ac:dyDescent="0.3">
      <c r="A1105" s="1">
        <v>44986</v>
      </c>
      <c r="B1105" t="s">
        <v>19</v>
      </c>
      <c r="C1105" t="s">
        <v>7</v>
      </c>
      <c r="D1105">
        <v>4</v>
      </c>
      <c r="E1105">
        <v>999</v>
      </c>
      <c r="F1105" s="29">
        <f t="shared" si="34"/>
        <v>340000</v>
      </c>
      <c r="G1105">
        <f>YEAR(electric_vehicle_sales_by_state[[#This Row],[date]])</f>
        <v>2023</v>
      </c>
      <c r="M1105" s="34">
        <f t="shared" si="35"/>
        <v>85000</v>
      </c>
    </row>
    <row r="1106" spans="1:13" x14ac:dyDescent="0.3">
      <c r="A1106" s="1">
        <v>44986</v>
      </c>
      <c r="B1106" t="s">
        <v>26</v>
      </c>
      <c r="C1106" t="s">
        <v>7</v>
      </c>
      <c r="D1106">
        <v>13</v>
      </c>
      <c r="E1106">
        <v>12430</v>
      </c>
      <c r="F1106" s="29">
        <f t="shared" si="34"/>
        <v>1105000</v>
      </c>
      <c r="G1106">
        <f>YEAR(electric_vehicle_sales_by_state[[#This Row],[date]])</f>
        <v>2023</v>
      </c>
      <c r="M1106" s="34">
        <f t="shared" si="35"/>
        <v>85000</v>
      </c>
    </row>
    <row r="1107" spans="1:13" x14ac:dyDescent="0.3">
      <c r="A1107" s="1">
        <v>44986</v>
      </c>
      <c r="B1107" t="s">
        <v>38</v>
      </c>
      <c r="C1107" t="s">
        <v>7</v>
      </c>
      <c r="D1107">
        <v>425</v>
      </c>
      <c r="E1107">
        <v>18370</v>
      </c>
      <c r="F1107" s="29">
        <f t="shared" si="34"/>
        <v>36125000</v>
      </c>
      <c r="G1107">
        <f>YEAR(electric_vehicle_sales_by_state[[#This Row],[date]])</f>
        <v>2023</v>
      </c>
      <c r="M1107" s="34">
        <f t="shared" si="35"/>
        <v>85000</v>
      </c>
    </row>
    <row r="1108" spans="1:13" x14ac:dyDescent="0.3">
      <c r="A1108" s="1">
        <v>44986</v>
      </c>
      <c r="B1108" t="s">
        <v>39</v>
      </c>
      <c r="C1108" t="s">
        <v>7</v>
      </c>
      <c r="D1108">
        <v>571</v>
      </c>
      <c r="E1108">
        <v>22131</v>
      </c>
      <c r="F1108" s="29">
        <f t="shared" si="34"/>
        <v>48535000</v>
      </c>
      <c r="G1108">
        <f>YEAR(electric_vehicle_sales_by_state[[#This Row],[date]])</f>
        <v>2023</v>
      </c>
      <c r="M1108" s="34">
        <f t="shared" si="35"/>
        <v>85000</v>
      </c>
    </row>
    <row r="1109" spans="1:13" x14ac:dyDescent="0.3">
      <c r="A1109" s="1">
        <v>44986</v>
      </c>
      <c r="B1109" t="s">
        <v>20</v>
      </c>
      <c r="C1109" t="s">
        <v>7</v>
      </c>
      <c r="D1109">
        <v>9</v>
      </c>
      <c r="E1109">
        <v>329</v>
      </c>
      <c r="F1109" s="29">
        <f t="shared" si="34"/>
        <v>765000</v>
      </c>
      <c r="G1109">
        <f>YEAR(electric_vehicle_sales_by_state[[#This Row],[date]])</f>
        <v>2023</v>
      </c>
      <c r="M1109" s="34">
        <f t="shared" si="35"/>
        <v>85000</v>
      </c>
    </row>
    <row r="1110" spans="1:13" x14ac:dyDescent="0.3">
      <c r="A1110" s="1">
        <v>44986</v>
      </c>
      <c r="B1110" t="s">
        <v>40</v>
      </c>
      <c r="C1110" t="s">
        <v>7</v>
      </c>
      <c r="D1110">
        <v>431</v>
      </c>
      <c r="E1110">
        <v>34186</v>
      </c>
      <c r="F1110" s="29">
        <f t="shared" si="34"/>
        <v>36635000</v>
      </c>
      <c r="G1110">
        <f>YEAR(electric_vehicle_sales_by_state[[#This Row],[date]])</f>
        <v>2023</v>
      </c>
      <c r="M1110" s="34">
        <f t="shared" si="35"/>
        <v>85000</v>
      </c>
    </row>
    <row r="1111" spans="1:13" x14ac:dyDescent="0.3">
      <c r="A1111" s="1">
        <v>44986</v>
      </c>
      <c r="B1111" t="s">
        <v>27</v>
      </c>
      <c r="C1111" t="s">
        <v>7</v>
      </c>
      <c r="D1111">
        <v>48</v>
      </c>
      <c r="E1111">
        <v>4596</v>
      </c>
      <c r="F1111" s="29">
        <f t="shared" si="34"/>
        <v>4080000</v>
      </c>
      <c r="G1111">
        <f>YEAR(electric_vehicle_sales_by_state[[#This Row],[date]])</f>
        <v>2023</v>
      </c>
      <c r="M1111" s="34">
        <f t="shared" si="35"/>
        <v>85000</v>
      </c>
    </row>
    <row r="1112" spans="1:13" x14ac:dyDescent="0.3">
      <c r="A1112" s="1">
        <v>44986</v>
      </c>
      <c r="B1112" t="s">
        <v>41</v>
      </c>
      <c r="C1112" t="s">
        <v>7</v>
      </c>
      <c r="D1112">
        <v>352</v>
      </c>
      <c r="E1112">
        <v>8955</v>
      </c>
      <c r="F1112" s="29">
        <f t="shared" si="34"/>
        <v>29920000</v>
      </c>
      <c r="G1112">
        <f>YEAR(electric_vehicle_sales_by_state[[#This Row],[date]])</f>
        <v>2023</v>
      </c>
      <c r="M1112" s="34">
        <f t="shared" si="35"/>
        <v>85000</v>
      </c>
    </row>
    <row r="1113" spans="1:13" x14ac:dyDescent="0.3">
      <c r="A1113" s="1">
        <v>45017</v>
      </c>
      <c r="B1113" t="s">
        <v>32</v>
      </c>
      <c r="C1113" t="s">
        <v>7</v>
      </c>
      <c r="D1113">
        <v>225</v>
      </c>
      <c r="E1113">
        <v>7229</v>
      </c>
      <c r="F1113" s="29">
        <f t="shared" si="34"/>
        <v>19125000</v>
      </c>
      <c r="G1113">
        <f>YEAR(electric_vehicle_sales_by_state[[#This Row],[date]])</f>
        <v>2023</v>
      </c>
      <c r="M1113" s="34">
        <f t="shared" si="35"/>
        <v>85000</v>
      </c>
    </row>
    <row r="1114" spans="1:13" x14ac:dyDescent="0.3">
      <c r="A1114" s="1">
        <v>45017</v>
      </c>
      <c r="B1114" t="s">
        <v>10</v>
      </c>
      <c r="C1114" t="s">
        <v>7</v>
      </c>
      <c r="D1114">
        <v>20</v>
      </c>
      <c r="E1114">
        <v>7022</v>
      </c>
      <c r="F1114" s="29">
        <f t="shared" si="34"/>
        <v>1700000</v>
      </c>
      <c r="G1114">
        <f>YEAR(electric_vehicle_sales_by_state[[#This Row],[date]])</f>
        <v>2023</v>
      </c>
      <c r="M1114" s="34">
        <f t="shared" si="35"/>
        <v>85000</v>
      </c>
    </row>
    <row r="1115" spans="1:13" x14ac:dyDescent="0.3">
      <c r="A1115" s="1">
        <v>45017</v>
      </c>
      <c r="B1115" t="s">
        <v>21</v>
      </c>
      <c r="C1115" t="s">
        <v>7</v>
      </c>
      <c r="D1115">
        <v>40</v>
      </c>
      <c r="E1115">
        <v>5840</v>
      </c>
      <c r="F1115" s="29">
        <f t="shared" si="34"/>
        <v>3400000</v>
      </c>
      <c r="G1115">
        <f>YEAR(electric_vehicle_sales_by_state[[#This Row],[date]])</f>
        <v>2023</v>
      </c>
      <c r="M1115" s="34">
        <f t="shared" si="35"/>
        <v>85000</v>
      </c>
    </row>
    <row r="1116" spans="1:13" x14ac:dyDescent="0.3">
      <c r="A1116" s="1">
        <v>45017</v>
      </c>
      <c r="B1116" t="s">
        <v>22</v>
      </c>
      <c r="C1116" t="s">
        <v>7</v>
      </c>
      <c r="D1116">
        <v>62</v>
      </c>
      <c r="E1116">
        <v>2482</v>
      </c>
      <c r="F1116" s="29">
        <f t="shared" si="34"/>
        <v>5270000</v>
      </c>
      <c r="G1116">
        <f>YEAR(electric_vehicle_sales_by_state[[#This Row],[date]])</f>
        <v>2023</v>
      </c>
      <c r="M1116" s="34">
        <f t="shared" si="35"/>
        <v>85000</v>
      </c>
    </row>
    <row r="1117" spans="1:13" x14ac:dyDescent="0.3">
      <c r="A1117" s="1">
        <v>45017</v>
      </c>
      <c r="B1117" t="s">
        <v>11</v>
      </c>
      <c r="C1117" t="s">
        <v>7</v>
      </c>
      <c r="D1117">
        <v>93</v>
      </c>
      <c r="E1117">
        <v>5558</v>
      </c>
      <c r="F1117" s="29">
        <f t="shared" si="34"/>
        <v>7905000</v>
      </c>
      <c r="G1117">
        <f>YEAR(electric_vehicle_sales_by_state[[#This Row],[date]])</f>
        <v>2023</v>
      </c>
      <c r="M1117" s="34">
        <f t="shared" si="35"/>
        <v>85000</v>
      </c>
    </row>
    <row r="1118" spans="1:13" x14ac:dyDescent="0.3">
      <c r="A1118" s="1">
        <v>45017</v>
      </c>
      <c r="B1118" t="s">
        <v>23</v>
      </c>
      <c r="C1118" t="s">
        <v>7</v>
      </c>
      <c r="D1118">
        <v>551</v>
      </c>
      <c r="E1118">
        <v>14861</v>
      </c>
      <c r="F1118" s="29">
        <f t="shared" si="34"/>
        <v>46835000</v>
      </c>
      <c r="G1118">
        <f>YEAR(electric_vehicle_sales_by_state[[#This Row],[date]])</f>
        <v>2023</v>
      </c>
      <c r="M1118" s="34">
        <f t="shared" si="35"/>
        <v>85000</v>
      </c>
    </row>
    <row r="1119" spans="1:13" x14ac:dyDescent="0.3">
      <c r="A1119" s="1">
        <v>45017</v>
      </c>
      <c r="B1119" t="s">
        <v>33</v>
      </c>
      <c r="C1119" t="s">
        <v>7</v>
      </c>
      <c r="D1119">
        <v>57</v>
      </c>
      <c r="E1119">
        <v>1633</v>
      </c>
      <c r="F1119" s="29">
        <f t="shared" si="34"/>
        <v>4845000</v>
      </c>
      <c r="G1119">
        <f>YEAR(electric_vehicle_sales_by_state[[#This Row],[date]])</f>
        <v>2023</v>
      </c>
      <c r="M1119" s="34">
        <f t="shared" si="35"/>
        <v>85000</v>
      </c>
    </row>
    <row r="1120" spans="1:13" x14ac:dyDescent="0.3">
      <c r="A1120" s="1">
        <v>45017</v>
      </c>
      <c r="B1120" t="s">
        <v>34</v>
      </c>
      <c r="C1120" t="s">
        <v>7</v>
      </c>
      <c r="D1120">
        <v>537</v>
      </c>
      <c r="E1120">
        <v>28451</v>
      </c>
      <c r="F1120" s="29">
        <f t="shared" si="34"/>
        <v>45645000</v>
      </c>
      <c r="G1120">
        <f>YEAR(electric_vehicle_sales_by_state[[#This Row],[date]])</f>
        <v>2023</v>
      </c>
      <c r="M1120" s="34">
        <f t="shared" si="35"/>
        <v>85000</v>
      </c>
    </row>
    <row r="1121" spans="1:13" x14ac:dyDescent="0.3">
      <c r="A1121" s="1">
        <v>45017</v>
      </c>
      <c r="B1121" t="s">
        <v>30</v>
      </c>
      <c r="C1121" t="s">
        <v>7</v>
      </c>
      <c r="D1121">
        <v>363</v>
      </c>
      <c r="E1121">
        <v>21914</v>
      </c>
      <c r="F1121" s="29">
        <f t="shared" si="34"/>
        <v>30855000</v>
      </c>
      <c r="G1121">
        <f>YEAR(electric_vehicle_sales_by_state[[#This Row],[date]])</f>
        <v>2023</v>
      </c>
      <c r="M1121" s="34">
        <f t="shared" si="35"/>
        <v>85000</v>
      </c>
    </row>
    <row r="1122" spans="1:13" x14ac:dyDescent="0.3">
      <c r="A1122" s="1">
        <v>45017</v>
      </c>
      <c r="B1122" t="s">
        <v>28</v>
      </c>
      <c r="C1122" t="s">
        <v>7</v>
      </c>
      <c r="D1122">
        <v>9</v>
      </c>
      <c r="E1122">
        <v>3880</v>
      </c>
      <c r="F1122" s="29">
        <f t="shared" si="34"/>
        <v>765000</v>
      </c>
      <c r="G1122">
        <f>YEAR(electric_vehicle_sales_by_state[[#This Row],[date]])</f>
        <v>2023</v>
      </c>
      <c r="M1122" s="34">
        <f t="shared" si="35"/>
        <v>85000</v>
      </c>
    </row>
    <row r="1123" spans="1:13" x14ac:dyDescent="0.3">
      <c r="A1123" s="1">
        <v>45017</v>
      </c>
      <c r="B1123" t="s">
        <v>13</v>
      </c>
      <c r="C1123" t="s">
        <v>7</v>
      </c>
      <c r="D1123">
        <v>4</v>
      </c>
      <c r="E1123">
        <v>3728</v>
      </c>
      <c r="F1123" s="29">
        <f t="shared" si="34"/>
        <v>340000</v>
      </c>
      <c r="G1123">
        <f>YEAR(electric_vehicle_sales_by_state[[#This Row],[date]])</f>
        <v>2023</v>
      </c>
      <c r="M1123" s="34">
        <f t="shared" si="35"/>
        <v>85000</v>
      </c>
    </row>
    <row r="1124" spans="1:13" x14ac:dyDescent="0.3">
      <c r="A1124" s="1">
        <v>45017</v>
      </c>
      <c r="B1124" t="s">
        <v>31</v>
      </c>
      <c r="C1124" t="s">
        <v>7</v>
      </c>
      <c r="D1124">
        <v>39</v>
      </c>
      <c r="E1124">
        <v>4281</v>
      </c>
      <c r="F1124" s="29">
        <f t="shared" si="34"/>
        <v>3315000</v>
      </c>
      <c r="G1124">
        <f>YEAR(electric_vehicle_sales_by_state[[#This Row],[date]])</f>
        <v>2023</v>
      </c>
      <c r="M1124" s="34">
        <f t="shared" si="35"/>
        <v>85000</v>
      </c>
    </row>
    <row r="1125" spans="1:13" x14ac:dyDescent="0.3">
      <c r="A1125" s="1">
        <v>45017</v>
      </c>
      <c r="B1125" t="s">
        <v>35</v>
      </c>
      <c r="C1125" t="s">
        <v>7</v>
      </c>
      <c r="D1125">
        <v>762</v>
      </c>
      <c r="E1125">
        <v>22368</v>
      </c>
      <c r="F1125" s="29">
        <f t="shared" si="34"/>
        <v>64770000</v>
      </c>
      <c r="G1125">
        <f>YEAR(electric_vehicle_sales_by_state[[#This Row],[date]])</f>
        <v>2023</v>
      </c>
      <c r="M1125" s="34">
        <f t="shared" si="35"/>
        <v>85000</v>
      </c>
    </row>
    <row r="1126" spans="1:13" x14ac:dyDescent="0.3">
      <c r="A1126" s="1">
        <v>45017</v>
      </c>
      <c r="B1126" t="s">
        <v>36</v>
      </c>
      <c r="C1126" t="s">
        <v>7</v>
      </c>
      <c r="D1126">
        <v>637</v>
      </c>
      <c r="E1126">
        <v>9171</v>
      </c>
      <c r="F1126" s="29">
        <f t="shared" si="34"/>
        <v>54145000</v>
      </c>
      <c r="G1126">
        <f>YEAR(electric_vehicle_sales_by_state[[#This Row],[date]])</f>
        <v>2023</v>
      </c>
      <c r="M1126" s="34">
        <f t="shared" si="35"/>
        <v>85000</v>
      </c>
    </row>
    <row r="1127" spans="1:13" x14ac:dyDescent="0.3">
      <c r="A1127" s="1">
        <v>45017</v>
      </c>
      <c r="B1127" t="s">
        <v>24</v>
      </c>
      <c r="C1127" t="s">
        <v>7</v>
      </c>
      <c r="D1127">
        <v>95</v>
      </c>
      <c r="E1127">
        <v>10894</v>
      </c>
      <c r="F1127" s="29">
        <f t="shared" si="34"/>
        <v>8075000</v>
      </c>
      <c r="G1127">
        <f>YEAR(electric_vehicle_sales_by_state[[#This Row],[date]])</f>
        <v>2023</v>
      </c>
      <c r="M1127" s="34">
        <f t="shared" si="35"/>
        <v>85000</v>
      </c>
    </row>
    <row r="1128" spans="1:13" x14ac:dyDescent="0.3">
      <c r="A1128" s="1">
        <v>45017</v>
      </c>
      <c r="B1128" t="s">
        <v>37</v>
      </c>
      <c r="C1128" t="s">
        <v>7</v>
      </c>
      <c r="D1128">
        <v>1139</v>
      </c>
      <c r="E1128">
        <v>35336</v>
      </c>
      <c r="F1128" s="29">
        <f t="shared" si="34"/>
        <v>96815000</v>
      </c>
      <c r="G1128">
        <f>YEAR(electric_vehicle_sales_by_state[[#This Row],[date]])</f>
        <v>2023</v>
      </c>
      <c r="M1128" s="34">
        <f t="shared" si="35"/>
        <v>85000</v>
      </c>
    </row>
    <row r="1129" spans="1:13" x14ac:dyDescent="0.3">
      <c r="A1129" s="1">
        <v>45017</v>
      </c>
      <c r="B1129" t="s">
        <v>16</v>
      </c>
      <c r="C1129" t="s">
        <v>7</v>
      </c>
      <c r="D1129">
        <v>2</v>
      </c>
      <c r="E1129">
        <v>1094</v>
      </c>
      <c r="F1129" s="29">
        <f t="shared" si="34"/>
        <v>170000</v>
      </c>
      <c r="G1129">
        <f>YEAR(electric_vehicle_sales_by_state[[#This Row],[date]])</f>
        <v>2023</v>
      </c>
      <c r="M1129" s="34">
        <f t="shared" si="35"/>
        <v>85000</v>
      </c>
    </row>
    <row r="1130" spans="1:13" x14ac:dyDescent="0.3">
      <c r="A1130" s="1">
        <v>45017</v>
      </c>
      <c r="B1130" t="s">
        <v>25</v>
      </c>
      <c r="C1130" t="s">
        <v>7</v>
      </c>
      <c r="D1130">
        <v>84</v>
      </c>
      <c r="E1130">
        <v>5315</v>
      </c>
      <c r="F1130" s="29">
        <f t="shared" si="34"/>
        <v>7140000</v>
      </c>
      <c r="G1130">
        <f>YEAR(electric_vehicle_sales_by_state[[#This Row],[date]])</f>
        <v>2023</v>
      </c>
      <c r="M1130" s="34">
        <f t="shared" si="35"/>
        <v>85000</v>
      </c>
    </row>
    <row r="1131" spans="1:13" x14ac:dyDescent="0.3">
      <c r="A1131" s="1">
        <v>45017</v>
      </c>
      <c r="B1131" t="s">
        <v>19</v>
      </c>
      <c r="C1131" t="s">
        <v>7</v>
      </c>
      <c r="D1131">
        <v>5</v>
      </c>
      <c r="E1131">
        <v>735</v>
      </c>
      <c r="F1131" s="29">
        <f t="shared" si="34"/>
        <v>425000</v>
      </c>
      <c r="G1131">
        <f>YEAR(electric_vehicle_sales_by_state[[#This Row],[date]])</f>
        <v>2023</v>
      </c>
      <c r="M1131" s="34">
        <f t="shared" si="35"/>
        <v>85000</v>
      </c>
    </row>
    <row r="1132" spans="1:13" x14ac:dyDescent="0.3">
      <c r="A1132" s="1">
        <v>45017</v>
      </c>
      <c r="B1132" t="s">
        <v>26</v>
      </c>
      <c r="C1132" t="s">
        <v>7</v>
      </c>
      <c r="D1132">
        <v>22</v>
      </c>
      <c r="E1132">
        <v>9734</v>
      </c>
      <c r="F1132" s="29">
        <f t="shared" si="34"/>
        <v>1870000</v>
      </c>
      <c r="G1132">
        <f>YEAR(electric_vehicle_sales_by_state[[#This Row],[date]])</f>
        <v>2023</v>
      </c>
      <c r="M1132" s="34">
        <f t="shared" si="35"/>
        <v>85000</v>
      </c>
    </row>
    <row r="1133" spans="1:13" x14ac:dyDescent="0.3">
      <c r="A1133" s="1">
        <v>45017</v>
      </c>
      <c r="B1133" t="s">
        <v>38</v>
      </c>
      <c r="C1133" t="s">
        <v>7</v>
      </c>
      <c r="D1133">
        <v>291</v>
      </c>
      <c r="E1133">
        <v>14377</v>
      </c>
      <c r="F1133" s="29">
        <f t="shared" si="34"/>
        <v>24735000</v>
      </c>
      <c r="G1133">
        <f>YEAR(electric_vehicle_sales_by_state[[#This Row],[date]])</f>
        <v>2023</v>
      </c>
      <c r="M1133" s="34">
        <f t="shared" si="35"/>
        <v>85000</v>
      </c>
    </row>
    <row r="1134" spans="1:13" x14ac:dyDescent="0.3">
      <c r="A1134" s="1">
        <v>45017</v>
      </c>
      <c r="B1134" t="s">
        <v>39</v>
      </c>
      <c r="C1134" t="s">
        <v>7</v>
      </c>
      <c r="D1134">
        <v>399</v>
      </c>
      <c r="E1134">
        <v>18659</v>
      </c>
      <c r="F1134" s="29">
        <f t="shared" si="34"/>
        <v>33915000</v>
      </c>
      <c r="G1134">
        <f>YEAR(electric_vehicle_sales_by_state[[#This Row],[date]])</f>
        <v>2023</v>
      </c>
      <c r="M1134" s="34">
        <f t="shared" si="35"/>
        <v>85000</v>
      </c>
    </row>
    <row r="1135" spans="1:13" x14ac:dyDescent="0.3">
      <c r="A1135" s="1">
        <v>45017</v>
      </c>
      <c r="B1135" t="s">
        <v>40</v>
      </c>
      <c r="C1135" t="s">
        <v>7</v>
      </c>
      <c r="D1135">
        <v>364</v>
      </c>
      <c r="E1135">
        <v>32143</v>
      </c>
      <c r="F1135" s="29">
        <f t="shared" si="34"/>
        <v>30940000</v>
      </c>
      <c r="G1135">
        <f>YEAR(electric_vehicle_sales_by_state[[#This Row],[date]])</f>
        <v>2023</v>
      </c>
      <c r="M1135" s="34">
        <f t="shared" si="35"/>
        <v>85000</v>
      </c>
    </row>
    <row r="1136" spans="1:13" x14ac:dyDescent="0.3">
      <c r="A1136" s="1">
        <v>45017</v>
      </c>
      <c r="B1136" t="s">
        <v>27</v>
      </c>
      <c r="C1136" t="s">
        <v>7</v>
      </c>
      <c r="D1136">
        <v>47</v>
      </c>
      <c r="E1136">
        <v>4887</v>
      </c>
      <c r="F1136" s="29">
        <f t="shared" si="34"/>
        <v>3995000</v>
      </c>
      <c r="G1136">
        <f>YEAR(electric_vehicle_sales_by_state[[#This Row],[date]])</f>
        <v>2023</v>
      </c>
      <c r="M1136" s="34">
        <f t="shared" si="35"/>
        <v>85000</v>
      </c>
    </row>
    <row r="1137" spans="1:13" x14ac:dyDescent="0.3">
      <c r="A1137" s="1">
        <v>45017</v>
      </c>
      <c r="B1137" t="s">
        <v>41</v>
      </c>
      <c r="C1137" t="s">
        <v>7</v>
      </c>
      <c r="D1137">
        <v>152</v>
      </c>
      <c r="E1137">
        <v>7999</v>
      </c>
      <c r="F1137" s="29">
        <f t="shared" si="34"/>
        <v>12920000</v>
      </c>
      <c r="G1137">
        <f>YEAR(electric_vehicle_sales_by_state[[#This Row],[date]])</f>
        <v>2023</v>
      </c>
      <c r="M1137" s="34">
        <f t="shared" si="35"/>
        <v>85000</v>
      </c>
    </row>
    <row r="1138" spans="1:13" x14ac:dyDescent="0.3">
      <c r="A1138" s="1">
        <v>45047</v>
      </c>
      <c r="B1138" t="s">
        <v>32</v>
      </c>
      <c r="C1138" t="s">
        <v>7</v>
      </c>
      <c r="D1138">
        <v>216</v>
      </c>
      <c r="E1138">
        <v>8095</v>
      </c>
      <c r="F1138" s="29">
        <f t="shared" si="34"/>
        <v>18360000</v>
      </c>
      <c r="G1138">
        <f>YEAR(electric_vehicle_sales_by_state[[#This Row],[date]])</f>
        <v>2023</v>
      </c>
      <c r="M1138" s="34">
        <f t="shared" si="35"/>
        <v>85000</v>
      </c>
    </row>
    <row r="1139" spans="1:13" x14ac:dyDescent="0.3">
      <c r="A1139" s="1">
        <v>45047</v>
      </c>
      <c r="B1139" t="s">
        <v>10</v>
      </c>
      <c r="C1139" t="s">
        <v>7</v>
      </c>
      <c r="D1139">
        <v>30</v>
      </c>
      <c r="E1139">
        <v>6994</v>
      </c>
      <c r="F1139" s="29">
        <f t="shared" si="34"/>
        <v>2550000</v>
      </c>
      <c r="G1139">
        <f>YEAR(electric_vehicle_sales_by_state[[#This Row],[date]])</f>
        <v>2023</v>
      </c>
      <c r="M1139" s="34">
        <f t="shared" si="35"/>
        <v>85000</v>
      </c>
    </row>
    <row r="1140" spans="1:13" x14ac:dyDescent="0.3">
      <c r="A1140" s="1">
        <v>45047</v>
      </c>
      <c r="B1140" t="s">
        <v>21</v>
      </c>
      <c r="C1140" t="s">
        <v>7</v>
      </c>
      <c r="D1140">
        <v>46</v>
      </c>
      <c r="E1140">
        <v>6865</v>
      </c>
      <c r="F1140" s="29">
        <f t="shared" si="34"/>
        <v>3910000</v>
      </c>
      <c r="G1140">
        <f>YEAR(electric_vehicle_sales_by_state[[#This Row],[date]])</f>
        <v>2023</v>
      </c>
      <c r="M1140" s="34">
        <f t="shared" si="35"/>
        <v>85000</v>
      </c>
    </row>
    <row r="1141" spans="1:13" x14ac:dyDescent="0.3">
      <c r="A1141" s="1">
        <v>45047</v>
      </c>
      <c r="B1141" t="s">
        <v>22</v>
      </c>
      <c r="C1141" t="s">
        <v>7</v>
      </c>
      <c r="D1141">
        <v>83</v>
      </c>
      <c r="E1141">
        <v>2556</v>
      </c>
      <c r="F1141" s="29">
        <f t="shared" si="34"/>
        <v>7055000</v>
      </c>
      <c r="G1141">
        <f>YEAR(electric_vehicle_sales_by_state[[#This Row],[date]])</f>
        <v>2023</v>
      </c>
      <c r="M1141" s="34">
        <f t="shared" si="35"/>
        <v>85000</v>
      </c>
    </row>
    <row r="1142" spans="1:13" x14ac:dyDescent="0.3">
      <c r="A1142" s="1">
        <v>45047</v>
      </c>
      <c r="B1142" t="s">
        <v>11</v>
      </c>
      <c r="C1142" t="s">
        <v>7</v>
      </c>
      <c r="D1142">
        <v>185</v>
      </c>
      <c r="E1142">
        <v>3785</v>
      </c>
      <c r="F1142" s="29">
        <f t="shared" si="34"/>
        <v>15725000</v>
      </c>
      <c r="G1142">
        <f>YEAR(electric_vehicle_sales_by_state[[#This Row],[date]])</f>
        <v>2023</v>
      </c>
      <c r="M1142" s="34">
        <f t="shared" si="35"/>
        <v>85000</v>
      </c>
    </row>
    <row r="1143" spans="1:13" x14ac:dyDescent="0.3">
      <c r="A1143" s="1">
        <v>45047</v>
      </c>
      <c r="B1143" t="s">
        <v>12</v>
      </c>
      <c r="C1143" t="s">
        <v>7</v>
      </c>
      <c r="D1143">
        <v>4</v>
      </c>
      <c r="E1143">
        <v>416</v>
      </c>
      <c r="F1143" s="29">
        <f t="shared" si="34"/>
        <v>340000</v>
      </c>
      <c r="G1143">
        <f>YEAR(electric_vehicle_sales_by_state[[#This Row],[date]])</f>
        <v>2023</v>
      </c>
      <c r="M1143" s="34">
        <f t="shared" si="35"/>
        <v>85000</v>
      </c>
    </row>
    <row r="1144" spans="1:13" x14ac:dyDescent="0.3">
      <c r="A1144" s="1">
        <v>45047</v>
      </c>
      <c r="B1144" t="s">
        <v>23</v>
      </c>
      <c r="C1144" t="s">
        <v>7</v>
      </c>
      <c r="D1144">
        <v>787</v>
      </c>
      <c r="E1144">
        <v>16609</v>
      </c>
      <c r="F1144" s="29">
        <f t="shared" si="34"/>
        <v>66895000</v>
      </c>
      <c r="G1144">
        <f>YEAR(electric_vehicle_sales_by_state[[#This Row],[date]])</f>
        <v>2023</v>
      </c>
      <c r="M1144" s="34">
        <f t="shared" si="35"/>
        <v>85000</v>
      </c>
    </row>
    <row r="1145" spans="1:13" x14ac:dyDescent="0.3">
      <c r="A1145" s="1">
        <v>45047</v>
      </c>
      <c r="B1145" t="s">
        <v>33</v>
      </c>
      <c r="C1145" t="s">
        <v>7</v>
      </c>
      <c r="D1145">
        <v>85</v>
      </c>
      <c r="E1145">
        <v>1878</v>
      </c>
      <c r="F1145" s="29">
        <f t="shared" si="34"/>
        <v>7225000</v>
      </c>
      <c r="G1145">
        <f>YEAR(electric_vehicle_sales_by_state[[#This Row],[date]])</f>
        <v>2023</v>
      </c>
      <c r="M1145" s="34">
        <f t="shared" si="35"/>
        <v>85000</v>
      </c>
    </row>
    <row r="1146" spans="1:13" x14ac:dyDescent="0.3">
      <c r="A1146" s="1">
        <v>45047</v>
      </c>
      <c r="B1146" t="s">
        <v>34</v>
      </c>
      <c r="C1146" t="s">
        <v>7</v>
      </c>
      <c r="D1146">
        <v>710</v>
      </c>
      <c r="E1146">
        <v>25770</v>
      </c>
      <c r="F1146" s="29">
        <f t="shared" si="34"/>
        <v>60350000</v>
      </c>
      <c r="G1146">
        <f>YEAR(electric_vehicle_sales_by_state[[#This Row],[date]])</f>
        <v>2023</v>
      </c>
      <c r="M1146" s="34">
        <f t="shared" si="35"/>
        <v>85000</v>
      </c>
    </row>
    <row r="1147" spans="1:13" x14ac:dyDescent="0.3">
      <c r="A1147" s="1">
        <v>45047</v>
      </c>
      <c r="B1147" t="s">
        <v>30</v>
      </c>
      <c r="C1147" t="s">
        <v>7</v>
      </c>
      <c r="D1147">
        <v>211</v>
      </c>
      <c r="E1147">
        <v>21218</v>
      </c>
      <c r="F1147" s="29">
        <f t="shared" si="34"/>
        <v>17935000</v>
      </c>
      <c r="G1147">
        <f>YEAR(electric_vehicle_sales_by_state[[#This Row],[date]])</f>
        <v>2023</v>
      </c>
      <c r="M1147" s="34">
        <f t="shared" si="35"/>
        <v>85000</v>
      </c>
    </row>
    <row r="1148" spans="1:13" x14ac:dyDescent="0.3">
      <c r="A1148" s="1">
        <v>45047</v>
      </c>
      <c r="B1148" t="s">
        <v>28</v>
      </c>
      <c r="C1148" t="s">
        <v>7</v>
      </c>
      <c r="D1148">
        <v>21</v>
      </c>
      <c r="E1148">
        <v>3565</v>
      </c>
      <c r="F1148" s="29">
        <f t="shared" si="34"/>
        <v>1785000</v>
      </c>
      <c r="G1148">
        <f>YEAR(electric_vehicle_sales_by_state[[#This Row],[date]])</f>
        <v>2023</v>
      </c>
      <c r="M1148" s="34">
        <f t="shared" si="35"/>
        <v>85000</v>
      </c>
    </row>
    <row r="1149" spans="1:13" x14ac:dyDescent="0.3">
      <c r="A1149" s="1">
        <v>45047</v>
      </c>
      <c r="B1149" t="s">
        <v>13</v>
      </c>
      <c r="C1149" t="s">
        <v>7</v>
      </c>
      <c r="D1149">
        <v>14</v>
      </c>
      <c r="E1149">
        <v>5095</v>
      </c>
      <c r="F1149" s="29">
        <f t="shared" si="34"/>
        <v>1190000</v>
      </c>
      <c r="G1149">
        <f>YEAR(electric_vehicle_sales_by_state[[#This Row],[date]])</f>
        <v>2023</v>
      </c>
      <c r="M1149" s="34">
        <f t="shared" si="35"/>
        <v>85000</v>
      </c>
    </row>
    <row r="1150" spans="1:13" x14ac:dyDescent="0.3">
      <c r="A1150" s="1">
        <v>45047</v>
      </c>
      <c r="B1150" t="s">
        <v>31</v>
      </c>
      <c r="C1150" t="s">
        <v>7</v>
      </c>
      <c r="D1150">
        <v>37</v>
      </c>
      <c r="E1150">
        <v>4755</v>
      </c>
      <c r="F1150" s="29">
        <f t="shared" si="34"/>
        <v>3145000</v>
      </c>
      <c r="G1150">
        <f>YEAR(electric_vehicle_sales_by_state[[#This Row],[date]])</f>
        <v>2023</v>
      </c>
      <c r="M1150" s="34">
        <f t="shared" si="35"/>
        <v>85000</v>
      </c>
    </row>
    <row r="1151" spans="1:13" x14ac:dyDescent="0.3">
      <c r="A1151" s="1">
        <v>45047</v>
      </c>
      <c r="B1151" t="s">
        <v>35</v>
      </c>
      <c r="C1151" t="s">
        <v>7</v>
      </c>
      <c r="D1151">
        <v>999</v>
      </c>
      <c r="E1151">
        <v>22601</v>
      </c>
      <c r="F1151" s="29">
        <f t="shared" si="34"/>
        <v>84915000</v>
      </c>
      <c r="G1151">
        <f>YEAR(electric_vehicle_sales_by_state[[#This Row],[date]])</f>
        <v>2023</v>
      </c>
      <c r="M1151" s="34">
        <f t="shared" si="35"/>
        <v>85000</v>
      </c>
    </row>
    <row r="1152" spans="1:13" x14ac:dyDescent="0.3">
      <c r="A1152" s="1">
        <v>45047</v>
      </c>
      <c r="B1152" t="s">
        <v>36</v>
      </c>
      <c r="C1152" t="s">
        <v>7</v>
      </c>
      <c r="D1152">
        <v>954</v>
      </c>
      <c r="E1152">
        <v>14819</v>
      </c>
      <c r="F1152" s="29">
        <f t="shared" si="34"/>
        <v>81090000</v>
      </c>
      <c r="G1152">
        <f>YEAR(electric_vehicle_sales_by_state[[#This Row],[date]])</f>
        <v>2023</v>
      </c>
      <c r="M1152" s="34">
        <f t="shared" si="35"/>
        <v>85000</v>
      </c>
    </row>
    <row r="1153" spans="1:13" x14ac:dyDescent="0.3">
      <c r="A1153" s="1">
        <v>45047</v>
      </c>
      <c r="B1153" t="s">
        <v>24</v>
      </c>
      <c r="C1153" t="s">
        <v>7</v>
      </c>
      <c r="D1153">
        <v>136</v>
      </c>
      <c r="E1153">
        <v>12488</v>
      </c>
      <c r="F1153" s="29">
        <f t="shared" si="34"/>
        <v>11560000</v>
      </c>
      <c r="G1153">
        <f>YEAR(electric_vehicle_sales_by_state[[#This Row],[date]])</f>
        <v>2023</v>
      </c>
      <c r="M1153" s="34">
        <f t="shared" si="35"/>
        <v>85000</v>
      </c>
    </row>
    <row r="1154" spans="1:13" x14ac:dyDescent="0.3">
      <c r="A1154" s="1">
        <v>45047</v>
      </c>
      <c r="B1154" t="s">
        <v>37</v>
      </c>
      <c r="C1154" t="s">
        <v>7</v>
      </c>
      <c r="D1154">
        <v>1137</v>
      </c>
      <c r="E1154">
        <v>35179</v>
      </c>
      <c r="F1154" s="29">
        <f t="shared" ref="F1154:F1217" si="36">D1154*M1154</f>
        <v>96645000</v>
      </c>
      <c r="G1154">
        <f>YEAR(electric_vehicle_sales_by_state[[#This Row],[date]])</f>
        <v>2023</v>
      </c>
      <c r="M1154" s="34">
        <f t="shared" si="35"/>
        <v>85000</v>
      </c>
    </row>
    <row r="1155" spans="1:13" x14ac:dyDescent="0.3">
      <c r="A1155" s="1">
        <v>45047</v>
      </c>
      <c r="B1155" t="s">
        <v>15</v>
      </c>
      <c r="C1155" t="s">
        <v>7</v>
      </c>
      <c r="D1155">
        <v>4</v>
      </c>
      <c r="E1155">
        <v>119</v>
      </c>
      <c r="F1155" s="29">
        <f t="shared" si="36"/>
        <v>340000</v>
      </c>
      <c r="G1155">
        <f>YEAR(electric_vehicle_sales_by_state[[#This Row],[date]])</f>
        <v>2023</v>
      </c>
      <c r="M1155" s="34">
        <f t="shared" ref="M1155:M1218" si="37">IF(C1155 = "4-Wheelers",85000,1500000)</f>
        <v>85000</v>
      </c>
    </row>
    <row r="1156" spans="1:13" x14ac:dyDescent="0.3">
      <c r="A1156" s="1">
        <v>45047</v>
      </c>
      <c r="B1156" t="s">
        <v>16</v>
      </c>
      <c r="C1156" t="s">
        <v>7</v>
      </c>
      <c r="D1156">
        <v>2</v>
      </c>
      <c r="E1156">
        <v>1027</v>
      </c>
      <c r="F1156" s="29">
        <f t="shared" si="36"/>
        <v>170000</v>
      </c>
      <c r="G1156">
        <f>YEAR(electric_vehicle_sales_by_state[[#This Row],[date]])</f>
        <v>2023</v>
      </c>
      <c r="M1156" s="34">
        <f t="shared" si="37"/>
        <v>85000</v>
      </c>
    </row>
    <row r="1157" spans="1:13" x14ac:dyDescent="0.3">
      <c r="A1157" s="1">
        <v>45047</v>
      </c>
      <c r="B1157" t="s">
        <v>25</v>
      </c>
      <c r="C1157" t="s">
        <v>7</v>
      </c>
      <c r="D1157">
        <v>105</v>
      </c>
      <c r="E1157">
        <v>5951</v>
      </c>
      <c r="F1157" s="29">
        <f t="shared" si="36"/>
        <v>8925000</v>
      </c>
      <c r="G1157">
        <f>YEAR(electric_vehicle_sales_by_state[[#This Row],[date]])</f>
        <v>2023</v>
      </c>
      <c r="M1157" s="34">
        <f t="shared" si="37"/>
        <v>85000</v>
      </c>
    </row>
    <row r="1158" spans="1:13" x14ac:dyDescent="0.3">
      <c r="A1158" s="1">
        <v>45047</v>
      </c>
      <c r="B1158" t="s">
        <v>19</v>
      </c>
      <c r="C1158" t="s">
        <v>7</v>
      </c>
      <c r="D1158">
        <v>6</v>
      </c>
      <c r="E1158">
        <v>943</v>
      </c>
      <c r="F1158" s="29">
        <f t="shared" si="36"/>
        <v>510000</v>
      </c>
      <c r="G1158">
        <f>YEAR(electric_vehicle_sales_by_state[[#This Row],[date]])</f>
        <v>2023</v>
      </c>
      <c r="M1158" s="34">
        <f t="shared" si="37"/>
        <v>85000</v>
      </c>
    </row>
    <row r="1159" spans="1:13" x14ac:dyDescent="0.3">
      <c r="A1159" s="1">
        <v>45047</v>
      </c>
      <c r="B1159" t="s">
        <v>26</v>
      </c>
      <c r="C1159" t="s">
        <v>7</v>
      </c>
      <c r="D1159">
        <v>63</v>
      </c>
      <c r="E1159">
        <v>11047</v>
      </c>
      <c r="F1159" s="29">
        <f t="shared" si="36"/>
        <v>5355000</v>
      </c>
      <c r="G1159">
        <f>YEAR(electric_vehicle_sales_by_state[[#This Row],[date]])</f>
        <v>2023</v>
      </c>
      <c r="M1159" s="34">
        <f t="shared" si="37"/>
        <v>85000</v>
      </c>
    </row>
    <row r="1160" spans="1:13" x14ac:dyDescent="0.3">
      <c r="A1160" s="1">
        <v>45047</v>
      </c>
      <c r="B1160" t="s">
        <v>38</v>
      </c>
      <c r="C1160" t="s">
        <v>7</v>
      </c>
      <c r="D1160">
        <v>419</v>
      </c>
      <c r="E1160">
        <v>16157</v>
      </c>
      <c r="F1160" s="29">
        <f t="shared" si="36"/>
        <v>35615000</v>
      </c>
      <c r="G1160">
        <f>YEAR(electric_vehicle_sales_by_state[[#This Row],[date]])</f>
        <v>2023</v>
      </c>
      <c r="M1160" s="34">
        <f t="shared" si="37"/>
        <v>85000</v>
      </c>
    </row>
    <row r="1161" spans="1:13" x14ac:dyDescent="0.3">
      <c r="A1161" s="1">
        <v>45047</v>
      </c>
      <c r="B1161" t="s">
        <v>39</v>
      </c>
      <c r="C1161" t="s">
        <v>7</v>
      </c>
      <c r="D1161">
        <v>529</v>
      </c>
      <c r="E1161">
        <v>20789</v>
      </c>
      <c r="F1161" s="29">
        <f t="shared" si="36"/>
        <v>44965000</v>
      </c>
      <c r="G1161">
        <f>YEAR(electric_vehicle_sales_by_state[[#This Row],[date]])</f>
        <v>2023</v>
      </c>
      <c r="M1161" s="34">
        <f t="shared" si="37"/>
        <v>85000</v>
      </c>
    </row>
    <row r="1162" spans="1:13" x14ac:dyDescent="0.3">
      <c r="A1162" s="1">
        <v>45047</v>
      </c>
      <c r="B1162" t="s">
        <v>20</v>
      </c>
      <c r="C1162" t="s">
        <v>7</v>
      </c>
      <c r="D1162">
        <v>2</v>
      </c>
      <c r="E1162">
        <v>436</v>
      </c>
      <c r="F1162" s="29">
        <f t="shared" si="36"/>
        <v>170000</v>
      </c>
      <c r="G1162">
        <f>YEAR(electric_vehicle_sales_by_state[[#This Row],[date]])</f>
        <v>2023</v>
      </c>
      <c r="M1162" s="34">
        <f t="shared" si="37"/>
        <v>85000</v>
      </c>
    </row>
    <row r="1163" spans="1:13" x14ac:dyDescent="0.3">
      <c r="A1163" s="1">
        <v>45047</v>
      </c>
      <c r="B1163" t="s">
        <v>40</v>
      </c>
      <c r="C1163" t="s">
        <v>7</v>
      </c>
      <c r="D1163">
        <v>472</v>
      </c>
      <c r="E1163">
        <v>34515</v>
      </c>
      <c r="F1163" s="29">
        <f t="shared" si="36"/>
        <v>40120000</v>
      </c>
      <c r="G1163">
        <f>YEAR(electric_vehicle_sales_by_state[[#This Row],[date]])</f>
        <v>2023</v>
      </c>
      <c r="M1163" s="34">
        <f t="shared" si="37"/>
        <v>85000</v>
      </c>
    </row>
    <row r="1164" spans="1:13" x14ac:dyDescent="0.3">
      <c r="A1164" s="1">
        <v>45047</v>
      </c>
      <c r="B1164" t="s">
        <v>27</v>
      </c>
      <c r="C1164" t="s">
        <v>7</v>
      </c>
      <c r="D1164">
        <v>61</v>
      </c>
      <c r="E1164">
        <v>4675</v>
      </c>
      <c r="F1164" s="29">
        <f t="shared" si="36"/>
        <v>5185000</v>
      </c>
      <c r="G1164">
        <f>YEAR(electric_vehicle_sales_by_state[[#This Row],[date]])</f>
        <v>2023</v>
      </c>
      <c r="M1164" s="34">
        <f t="shared" si="37"/>
        <v>85000</v>
      </c>
    </row>
    <row r="1165" spans="1:13" x14ac:dyDescent="0.3">
      <c r="A1165" s="1">
        <v>45047</v>
      </c>
      <c r="B1165" t="s">
        <v>41</v>
      </c>
      <c r="C1165" t="s">
        <v>7</v>
      </c>
      <c r="D1165">
        <v>322</v>
      </c>
      <c r="E1165">
        <v>8672</v>
      </c>
      <c r="F1165" s="29">
        <f t="shared" si="36"/>
        <v>27370000</v>
      </c>
      <c r="G1165">
        <f>YEAR(electric_vehicle_sales_by_state[[#This Row],[date]])</f>
        <v>2023</v>
      </c>
      <c r="M1165" s="34">
        <f t="shared" si="37"/>
        <v>85000</v>
      </c>
    </row>
    <row r="1166" spans="1:13" x14ac:dyDescent="0.3">
      <c r="A1166" s="1">
        <v>45078</v>
      </c>
      <c r="B1166" t="s">
        <v>32</v>
      </c>
      <c r="C1166" t="s">
        <v>7</v>
      </c>
      <c r="D1166">
        <v>156</v>
      </c>
      <c r="E1166">
        <v>6611</v>
      </c>
      <c r="F1166" s="29">
        <f t="shared" si="36"/>
        <v>13260000</v>
      </c>
      <c r="G1166">
        <f>YEAR(electric_vehicle_sales_by_state[[#This Row],[date]])</f>
        <v>2023</v>
      </c>
      <c r="M1166" s="34">
        <f t="shared" si="37"/>
        <v>85000</v>
      </c>
    </row>
    <row r="1167" spans="1:13" x14ac:dyDescent="0.3">
      <c r="A1167" s="1">
        <v>45078</v>
      </c>
      <c r="B1167" t="s">
        <v>10</v>
      </c>
      <c r="C1167" t="s">
        <v>7</v>
      </c>
      <c r="D1167">
        <v>28</v>
      </c>
      <c r="E1167">
        <v>6751</v>
      </c>
      <c r="F1167" s="29">
        <f t="shared" si="36"/>
        <v>2380000</v>
      </c>
      <c r="G1167">
        <f>YEAR(electric_vehicle_sales_by_state[[#This Row],[date]])</f>
        <v>2023</v>
      </c>
      <c r="M1167" s="34">
        <f t="shared" si="37"/>
        <v>85000</v>
      </c>
    </row>
    <row r="1168" spans="1:13" x14ac:dyDescent="0.3">
      <c r="A1168" s="1">
        <v>45078</v>
      </c>
      <c r="B1168" t="s">
        <v>21</v>
      </c>
      <c r="C1168" t="s">
        <v>7</v>
      </c>
      <c r="D1168">
        <v>52</v>
      </c>
      <c r="E1168">
        <v>6134</v>
      </c>
      <c r="F1168" s="29">
        <f t="shared" si="36"/>
        <v>4420000</v>
      </c>
      <c r="G1168">
        <f>YEAR(electric_vehicle_sales_by_state[[#This Row],[date]])</f>
        <v>2023</v>
      </c>
      <c r="M1168" s="34">
        <f t="shared" si="37"/>
        <v>85000</v>
      </c>
    </row>
    <row r="1169" spans="1:13" x14ac:dyDescent="0.3">
      <c r="A1169" s="1">
        <v>45078</v>
      </c>
      <c r="B1169" t="s">
        <v>22</v>
      </c>
      <c r="C1169" t="s">
        <v>7</v>
      </c>
      <c r="D1169">
        <v>77</v>
      </c>
      <c r="E1169">
        <v>2597</v>
      </c>
      <c r="F1169" s="29">
        <f t="shared" si="36"/>
        <v>6545000</v>
      </c>
      <c r="G1169">
        <f>YEAR(electric_vehicle_sales_by_state[[#This Row],[date]])</f>
        <v>2023</v>
      </c>
      <c r="M1169" s="34">
        <f t="shared" si="37"/>
        <v>85000</v>
      </c>
    </row>
    <row r="1170" spans="1:13" x14ac:dyDescent="0.3">
      <c r="A1170" s="1">
        <v>45078</v>
      </c>
      <c r="B1170" t="s">
        <v>11</v>
      </c>
      <c r="C1170" t="s">
        <v>7</v>
      </c>
      <c r="D1170">
        <v>114</v>
      </c>
      <c r="E1170">
        <v>3650</v>
      </c>
      <c r="F1170" s="29">
        <f t="shared" si="36"/>
        <v>9690000</v>
      </c>
      <c r="G1170">
        <f>YEAR(electric_vehicle_sales_by_state[[#This Row],[date]])</f>
        <v>2023</v>
      </c>
      <c r="M1170" s="34">
        <f t="shared" si="37"/>
        <v>85000</v>
      </c>
    </row>
    <row r="1171" spans="1:13" x14ac:dyDescent="0.3">
      <c r="A1171" s="1">
        <v>45078</v>
      </c>
      <c r="B1171" t="s">
        <v>23</v>
      </c>
      <c r="C1171" t="s">
        <v>7</v>
      </c>
      <c r="D1171">
        <v>935</v>
      </c>
      <c r="E1171">
        <v>15723</v>
      </c>
      <c r="F1171" s="29">
        <f t="shared" si="36"/>
        <v>79475000</v>
      </c>
      <c r="G1171">
        <f>YEAR(electric_vehicle_sales_by_state[[#This Row],[date]])</f>
        <v>2023</v>
      </c>
      <c r="M1171" s="34">
        <f t="shared" si="37"/>
        <v>85000</v>
      </c>
    </row>
    <row r="1172" spans="1:13" x14ac:dyDescent="0.3">
      <c r="A1172" s="1">
        <v>45078</v>
      </c>
      <c r="B1172" t="s">
        <v>33</v>
      </c>
      <c r="C1172" t="s">
        <v>7</v>
      </c>
      <c r="D1172">
        <v>75</v>
      </c>
      <c r="E1172">
        <v>1699</v>
      </c>
      <c r="F1172" s="29">
        <f t="shared" si="36"/>
        <v>6375000</v>
      </c>
      <c r="G1172">
        <f>YEAR(electric_vehicle_sales_by_state[[#This Row],[date]])</f>
        <v>2023</v>
      </c>
      <c r="M1172" s="34">
        <f t="shared" si="37"/>
        <v>85000</v>
      </c>
    </row>
    <row r="1173" spans="1:13" x14ac:dyDescent="0.3">
      <c r="A1173" s="1">
        <v>45078</v>
      </c>
      <c r="B1173" t="s">
        <v>34</v>
      </c>
      <c r="C1173" t="s">
        <v>7</v>
      </c>
      <c r="D1173">
        <v>698</v>
      </c>
      <c r="E1173">
        <v>24829</v>
      </c>
      <c r="F1173" s="29">
        <f t="shared" si="36"/>
        <v>59330000</v>
      </c>
      <c r="G1173">
        <f>YEAR(electric_vehicle_sales_by_state[[#This Row],[date]])</f>
        <v>2023</v>
      </c>
      <c r="M1173" s="34">
        <f t="shared" si="37"/>
        <v>85000</v>
      </c>
    </row>
    <row r="1174" spans="1:13" x14ac:dyDescent="0.3">
      <c r="A1174" s="1">
        <v>45078</v>
      </c>
      <c r="B1174" t="s">
        <v>30</v>
      </c>
      <c r="C1174" t="s">
        <v>7</v>
      </c>
      <c r="D1174">
        <v>263</v>
      </c>
      <c r="E1174">
        <v>21135</v>
      </c>
      <c r="F1174" s="29">
        <f t="shared" si="36"/>
        <v>22355000</v>
      </c>
      <c r="G1174">
        <f>YEAR(electric_vehicle_sales_by_state[[#This Row],[date]])</f>
        <v>2023</v>
      </c>
      <c r="M1174" s="34">
        <f t="shared" si="37"/>
        <v>85000</v>
      </c>
    </row>
    <row r="1175" spans="1:13" x14ac:dyDescent="0.3">
      <c r="A1175" s="1">
        <v>45078</v>
      </c>
      <c r="B1175" t="s">
        <v>28</v>
      </c>
      <c r="C1175" t="s">
        <v>7</v>
      </c>
      <c r="D1175">
        <v>19</v>
      </c>
      <c r="E1175">
        <v>3448</v>
      </c>
      <c r="F1175" s="29">
        <f t="shared" si="36"/>
        <v>1615000</v>
      </c>
      <c r="G1175">
        <f>YEAR(electric_vehicle_sales_by_state[[#This Row],[date]])</f>
        <v>2023</v>
      </c>
      <c r="M1175" s="34">
        <f t="shared" si="37"/>
        <v>85000</v>
      </c>
    </row>
    <row r="1176" spans="1:13" x14ac:dyDescent="0.3">
      <c r="A1176" s="1">
        <v>45078</v>
      </c>
      <c r="B1176" t="s">
        <v>13</v>
      </c>
      <c r="C1176" t="s">
        <v>7</v>
      </c>
      <c r="D1176">
        <v>18</v>
      </c>
      <c r="E1176">
        <v>4437</v>
      </c>
      <c r="F1176" s="29">
        <f t="shared" si="36"/>
        <v>1530000</v>
      </c>
      <c r="G1176">
        <f>YEAR(electric_vehicle_sales_by_state[[#This Row],[date]])</f>
        <v>2023</v>
      </c>
      <c r="M1176" s="34">
        <f t="shared" si="37"/>
        <v>85000</v>
      </c>
    </row>
    <row r="1177" spans="1:13" x14ac:dyDescent="0.3">
      <c r="A1177" s="1">
        <v>45078</v>
      </c>
      <c r="B1177" t="s">
        <v>31</v>
      </c>
      <c r="C1177" t="s">
        <v>7</v>
      </c>
      <c r="D1177">
        <v>48</v>
      </c>
      <c r="E1177">
        <v>4320</v>
      </c>
      <c r="F1177" s="29">
        <f t="shared" si="36"/>
        <v>4080000</v>
      </c>
      <c r="G1177">
        <f>YEAR(electric_vehicle_sales_by_state[[#This Row],[date]])</f>
        <v>2023</v>
      </c>
      <c r="M1177" s="34">
        <f t="shared" si="37"/>
        <v>85000</v>
      </c>
    </row>
    <row r="1178" spans="1:13" x14ac:dyDescent="0.3">
      <c r="A1178" s="1">
        <v>45078</v>
      </c>
      <c r="B1178" t="s">
        <v>35</v>
      </c>
      <c r="C1178" t="s">
        <v>7</v>
      </c>
      <c r="D1178">
        <v>1142</v>
      </c>
      <c r="E1178">
        <v>24603</v>
      </c>
      <c r="F1178" s="29">
        <f t="shared" si="36"/>
        <v>97070000</v>
      </c>
      <c r="G1178">
        <f>YEAR(electric_vehicle_sales_by_state[[#This Row],[date]])</f>
        <v>2023</v>
      </c>
      <c r="M1178" s="34">
        <f t="shared" si="37"/>
        <v>85000</v>
      </c>
    </row>
    <row r="1179" spans="1:13" x14ac:dyDescent="0.3">
      <c r="A1179" s="1">
        <v>45078</v>
      </c>
      <c r="B1179" t="s">
        <v>36</v>
      </c>
      <c r="C1179" t="s">
        <v>7</v>
      </c>
      <c r="D1179">
        <v>885</v>
      </c>
      <c r="E1179">
        <v>14389</v>
      </c>
      <c r="F1179" s="29">
        <f t="shared" si="36"/>
        <v>75225000</v>
      </c>
      <c r="G1179">
        <f>YEAR(electric_vehicle_sales_by_state[[#This Row],[date]])</f>
        <v>2023</v>
      </c>
      <c r="M1179" s="34">
        <f t="shared" si="37"/>
        <v>85000</v>
      </c>
    </row>
    <row r="1180" spans="1:13" x14ac:dyDescent="0.3">
      <c r="A1180" s="1">
        <v>45078</v>
      </c>
      <c r="B1180" t="s">
        <v>24</v>
      </c>
      <c r="C1180" t="s">
        <v>7</v>
      </c>
      <c r="D1180">
        <v>107</v>
      </c>
      <c r="E1180">
        <v>10927</v>
      </c>
      <c r="F1180" s="29">
        <f t="shared" si="36"/>
        <v>9095000</v>
      </c>
      <c r="G1180">
        <f>YEAR(electric_vehicle_sales_by_state[[#This Row],[date]])</f>
        <v>2023</v>
      </c>
      <c r="M1180" s="34">
        <f t="shared" si="37"/>
        <v>85000</v>
      </c>
    </row>
    <row r="1181" spans="1:13" x14ac:dyDescent="0.3">
      <c r="A1181" s="1">
        <v>45078</v>
      </c>
      <c r="B1181" t="s">
        <v>37</v>
      </c>
      <c r="C1181" t="s">
        <v>7</v>
      </c>
      <c r="D1181">
        <v>1360</v>
      </c>
      <c r="E1181">
        <v>36069</v>
      </c>
      <c r="F1181" s="29">
        <f t="shared" si="36"/>
        <v>115600000</v>
      </c>
      <c r="G1181">
        <f>YEAR(electric_vehicle_sales_by_state[[#This Row],[date]])</f>
        <v>2023</v>
      </c>
      <c r="M1181" s="34">
        <f t="shared" si="37"/>
        <v>85000</v>
      </c>
    </row>
    <row r="1182" spans="1:13" x14ac:dyDescent="0.3">
      <c r="A1182" s="1">
        <v>45078</v>
      </c>
      <c r="B1182" t="s">
        <v>16</v>
      </c>
      <c r="C1182" t="s">
        <v>7</v>
      </c>
      <c r="D1182">
        <v>2</v>
      </c>
      <c r="E1182">
        <v>950</v>
      </c>
      <c r="F1182" s="29">
        <f t="shared" si="36"/>
        <v>170000</v>
      </c>
      <c r="G1182">
        <f>YEAR(electric_vehicle_sales_by_state[[#This Row],[date]])</f>
        <v>2023</v>
      </c>
      <c r="M1182" s="34">
        <f t="shared" si="37"/>
        <v>85000</v>
      </c>
    </row>
    <row r="1183" spans="1:13" x14ac:dyDescent="0.3">
      <c r="A1183" s="1">
        <v>45078</v>
      </c>
      <c r="B1183" t="s">
        <v>25</v>
      </c>
      <c r="C1183" t="s">
        <v>7</v>
      </c>
      <c r="D1183">
        <v>89</v>
      </c>
      <c r="E1183">
        <v>5873</v>
      </c>
      <c r="F1183" s="29">
        <f t="shared" si="36"/>
        <v>7565000</v>
      </c>
      <c r="G1183">
        <f>YEAR(electric_vehicle_sales_by_state[[#This Row],[date]])</f>
        <v>2023</v>
      </c>
      <c r="M1183" s="34">
        <f t="shared" si="37"/>
        <v>85000</v>
      </c>
    </row>
    <row r="1184" spans="1:13" x14ac:dyDescent="0.3">
      <c r="A1184" s="1">
        <v>45078</v>
      </c>
      <c r="B1184" t="s">
        <v>19</v>
      </c>
      <c r="C1184" t="s">
        <v>7</v>
      </c>
      <c r="D1184">
        <v>8</v>
      </c>
      <c r="E1184">
        <v>910</v>
      </c>
      <c r="F1184" s="29">
        <f t="shared" si="36"/>
        <v>680000</v>
      </c>
      <c r="G1184">
        <f>YEAR(electric_vehicle_sales_by_state[[#This Row],[date]])</f>
        <v>2023</v>
      </c>
      <c r="M1184" s="34">
        <f t="shared" si="37"/>
        <v>85000</v>
      </c>
    </row>
    <row r="1185" spans="1:13" x14ac:dyDescent="0.3">
      <c r="A1185" s="1">
        <v>45078</v>
      </c>
      <c r="B1185" t="s">
        <v>26</v>
      </c>
      <c r="C1185" t="s">
        <v>7</v>
      </c>
      <c r="D1185">
        <v>76</v>
      </c>
      <c r="E1185">
        <v>10547</v>
      </c>
      <c r="F1185" s="29">
        <f t="shared" si="36"/>
        <v>6460000</v>
      </c>
      <c r="G1185">
        <f>YEAR(electric_vehicle_sales_by_state[[#This Row],[date]])</f>
        <v>2023</v>
      </c>
      <c r="M1185" s="34">
        <f t="shared" si="37"/>
        <v>85000</v>
      </c>
    </row>
    <row r="1186" spans="1:13" x14ac:dyDescent="0.3">
      <c r="A1186" s="1">
        <v>45078</v>
      </c>
      <c r="B1186" t="s">
        <v>38</v>
      </c>
      <c r="C1186" t="s">
        <v>7</v>
      </c>
      <c r="D1186">
        <v>380</v>
      </c>
      <c r="E1186">
        <v>15534</v>
      </c>
      <c r="F1186" s="29">
        <f t="shared" si="36"/>
        <v>32300000</v>
      </c>
      <c r="G1186">
        <f>YEAR(electric_vehicle_sales_by_state[[#This Row],[date]])</f>
        <v>2023</v>
      </c>
      <c r="M1186" s="34">
        <f t="shared" si="37"/>
        <v>85000</v>
      </c>
    </row>
    <row r="1187" spans="1:13" x14ac:dyDescent="0.3">
      <c r="A1187" s="1">
        <v>45078</v>
      </c>
      <c r="B1187" t="s">
        <v>39</v>
      </c>
      <c r="C1187" t="s">
        <v>7</v>
      </c>
      <c r="D1187">
        <v>572</v>
      </c>
      <c r="E1187">
        <v>22976</v>
      </c>
      <c r="F1187" s="29">
        <f t="shared" si="36"/>
        <v>48620000</v>
      </c>
      <c r="G1187">
        <f>YEAR(electric_vehicle_sales_by_state[[#This Row],[date]])</f>
        <v>2023</v>
      </c>
      <c r="M1187" s="34">
        <f t="shared" si="37"/>
        <v>85000</v>
      </c>
    </row>
    <row r="1188" spans="1:13" x14ac:dyDescent="0.3">
      <c r="A1188" s="1">
        <v>45078</v>
      </c>
      <c r="B1188" t="s">
        <v>20</v>
      </c>
      <c r="C1188" t="s">
        <v>7</v>
      </c>
      <c r="D1188">
        <v>2</v>
      </c>
      <c r="E1188">
        <v>375</v>
      </c>
      <c r="F1188" s="29">
        <f t="shared" si="36"/>
        <v>170000</v>
      </c>
      <c r="G1188">
        <f>YEAR(electric_vehicle_sales_by_state[[#This Row],[date]])</f>
        <v>2023</v>
      </c>
      <c r="M1188" s="34">
        <f t="shared" si="37"/>
        <v>85000</v>
      </c>
    </row>
    <row r="1189" spans="1:13" x14ac:dyDescent="0.3">
      <c r="A1189" s="1">
        <v>45078</v>
      </c>
      <c r="B1189" t="s">
        <v>40</v>
      </c>
      <c r="C1189" t="s">
        <v>7</v>
      </c>
      <c r="D1189">
        <v>393</v>
      </c>
      <c r="E1189">
        <v>30578</v>
      </c>
      <c r="F1189" s="29">
        <f t="shared" si="36"/>
        <v>33405000</v>
      </c>
      <c r="G1189">
        <f>YEAR(electric_vehicle_sales_by_state[[#This Row],[date]])</f>
        <v>2023</v>
      </c>
      <c r="M1189" s="34">
        <f t="shared" si="37"/>
        <v>85000</v>
      </c>
    </row>
    <row r="1190" spans="1:13" x14ac:dyDescent="0.3">
      <c r="A1190" s="1">
        <v>45078</v>
      </c>
      <c r="B1190" t="s">
        <v>27</v>
      </c>
      <c r="C1190" t="s">
        <v>7</v>
      </c>
      <c r="D1190">
        <v>42</v>
      </c>
      <c r="E1190">
        <v>4393</v>
      </c>
      <c r="F1190" s="29">
        <f t="shared" si="36"/>
        <v>3570000</v>
      </c>
      <c r="G1190">
        <f>YEAR(electric_vehicle_sales_by_state[[#This Row],[date]])</f>
        <v>2023</v>
      </c>
      <c r="M1190" s="34">
        <f t="shared" si="37"/>
        <v>85000</v>
      </c>
    </row>
    <row r="1191" spans="1:13" x14ac:dyDescent="0.3">
      <c r="A1191" s="1">
        <v>45078</v>
      </c>
      <c r="B1191" t="s">
        <v>41</v>
      </c>
      <c r="C1191" t="s">
        <v>7</v>
      </c>
      <c r="D1191">
        <v>247</v>
      </c>
      <c r="E1191">
        <v>8471</v>
      </c>
      <c r="F1191" s="29">
        <f t="shared" si="36"/>
        <v>20995000</v>
      </c>
      <c r="G1191">
        <f>YEAR(electric_vehicle_sales_by_state[[#This Row],[date]])</f>
        <v>2023</v>
      </c>
      <c r="M1191" s="34">
        <f t="shared" si="37"/>
        <v>85000</v>
      </c>
    </row>
    <row r="1192" spans="1:13" x14ac:dyDescent="0.3">
      <c r="A1192" s="1">
        <v>45108</v>
      </c>
      <c r="B1192" t="s">
        <v>8</v>
      </c>
      <c r="C1192" t="s">
        <v>7</v>
      </c>
      <c r="D1192">
        <v>3</v>
      </c>
      <c r="E1192">
        <v>163</v>
      </c>
      <c r="F1192" s="29">
        <f t="shared" si="36"/>
        <v>255000</v>
      </c>
      <c r="G1192">
        <f>YEAR(electric_vehicle_sales_by_state[[#This Row],[date]])</f>
        <v>2023</v>
      </c>
      <c r="M1192" s="34">
        <f t="shared" si="37"/>
        <v>85000</v>
      </c>
    </row>
    <row r="1193" spans="1:13" x14ac:dyDescent="0.3">
      <c r="A1193" s="1">
        <v>45108</v>
      </c>
      <c r="B1193" t="s">
        <v>32</v>
      </c>
      <c r="C1193" t="s">
        <v>7</v>
      </c>
      <c r="D1193">
        <v>157</v>
      </c>
      <c r="E1193">
        <v>6820</v>
      </c>
      <c r="F1193" s="29">
        <f t="shared" si="36"/>
        <v>13345000</v>
      </c>
      <c r="G1193">
        <f>YEAR(electric_vehicle_sales_by_state[[#This Row],[date]])</f>
        <v>2023</v>
      </c>
      <c r="M1193" s="34">
        <f t="shared" si="37"/>
        <v>85000</v>
      </c>
    </row>
    <row r="1194" spans="1:13" x14ac:dyDescent="0.3">
      <c r="A1194" s="1">
        <v>45108</v>
      </c>
      <c r="B1194" t="s">
        <v>9</v>
      </c>
      <c r="C1194" t="s">
        <v>7</v>
      </c>
      <c r="D1194">
        <v>2</v>
      </c>
      <c r="E1194">
        <v>1069</v>
      </c>
      <c r="F1194" s="29">
        <f t="shared" si="36"/>
        <v>170000</v>
      </c>
      <c r="G1194">
        <f>YEAR(electric_vehicle_sales_by_state[[#This Row],[date]])</f>
        <v>2023</v>
      </c>
      <c r="M1194" s="34">
        <f t="shared" si="37"/>
        <v>85000</v>
      </c>
    </row>
    <row r="1195" spans="1:13" x14ac:dyDescent="0.3">
      <c r="A1195" s="1">
        <v>45108</v>
      </c>
      <c r="B1195" t="s">
        <v>10</v>
      </c>
      <c r="C1195" t="s">
        <v>7</v>
      </c>
      <c r="D1195">
        <v>23</v>
      </c>
      <c r="E1195">
        <v>7381</v>
      </c>
      <c r="F1195" s="29">
        <f t="shared" si="36"/>
        <v>1955000</v>
      </c>
      <c r="G1195">
        <f>YEAR(electric_vehicle_sales_by_state[[#This Row],[date]])</f>
        <v>2023</v>
      </c>
      <c r="M1195" s="34">
        <f t="shared" si="37"/>
        <v>85000</v>
      </c>
    </row>
    <row r="1196" spans="1:13" x14ac:dyDescent="0.3">
      <c r="A1196" s="1">
        <v>45108</v>
      </c>
      <c r="B1196" t="s">
        <v>21</v>
      </c>
      <c r="C1196" t="s">
        <v>7</v>
      </c>
      <c r="D1196">
        <v>58</v>
      </c>
      <c r="E1196">
        <v>5189</v>
      </c>
      <c r="F1196" s="29">
        <f t="shared" si="36"/>
        <v>4930000</v>
      </c>
      <c r="G1196">
        <f>YEAR(electric_vehicle_sales_by_state[[#This Row],[date]])</f>
        <v>2023</v>
      </c>
      <c r="M1196" s="34">
        <f t="shared" si="37"/>
        <v>85000</v>
      </c>
    </row>
    <row r="1197" spans="1:13" x14ac:dyDescent="0.3">
      <c r="A1197" s="1">
        <v>45108</v>
      </c>
      <c r="B1197" t="s">
        <v>22</v>
      </c>
      <c r="C1197" t="s">
        <v>7</v>
      </c>
      <c r="D1197">
        <v>71</v>
      </c>
      <c r="E1197">
        <v>2326</v>
      </c>
      <c r="F1197" s="29">
        <f t="shared" si="36"/>
        <v>6035000</v>
      </c>
      <c r="G1197">
        <f>YEAR(electric_vehicle_sales_by_state[[#This Row],[date]])</f>
        <v>2023</v>
      </c>
      <c r="M1197" s="34">
        <f t="shared" si="37"/>
        <v>85000</v>
      </c>
    </row>
    <row r="1198" spans="1:13" x14ac:dyDescent="0.3">
      <c r="A1198" s="1">
        <v>45108</v>
      </c>
      <c r="B1198" t="s">
        <v>11</v>
      </c>
      <c r="C1198" t="s">
        <v>7</v>
      </c>
      <c r="D1198">
        <v>94</v>
      </c>
      <c r="E1198">
        <v>3346</v>
      </c>
      <c r="F1198" s="29">
        <f t="shared" si="36"/>
        <v>7990000</v>
      </c>
      <c r="G1198">
        <f>YEAR(electric_vehicle_sales_by_state[[#This Row],[date]])</f>
        <v>2023</v>
      </c>
      <c r="M1198" s="34">
        <f t="shared" si="37"/>
        <v>85000</v>
      </c>
    </row>
    <row r="1199" spans="1:13" x14ac:dyDescent="0.3">
      <c r="A1199" s="1">
        <v>45108</v>
      </c>
      <c r="B1199" t="s">
        <v>12</v>
      </c>
      <c r="C1199" t="s">
        <v>7</v>
      </c>
      <c r="D1199">
        <v>4</v>
      </c>
      <c r="E1199">
        <v>391</v>
      </c>
      <c r="F1199" s="29">
        <f t="shared" si="36"/>
        <v>340000</v>
      </c>
      <c r="G1199">
        <f>YEAR(electric_vehicle_sales_by_state[[#This Row],[date]])</f>
        <v>2023</v>
      </c>
      <c r="M1199" s="34">
        <f t="shared" si="37"/>
        <v>85000</v>
      </c>
    </row>
    <row r="1200" spans="1:13" x14ac:dyDescent="0.3">
      <c r="A1200" s="1">
        <v>45108</v>
      </c>
      <c r="B1200" t="s">
        <v>23</v>
      </c>
      <c r="C1200" t="s">
        <v>7</v>
      </c>
      <c r="D1200">
        <v>831</v>
      </c>
      <c r="E1200">
        <v>15285</v>
      </c>
      <c r="F1200" s="29">
        <f t="shared" si="36"/>
        <v>70635000</v>
      </c>
      <c r="G1200">
        <f>YEAR(electric_vehicle_sales_by_state[[#This Row],[date]])</f>
        <v>2023</v>
      </c>
      <c r="M1200" s="34">
        <f t="shared" si="37"/>
        <v>85000</v>
      </c>
    </row>
    <row r="1201" spans="1:13" x14ac:dyDescent="0.3">
      <c r="A1201" s="1">
        <v>45108</v>
      </c>
      <c r="B1201" t="s">
        <v>33</v>
      </c>
      <c r="C1201" t="s">
        <v>7</v>
      </c>
      <c r="D1201">
        <v>84</v>
      </c>
      <c r="E1201">
        <v>1739</v>
      </c>
      <c r="F1201" s="29">
        <f t="shared" si="36"/>
        <v>7140000</v>
      </c>
      <c r="G1201">
        <f>YEAR(electric_vehicle_sales_by_state[[#This Row],[date]])</f>
        <v>2023</v>
      </c>
      <c r="M1201" s="34">
        <f t="shared" si="37"/>
        <v>85000</v>
      </c>
    </row>
    <row r="1202" spans="1:13" x14ac:dyDescent="0.3">
      <c r="A1202" s="1">
        <v>45108</v>
      </c>
      <c r="B1202" t="s">
        <v>34</v>
      </c>
      <c r="C1202" t="s">
        <v>7</v>
      </c>
      <c r="D1202">
        <v>692</v>
      </c>
      <c r="E1202">
        <v>27755</v>
      </c>
      <c r="F1202" s="29">
        <f t="shared" si="36"/>
        <v>58820000</v>
      </c>
      <c r="G1202">
        <f>YEAR(electric_vehicle_sales_by_state[[#This Row],[date]])</f>
        <v>2023</v>
      </c>
      <c r="M1202" s="34">
        <f t="shared" si="37"/>
        <v>85000</v>
      </c>
    </row>
    <row r="1203" spans="1:13" x14ac:dyDescent="0.3">
      <c r="A1203" s="1">
        <v>45108</v>
      </c>
      <c r="B1203" t="s">
        <v>30</v>
      </c>
      <c r="C1203" t="s">
        <v>7</v>
      </c>
      <c r="D1203">
        <v>92</v>
      </c>
      <c r="E1203">
        <v>11915</v>
      </c>
      <c r="F1203" s="29">
        <f t="shared" si="36"/>
        <v>7820000</v>
      </c>
      <c r="G1203">
        <f>YEAR(electric_vehicle_sales_by_state[[#This Row],[date]])</f>
        <v>2023</v>
      </c>
      <c r="M1203" s="34">
        <f t="shared" si="37"/>
        <v>85000</v>
      </c>
    </row>
    <row r="1204" spans="1:13" x14ac:dyDescent="0.3">
      <c r="A1204" s="1">
        <v>45108</v>
      </c>
      <c r="B1204" t="s">
        <v>28</v>
      </c>
      <c r="C1204" t="s">
        <v>7</v>
      </c>
      <c r="D1204">
        <v>12</v>
      </c>
      <c r="E1204">
        <v>3956</v>
      </c>
      <c r="F1204" s="29">
        <f t="shared" si="36"/>
        <v>1020000</v>
      </c>
      <c r="G1204">
        <f>YEAR(electric_vehicle_sales_by_state[[#This Row],[date]])</f>
        <v>2023</v>
      </c>
      <c r="M1204" s="34">
        <f t="shared" si="37"/>
        <v>85000</v>
      </c>
    </row>
    <row r="1205" spans="1:13" x14ac:dyDescent="0.3">
      <c r="A1205" s="1">
        <v>45108</v>
      </c>
      <c r="B1205" t="s">
        <v>13</v>
      </c>
      <c r="C1205" t="s">
        <v>7</v>
      </c>
      <c r="D1205">
        <v>11</v>
      </c>
      <c r="E1205">
        <v>4435</v>
      </c>
      <c r="F1205" s="29">
        <f t="shared" si="36"/>
        <v>935000</v>
      </c>
      <c r="G1205">
        <f>YEAR(electric_vehicle_sales_by_state[[#This Row],[date]])</f>
        <v>2023</v>
      </c>
      <c r="M1205" s="34">
        <f t="shared" si="37"/>
        <v>85000</v>
      </c>
    </row>
    <row r="1206" spans="1:13" x14ac:dyDescent="0.3">
      <c r="A1206" s="1">
        <v>45108</v>
      </c>
      <c r="B1206" t="s">
        <v>31</v>
      </c>
      <c r="C1206" t="s">
        <v>7</v>
      </c>
      <c r="D1206">
        <v>31</v>
      </c>
      <c r="E1206">
        <v>4010</v>
      </c>
      <c r="F1206" s="29">
        <f t="shared" si="36"/>
        <v>2635000</v>
      </c>
      <c r="G1206">
        <f>YEAR(electric_vehicle_sales_by_state[[#This Row],[date]])</f>
        <v>2023</v>
      </c>
      <c r="M1206" s="34">
        <f t="shared" si="37"/>
        <v>85000</v>
      </c>
    </row>
    <row r="1207" spans="1:13" x14ac:dyDescent="0.3">
      <c r="A1207" s="1">
        <v>45108</v>
      </c>
      <c r="B1207" t="s">
        <v>35</v>
      </c>
      <c r="C1207" t="s">
        <v>7</v>
      </c>
      <c r="D1207">
        <v>1221</v>
      </c>
      <c r="E1207">
        <v>23154</v>
      </c>
      <c r="F1207" s="29">
        <f t="shared" si="36"/>
        <v>103785000</v>
      </c>
      <c r="G1207">
        <f>YEAR(electric_vehicle_sales_by_state[[#This Row],[date]])</f>
        <v>2023</v>
      </c>
      <c r="M1207" s="34">
        <f t="shared" si="37"/>
        <v>85000</v>
      </c>
    </row>
    <row r="1208" spans="1:13" x14ac:dyDescent="0.3">
      <c r="A1208" s="1">
        <v>45108</v>
      </c>
      <c r="B1208" t="s">
        <v>36</v>
      </c>
      <c r="C1208" t="s">
        <v>7</v>
      </c>
      <c r="D1208">
        <v>871</v>
      </c>
      <c r="E1208">
        <v>14002</v>
      </c>
      <c r="F1208" s="29">
        <f t="shared" si="36"/>
        <v>74035000</v>
      </c>
      <c r="G1208">
        <f>YEAR(electric_vehicle_sales_by_state[[#This Row],[date]])</f>
        <v>2023</v>
      </c>
      <c r="M1208" s="34">
        <f t="shared" si="37"/>
        <v>85000</v>
      </c>
    </row>
    <row r="1209" spans="1:13" x14ac:dyDescent="0.3">
      <c r="A1209" s="1">
        <v>45108</v>
      </c>
      <c r="B1209" t="s">
        <v>24</v>
      </c>
      <c r="C1209" t="s">
        <v>7</v>
      </c>
      <c r="D1209">
        <v>138</v>
      </c>
      <c r="E1209">
        <v>10811</v>
      </c>
      <c r="F1209" s="29">
        <f t="shared" si="36"/>
        <v>11730000</v>
      </c>
      <c r="G1209">
        <f>YEAR(electric_vehicle_sales_by_state[[#This Row],[date]])</f>
        <v>2023</v>
      </c>
      <c r="M1209" s="34">
        <f t="shared" si="37"/>
        <v>85000</v>
      </c>
    </row>
    <row r="1210" spans="1:13" x14ac:dyDescent="0.3">
      <c r="A1210" s="1">
        <v>45108</v>
      </c>
      <c r="B1210" t="s">
        <v>37</v>
      </c>
      <c r="C1210" t="s">
        <v>7</v>
      </c>
      <c r="D1210">
        <v>1103</v>
      </c>
      <c r="E1210">
        <v>36082</v>
      </c>
      <c r="F1210" s="29">
        <f t="shared" si="36"/>
        <v>93755000</v>
      </c>
      <c r="G1210">
        <f>YEAR(electric_vehicle_sales_by_state[[#This Row],[date]])</f>
        <v>2023</v>
      </c>
      <c r="M1210" s="34">
        <f t="shared" si="37"/>
        <v>85000</v>
      </c>
    </row>
    <row r="1211" spans="1:13" x14ac:dyDescent="0.3">
      <c r="A1211" s="1">
        <v>45108</v>
      </c>
      <c r="B1211" t="s">
        <v>15</v>
      </c>
      <c r="C1211" t="s">
        <v>7</v>
      </c>
      <c r="D1211">
        <v>6</v>
      </c>
      <c r="E1211">
        <v>427</v>
      </c>
      <c r="F1211" s="29">
        <f t="shared" si="36"/>
        <v>510000</v>
      </c>
      <c r="G1211">
        <f>YEAR(electric_vehicle_sales_by_state[[#This Row],[date]])</f>
        <v>2023</v>
      </c>
      <c r="M1211" s="34">
        <f t="shared" si="37"/>
        <v>85000</v>
      </c>
    </row>
    <row r="1212" spans="1:13" x14ac:dyDescent="0.3">
      <c r="A1212" s="1">
        <v>45108</v>
      </c>
      <c r="B1212" t="s">
        <v>16</v>
      </c>
      <c r="C1212" t="s">
        <v>7</v>
      </c>
      <c r="D1212">
        <v>3</v>
      </c>
      <c r="E1212">
        <v>1030</v>
      </c>
      <c r="F1212" s="29">
        <f t="shared" si="36"/>
        <v>255000</v>
      </c>
      <c r="G1212">
        <f>YEAR(electric_vehicle_sales_by_state[[#This Row],[date]])</f>
        <v>2023</v>
      </c>
      <c r="M1212" s="34">
        <f t="shared" si="37"/>
        <v>85000</v>
      </c>
    </row>
    <row r="1213" spans="1:13" x14ac:dyDescent="0.3">
      <c r="A1213" s="1">
        <v>45108</v>
      </c>
      <c r="B1213" t="s">
        <v>25</v>
      </c>
      <c r="C1213" t="s">
        <v>7</v>
      </c>
      <c r="D1213">
        <v>134</v>
      </c>
      <c r="E1213">
        <v>5745</v>
      </c>
      <c r="F1213" s="29">
        <f t="shared" si="36"/>
        <v>11390000</v>
      </c>
      <c r="G1213">
        <f>YEAR(electric_vehicle_sales_by_state[[#This Row],[date]])</f>
        <v>2023</v>
      </c>
      <c r="M1213" s="34">
        <f t="shared" si="37"/>
        <v>85000</v>
      </c>
    </row>
    <row r="1214" spans="1:13" x14ac:dyDescent="0.3">
      <c r="A1214" s="1">
        <v>45108</v>
      </c>
      <c r="B1214" t="s">
        <v>19</v>
      </c>
      <c r="C1214" t="s">
        <v>7</v>
      </c>
      <c r="D1214">
        <v>7</v>
      </c>
      <c r="E1214">
        <v>809</v>
      </c>
      <c r="F1214" s="29">
        <f t="shared" si="36"/>
        <v>595000</v>
      </c>
      <c r="G1214">
        <f>YEAR(electric_vehicle_sales_by_state[[#This Row],[date]])</f>
        <v>2023</v>
      </c>
      <c r="M1214" s="34">
        <f t="shared" si="37"/>
        <v>85000</v>
      </c>
    </row>
    <row r="1215" spans="1:13" x14ac:dyDescent="0.3">
      <c r="A1215" s="1">
        <v>45108</v>
      </c>
      <c r="B1215" t="s">
        <v>26</v>
      </c>
      <c r="C1215" t="s">
        <v>7</v>
      </c>
      <c r="D1215">
        <v>92</v>
      </c>
      <c r="E1215">
        <v>10766</v>
      </c>
      <c r="F1215" s="29">
        <f t="shared" si="36"/>
        <v>7820000</v>
      </c>
      <c r="G1215">
        <f>YEAR(electric_vehicle_sales_by_state[[#This Row],[date]])</f>
        <v>2023</v>
      </c>
      <c r="M1215" s="34">
        <f t="shared" si="37"/>
        <v>85000</v>
      </c>
    </row>
    <row r="1216" spans="1:13" x14ac:dyDescent="0.3">
      <c r="A1216" s="1">
        <v>45108</v>
      </c>
      <c r="B1216" t="s">
        <v>38</v>
      </c>
      <c r="C1216" t="s">
        <v>7</v>
      </c>
      <c r="D1216">
        <v>405</v>
      </c>
      <c r="E1216">
        <v>14064</v>
      </c>
      <c r="F1216" s="29">
        <f t="shared" si="36"/>
        <v>34425000</v>
      </c>
      <c r="G1216">
        <f>YEAR(electric_vehicle_sales_by_state[[#This Row],[date]])</f>
        <v>2023</v>
      </c>
      <c r="M1216" s="34">
        <f t="shared" si="37"/>
        <v>85000</v>
      </c>
    </row>
    <row r="1217" spans="1:13" x14ac:dyDescent="0.3">
      <c r="A1217" s="1">
        <v>45108</v>
      </c>
      <c r="B1217" t="s">
        <v>39</v>
      </c>
      <c r="C1217" t="s">
        <v>7</v>
      </c>
      <c r="D1217">
        <v>630</v>
      </c>
      <c r="E1217">
        <v>20553</v>
      </c>
      <c r="F1217" s="29">
        <f t="shared" si="36"/>
        <v>53550000</v>
      </c>
      <c r="G1217">
        <f>YEAR(electric_vehicle_sales_by_state[[#This Row],[date]])</f>
        <v>2023</v>
      </c>
      <c r="M1217" s="34">
        <f t="shared" si="37"/>
        <v>85000</v>
      </c>
    </row>
    <row r="1218" spans="1:13" x14ac:dyDescent="0.3">
      <c r="A1218" s="1">
        <v>45108</v>
      </c>
      <c r="B1218" t="s">
        <v>20</v>
      </c>
      <c r="C1218" t="s">
        <v>7</v>
      </c>
      <c r="D1218">
        <v>2</v>
      </c>
      <c r="E1218">
        <v>578</v>
      </c>
      <c r="F1218" s="29">
        <f t="shared" ref="F1218:F1281" si="38">D1218*M1218</f>
        <v>170000</v>
      </c>
      <c r="G1218">
        <f>YEAR(electric_vehicle_sales_by_state[[#This Row],[date]])</f>
        <v>2023</v>
      </c>
      <c r="M1218" s="34">
        <f t="shared" si="37"/>
        <v>85000</v>
      </c>
    </row>
    <row r="1219" spans="1:13" x14ac:dyDescent="0.3">
      <c r="A1219" s="1">
        <v>45108</v>
      </c>
      <c r="B1219" t="s">
        <v>40</v>
      </c>
      <c r="C1219" t="s">
        <v>7</v>
      </c>
      <c r="D1219">
        <v>420</v>
      </c>
      <c r="E1219">
        <v>29214</v>
      </c>
      <c r="F1219" s="29">
        <f t="shared" si="38"/>
        <v>35700000</v>
      </c>
      <c r="G1219">
        <f>YEAR(electric_vehicle_sales_by_state[[#This Row],[date]])</f>
        <v>2023</v>
      </c>
      <c r="M1219" s="34">
        <f t="shared" ref="M1219:M1282" si="39">IF(C1219 = "4-Wheelers",85000,1500000)</f>
        <v>85000</v>
      </c>
    </row>
    <row r="1220" spans="1:13" x14ac:dyDescent="0.3">
      <c r="A1220" s="1">
        <v>45108</v>
      </c>
      <c r="B1220" t="s">
        <v>27</v>
      </c>
      <c r="C1220" t="s">
        <v>7</v>
      </c>
      <c r="D1220">
        <v>53</v>
      </c>
      <c r="E1220">
        <v>4216</v>
      </c>
      <c r="F1220" s="29">
        <f t="shared" si="38"/>
        <v>4505000</v>
      </c>
      <c r="G1220">
        <f>YEAR(electric_vehicle_sales_by_state[[#This Row],[date]])</f>
        <v>2023</v>
      </c>
      <c r="M1220" s="34">
        <f t="shared" si="39"/>
        <v>85000</v>
      </c>
    </row>
    <row r="1221" spans="1:13" x14ac:dyDescent="0.3">
      <c r="A1221" s="1">
        <v>45108</v>
      </c>
      <c r="B1221" t="s">
        <v>41</v>
      </c>
      <c r="C1221" t="s">
        <v>7</v>
      </c>
      <c r="D1221">
        <v>179</v>
      </c>
      <c r="E1221">
        <v>8111</v>
      </c>
      <c r="F1221" s="29">
        <f t="shared" si="38"/>
        <v>15215000</v>
      </c>
      <c r="G1221">
        <f>YEAR(electric_vehicle_sales_by_state[[#This Row],[date]])</f>
        <v>2023</v>
      </c>
      <c r="M1221" s="34">
        <f t="shared" si="39"/>
        <v>85000</v>
      </c>
    </row>
    <row r="1222" spans="1:13" x14ac:dyDescent="0.3">
      <c r="A1222" s="1">
        <v>45139</v>
      </c>
      <c r="B1222" t="s">
        <v>8</v>
      </c>
      <c r="C1222" t="s">
        <v>7</v>
      </c>
      <c r="D1222">
        <v>3</v>
      </c>
      <c r="E1222">
        <v>183</v>
      </c>
      <c r="F1222" s="29">
        <f t="shared" si="38"/>
        <v>255000</v>
      </c>
      <c r="G1222">
        <f>YEAR(electric_vehicle_sales_by_state[[#This Row],[date]])</f>
        <v>2023</v>
      </c>
      <c r="M1222" s="34">
        <f t="shared" si="39"/>
        <v>85000</v>
      </c>
    </row>
    <row r="1223" spans="1:13" x14ac:dyDescent="0.3">
      <c r="A1223" s="1">
        <v>45139</v>
      </c>
      <c r="B1223" t="s">
        <v>32</v>
      </c>
      <c r="C1223" t="s">
        <v>7</v>
      </c>
      <c r="D1223">
        <v>104</v>
      </c>
      <c r="E1223">
        <v>7397</v>
      </c>
      <c r="F1223" s="29">
        <f t="shared" si="38"/>
        <v>8840000</v>
      </c>
      <c r="G1223">
        <f>YEAR(electric_vehicle_sales_by_state[[#This Row],[date]])</f>
        <v>2023</v>
      </c>
      <c r="M1223" s="34">
        <f t="shared" si="39"/>
        <v>85000</v>
      </c>
    </row>
    <row r="1224" spans="1:13" x14ac:dyDescent="0.3">
      <c r="A1224" s="1">
        <v>45139</v>
      </c>
      <c r="B1224" t="s">
        <v>9</v>
      </c>
      <c r="C1224" t="s">
        <v>7</v>
      </c>
      <c r="D1224">
        <v>4</v>
      </c>
      <c r="E1224">
        <v>1121</v>
      </c>
      <c r="F1224" s="29">
        <f t="shared" si="38"/>
        <v>340000</v>
      </c>
      <c r="G1224">
        <f>YEAR(electric_vehicle_sales_by_state[[#This Row],[date]])</f>
        <v>2023</v>
      </c>
      <c r="M1224" s="34">
        <f t="shared" si="39"/>
        <v>85000</v>
      </c>
    </row>
    <row r="1225" spans="1:13" x14ac:dyDescent="0.3">
      <c r="A1225" s="1">
        <v>45139</v>
      </c>
      <c r="B1225" t="s">
        <v>10</v>
      </c>
      <c r="C1225" t="s">
        <v>7</v>
      </c>
      <c r="D1225">
        <v>27</v>
      </c>
      <c r="E1225">
        <v>7557</v>
      </c>
      <c r="F1225" s="29">
        <f t="shared" si="38"/>
        <v>2295000</v>
      </c>
      <c r="G1225">
        <f>YEAR(electric_vehicle_sales_by_state[[#This Row],[date]])</f>
        <v>2023</v>
      </c>
      <c r="M1225" s="34">
        <f t="shared" si="39"/>
        <v>85000</v>
      </c>
    </row>
    <row r="1226" spans="1:13" x14ac:dyDescent="0.3">
      <c r="A1226" s="1">
        <v>45139</v>
      </c>
      <c r="B1226" t="s">
        <v>21</v>
      </c>
      <c r="C1226" t="s">
        <v>7</v>
      </c>
      <c r="D1226">
        <v>53</v>
      </c>
      <c r="E1226">
        <v>5334</v>
      </c>
      <c r="F1226" s="29">
        <f t="shared" si="38"/>
        <v>4505000</v>
      </c>
      <c r="G1226">
        <f>YEAR(electric_vehicle_sales_by_state[[#This Row],[date]])</f>
        <v>2023</v>
      </c>
      <c r="M1226" s="34">
        <f t="shared" si="39"/>
        <v>85000</v>
      </c>
    </row>
    <row r="1227" spans="1:13" x14ac:dyDescent="0.3">
      <c r="A1227" s="1">
        <v>45139</v>
      </c>
      <c r="B1227" t="s">
        <v>22</v>
      </c>
      <c r="C1227" t="s">
        <v>7</v>
      </c>
      <c r="D1227">
        <v>80</v>
      </c>
      <c r="E1227">
        <v>1937</v>
      </c>
      <c r="F1227" s="29">
        <f t="shared" si="38"/>
        <v>6800000</v>
      </c>
      <c r="G1227">
        <f>YEAR(electric_vehicle_sales_by_state[[#This Row],[date]])</f>
        <v>2023</v>
      </c>
      <c r="M1227" s="34">
        <f t="shared" si="39"/>
        <v>85000</v>
      </c>
    </row>
    <row r="1228" spans="1:13" x14ac:dyDescent="0.3">
      <c r="A1228" s="1">
        <v>45139</v>
      </c>
      <c r="B1228" t="s">
        <v>11</v>
      </c>
      <c r="C1228" t="s">
        <v>7</v>
      </c>
      <c r="D1228">
        <v>107</v>
      </c>
      <c r="E1228">
        <v>3859</v>
      </c>
      <c r="F1228" s="29">
        <f t="shared" si="38"/>
        <v>9095000</v>
      </c>
      <c r="G1228">
        <f>YEAR(electric_vehicle_sales_by_state[[#This Row],[date]])</f>
        <v>2023</v>
      </c>
      <c r="M1228" s="34">
        <f t="shared" si="39"/>
        <v>85000</v>
      </c>
    </row>
    <row r="1229" spans="1:13" x14ac:dyDescent="0.3">
      <c r="A1229" s="1">
        <v>45139</v>
      </c>
      <c r="B1229" t="s">
        <v>23</v>
      </c>
      <c r="C1229" t="s">
        <v>7</v>
      </c>
      <c r="D1229">
        <v>440</v>
      </c>
      <c r="E1229">
        <v>15852</v>
      </c>
      <c r="F1229" s="29">
        <f t="shared" si="38"/>
        <v>37400000</v>
      </c>
      <c r="G1229">
        <f>YEAR(electric_vehicle_sales_by_state[[#This Row],[date]])</f>
        <v>2023</v>
      </c>
      <c r="M1229" s="34">
        <f t="shared" si="39"/>
        <v>85000</v>
      </c>
    </row>
    <row r="1230" spans="1:13" x14ac:dyDescent="0.3">
      <c r="A1230" s="1">
        <v>45139</v>
      </c>
      <c r="B1230" t="s">
        <v>33</v>
      </c>
      <c r="C1230" t="s">
        <v>7</v>
      </c>
      <c r="D1230">
        <v>98</v>
      </c>
      <c r="E1230">
        <v>2177</v>
      </c>
      <c r="F1230" s="29">
        <f t="shared" si="38"/>
        <v>8330000</v>
      </c>
      <c r="G1230">
        <f>YEAR(electric_vehicle_sales_by_state[[#This Row],[date]])</f>
        <v>2023</v>
      </c>
      <c r="M1230" s="34">
        <f t="shared" si="39"/>
        <v>85000</v>
      </c>
    </row>
    <row r="1231" spans="1:13" x14ac:dyDescent="0.3">
      <c r="A1231" s="1">
        <v>45139</v>
      </c>
      <c r="B1231" t="s">
        <v>34</v>
      </c>
      <c r="C1231" t="s">
        <v>7</v>
      </c>
      <c r="D1231">
        <v>512</v>
      </c>
      <c r="E1231">
        <v>25572</v>
      </c>
      <c r="F1231" s="29">
        <f t="shared" si="38"/>
        <v>43520000</v>
      </c>
      <c r="G1231">
        <f>YEAR(electric_vehicle_sales_by_state[[#This Row],[date]])</f>
        <v>2023</v>
      </c>
      <c r="M1231" s="34">
        <f t="shared" si="39"/>
        <v>85000</v>
      </c>
    </row>
    <row r="1232" spans="1:13" x14ac:dyDescent="0.3">
      <c r="A1232" s="1">
        <v>45139</v>
      </c>
      <c r="B1232" t="s">
        <v>30</v>
      </c>
      <c r="C1232" t="s">
        <v>7</v>
      </c>
      <c r="D1232">
        <v>189</v>
      </c>
      <c r="E1232">
        <v>24414</v>
      </c>
      <c r="F1232" s="29">
        <f t="shared" si="38"/>
        <v>16065000</v>
      </c>
      <c r="G1232">
        <f>YEAR(electric_vehicle_sales_by_state[[#This Row],[date]])</f>
        <v>2023</v>
      </c>
      <c r="M1232" s="34">
        <f t="shared" si="39"/>
        <v>85000</v>
      </c>
    </row>
    <row r="1233" spans="1:13" x14ac:dyDescent="0.3">
      <c r="A1233" s="1">
        <v>45139</v>
      </c>
      <c r="B1233" t="s">
        <v>28</v>
      </c>
      <c r="C1233" t="s">
        <v>7</v>
      </c>
      <c r="D1233">
        <v>11</v>
      </c>
      <c r="E1233">
        <v>3975</v>
      </c>
      <c r="F1233" s="29">
        <f t="shared" si="38"/>
        <v>935000</v>
      </c>
      <c r="G1233">
        <f>YEAR(electric_vehicle_sales_by_state[[#This Row],[date]])</f>
        <v>2023</v>
      </c>
      <c r="M1233" s="34">
        <f t="shared" si="39"/>
        <v>85000</v>
      </c>
    </row>
    <row r="1234" spans="1:13" x14ac:dyDescent="0.3">
      <c r="A1234" s="1">
        <v>45139</v>
      </c>
      <c r="B1234" t="s">
        <v>13</v>
      </c>
      <c r="C1234" t="s">
        <v>7</v>
      </c>
      <c r="D1234">
        <v>15</v>
      </c>
      <c r="E1234">
        <v>4843</v>
      </c>
      <c r="F1234" s="29">
        <f t="shared" si="38"/>
        <v>1275000</v>
      </c>
      <c r="G1234">
        <f>YEAR(electric_vehicle_sales_by_state[[#This Row],[date]])</f>
        <v>2023</v>
      </c>
      <c r="M1234" s="34">
        <f t="shared" si="39"/>
        <v>85000</v>
      </c>
    </row>
    <row r="1235" spans="1:13" x14ac:dyDescent="0.3">
      <c r="A1235" s="1">
        <v>45139</v>
      </c>
      <c r="B1235" t="s">
        <v>31</v>
      </c>
      <c r="C1235" t="s">
        <v>7</v>
      </c>
      <c r="D1235">
        <v>52</v>
      </c>
      <c r="E1235">
        <v>4040</v>
      </c>
      <c r="F1235" s="29">
        <f t="shared" si="38"/>
        <v>4420000</v>
      </c>
      <c r="G1235">
        <f>YEAR(electric_vehicle_sales_by_state[[#This Row],[date]])</f>
        <v>2023</v>
      </c>
      <c r="M1235" s="34">
        <f t="shared" si="39"/>
        <v>85000</v>
      </c>
    </row>
    <row r="1236" spans="1:13" x14ac:dyDescent="0.3">
      <c r="A1236" s="1">
        <v>45139</v>
      </c>
      <c r="B1236" t="s">
        <v>35</v>
      </c>
      <c r="C1236" t="s">
        <v>7</v>
      </c>
      <c r="D1236">
        <v>1196</v>
      </c>
      <c r="E1236">
        <v>28235</v>
      </c>
      <c r="F1236" s="29">
        <f t="shared" si="38"/>
        <v>101660000</v>
      </c>
      <c r="G1236">
        <f>YEAR(electric_vehicle_sales_by_state[[#This Row],[date]])</f>
        <v>2023</v>
      </c>
      <c r="M1236" s="34">
        <f t="shared" si="39"/>
        <v>85000</v>
      </c>
    </row>
    <row r="1237" spans="1:13" x14ac:dyDescent="0.3">
      <c r="A1237" s="1">
        <v>45139</v>
      </c>
      <c r="B1237" t="s">
        <v>36</v>
      </c>
      <c r="C1237" t="s">
        <v>7</v>
      </c>
      <c r="D1237">
        <v>736</v>
      </c>
      <c r="E1237">
        <v>18189</v>
      </c>
      <c r="F1237" s="29">
        <f t="shared" si="38"/>
        <v>62560000</v>
      </c>
      <c r="G1237">
        <f>YEAR(electric_vehicle_sales_by_state[[#This Row],[date]])</f>
        <v>2023</v>
      </c>
      <c r="M1237" s="34">
        <f t="shared" si="39"/>
        <v>85000</v>
      </c>
    </row>
    <row r="1238" spans="1:13" x14ac:dyDescent="0.3">
      <c r="A1238" s="1">
        <v>45139</v>
      </c>
      <c r="B1238" t="s">
        <v>24</v>
      </c>
      <c r="C1238" t="s">
        <v>7</v>
      </c>
      <c r="D1238">
        <v>112</v>
      </c>
      <c r="E1238">
        <v>11479</v>
      </c>
      <c r="F1238" s="29">
        <f t="shared" si="38"/>
        <v>9520000</v>
      </c>
      <c r="G1238">
        <f>YEAR(electric_vehicle_sales_by_state[[#This Row],[date]])</f>
        <v>2023</v>
      </c>
      <c r="M1238" s="34">
        <f t="shared" si="39"/>
        <v>85000</v>
      </c>
    </row>
    <row r="1239" spans="1:13" x14ac:dyDescent="0.3">
      <c r="A1239" s="1">
        <v>45139</v>
      </c>
      <c r="B1239" t="s">
        <v>37</v>
      </c>
      <c r="C1239" t="s">
        <v>7</v>
      </c>
      <c r="D1239">
        <v>1070</v>
      </c>
      <c r="E1239">
        <v>40169</v>
      </c>
      <c r="F1239" s="29">
        <f t="shared" si="38"/>
        <v>90950000</v>
      </c>
      <c r="G1239">
        <f>YEAR(electric_vehicle_sales_by_state[[#This Row],[date]])</f>
        <v>2023</v>
      </c>
      <c r="M1239" s="34">
        <f t="shared" si="39"/>
        <v>85000</v>
      </c>
    </row>
    <row r="1240" spans="1:13" x14ac:dyDescent="0.3">
      <c r="A1240" s="1">
        <v>45139</v>
      </c>
      <c r="B1240" t="s">
        <v>15</v>
      </c>
      <c r="C1240" t="s">
        <v>7</v>
      </c>
      <c r="D1240">
        <v>6</v>
      </c>
      <c r="E1240">
        <v>458</v>
      </c>
      <c r="F1240" s="29">
        <f t="shared" si="38"/>
        <v>510000</v>
      </c>
      <c r="G1240">
        <f>YEAR(electric_vehicle_sales_by_state[[#This Row],[date]])</f>
        <v>2023</v>
      </c>
      <c r="M1240" s="34">
        <f t="shared" si="39"/>
        <v>85000</v>
      </c>
    </row>
    <row r="1241" spans="1:13" x14ac:dyDescent="0.3">
      <c r="A1241" s="1">
        <v>45139</v>
      </c>
      <c r="B1241" t="s">
        <v>16</v>
      </c>
      <c r="C1241" t="s">
        <v>7</v>
      </c>
      <c r="D1241">
        <v>3</v>
      </c>
      <c r="E1241">
        <v>1215</v>
      </c>
      <c r="F1241" s="29">
        <f t="shared" si="38"/>
        <v>255000</v>
      </c>
      <c r="G1241">
        <f>YEAR(electric_vehicle_sales_by_state[[#This Row],[date]])</f>
        <v>2023</v>
      </c>
      <c r="M1241" s="34">
        <f t="shared" si="39"/>
        <v>85000</v>
      </c>
    </row>
    <row r="1242" spans="1:13" x14ac:dyDescent="0.3">
      <c r="A1242" s="1">
        <v>45139</v>
      </c>
      <c r="B1242" t="s">
        <v>25</v>
      </c>
      <c r="C1242" t="s">
        <v>7</v>
      </c>
      <c r="D1242">
        <v>146</v>
      </c>
      <c r="E1242">
        <v>6282</v>
      </c>
      <c r="F1242" s="29">
        <f t="shared" si="38"/>
        <v>12410000</v>
      </c>
      <c r="G1242">
        <f>YEAR(electric_vehicle_sales_by_state[[#This Row],[date]])</f>
        <v>2023</v>
      </c>
      <c r="M1242" s="34">
        <f t="shared" si="39"/>
        <v>85000</v>
      </c>
    </row>
    <row r="1243" spans="1:13" x14ac:dyDescent="0.3">
      <c r="A1243" s="1">
        <v>45139</v>
      </c>
      <c r="B1243" t="s">
        <v>19</v>
      </c>
      <c r="C1243" t="s">
        <v>7</v>
      </c>
      <c r="D1243">
        <v>14</v>
      </c>
      <c r="E1243">
        <v>955</v>
      </c>
      <c r="F1243" s="29">
        <f t="shared" si="38"/>
        <v>1190000</v>
      </c>
      <c r="G1243">
        <f>YEAR(electric_vehicle_sales_by_state[[#This Row],[date]])</f>
        <v>2023</v>
      </c>
      <c r="M1243" s="34">
        <f t="shared" si="39"/>
        <v>85000</v>
      </c>
    </row>
    <row r="1244" spans="1:13" x14ac:dyDescent="0.3">
      <c r="A1244" s="1">
        <v>45139</v>
      </c>
      <c r="B1244" t="s">
        <v>26</v>
      </c>
      <c r="C1244" t="s">
        <v>7</v>
      </c>
      <c r="D1244">
        <v>75</v>
      </c>
      <c r="E1244">
        <v>11493</v>
      </c>
      <c r="F1244" s="29">
        <f t="shared" si="38"/>
        <v>6375000</v>
      </c>
      <c r="G1244">
        <f>YEAR(electric_vehicle_sales_by_state[[#This Row],[date]])</f>
        <v>2023</v>
      </c>
      <c r="M1244" s="34">
        <f t="shared" si="39"/>
        <v>85000</v>
      </c>
    </row>
    <row r="1245" spans="1:13" x14ac:dyDescent="0.3">
      <c r="A1245" s="1">
        <v>45139</v>
      </c>
      <c r="B1245" t="s">
        <v>38</v>
      </c>
      <c r="C1245" t="s">
        <v>7</v>
      </c>
      <c r="D1245">
        <v>396</v>
      </c>
      <c r="E1245">
        <v>14786</v>
      </c>
      <c r="F1245" s="29">
        <f t="shared" si="38"/>
        <v>33660000</v>
      </c>
      <c r="G1245">
        <f>YEAR(electric_vehicle_sales_by_state[[#This Row],[date]])</f>
        <v>2023</v>
      </c>
      <c r="M1245" s="34">
        <f t="shared" si="39"/>
        <v>85000</v>
      </c>
    </row>
    <row r="1246" spans="1:13" x14ac:dyDescent="0.3">
      <c r="A1246" s="1">
        <v>45139</v>
      </c>
      <c r="B1246" t="s">
        <v>39</v>
      </c>
      <c r="C1246" t="s">
        <v>7</v>
      </c>
      <c r="D1246">
        <v>591</v>
      </c>
      <c r="E1246">
        <v>23537</v>
      </c>
      <c r="F1246" s="29">
        <f t="shared" si="38"/>
        <v>50235000</v>
      </c>
      <c r="G1246">
        <f>YEAR(electric_vehicle_sales_by_state[[#This Row],[date]])</f>
        <v>2023</v>
      </c>
      <c r="M1246" s="34">
        <f t="shared" si="39"/>
        <v>85000</v>
      </c>
    </row>
    <row r="1247" spans="1:13" x14ac:dyDescent="0.3">
      <c r="A1247" s="1">
        <v>45139</v>
      </c>
      <c r="B1247" t="s">
        <v>20</v>
      </c>
      <c r="C1247" t="s">
        <v>7</v>
      </c>
      <c r="D1247">
        <v>2</v>
      </c>
      <c r="E1247">
        <v>466</v>
      </c>
      <c r="F1247" s="29">
        <f t="shared" si="38"/>
        <v>170000</v>
      </c>
      <c r="G1247">
        <f>YEAR(electric_vehicle_sales_by_state[[#This Row],[date]])</f>
        <v>2023</v>
      </c>
      <c r="M1247" s="34">
        <f t="shared" si="39"/>
        <v>85000</v>
      </c>
    </row>
    <row r="1248" spans="1:13" x14ac:dyDescent="0.3">
      <c r="A1248" s="1">
        <v>45139</v>
      </c>
      <c r="B1248" t="s">
        <v>40</v>
      </c>
      <c r="C1248" t="s">
        <v>7</v>
      </c>
      <c r="D1248">
        <v>482</v>
      </c>
      <c r="E1248">
        <v>29829</v>
      </c>
      <c r="F1248" s="29">
        <f t="shared" si="38"/>
        <v>40970000</v>
      </c>
      <c r="G1248">
        <f>YEAR(electric_vehicle_sales_by_state[[#This Row],[date]])</f>
        <v>2023</v>
      </c>
      <c r="M1248" s="34">
        <f t="shared" si="39"/>
        <v>85000</v>
      </c>
    </row>
    <row r="1249" spans="1:13" x14ac:dyDescent="0.3">
      <c r="A1249" s="1">
        <v>45139</v>
      </c>
      <c r="B1249" t="s">
        <v>27</v>
      </c>
      <c r="C1249" t="s">
        <v>7</v>
      </c>
      <c r="D1249">
        <v>50</v>
      </c>
      <c r="E1249">
        <v>4283</v>
      </c>
      <c r="F1249" s="29">
        <f t="shared" si="38"/>
        <v>4250000</v>
      </c>
      <c r="G1249">
        <f>YEAR(electric_vehicle_sales_by_state[[#This Row],[date]])</f>
        <v>2023</v>
      </c>
      <c r="M1249" s="34">
        <f t="shared" si="39"/>
        <v>85000</v>
      </c>
    </row>
    <row r="1250" spans="1:13" x14ac:dyDescent="0.3">
      <c r="A1250" s="1">
        <v>45139</v>
      </c>
      <c r="B1250" t="s">
        <v>41</v>
      </c>
      <c r="C1250" t="s">
        <v>7</v>
      </c>
      <c r="D1250">
        <v>178</v>
      </c>
      <c r="E1250">
        <v>9101</v>
      </c>
      <c r="F1250" s="29">
        <f t="shared" si="38"/>
        <v>15130000</v>
      </c>
      <c r="G1250">
        <f>YEAR(electric_vehicle_sales_by_state[[#This Row],[date]])</f>
        <v>2023</v>
      </c>
      <c r="M1250" s="34">
        <f t="shared" si="39"/>
        <v>85000</v>
      </c>
    </row>
    <row r="1251" spans="1:13" x14ac:dyDescent="0.3">
      <c r="A1251" s="1">
        <v>45170</v>
      </c>
      <c r="B1251" t="s">
        <v>32</v>
      </c>
      <c r="C1251" t="s">
        <v>7</v>
      </c>
      <c r="D1251">
        <v>59</v>
      </c>
      <c r="E1251">
        <v>7044</v>
      </c>
      <c r="F1251" s="29">
        <f t="shared" si="38"/>
        <v>5015000</v>
      </c>
      <c r="G1251">
        <f>YEAR(electric_vehicle_sales_by_state[[#This Row],[date]])</f>
        <v>2023</v>
      </c>
      <c r="M1251" s="34">
        <f t="shared" si="39"/>
        <v>85000</v>
      </c>
    </row>
    <row r="1252" spans="1:13" x14ac:dyDescent="0.3">
      <c r="A1252" s="1">
        <v>45170</v>
      </c>
      <c r="B1252" t="s">
        <v>9</v>
      </c>
      <c r="C1252" t="s">
        <v>7</v>
      </c>
      <c r="D1252">
        <v>4</v>
      </c>
      <c r="E1252">
        <v>1003</v>
      </c>
      <c r="F1252" s="29">
        <f t="shared" si="38"/>
        <v>340000</v>
      </c>
      <c r="G1252">
        <f>YEAR(electric_vehicle_sales_by_state[[#This Row],[date]])</f>
        <v>2023</v>
      </c>
      <c r="M1252" s="34">
        <f t="shared" si="39"/>
        <v>85000</v>
      </c>
    </row>
    <row r="1253" spans="1:13" x14ac:dyDescent="0.3">
      <c r="A1253" s="1">
        <v>45170</v>
      </c>
      <c r="B1253" t="s">
        <v>10</v>
      </c>
      <c r="C1253" t="s">
        <v>7</v>
      </c>
      <c r="D1253">
        <v>23</v>
      </c>
      <c r="E1253">
        <v>8078</v>
      </c>
      <c r="F1253" s="29">
        <f t="shared" si="38"/>
        <v>1955000</v>
      </c>
      <c r="G1253">
        <f>YEAR(electric_vehicle_sales_by_state[[#This Row],[date]])</f>
        <v>2023</v>
      </c>
      <c r="M1253" s="34">
        <f t="shared" si="39"/>
        <v>85000</v>
      </c>
    </row>
    <row r="1254" spans="1:13" x14ac:dyDescent="0.3">
      <c r="A1254" s="1">
        <v>45170</v>
      </c>
      <c r="B1254" t="s">
        <v>21</v>
      </c>
      <c r="C1254" t="s">
        <v>7</v>
      </c>
      <c r="D1254">
        <v>60</v>
      </c>
      <c r="E1254">
        <v>5210</v>
      </c>
      <c r="F1254" s="29">
        <f t="shared" si="38"/>
        <v>5100000</v>
      </c>
      <c r="G1254">
        <f>YEAR(electric_vehicle_sales_by_state[[#This Row],[date]])</f>
        <v>2023</v>
      </c>
      <c r="M1254" s="34">
        <f t="shared" si="39"/>
        <v>85000</v>
      </c>
    </row>
    <row r="1255" spans="1:13" x14ac:dyDescent="0.3">
      <c r="A1255" s="1">
        <v>45170</v>
      </c>
      <c r="B1255" t="s">
        <v>22</v>
      </c>
      <c r="C1255" t="s">
        <v>7</v>
      </c>
      <c r="D1255">
        <v>54</v>
      </c>
      <c r="E1255">
        <v>1491</v>
      </c>
      <c r="F1255" s="29">
        <f t="shared" si="38"/>
        <v>4590000</v>
      </c>
      <c r="G1255">
        <f>YEAR(electric_vehicle_sales_by_state[[#This Row],[date]])</f>
        <v>2023</v>
      </c>
      <c r="M1255" s="34">
        <f t="shared" si="39"/>
        <v>85000</v>
      </c>
    </row>
    <row r="1256" spans="1:13" x14ac:dyDescent="0.3">
      <c r="A1256" s="1">
        <v>45170</v>
      </c>
      <c r="B1256" t="s">
        <v>11</v>
      </c>
      <c r="C1256" t="s">
        <v>7</v>
      </c>
      <c r="D1256">
        <v>83</v>
      </c>
      <c r="E1256">
        <v>3993</v>
      </c>
      <c r="F1256" s="29">
        <f t="shared" si="38"/>
        <v>7055000</v>
      </c>
      <c r="G1256">
        <f>YEAR(electric_vehicle_sales_by_state[[#This Row],[date]])</f>
        <v>2023</v>
      </c>
      <c r="M1256" s="34">
        <f t="shared" si="39"/>
        <v>85000</v>
      </c>
    </row>
    <row r="1257" spans="1:13" x14ac:dyDescent="0.3">
      <c r="A1257" s="1">
        <v>45170</v>
      </c>
      <c r="B1257" t="s">
        <v>12</v>
      </c>
      <c r="C1257" t="s">
        <v>7</v>
      </c>
      <c r="D1257">
        <v>6</v>
      </c>
      <c r="E1257">
        <v>468</v>
      </c>
      <c r="F1257" s="29">
        <f t="shared" si="38"/>
        <v>510000</v>
      </c>
      <c r="G1257">
        <f>YEAR(electric_vehicle_sales_by_state[[#This Row],[date]])</f>
        <v>2023</v>
      </c>
      <c r="M1257" s="34">
        <f t="shared" si="39"/>
        <v>85000</v>
      </c>
    </row>
    <row r="1258" spans="1:13" x14ac:dyDescent="0.3">
      <c r="A1258" s="1">
        <v>45170</v>
      </c>
      <c r="B1258" t="s">
        <v>23</v>
      </c>
      <c r="C1258" t="s">
        <v>7</v>
      </c>
      <c r="D1258">
        <v>380</v>
      </c>
      <c r="E1258">
        <v>15776</v>
      </c>
      <c r="F1258" s="29">
        <f t="shared" si="38"/>
        <v>32300000</v>
      </c>
      <c r="G1258">
        <f>YEAR(electric_vehicle_sales_by_state[[#This Row],[date]])</f>
        <v>2023</v>
      </c>
      <c r="M1258" s="34">
        <f t="shared" si="39"/>
        <v>85000</v>
      </c>
    </row>
    <row r="1259" spans="1:13" x14ac:dyDescent="0.3">
      <c r="A1259" s="1">
        <v>45170</v>
      </c>
      <c r="B1259" t="s">
        <v>33</v>
      </c>
      <c r="C1259" t="s">
        <v>7</v>
      </c>
      <c r="D1259">
        <v>69</v>
      </c>
      <c r="E1259">
        <v>2801</v>
      </c>
      <c r="F1259" s="29">
        <f t="shared" si="38"/>
        <v>5865000</v>
      </c>
      <c r="G1259">
        <f>YEAR(electric_vehicle_sales_by_state[[#This Row],[date]])</f>
        <v>2023</v>
      </c>
      <c r="M1259" s="34">
        <f t="shared" si="39"/>
        <v>85000</v>
      </c>
    </row>
    <row r="1260" spans="1:13" x14ac:dyDescent="0.3">
      <c r="A1260" s="1">
        <v>45170</v>
      </c>
      <c r="B1260" t="s">
        <v>34</v>
      </c>
      <c r="C1260" t="s">
        <v>7</v>
      </c>
      <c r="D1260">
        <v>633</v>
      </c>
      <c r="E1260">
        <v>36818</v>
      </c>
      <c r="F1260" s="29">
        <f t="shared" si="38"/>
        <v>53805000</v>
      </c>
      <c r="G1260">
        <f>YEAR(electric_vehicle_sales_by_state[[#This Row],[date]])</f>
        <v>2023</v>
      </c>
      <c r="M1260" s="34">
        <f t="shared" si="39"/>
        <v>85000</v>
      </c>
    </row>
    <row r="1261" spans="1:13" x14ac:dyDescent="0.3">
      <c r="A1261" s="1">
        <v>45170</v>
      </c>
      <c r="B1261" t="s">
        <v>30</v>
      </c>
      <c r="C1261" t="s">
        <v>7</v>
      </c>
      <c r="D1261">
        <v>92</v>
      </c>
      <c r="E1261">
        <v>24045</v>
      </c>
      <c r="F1261" s="29">
        <f t="shared" si="38"/>
        <v>7820000</v>
      </c>
      <c r="G1261">
        <f>YEAR(electric_vehicle_sales_by_state[[#This Row],[date]])</f>
        <v>2023</v>
      </c>
      <c r="M1261" s="34">
        <f t="shared" si="39"/>
        <v>85000</v>
      </c>
    </row>
    <row r="1262" spans="1:13" x14ac:dyDescent="0.3">
      <c r="A1262" s="1">
        <v>45170</v>
      </c>
      <c r="B1262" t="s">
        <v>28</v>
      </c>
      <c r="C1262" t="s">
        <v>7</v>
      </c>
      <c r="D1262">
        <v>9</v>
      </c>
      <c r="E1262">
        <v>3683</v>
      </c>
      <c r="F1262" s="29">
        <f t="shared" si="38"/>
        <v>765000</v>
      </c>
      <c r="G1262">
        <f>YEAR(electric_vehicle_sales_by_state[[#This Row],[date]])</f>
        <v>2023</v>
      </c>
      <c r="M1262" s="34">
        <f t="shared" si="39"/>
        <v>85000</v>
      </c>
    </row>
    <row r="1263" spans="1:13" x14ac:dyDescent="0.3">
      <c r="A1263" s="1">
        <v>45170</v>
      </c>
      <c r="B1263" t="s">
        <v>13</v>
      </c>
      <c r="C1263" t="s">
        <v>7</v>
      </c>
      <c r="D1263">
        <v>9</v>
      </c>
      <c r="E1263">
        <v>4430</v>
      </c>
      <c r="F1263" s="29">
        <f t="shared" si="38"/>
        <v>765000</v>
      </c>
      <c r="G1263">
        <f>YEAR(electric_vehicle_sales_by_state[[#This Row],[date]])</f>
        <v>2023</v>
      </c>
      <c r="M1263" s="34">
        <f t="shared" si="39"/>
        <v>85000</v>
      </c>
    </row>
    <row r="1264" spans="1:13" x14ac:dyDescent="0.3">
      <c r="A1264" s="1">
        <v>45170</v>
      </c>
      <c r="B1264" t="s">
        <v>31</v>
      </c>
      <c r="C1264" t="s">
        <v>7</v>
      </c>
      <c r="D1264">
        <v>22</v>
      </c>
      <c r="E1264">
        <v>4600</v>
      </c>
      <c r="F1264" s="29">
        <f t="shared" si="38"/>
        <v>1870000</v>
      </c>
      <c r="G1264">
        <f>YEAR(electric_vehicle_sales_by_state[[#This Row],[date]])</f>
        <v>2023</v>
      </c>
      <c r="M1264" s="34">
        <f t="shared" si="39"/>
        <v>85000</v>
      </c>
    </row>
    <row r="1265" spans="1:13" x14ac:dyDescent="0.3">
      <c r="A1265" s="1">
        <v>45170</v>
      </c>
      <c r="B1265" t="s">
        <v>35</v>
      </c>
      <c r="C1265" t="s">
        <v>7</v>
      </c>
      <c r="D1265">
        <v>942</v>
      </c>
      <c r="E1265">
        <v>24184</v>
      </c>
      <c r="F1265" s="29">
        <f t="shared" si="38"/>
        <v>80070000</v>
      </c>
      <c r="G1265">
        <f>YEAR(electric_vehicle_sales_by_state[[#This Row],[date]])</f>
        <v>2023</v>
      </c>
      <c r="M1265" s="34">
        <f t="shared" si="39"/>
        <v>85000</v>
      </c>
    </row>
    <row r="1266" spans="1:13" x14ac:dyDescent="0.3">
      <c r="A1266" s="1">
        <v>45170</v>
      </c>
      <c r="B1266" t="s">
        <v>36</v>
      </c>
      <c r="C1266" t="s">
        <v>7</v>
      </c>
      <c r="D1266">
        <v>773</v>
      </c>
      <c r="E1266">
        <v>21467</v>
      </c>
      <c r="F1266" s="29">
        <f t="shared" si="38"/>
        <v>65705000</v>
      </c>
      <c r="G1266">
        <f>YEAR(electric_vehicle_sales_by_state[[#This Row],[date]])</f>
        <v>2023</v>
      </c>
      <c r="M1266" s="34">
        <f t="shared" si="39"/>
        <v>85000</v>
      </c>
    </row>
    <row r="1267" spans="1:13" x14ac:dyDescent="0.3">
      <c r="A1267" s="1">
        <v>45170</v>
      </c>
      <c r="B1267" t="s">
        <v>24</v>
      </c>
      <c r="C1267" t="s">
        <v>7</v>
      </c>
      <c r="D1267">
        <v>117</v>
      </c>
      <c r="E1267">
        <v>11748</v>
      </c>
      <c r="F1267" s="29">
        <f t="shared" si="38"/>
        <v>9945000</v>
      </c>
      <c r="G1267">
        <f>YEAR(electric_vehicle_sales_by_state[[#This Row],[date]])</f>
        <v>2023</v>
      </c>
      <c r="M1267" s="34">
        <f t="shared" si="39"/>
        <v>85000</v>
      </c>
    </row>
    <row r="1268" spans="1:13" x14ac:dyDescent="0.3">
      <c r="A1268" s="1">
        <v>45170</v>
      </c>
      <c r="B1268" t="s">
        <v>37</v>
      </c>
      <c r="C1268" t="s">
        <v>7</v>
      </c>
      <c r="D1268">
        <v>869</v>
      </c>
      <c r="E1268">
        <v>43063</v>
      </c>
      <c r="F1268" s="29">
        <f t="shared" si="38"/>
        <v>73865000</v>
      </c>
      <c r="G1268">
        <f>YEAR(electric_vehicle_sales_by_state[[#This Row],[date]])</f>
        <v>2023</v>
      </c>
      <c r="M1268" s="34">
        <f t="shared" si="39"/>
        <v>85000</v>
      </c>
    </row>
    <row r="1269" spans="1:13" x14ac:dyDescent="0.3">
      <c r="A1269" s="1">
        <v>45170</v>
      </c>
      <c r="B1269" t="s">
        <v>16</v>
      </c>
      <c r="C1269" t="s">
        <v>7</v>
      </c>
      <c r="D1269">
        <v>3</v>
      </c>
      <c r="E1269">
        <v>1139</v>
      </c>
      <c r="F1269" s="29">
        <f t="shared" si="38"/>
        <v>255000</v>
      </c>
      <c r="G1269">
        <f>YEAR(electric_vehicle_sales_by_state[[#This Row],[date]])</f>
        <v>2023</v>
      </c>
      <c r="M1269" s="34">
        <f t="shared" si="39"/>
        <v>85000</v>
      </c>
    </row>
    <row r="1270" spans="1:13" x14ac:dyDescent="0.3">
      <c r="A1270" s="1">
        <v>45170</v>
      </c>
      <c r="B1270" t="s">
        <v>25</v>
      </c>
      <c r="C1270" t="s">
        <v>7</v>
      </c>
      <c r="D1270">
        <v>101</v>
      </c>
      <c r="E1270">
        <v>6354</v>
      </c>
      <c r="F1270" s="29">
        <f t="shared" si="38"/>
        <v>8585000</v>
      </c>
      <c r="G1270">
        <f>YEAR(electric_vehicle_sales_by_state[[#This Row],[date]])</f>
        <v>2023</v>
      </c>
      <c r="M1270" s="34">
        <f t="shared" si="39"/>
        <v>85000</v>
      </c>
    </row>
    <row r="1271" spans="1:13" x14ac:dyDescent="0.3">
      <c r="A1271" s="1">
        <v>45170</v>
      </c>
      <c r="B1271" t="s">
        <v>19</v>
      </c>
      <c r="C1271" t="s">
        <v>7</v>
      </c>
      <c r="D1271">
        <v>10</v>
      </c>
      <c r="E1271">
        <v>912</v>
      </c>
      <c r="F1271" s="29">
        <f t="shared" si="38"/>
        <v>850000</v>
      </c>
      <c r="G1271">
        <f>YEAR(electric_vehicle_sales_by_state[[#This Row],[date]])</f>
        <v>2023</v>
      </c>
      <c r="M1271" s="34">
        <f t="shared" si="39"/>
        <v>85000</v>
      </c>
    </row>
    <row r="1272" spans="1:13" x14ac:dyDescent="0.3">
      <c r="A1272" s="1">
        <v>45170</v>
      </c>
      <c r="B1272" t="s">
        <v>26</v>
      </c>
      <c r="C1272" t="s">
        <v>7</v>
      </c>
      <c r="D1272">
        <v>83</v>
      </c>
      <c r="E1272">
        <v>12368</v>
      </c>
      <c r="F1272" s="29">
        <f t="shared" si="38"/>
        <v>7055000</v>
      </c>
      <c r="G1272">
        <f>YEAR(electric_vehicle_sales_by_state[[#This Row],[date]])</f>
        <v>2023</v>
      </c>
      <c r="M1272" s="34">
        <f t="shared" si="39"/>
        <v>85000</v>
      </c>
    </row>
    <row r="1273" spans="1:13" x14ac:dyDescent="0.3">
      <c r="A1273" s="1">
        <v>45170</v>
      </c>
      <c r="B1273" t="s">
        <v>38</v>
      </c>
      <c r="C1273" t="s">
        <v>7</v>
      </c>
      <c r="D1273">
        <v>375</v>
      </c>
      <c r="E1273">
        <v>16356</v>
      </c>
      <c r="F1273" s="29">
        <f t="shared" si="38"/>
        <v>31875000</v>
      </c>
      <c r="G1273">
        <f>YEAR(electric_vehicle_sales_by_state[[#This Row],[date]])</f>
        <v>2023</v>
      </c>
      <c r="M1273" s="34">
        <f t="shared" si="39"/>
        <v>85000</v>
      </c>
    </row>
    <row r="1274" spans="1:13" x14ac:dyDescent="0.3">
      <c r="A1274" s="1">
        <v>45170</v>
      </c>
      <c r="B1274" t="s">
        <v>39</v>
      </c>
      <c r="C1274" t="s">
        <v>7</v>
      </c>
      <c r="D1274">
        <v>543</v>
      </c>
      <c r="E1274">
        <v>22461</v>
      </c>
      <c r="F1274" s="29">
        <f t="shared" si="38"/>
        <v>46155000</v>
      </c>
      <c r="G1274">
        <f>YEAR(electric_vehicle_sales_by_state[[#This Row],[date]])</f>
        <v>2023</v>
      </c>
      <c r="M1274" s="34">
        <f t="shared" si="39"/>
        <v>85000</v>
      </c>
    </row>
    <row r="1275" spans="1:13" x14ac:dyDescent="0.3">
      <c r="A1275" s="1">
        <v>45170</v>
      </c>
      <c r="B1275" t="s">
        <v>20</v>
      </c>
      <c r="C1275" t="s">
        <v>7</v>
      </c>
      <c r="D1275">
        <v>3</v>
      </c>
      <c r="E1275">
        <v>470</v>
      </c>
      <c r="F1275" s="29">
        <f t="shared" si="38"/>
        <v>255000</v>
      </c>
      <c r="G1275">
        <f>YEAR(electric_vehicle_sales_by_state[[#This Row],[date]])</f>
        <v>2023</v>
      </c>
      <c r="M1275" s="34">
        <f t="shared" si="39"/>
        <v>85000</v>
      </c>
    </row>
    <row r="1276" spans="1:13" x14ac:dyDescent="0.3">
      <c r="A1276" s="1">
        <v>45170</v>
      </c>
      <c r="B1276" t="s">
        <v>40</v>
      </c>
      <c r="C1276" t="s">
        <v>7</v>
      </c>
      <c r="D1276">
        <v>476</v>
      </c>
      <c r="E1276">
        <v>29087</v>
      </c>
      <c r="F1276" s="29">
        <f t="shared" si="38"/>
        <v>40460000</v>
      </c>
      <c r="G1276">
        <f>YEAR(electric_vehicle_sales_by_state[[#This Row],[date]])</f>
        <v>2023</v>
      </c>
      <c r="M1276" s="34">
        <f t="shared" si="39"/>
        <v>85000</v>
      </c>
    </row>
    <row r="1277" spans="1:13" x14ac:dyDescent="0.3">
      <c r="A1277" s="1">
        <v>45170</v>
      </c>
      <c r="B1277" t="s">
        <v>27</v>
      </c>
      <c r="C1277" t="s">
        <v>7</v>
      </c>
      <c r="D1277">
        <v>30</v>
      </c>
      <c r="E1277">
        <v>4234</v>
      </c>
      <c r="F1277" s="29">
        <f t="shared" si="38"/>
        <v>2550000</v>
      </c>
      <c r="G1277">
        <f>YEAR(electric_vehicle_sales_by_state[[#This Row],[date]])</f>
        <v>2023</v>
      </c>
      <c r="M1277" s="34">
        <f t="shared" si="39"/>
        <v>85000</v>
      </c>
    </row>
    <row r="1278" spans="1:13" x14ac:dyDescent="0.3">
      <c r="A1278" s="1">
        <v>45170</v>
      </c>
      <c r="B1278" t="s">
        <v>41</v>
      </c>
      <c r="C1278" t="s">
        <v>7</v>
      </c>
      <c r="D1278">
        <v>218</v>
      </c>
      <c r="E1278">
        <v>9011</v>
      </c>
      <c r="F1278" s="29">
        <f t="shared" si="38"/>
        <v>18530000</v>
      </c>
      <c r="G1278">
        <f>YEAR(electric_vehicle_sales_by_state[[#This Row],[date]])</f>
        <v>2023</v>
      </c>
      <c r="M1278" s="34">
        <f t="shared" si="39"/>
        <v>85000</v>
      </c>
    </row>
    <row r="1279" spans="1:13" x14ac:dyDescent="0.3">
      <c r="A1279" s="1">
        <v>45200</v>
      </c>
      <c r="B1279" t="s">
        <v>32</v>
      </c>
      <c r="C1279" t="s">
        <v>7</v>
      </c>
      <c r="D1279">
        <v>68</v>
      </c>
      <c r="E1279">
        <v>7743</v>
      </c>
      <c r="F1279" s="29">
        <f t="shared" si="38"/>
        <v>5780000</v>
      </c>
      <c r="G1279">
        <f>YEAR(electric_vehicle_sales_by_state[[#This Row],[date]])</f>
        <v>2023</v>
      </c>
      <c r="M1279" s="34">
        <f t="shared" si="39"/>
        <v>85000</v>
      </c>
    </row>
    <row r="1280" spans="1:13" x14ac:dyDescent="0.3">
      <c r="A1280" s="1">
        <v>45200</v>
      </c>
      <c r="B1280" t="s">
        <v>9</v>
      </c>
      <c r="C1280" t="s">
        <v>7</v>
      </c>
      <c r="D1280">
        <v>2</v>
      </c>
      <c r="E1280">
        <v>1111</v>
      </c>
      <c r="F1280" s="29">
        <f t="shared" si="38"/>
        <v>170000</v>
      </c>
      <c r="G1280">
        <f>YEAR(electric_vehicle_sales_by_state[[#This Row],[date]])</f>
        <v>2023</v>
      </c>
      <c r="M1280" s="34">
        <f t="shared" si="39"/>
        <v>85000</v>
      </c>
    </row>
    <row r="1281" spans="1:13" x14ac:dyDescent="0.3">
      <c r="A1281" s="1">
        <v>45200</v>
      </c>
      <c r="B1281" t="s">
        <v>10</v>
      </c>
      <c r="C1281" t="s">
        <v>7</v>
      </c>
      <c r="D1281">
        <v>24</v>
      </c>
      <c r="E1281">
        <v>9481</v>
      </c>
      <c r="F1281" s="29">
        <f t="shared" si="38"/>
        <v>2040000</v>
      </c>
      <c r="G1281">
        <f>YEAR(electric_vehicle_sales_by_state[[#This Row],[date]])</f>
        <v>2023</v>
      </c>
      <c r="M1281" s="34">
        <f t="shared" si="39"/>
        <v>85000</v>
      </c>
    </row>
    <row r="1282" spans="1:13" x14ac:dyDescent="0.3">
      <c r="A1282" s="1">
        <v>45200</v>
      </c>
      <c r="B1282" t="s">
        <v>21</v>
      </c>
      <c r="C1282" t="s">
        <v>7</v>
      </c>
      <c r="D1282">
        <v>57</v>
      </c>
      <c r="E1282">
        <v>6068</v>
      </c>
      <c r="F1282" s="29">
        <f t="shared" ref="F1282:F1345" si="40">D1282*M1282</f>
        <v>4845000</v>
      </c>
      <c r="G1282">
        <f>YEAR(electric_vehicle_sales_by_state[[#This Row],[date]])</f>
        <v>2023</v>
      </c>
      <c r="M1282" s="34">
        <f t="shared" si="39"/>
        <v>85000</v>
      </c>
    </row>
    <row r="1283" spans="1:13" x14ac:dyDescent="0.3">
      <c r="A1283" s="1">
        <v>45200</v>
      </c>
      <c r="B1283" t="s">
        <v>22</v>
      </c>
      <c r="C1283" t="s">
        <v>7</v>
      </c>
      <c r="D1283">
        <v>71</v>
      </c>
      <c r="E1283">
        <v>1722</v>
      </c>
      <c r="F1283" s="29">
        <f t="shared" si="40"/>
        <v>6035000</v>
      </c>
      <c r="G1283">
        <f>YEAR(electric_vehicle_sales_by_state[[#This Row],[date]])</f>
        <v>2023</v>
      </c>
      <c r="M1283" s="34">
        <f t="shared" ref="M1283:M1346" si="41">IF(C1283 = "4-Wheelers",85000,1500000)</f>
        <v>85000</v>
      </c>
    </row>
    <row r="1284" spans="1:13" x14ac:dyDescent="0.3">
      <c r="A1284" s="1">
        <v>45200</v>
      </c>
      <c r="B1284" t="s">
        <v>11</v>
      </c>
      <c r="C1284" t="s">
        <v>7</v>
      </c>
      <c r="D1284">
        <v>79</v>
      </c>
      <c r="E1284">
        <v>4920</v>
      </c>
      <c r="F1284" s="29">
        <f t="shared" si="40"/>
        <v>6715000</v>
      </c>
      <c r="G1284">
        <f>YEAR(electric_vehicle_sales_by_state[[#This Row],[date]])</f>
        <v>2023</v>
      </c>
      <c r="M1284" s="34">
        <f t="shared" si="41"/>
        <v>85000</v>
      </c>
    </row>
    <row r="1285" spans="1:13" x14ac:dyDescent="0.3">
      <c r="A1285" s="1">
        <v>45200</v>
      </c>
      <c r="B1285" t="s">
        <v>12</v>
      </c>
      <c r="C1285" t="s">
        <v>7</v>
      </c>
      <c r="D1285">
        <v>12</v>
      </c>
      <c r="E1285">
        <v>620</v>
      </c>
      <c r="F1285" s="29">
        <f t="shared" si="40"/>
        <v>1020000</v>
      </c>
      <c r="G1285">
        <f>YEAR(electric_vehicle_sales_by_state[[#This Row],[date]])</f>
        <v>2023</v>
      </c>
      <c r="M1285" s="34">
        <f t="shared" si="41"/>
        <v>85000</v>
      </c>
    </row>
    <row r="1286" spans="1:13" x14ac:dyDescent="0.3">
      <c r="A1286" s="1">
        <v>45200</v>
      </c>
      <c r="B1286" t="s">
        <v>23</v>
      </c>
      <c r="C1286" t="s">
        <v>7</v>
      </c>
      <c r="D1286">
        <v>519</v>
      </c>
      <c r="E1286">
        <v>16459</v>
      </c>
      <c r="F1286" s="29">
        <f t="shared" si="40"/>
        <v>44115000</v>
      </c>
      <c r="G1286">
        <f>YEAR(electric_vehicle_sales_by_state[[#This Row],[date]])</f>
        <v>2023</v>
      </c>
      <c r="M1286" s="34">
        <f t="shared" si="41"/>
        <v>85000</v>
      </c>
    </row>
    <row r="1287" spans="1:13" x14ac:dyDescent="0.3">
      <c r="A1287" s="1">
        <v>45200</v>
      </c>
      <c r="B1287" t="s">
        <v>33</v>
      </c>
      <c r="C1287" t="s">
        <v>7</v>
      </c>
      <c r="D1287">
        <v>87</v>
      </c>
      <c r="E1287">
        <v>2094</v>
      </c>
      <c r="F1287" s="29">
        <f t="shared" si="40"/>
        <v>7395000</v>
      </c>
      <c r="G1287">
        <f>YEAR(electric_vehicle_sales_by_state[[#This Row],[date]])</f>
        <v>2023</v>
      </c>
      <c r="M1287" s="34">
        <f t="shared" si="41"/>
        <v>85000</v>
      </c>
    </row>
    <row r="1288" spans="1:13" x14ac:dyDescent="0.3">
      <c r="A1288" s="1">
        <v>45200</v>
      </c>
      <c r="B1288" t="s">
        <v>34</v>
      </c>
      <c r="C1288" t="s">
        <v>7</v>
      </c>
      <c r="D1288">
        <v>670</v>
      </c>
      <c r="E1288">
        <v>42365</v>
      </c>
      <c r="F1288" s="29">
        <f t="shared" si="40"/>
        <v>56950000</v>
      </c>
      <c r="G1288">
        <f>YEAR(electric_vehicle_sales_by_state[[#This Row],[date]])</f>
        <v>2023</v>
      </c>
      <c r="M1288" s="34">
        <f t="shared" si="41"/>
        <v>85000</v>
      </c>
    </row>
    <row r="1289" spans="1:13" x14ac:dyDescent="0.3">
      <c r="A1289" s="1">
        <v>45200</v>
      </c>
      <c r="B1289" t="s">
        <v>30</v>
      </c>
      <c r="C1289" t="s">
        <v>7</v>
      </c>
      <c r="D1289">
        <v>220</v>
      </c>
      <c r="E1289">
        <v>20543</v>
      </c>
      <c r="F1289" s="29">
        <f t="shared" si="40"/>
        <v>18700000</v>
      </c>
      <c r="G1289">
        <f>YEAR(electric_vehicle_sales_by_state[[#This Row],[date]])</f>
        <v>2023</v>
      </c>
      <c r="M1289" s="34">
        <f t="shared" si="41"/>
        <v>85000</v>
      </c>
    </row>
    <row r="1290" spans="1:13" x14ac:dyDescent="0.3">
      <c r="A1290" s="1">
        <v>45200</v>
      </c>
      <c r="B1290" t="s">
        <v>28</v>
      </c>
      <c r="C1290" t="s">
        <v>7</v>
      </c>
      <c r="D1290">
        <v>7</v>
      </c>
      <c r="E1290">
        <v>3066</v>
      </c>
      <c r="F1290" s="29">
        <f t="shared" si="40"/>
        <v>595000</v>
      </c>
      <c r="G1290">
        <f>YEAR(electric_vehicle_sales_by_state[[#This Row],[date]])</f>
        <v>2023</v>
      </c>
      <c r="M1290" s="34">
        <f t="shared" si="41"/>
        <v>85000</v>
      </c>
    </row>
    <row r="1291" spans="1:13" x14ac:dyDescent="0.3">
      <c r="A1291" s="1">
        <v>45200</v>
      </c>
      <c r="B1291" t="s">
        <v>13</v>
      </c>
      <c r="C1291" t="s">
        <v>7</v>
      </c>
      <c r="D1291">
        <v>10</v>
      </c>
      <c r="E1291">
        <v>4603</v>
      </c>
      <c r="F1291" s="29">
        <f t="shared" si="40"/>
        <v>850000</v>
      </c>
      <c r="G1291">
        <f>YEAR(electric_vehicle_sales_by_state[[#This Row],[date]])</f>
        <v>2023</v>
      </c>
      <c r="M1291" s="34">
        <f t="shared" si="41"/>
        <v>85000</v>
      </c>
    </row>
    <row r="1292" spans="1:13" x14ac:dyDescent="0.3">
      <c r="A1292" s="1">
        <v>45200</v>
      </c>
      <c r="B1292" t="s">
        <v>31</v>
      </c>
      <c r="C1292" t="s">
        <v>7</v>
      </c>
      <c r="D1292">
        <v>30</v>
      </c>
      <c r="E1292">
        <v>4837</v>
      </c>
      <c r="F1292" s="29">
        <f t="shared" si="40"/>
        <v>2550000</v>
      </c>
      <c r="G1292">
        <f>YEAR(electric_vehicle_sales_by_state[[#This Row],[date]])</f>
        <v>2023</v>
      </c>
      <c r="M1292" s="34">
        <f t="shared" si="41"/>
        <v>85000</v>
      </c>
    </row>
    <row r="1293" spans="1:13" x14ac:dyDescent="0.3">
      <c r="A1293" s="1">
        <v>45200</v>
      </c>
      <c r="B1293" t="s">
        <v>35</v>
      </c>
      <c r="C1293" t="s">
        <v>7</v>
      </c>
      <c r="D1293">
        <v>1154</v>
      </c>
      <c r="E1293">
        <v>25652</v>
      </c>
      <c r="F1293" s="29">
        <f t="shared" si="40"/>
        <v>98090000</v>
      </c>
      <c r="G1293">
        <f>YEAR(electric_vehicle_sales_by_state[[#This Row],[date]])</f>
        <v>2023</v>
      </c>
      <c r="M1293" s="34">
        <f t="shared" si="41"/>
        <v>85000</v>
      </c>
    </row>
    <row r="1294" spans="1:13" x14ac:dyDescent="0.3">
      <c r="A1294" s="1">
        <v>45200</v>
      </c>
      <c r="B1294" t="s">
        <v>36</v>
      </c>
      <c r="C1294" t="s">
        <v>7</v>
      </c>
      <c r="D1294">
        <v>642</v>
      </c>
      <c r="E1294">
        <v>14522</v>
      </c>
      <c r="F1294" s="29">
        <f t="shared" si="40"/>
        <v>54570000</v>
      </c>
      <c r="G1294">
        <f>YEAR(electric_vehicle_sales_by_state[[#This Row],[date]])</f>
        <v>2023</v>
      </c>
      <c r="M1294" s="34">
        <f t="shared" si="41"/>
        <v>85000</v>
      </c>
    </row>
    <row r="1295" spans="1:13" x14ac:dyDescent="0.3">
      <c r="A1295" s="1">
        <v>45200</v>
      </c>
      <c r="B1295" t="s">
        <v>24</v>
      </c>
      <c r="C1295" t="s">
        <v>7</v>
      </c>
      <c r="D1295">
        <v>112</v>
      </c>
      <c r="E1295">
        <v>13646</v>
      </c>
      <c r="F1295" s="29">
        <f t="shared" si="40"/>
        <v>9520000</v>
      </c>
      <c r="G1295">
        <f>YEAR(electric_vehicle_sales_by_state[[#This Row],[date]])</f>
        <v>2023</v>
      </c>
      <c r="M1295" s="34">
        <f t="shared" si="41"/>
        <v>85000</v>
      </c>
    </row>
    <row r="1296" spans="1:13" x14ac:dyDescent="0.3">
      <c r="A1296" s="1">
        <v>45200</v>
      </c>
      <c r="B1296" t="s">
        <v>37</v>
      </c>
      <c r="C1296" t="s">
        <v>7</v>
      </c>
      <c r="D1296">
        <v>1404</v>
      </c>
      <c r="E1296">
        <v>47126</v>
      </c>
      <c r="F1296" s="29">
        <f t="shared" si="40"/>
        <v>119340000</v>
      </c>
      <c r="G1296">
        <f>YEAR(electric_vehicle_sales_by_state[[#This Row],[date]])</f>
        <v>2023</v>
      </c>
      <c r="M1296" s="34">
        <f t="shared" si="41"/>
        <v>85000</v>
      </c>
    </row>
    <row r="1297" spans="1:13" x14ac:dyDescent="0.3">
      <c r="A1297" s="1">
        <v>45200</v>
      </c>
      <c r="B1297" t="s">
        <v>15</v>
      </c>
      <c r="C1297" t="s">
        <v>7</v>
      </c>
      <c r="D1297">
        <v>2</v>
      </c>
      <c r="E1297">
        <v>272</v>
      </c>
      <c r="F1297" s="29">
        <f t="shared" si="40"/>
        <v>170000</v>
      </c>
      <c r="G1297">
        <f>YEAR(electric_vehicle_sales_by_state[[#This Row],[date]])</f>
        <v>2023</v>
      </c>
      <c r="M1297" s="34">
        <f t="shared" si="41"/>
        <v>85000</v>
      </c>
    </row>
    <row r="1298" spans="1:13" x14ac:dyDescent="0.3">
      <c r="A1298" s="1">
        <v>45200</v>
      </c>
      <c r="B1298" t="s">
        <v>25</v>
      </c>
      <c r="C1298" t="s">
        <v>7</v>
      </c>
      <c r="D1298">
        <v>130</v>
      </c>
      <c r="E1298">
        <v>8500</v>
      </c>
      <c r="F1298" s="29">
        <f t="shared" si="40"/>
        <v>11050000</v>
      </c>
      <c r="G1298">
        <f>YEAR(electric_vehicle_sales_by_state[[#This Row],[date]])</f>
        <v>2023</v>
      </c>
      <c r="M1298" s="34">
        <f t="shared" si="41"/>
        <v>85000</v>
      </c>
    </row>
    <row r="1299" spans="1:13" x14ac:dyDescent="0.3">
      <c r="A1299" s="1">
        <v>45200</v>
      </c>
      <c r="B1299" t="s">
        <v>19</v>
      </c>
      <c r="C1299" t="s">
        <v>7</v>
      </c>
      <c r="D1299">
        <v>7</v>
      </c>
      <c r="E1299">
        <v>990</v>
      </c>
      <c r="F1299" s="29">
        <f t="shared" si="40"/>
        <v>595000</v>
      </c>
      <c r="G1299">
        <f>YEAR(electric_vehicle_sales_by_state[[#This Row],[date]])</f>
        <v>2023</v>
      </c>
      <c r="M1299" s="34">
        <f t="shared" si="41"/>
        <v>85000</v>
      </c>
    </row>
    <row r="1300" spans="1:13" x14ac:dyDescent="0.3">
      <c r="A1300" s="1">
        <v>45200</v>
      </c>
      <c r="B1300" t="s">
        <v>26</v>
      </c>
      <c r="C1300" t="s">
        <v>7</v>
      </c>
      <c r="D1300">
        <v>94</v>
      </c>
      <c r="E1300">
        <v>11396</v>
      </c>
      <c r="F1300" s="29">
        <f t="shared" si="40"/>
        <v>7990000</v>
      </c>
      <c r="G1300">
        <f>YEAR(electric_vehicle_sales_by_state[[#This Row],[date]])</f>
        <v>2023</v>
      </c>
      <c r="M1300" s="34">
        <f t="shared" si="41"/>
        <v>85000</v>
      </c>
    </row>
    <row r="1301" spans="1:13" x14ac:dyDescent="0.3">
      <c r="A1301" s="1">
        <v>45200</v>
      </c>
      <c r="B1301" t="s">
        <v>38</v>
      </c>
      <c r="C1301" t="s">
        <v>7</v>
      </c>
      <c r="D1301">
        <v>464</v>
      </c>
      <c r="E1301">
        <v>18951</v>
      </c>
      <c r="F1301" s="29">
        <f t="shared" si="40"/>
        <v>39440000</v>
      </c>
      <c r="G1301">
        <f>YEAR(electric_vehicle_sales_by_state[[#This Row],[date]])</f>
        <v>2023</v>
      </c>
      <c r="M1301" s="34">
        <f t="shared" si="41"/>
        <v>85000</v>
      </c>
    </row>
    <row r="1302" spans="1:13" x14ac:dyDescent="0.3">
      <c r="A1302" s="1">
        <v>45200</v>
      </c>
      <c r="B1302" t="s">
        <v>39</v>
      </c>
      <c r="C1302" t="s">
        <v>7</v>
      </c>
      <c r="D1302">
        <v>556</v>
      </c>
      <c r="E1302">
        <v>28342</v>
      </c>
      <c r="F1302" s="29">
        <f t="shared" si="40"/>
        <v>47260000</v>
      </c>
      <c r="G1302">
        <f>YEAR(electric_vehicle_sales_by_state[[#This Row],[date]])</f>
        <v>2023</v>
      </c>
      <c r="M1302" s="34">
        <f t="shared" si="41"/>
        <v>85000</v>
      </c>
    </row>
    <row r="1303" spans="1:13" x14ac:dyDescent="0.3">
      <c r="A1303" s="1">
        <v>45200</v>
      </c>
      <c r="B1303" t="s">
        <v>20</v>
      </c>
      <c r="C1303" t="s">
        <v>7</v>
      </c>
      <c r="D1303">
        <v>3</v>
      </c>
      <c r="E1303">
        <v>497</v>
      </c>
      <c r="F1303" s="29">
        <f t="shared" si="40"/>
        <v>255000</v>
      </c>
      <c r="G1303">
        <f>YEAR(electric_vehicle_sales_by_state[[#This Row],[date]])</f>
        <v>2023</v>
      </c>
      <c r="M1303" s="34">
        <f t="shared" si="41"/>
        <v>85000</v>
      </c>
    </row>
    <row r="1304" spans="1:13" x14ac:dyDescent="0.3">
      <c r="A1304" s="1">
        <v>45200</v>
      </c>
      <c r="B1304" t="s">
        <v>40</v>
      </c>
      <c r="C1304" t="s">
        <v>7</v>
      </c>
      <c r="D1304">
        <v>512</v>
      </c>
      <c r="E1304">
        <v>33774</v>
      </c>
      <c r="F1304" s="29">
        <f t="shared" si="40"/>
        <v>43520000</v>
      </c>
      <c r="G1304">
        <f>YEAR(electric_vehicle_sales_by_state[[#This Row],[date]])</f>
        <v>2023</v>
      </c>
      <c r="M1304" s="34">
        <f t="shared" si="41"/>
        <v>85000</v>
      </c>
    </row>
    <row r="1305" spans="1:13" x14ac:dyDescent="0.3">
      <c r="A1305" s="1">
        <v>45200</v>
      </c>
      <c r="B1305" t="s">
        <v>27</v>
      </c>
      <c r="C1305" t="s">
        <v>7</v>
      </c>
      <c r="D1305">
        <v>34</v>
      </c>
      <c r="E1305">
        <v>4562</v>
      </c>
      <c r="F1305" s="29">
        <f t="shared" si="40"/>
        <v>2890000</v>
      </c>
      <c r="G1305">
        <f>YEAR(electric_vehicle_sales_by_state[[#This Row],[date]])</f>
        <v>2023</v>
      </c>
      <c r="M1305" s="34">
        <f t="shared" si="41"/>
        <v>85000</v>
      </c>
    </row>
    <row r="1306" spans="1:13" x14ac:dyDescent="0.3">
      <c r="A1306" s="1">
        <v>45200</v>
      </c>
      <c r="B1306" t="s">
        <v>41</v>
      </c>
      <c r="C1306" t="s">
        <v>7</v>
      </c>
      <c r="D1306">
        <v>238</v>
      </c>
      <c r="E1306">
        <v>9972</v>
      </c>
      <c r="F1306" s="29">
        <f t="shared" si="40"/>
        <v>20230000</v>
      </c>
      <c r="G1306">
        <f>YEAR(electric_vehicle_sales_by_state[[#This Row],[date]])</f>
        <v>2023</v>
      </c>
      <c r="M1306" s="34">
        <f t="shared" si="41"/>
        <v>85000</v>
      </c>
    </row>
    <row r="1307" spans="1:13" x14ac:dyDescent="0.3">
      <c r="A1307" s="1">
        <v>45231</v>
      </c>
      <c r="B1307" t="s">
        <v>32</v>
      </c>
      <c r="C1307" t="s">
        <v>7</v>
      </c>
      <c r="D1307">
        <v>98</v>
      </c>
      <c r="E1307">
        <v>8220</v>
      </c>
      <c r="F1307" s="29">
        <f t="shared" si="40"/>
        <v>8330000</v>
      </c>
      <c r="G1307">
        <f>YEAR(electric_vehicle_sales_by_state[[#This Row],[date]])</f>
        <v>2023</v>
      </c>
      <c r="M1307" s="34">
        <f t="shared" si="41"/>
        <v>85000</v>
      </c>
    </row>
    <row r="1308" spans="1:13" x14ac:dyDescent="0.3">
      <c r="A1308" s="1">
        <v>45231</v>
      </c>
      <c r="B1308" t="s">
        <v>9</v>
      </c>
      <c r="C1308" t="s">
        <v>7</v>
      </c>
      <c r="D1308">
        <v>3</v>
      </c>
      <c r="E1308">
        <v>1226</v>
      </c>
      <c r="F1308" s="29">
        <f t="shared" si="40"/>
        <v>255000</v>
      </c>
      <c r="G1308">
        <f>YEAR(electric_vehicle_sales_by_state[[#This Row],[date]])</f>
        <v>2023</v>
      </c>
      <c r="M1308" s="34">
        <f t="shared" si="41"/>
        <v>85000</v>
      </c>
    </row>
    <row r="1309" spans="1:13" x14ac:dyDescent="0.3">
      <c r="A1309" s="1">
        <v>45231</v>
      </c>
      <c r="B1309" t="s">
        <v>10</v>
      </c>
      <c r="C1309" t="s">
        <v>7</v>
      </c>
      <c r="D1309">
        <v>26</v>
      </c>
      <c r="E1309">
        <v>7960</v>
      </c>
      <c r="F1309" s="29">
        <f t="shared" si="40"/>
        <v>2210000</v>
      </c>
      <c r="G1309">
        <f>YEAR(electric_vehicle_sales_by_state[[#This Row],[date]])</f>
        <v>2023</v>
      </c>
      <c r="M1309" s="34">
        <f t="shared" si="41"/>
        <v>85000</v>
      </c>
    </row>
    <row r="1310" spans="1:13" x14ac:dyDescent="0.3">
      <c r="A1310" s="1">
        <v>45231</v>
      </c>
      <c r="B1310" t="s">
        <v>21</v>
      </c>
      <c r="C1310" t="s">
        <v>7</v>
      </c>
      <c r="D1310">
        <v>50</v>
      </c>
      <c r="E1310">
        <v>9075</v>
      </c>
      <c r="F1310" s="29">
        <f t="shared" si="40"/>
        <v>4250000</v>
      </c>
      <c r="G1310">
        <f>YEAR(electric_vehicle_sales_by_state[[#This Row],[date]])</f>
        <v>2023</v>
      </c>
      <c r="M1310" s="34">
        <f t="shared" si="41"/>
        <v>85000</v>
      </c>
    </row>
    <row r="1311" spans="1:13" x14ac:dyDescent="0.3">
      <c r="A1311" s="1">
        <v>45231</v>
      </c>
      <c r="B1311" t="s">
        <v>22</v>
      </c>
      <c r="C1311" t="s">
        <v>7</v>
      </c>
      <c r="D1311">
        <v>88</v>
      </c>
      <c r="E1311">
        <v>1805</v>
      </c>
      <c r="F1311" s="29">
        <f t="shared" si="40"/>
        <v>7480000</v>
      </c>
      <c r="G1311">
        <f>YEAR(electric_vehicle_sales_by_state[[#This Row],[date]])</f>
        <v>2023</v>
      </c>
      <c r="M1311" s="34">
        <f t="shared" si="41"/>
        <v>85000</v>
      </c>
    </row>
    <row r="1312" spans="1:13" x14ac:dyDescent="0.3">
      <c r="A1312" s="1">
        <v>45231</v>
      </c>
      <c r="B1312" t="s">
        <v>11</v>
      </c>
      <c r="C1312" t="s">
        <v>7</v>
      </c>
      <c r="D1312">
        <v>99</v>
      </c>
      <c r="E1312">
        <v>5877</v>
      </c>
      <c r="F1312" s="29">
        <f t="shared" si="40"/>
        <v>8415000</v>
      </c>
      <c r="G1312">
        <f>YEAR(electric_vehicle_sales_by_state[[#This Row],[date]])</f>
        <v>2023</v>
      </c>
      <c r="M1312" s="34">
        <f t="shared" si="41"/>
        <v>85000</v>
      </c>
    </row>
    <row r="1313" spans="1:13" x14ac:dyDescent="0.3">
      <c r="A1313" s="1">
        <v>45231</v>
      </c>
      <c r="B1313" t="s">
        <v>12</v>
      </c>
      <c r="C1313" t="s">
        <v>7</v>
      </c>
      <c r="D1313">
        <v>3</v>
      </c>
      <c r="E1313">
        <v>590</v>
      </c>
      <c r="F1313" s="29">
        <f t="shared" si="40"/>
        <v>255000</v>
      </c>
      <c r="G1313">
        <f>YEAR(electric_vehicle_sales_by_state[[#This Row],[date]])</f>
        <v>2023</v>
      </c>
      <c r="M1313" s="34">
        <f t="shared" si="41"/>
        <v>85000</v>
      </c>
    </row>
    <row r="1314" spans="1:13" x14ac:dyDescent="0.3">
      <c r="A1314" s="1">
        <v>45231</v>
      </c>
      <c r="B1314" t="s">
        <v>23</v>
      </c>
      <c r="C1314" t="s">
        <v>7</v>
      </c>
      <c r="D1314">
        <v>538</v>
      </c>
      <c r="E1314">
        <v>18675</v>
      </c>
      <c r="F1314" s="29">
        <f t="shared" si="40"/>
        <v>45730000</v>
      </c>
      <c r="G1314">
        <f>YEAR(electric_vehicle_sales_by_state[[#This Row],[date]])</f>
        <v>2023</v>
      </c>
      <c r="M1314" s="34">
        <f t="shared" si="41"/>
        <v>85000</v>
      </c>
    </row>
    <row r="1315" spans="1:13" x14ac:dyDescent="0.3">
      <c r="A1315" s="1">
        <v>45231</v>
      </c>
      <c r="B1315" t="s">
        <v>33</v>
      </c>
      <c r="C1315" t="s">
        <v>7</v>
      </c>
      <c r="D1315">
        <v>97</v>
      </c>
      <c r="E1315">
        <v>2521</v>
      </c>
      <c r="F1315" s="29">
        <f t="shared" si="40"/>
        <v>8245000</v>
      </c>
      <c r="G1315">
        <f>YEAR(electric_vehicle_sales_by_state[[#This Row],[date]])</f>
        <v>2023</v>
      </c>
      <c r="M1315" s="34">
        <f t="shared" si="41"/>
        <v>85000</v>
      </c>
    </row>
    <row r="1316" spans="1:13" x14ac:dyDescent="0.3">
      <c r="A1316" s="1">
        <v>45231</v>
      </c>
      <c r="B1316" t="s">
        <v>34</v>
      </c>
      <c r="C1316" t="s">
        <v>7</v>
      </c>
      <c r="D1316">
        <v>592</v>
      </c>
      <c r="E1316">
        <v>32601</v>
      </c>
      <c r="F1316" s="29">
        <f t="shared" si="40"/>
        <v>50320000</v>
      </c>
      <c r="G1316">
        <f>YEAR(electric_vehicle_sales_by_state[[#This Row],[date]])</f>
        <v>2023</v>
      </c>
      <c r="M1316" s="34">
        <f t="shared" si="41"/>
        <v>85000</v>
      </c>
    </row>
    <row r="1317" spans="1:13" x14ac:dyDescent="0.3">
      <c r="A1317" s="1">
        <v>45231</v>
      </c>
      <c r="B1317" t="s">
        <v>30</v>
      </c>
      <c r="C1317" t="s">
        <v>7</v>
      </c>
      <c r="D1317">
        <v>215</v>
      </c>
      <c r="E1317">
        <v>22002</v>
      </c>
      <c r="F1317" s="29">
        <f t="shared" si="40"/>
        <v>18275000</v>
      </c>
      <c r="G1317">
        <f>YEAR(electric_vehicle_sales_by_state[[#This Row],[date]])</f>
        <v>2023</v>
      </c>
      <c r="M1317" s="34">
        <f t="shared" si="41"/>
        <v>85000</v>
      </c>
    </row>
    <row r="1318" spans="1:13" x14ac:dyDescent="0.3">
      <c r="A1318" s="1">
        <v>45231</v>
      </c>
      <c r="B1318" t="s">
        <v>28</v>
      </c>
      <c r="C1318" t="s">
        <v>7</v>
      </c>
      <c r="D1318">
        <v>15</v>
      </c>
      <c r="E1318">
        <v>4242</v>
      </c>
      <c r="F1318" s="29">
        <f t="shared" si="40"/>
        <v>1275000</v>
      </c>
      <c r="G1318">
        <f>YEAR(electric_vehicle_sales_by_state[[#This Row],[date]])</f>
        <v>2023</v>
      </c>
      <c r="M1318" s="34">
        <f t="shared" si="41"/>
        <v>85000</v>
      </c>
    </row>
    <row r="1319" spans="1:13" x14ac:dyDescent="0.3">
      <c r="A1319" s="1">
        <v>45231</v>
      </c>
      <c r="B1319" t="s">
        <v>13</v>
      </c>
      <c r="C1319" t="s">
        <v>7</v>
      </c>
      <c r="D1319">
        <v>18</v>
      </c>
      <c r="E1319">
        <v>4981</v>
      </c>
      <c r="F1319" s="29">
        <f t="shared" si="40"/>
        <v>1530000</v>
      </c>
      <c r="G1319">
        <f>YEAR(electric_vehicle_sales_by_state[[#This Row],[date]])</f>
        <v>2023</v>
      </c>
      <c r="M1319" s="34">
        <f t="shared" si="41"/>
        <v>85000</v>
      </c>
    </row>
    <row r="1320" spans="1:13" x14ac:dyDescent="0.3">
      <c r="A1320" s="1">
        <v>45231</v>
      </c>
      <c r="B1320" t="s">
        <v>31</v>
      </c>
      <c r="C1320" t="s">
        <v>7</v>
      </c>
      <c r="D1320">
        <v>40</v>
      </c>
      <c r="E1320">
        <v>6684</v>
      </c>
      <c r="F1320" s="29">
        <f t="shared" si="40"/>
        <v>3400000</v>
      </c>
      <c r="G1320">
        <f>YEAR(electric_vehicle_sales_by_state[[#This Row],[date]])</f>
        <v>2023</v>
      </c>
      <c r="M1320" s="34">
        <f t="shared" si="41"/>
        <v>85000</v>
      </c>
    </row>
    <row r="1321" spans="1:13" x14ac:dyDescent="0.3">
      <c r="A1321" s="1">
        <v>45231</v>
      </c>
      <c r="B1321" t="s">
        <v>35</v>
      </c>
      <c r="C1321" t="s">
        <v>7</v>
      </c>
      <c r="D1321">
        <v>822</v>
      </c>
      <c r="E1321">
        <v>26232</v>
      </c>
      <c r="F1321" s="29">
        <f t="shared" si="40"/>
        <v>69870000</v>
      </c>
      <c r="G1321">
        <f>YEAR(electric_vehicle_sales_by_state[[#This Row],[date]])</f>
        <v>2023</v>
      </c>
      <c r="M1321" s="34">
        <f t="shared" si="41"/>
        <v>85000</v>
      </c>
    </row>
    <row r="1322" spans="1:13" x14ac:dyDescent="0.3">
      <c r="A1322" s="1">
        <v>45231</v>
      </c>
      <c r="B1322" t="s">
        <v>36</v>
      </c>
      <c r="C1322" t="s">
        <v>7</v>
      </c>
      <c r="D1322">
        <v>641</v>
      </c>
      <c r="E1322">
        <v>12551</v>
      </c>
      <c r="F1322" s="29">
        <f t="shared" si="40"/>
        <v>54485000</v>
      </c>
      <c r="G1322">
        <f>YEAR(electric_vehicle_sales_by_state[[#This Row],[date]])</f>
        <v>2023</v>
      </c>
      <c r="M1322" s="34">
        <f t="shared" si="41"/>
        <v>85000</v>
      </c>
    </row>
    <row r="1323" spans="1:13" x14ac:dyDescent="0.3">
      <c r="A1323" s="1">
        <v>45231</v>
      </c>
      <c r="B1323" t="s">
        <v>24</v>
      </c>
      <c r="C1323" t="s">
        <v>7</v>
      </c>
      <c r="D1323">
        <v>137</v>
      </c>
      <c r="E1323">
        <v>17166</v>
      </c>
      <c r="F1323" s="29">
        <f t="shared" si="40"/>
        <v>11645000</v>
      </c>
      <c r="G1323">
        <f>YEAR(electric_vehicle_sales_by_state[[#This Row],[date]])</f>
        <v>2023</v>
      </c>
      <c r="M1323" s="34">
        <f t="shared" si="41"/>
        <v>85000</v>
      </c>
    </row>
    <row r="1324" spans="1:13" x14ac:dyDescent="0.3">
      <c r="A1324" s="1">
        <v>45231</v>
      </c>
      <c r="B1324" t="s">
        <v>37</v>
      </c>
      <c r="C1324" t="s">
        <v>7</v>
      </c>
      <c r="D1324">
        <v>1315</v>
      </c>
      <c r="E1324">
        <v>48131</v>
      </c>
      <c r="F1324" s="29">
        <f t="shared" si="40"/>
        <v>111775000</v>
      </c>
      <c r="G1324">
        <f>YEAR(electric_vehicle_sales_by_state[[#This Row],[date]])</f>
        <v>2023</v>
      </c>
      <c r="M1324" s="34">
        <f t="shared" si="41"/>
        <v>85000</v>
      </c>
    </row>
    <row r="1325" spans="1:13" x14ac:dyDescent="0.3">
      <c r="A1325" s="1">
        <v>45231</v>
      </c>
      <c r="B1325" t="s">
        <v>15</v>
      </c>
      <c r="C1325" t="s">
        <v>7</v>
      </c>
      <c r="D1325">
        <v>2</v>
      </c>
      <c r="E1325">
        <v>246</v>
      </c>
      <c r="F1325" s="29">
        <f t="shared" si="40"/>
        <v>170000</v>
      </c>
      <c r="G1325">
        <f>YEAR(electric_vehicle_sales_by_state[[#This Row],[date]])</f>
        <v>2023</v>
      </c>
      <c r="M1325" s="34">
        <f t="shared" si="41"/>
        <v>85000</v>
      </c>
    </row>
    <row r="1326" spans="1:13" x14ac:dyDescent="0.3">
      <c r="A1326" s="1">
        <v>45231</v>
      </c>
      <c r="B1326" t="s">
        <v>16</v>
      </c>
      <c r="C1326" t="s">
        <v>7</v>
      </c>
      <c r="D1326">
        <v>2</v>
      </c>
      <c r="E1326">
        <v>1387</v>
      </c>
      <c r="F1326" s="29">
        <f t="shared" si="40"/>
        <v>170000</v>
      </c>
      <c r="G1326">
        <f>YEAR(electric_vehicle_sales_by_state[[#This Row],[date]])</f>
        <v>2023</v>
      </c>
      <c r="M1326" s="34">
        <f t="shared" si="41"/>
        <v>85000</v>
      </c>
    </row>
    <row r="1327" spans="1:13" x14ac:dyDescent="0.3">
      <c r="A1327" s="1">
        <v>45231</v>
      </c>
      <c r="B1327" t="s">
        <v>25</v>
      </c>
      <c r="C1327" t="s">
        <v>7</v>
      </c>
      <c r="D1327">
        <v>177</v>
      </c>
      <c r="E1327">
        <v>7105</v>
      </c>
      <c r="F1327" s="29">
        <f t="shared" si="40"/>
        <v>15045000</v>
      </c>
      <c r="G1327">
        <f>YEAR(electric_vehicle_sales_by_state[[#This Row],[date]])</f>
        <v>2023</v>
      </c>
      <c r="M1327" s="34">
        <f t="shared" si="41"/>
        <v>85000</v>
      </c>
    </row>
    <row r="1328" spans="1:13" x14ac:dyDescent="0.3">
      <c r="A1328" s="1">
        <v>45231</v>
      </c>
      <c r="B1328" t="s">
        <v>19</v>
      </c>
      <c r="C1328" t="s">
        <v>7</v>
      </c>
      <c r="D1328">
        <v>11</v>
      </c>
      <c r="E1328">
        <v>990</v>
      </c>
      <c r="F1328" s="29">
        <f t="shared" si="40"/>
        <v>935000</v>
      </c>
      <c r="G1328">
        <f>YEAR(electric_vehicle_sales_by_state[[#This Row],[date]])</f>
        <v>2023</v>
      </c>
      <c r="M1328" s="34">
        <f t="shared" si="41"/>
        <v>85000</v>
      </c>
    </row>
    <row r="1329" spans="1:13" x14ac:dyDescent="0.3">
      <c r="A1329" s="1">
        <v>45231</v>
      </c>
      <c r="B1329" t="s">
        <v>26</v>
      </c>
      <c r="C1329" t="s">
        <v>7</v>
      </c>
      <c r="D1329">
        <v>128</v>
      </c>
      <c r="E1329">
        <v>12992</v>
      </c>
      <c r="F1329" s="29">
        <f t="shared" si="40"/>
        <v>10880000</v>
      </c>
      <c r="G1329">
        <f>YEAR(electric_vehicle_sales_by_state[[#This Row],[date]])</f>
        <v>2023</v>
      </c>
      <c r="M1329" s="34">
        <f t="shared" si="41"/>
        <v>85000</v>
      </c>
    </row>
    <row r="1330" spans="1:13" x14ac:dyDescent="0.3">
      <c r="A1330" s="1">
        <v>45231</v>
      </c>
      <c r="B1330" t="s">
        <v>38</v>
      </c>
      <c r="C1330" t="s">
        <v>7</v>
      </c>
      <c r="D1330">
        <v>539</v>
      </c>
      <c r="E1330">
        <v>24386</v>
      </c>
      <c r="F1330" s="29">
        <f t="shared" si="40"/>
        <v>45815000</v>
      </c>
      <c r="G1330">
        <f>YEAR(electric_vehicle_sales_by_state[[#This Row],[date]])</f>
        <v>2023</v>
      </c>
      <c r="M1330" s="34">
        <f t="shared" si="41"/>
        <v>85000</v>
      </c>
    </row>
    <row r="1331" spans="1:13" x14ac:dyDescent="0.3">
      <c r="A1331" s="1">
        <v>45231</v>
      </c>
      <c r="B1331" t="s">
        <v>39</v>
      </c>
      <c r="C1331" t="s">
        <v>7</v>
      </c>
      <c r="D1331">
        <v>599</v>
      </c>
      <c r="E1331">
        <v>19015</v>
      </c>
      <c r="F1331" s="29">
        <f t="shared" si="40"/>
        <v>50915000</v>
      </c>
      <c r="G1331">
        <f>YEAR(electric_vehicle_sales_by_state[[#This Row],[date]])</f>
        <v>2023</v>
      </c>
      <c r="M1331" s="34">
        <f t="shared" si="41"/>
        <v>85000</v>
      </c>
    </row>
    <row r="1332" spans="1:13" x14ac:dyDescent="0.3">
      <c r="A1332" s="1">
        <v>45231</v>
      </c>
      <c r="B1332" t="s">
        <v>20</v>
      </c>
      <c r="C1332" t="s">
        <v>7</v>
      </c>
      <c r="D1332">
        <v>2</v>
      </c>
      <c r="E1332">
        <v>657</v>
      </c>
      <c r="F1332" s="29">
        <f t="shared" si="40"/>
        <v>170000</v>
      </c>
      <c r="G1332">
        <f>YEAR(electric_vehicle_sales_by_state[[#This Row],[date]])</f>
        <v>2023</v>
      </c>
      <c r="M1332" s="34">
        <f t="shared" si="41"/>
        <v>85000</v>
      </c>
    </row>
    <row r="1333" spans="1:13" x14ac:dyDescent="0.3">
      <c r="A1333" s="1">
        <v>45231</v>
      </c>
      <c r="B1333" t="s">
        <v>40</v>
      </c>
      <c r="C1333" t="s">
        <v>7</v>
      </c>
      <c r="D1333">
        <v>446</v>
      </c>
      <c r="E1333">
        <v>42692</v>
      </c>
      <c r="F1333" s="29">
        <f t="shared" si="40"/>
        <v>37910000</v>
      </c>
      <c r="G1333">
        <f>YEAR(electric_vehicle_sales_by_state[[#This Row],[date]])</f>
        <v>2023</v>
      </c>
      <c r="M1333" s="34">
        <f t="shared" si="41"/>
        <v>85000</v>
      </c>
    </row>
    <row r="1334" spans="1:13" x14ac:dyDescent="0.3">
      <c r="A1334" s="1">
        <v>45231</v>
      </c>
      <c r="B1334" t="s">
        <v>27</v>
      </c>
      <c r="C1334" t="s">
        <v>7</v>
      </c>
      <c r="D1334">
        <v>47</v>
      </c>
      <c r="E1334">
        <v>5398</v>
      </c>
      <c r="F1334" s="29">
        <f t="shared" si="40"/>
        <v>3995000</v>
      </c>
      <c r="G1334">
        <f>YEAR(electric_vehicle_sales_by_state[[#This Row],[date]])</f>
        <v>2023</v>
      </c>
      <c r="M1334" s="34">
        <f t="shared" si="41"/>
        <v>85000</v>
      </c>
    </row>
    <row r="1335" spans="1:13" x14ac:dyDescent="0.3">
      <c r="A1335" s="1">
        <v>45231</v>
      </c>
      <c r="B1335" t="s">
        <v>41</v>
      </c>
      <c r="C1335" t="s">
        <v>7</v>
      </c>
      <c r="D1335">
        <v>290</v>
      </c>
      <c r="E1335">
        <v>9743</v>
      </c>
      <c r="F1335" s="29">
        <f t="shared" si="40"/>
        <v>24650000</v>
      </c>
      <c r="G1335">
        <f>YEAR(electric_vehicle_sales_by_state[[#This Row],[date]])</f>
        <v>2023</v>
      </c>
      <c r="M1335" s="34">
        <f t="shared" si="41"/>
        <v>85000</v>
      </c>
    </row>
    <row r="1336" spans="1:13" x14ac:dyDescent="0.3">
      <c r="A1336" s="1">
        <v>45261</v>
      </c>
      <c r="B1336" t="s">
        <v>8</v>
      </c>
      <c r="C1336" t="s">
        <v>7</v>
      </c>
      <c r="D1336">
        <v>2</v>
      </c>
      <c r="E1336">
        <v>175</v>
      </c>
      <c r="F1336" s="29">
        <f t="shared" si="40"/>
        <v>170000</v>
      </c>
      <c r="G1336">
        <f>YEAR(electric_vehicle_sales_by_state[[#This Row],[date]])</f>
        <v>2023</v>
      </c>
      <c r="M1336" s="34">
        <f t="shared" si="41"/>
        <v>85000</v>
      </c>
    </row>
    <row r="1337" spans="1:13" x14ac:dyDescent="0.3">
      <c r="A1337" s="1">
        <v>45261</v>
      </c>
      <c r="B1337" t="s">
        <v>32</v>
      </c>
      <c r="C1337" t="s">
        <v>7</v>
      </c>
      <c r="D1337">
        <v>130</v>
      </c>
      <c r="E1337">
        <v>7155</v>
      </c>
      <c r="F1337" s="29">
        <f t="shared" si="40"/>
        <v>11050000</v>
      </c>
      <c r="G1337">
        <f>YEAR(electric_vehicle_sales_by_state[[#This Row],[date]])</f>
        <v>2023</v>
      </c>
      <c r="M1337" s="34">
        <f t="shared" si="41"/>
        <v>85000</v>
      </c>
    </row>
    <row r="1338" spans="1:13" x14ac:dyDescent="0.3">
      <c r="A1338" s="1">
        <v>45261</v>
      </c>
      <c r="B1338" t="s">
        <v>9</v>
      </c>
      <c r="C1338" t="s">
        <v>7</v>
      </c>
      <c r="D1338">
        <v>2</v>
      </c>
      <c r="E1338">
        <v>1137</v>
      </c>
      <c r="F1338" s="29">
        <f t="shared" si="40"/>
        <v>170000</v>
      </c>
      <c r="G1338">
        <f>YEAR(electric_vehicle_sales_by_state[[#This Row],[date]])</f>
        <v>2023</v>
      </c>
      <c r="M1338" s="34">
        <f t="shared" si="41"/>
        <v>85000</v>
      </c>
    </row>
    <row r="1339" spans="1:13" x14ac:dyDescent="0.3">
      <c r="A1339" s="1">
        <v>45261</v>
      </c>
      <c r="B1339" t="s">
        <v>10</v>
      </c>
      <c r="C1339" t="s">
        <v>7</v>
      </c>
      <c r="D1339">
        <v>30</v>
      </c>
      <c r="E1339">
        <v>8111</v>
      </c>
      <c r="F1339" s="29">
        <f t="shared" si="40"/>
        <v>2550000</v>
      </c>
      <c r="G1339">
        <f>YEAR(electric_vehicle_sales_by_state[[#This Row],[date]])</f>
        <v>2023</v>
      </c>
      <c r="M1339" s="34">
        <f t="shared" si="41"/>
        <v>85000</v>
      </c>
    </row>
    <row r="1340" spans="1:13" x14ac:dyDescent="0.3">
      <c r="A1340" s="1">
        <v>45261</v>
      </c>
      <c r="B1340" t="s">
        <v>21</v>
      </c>
      <c r="C1340" t="s">
        <v>7</v>
      </c>
      <c r="D1340">
        <v>59</v>
      </c>
      <c r="E1340">
        <v>4788</v>
      </c>
      <c r="F1340" s="29">
        <f t="shared" si="40"/>
        <v>5015000</v>
      </c>
      <c r="G1340">
        <f>YEAR(electric_vehicle_sales_by_state[[#This Row],[date]])</f>
        <v>2023</v>
      </c>
      <c r="M1340" s="34">
        <f t="shared" si="41"/>
        <v>85000</v>
      </c>
    </row>
    <row r="1341" spans="1:13" x14ac:dyDescent="0.3">
      <c r="A1341" s="1">
        <v>45261</v>
      </c>
      <c r="B1341" t="s">
        <v>22</v>
      </c>
      <c r="C1341" t="s">
        <v>7</v>
      </c>
      <c r="D1341">
        <v>130</v>
      </c>
      <c r="E1341">
        <v>1496</v>
      </c>
      <c r="F1341" s="29">
        <f t="shared" si="40"/>
        <v>11050000</v>
      </c>
      <c r="G1341">
        <f>YEAR(electric_vehicle_sales_by_state[[#This Row],[date]])</f>
        <v>2023</v>
      </c>
      <c r="M1341" s="34">
        <f t="shared" si="41"/>
        <v>85000</v>
      </c>
    </row>
    <row r="1342" spans="1:13" x14ac:dyDescent="0.3">
      <c r="A1342" s="1">
        <v>45261</v>
      </c>
      <c r="B1342" t="s">
        <v>11</v>
      </c>
      <c r="C1342" t="s">
        <v>7</v>
      </c>
      <c r="D1342">
        <v>93</v>
      </c>
      <c r="E1342">
        <v>3575</v>
      </c>
      <c r="F1342" s="29">
        <f t="shared" si="40"/>
        <v>7905000</v>
      </c>
      <c r="G1342">
        <f>YEAR(electric_vehicle_sales_by_state[[#This Row],[date]])</f>
        <v>2023</v>
      </c>
      <c r="M1342" s="34">
        <f t="shared" si="41"/>
        <v>85000</v>
      </c>
    </row>
    <row r="1343" spans="1:13" x14ac:dyDescent="0.3">
      <c r="A1343" s="1">
        <v>45261</v>
      </c>
      <c r="B1343" t="s">
        <v>12</v>
      </c>
      <c r="C1343" t="s">
        <v>7</v>
      </c>
      <c r="D1343">
        <v>5</v>
      </c>
      <c r="E1343">
        <v>488</v>
      </c>
      <c r="F1343" s="29">
        <f t="shared" si="40"/>
        <v>425000</v>
      </c>
      <c r="G1343">
        <f>YEAR(electric_vehicle_sales_by_state[[#This Row],[date]])</f>
        <v>2023</v>
      </c>
      <c r="M1343" s="34">
        <f t="shared" si="41"/>
        <v>85000</v>
      </c>
    </row>
    <row r="1344" spans="1:13" x14ac:dyDescent="0.3">
      <c r="A1344" s="1">
        <v>45261</v>
      </c>
      <c r="B1344" t="s">
        <v>23</v>
      </c>
      <c r="C1344" t="s">
        <v>7</v>
      </c>
      <c r="D1344">
        <v>811</v>
      </c>
      <c r="E1344">
        <v>16567</v>
      </c>
      <c r="F1344" s="29">
        <f t="shared" si="40"/>
        <v>68935000</v>
      </c>
      <c r="G1344">
        <f>YEAR(electric_vehicle_sales_by_state[[#This Row],[date]])</f>
        <v>2023</v>
      </c>
      <c r="M1344" s="34">
        <f t="shared" si="41"/>
        <v>85000</v>
      </c>
    </row>
    <row r="1345" spans="1:13" x14ac:dyDescent="0.3">
      <c r="A1345" s="1">
        <v>45261</v>
      </c>
      <c r="B1345" t="s">
        <v>33</v>
      </c>
      <c r="C1345" t="s">
        <v>7</v>
      </c>
      <c r="D1345">
        <v>71</v>
      </c>
      <c r="E1345">
        <v>1859</v>
      </c>
      <c r="F1345" s="29">
        <f t="shared" si="40"/>
        <v>6035000</v>
      </c>
      <c r="G1345">
        <f>YEAR(electric_vehicle_sales_by_state[[#This Row],[date]])</f>
        <v>2023</v>
      </c>
      <c r="M1345" s="34">
        <f t="shared" si="41"/>
        <v>85000</v>
      </c>
    </row>
    <row r="1346" spans="1:13" x14ac:dyDescent="0.3">
      <c r="A1346" s="1">
        <v>45261</v>
      </c>
      <c r="B1346" t="s">
        <v>34</v>
      </c>
      <c r="C1346" t="s">
        <v>7</v>
      </c>
      <c r="D1346">
        <v>548</v>
      </c>
      <c r="E1346">
        <v>26023</v>
      </c>
      <c r="F1346" s="29">
        <f t="shared" ref="F1346:F1409" si="42">D1346*M1346</f>
        <v>46580000</v>
      </c>
      <c r="G1346">
        <f>YEAR(electric_vehicle_sales_by_state[[#This Row],[date]])</f>
        <v>2023</v>
      </c>
      <c r="M1346" s="34">
        <f t="shared" si="41"/>
        <v>85000</v>
      </c>
    </row>
    <row r="1347" spans="1:13" x14ac:dyDescent="0.3">
      <c r="A1347" s="1">
        <v>45261</v>
      </c>
      <c r="B1347" t="s">
        <v>30</v>
      </c>
      <c r="C1347" t="s">
        <v>7</v>
      </c>
      <c r="D1347">
        <v>218</v>
      </c>
      <c r="E1347">
        <v>23698</v>
      </c>
      <c r="F1347" s="29">
        <f t="shared" si="42"/>
        <v>18530000</v>
      </c>
      <c r="G1347">
        <f>YEAR(electric_vehicle_sales_by_state[[#This Row],[date]])</f>
        <v>2023</v>
      </c>
      <c r="M1347" s="34">
        <f t="shared" ref="M1347:M1410" si="43">IF(C1347 = "4-Wheelers",85000,1500000)</f>
        <v>85000</v>
      </c>
    </row>
    <row r="1348" spans="1:13" x14ac:dyDescent="0.3">
      <c r="A1348" s="1">
        <v>45261</v>
      </c>
      <c r="B1348" t="s">
        <v>28</v>
      </c>
      <c r="C1348" t="s">
        <v>7</v>
      </c>
      <c r="D1348">
        <v>16</v>
      </c>
      <c r="E1348">
        <v>5710</v>
      </c>
      <c r="F1348" s="29">
        <f t="shared" si="42"/>
        <v>1360000</v>
      </c>
      <c r="G1348">
        <f>YEAR(electric_vehicle_sales_by_state[[#This Row],[date]])</f>
        <v>2023</v>
      </c>
      <c r="M1348" s="34">
        <f t="shared" si="43"/>
        <v>85000</v>
      </c>
    </row>
    <row r="1349" spans="1:13" x14ac:dyDescent="0.3">
      <c r="A1349" s="1">
        <v>45261</v>
      </c>
      <c r="B1349" t="s">
        <v>13</v>
      </c>
      <c r="C1349" t="s">
        <v>7</v>
      </c>
      <c r="D1349">
        <v>15</v>
      </c>
      <c r="E1349">
        <v>4531</v>
      </c>
      <c r="F1349" s="29">
        <f t="shared" si="42"/>
        <v>1275000</v>
      </c>
      <c r="G1349">
        <f>YEAR(electric_vehicle_sales_by_state[[#This Row],[date]])</f>
        <v>2023</v>
      </c>
      <c r="M1349" s="34">
        <f t="shared" si="43"/>
        <v>85000</v>
      </c>
    </row>
    <row r="1350" spans="1:13" x14ac:dyDescent="0.3">
      <c r="A1350" s="1">
        <v>45261</v>
      </c>
      <c r="B1350" t="s">
        <v>31</v>
      </c>
      <c r="C1350" t="s">
        <v>7</v>
      </c>
      <c r="D1350">
        <v>27</v>
      </c>
      <c r="E1350">
        <v>4375</v>
      </c>
      <c r="F1350" s="29">
        <f t="shared" si="42"/>
        <v>2295000</v>
      </c>
      <c r="G1350">
        <f>YEAR(electric_vehicle_sales_by_state[[#This Row],[date]])</f>
        <v>2023</v>
      </c>
      <c r="M1350" s="34">
        <f t="shared" si="43"/>
        <v>85000</v>
      </c>
    </row>
    <row r="1351" spans="1:13" x14ac:dyDescent="0.3">
      <c r="A1351" s="1">
        <v>45261</v>
      </c>
      <c r="B1351" t="s">
        <v>35</v>
      </c>
      <c r="C1351" t="s">
        <v>7</v>
      </c>
      <c r="D1351">
        <v>1155</v>
      </c>
      <c r="E1351">
        <v>22859</v>
      </c>
      <c r="F1351" s="29">
        <f t="shared" si="42"/>
        <v>98175000</v>
      </c>
      <c r="G1351">
        <f>YEAR(electric_vehicle_sales_by_state[[#This Row],[date]])</f>
        <v>2023</v>
      </c>
      <c r="M1351" s="34">
        <f t="shared" si="43"/>
        <v>85000</v>
      </c>
    </row>
    <row r="1352" spans="1:13" x14ac:dyDescent="0.3">
      <c r="A1352" s="1">
        <v>45261</v>
      </c>
      <c r="B1352" t="s">
        <v>36</v>
      </c>
      <c r="C1352" t="s">
        <v>7</v>
      </c>
      <c r="D1352">
        <v>736</v>
      </c>
      <c r="E1352">
        <v>13811</v>
      </c>
      <c r="F1352" s="29">
        <f t="shared" si="42"/>
        <v>62560000</v>
      </c>
      <c r="G1352">
        <f>YEAR(electric_vehicle_sales_by_state[[#This Row],[date]])</f>
        <v>2023</v>
      </c>
      <c r="M1352" s="34">
        <f t="shared" si="43"/>
        <v>85000</v>
      </c>
    </row>
    <row r="1353" spans="1:13" x14ac:dyDescent="0.3">
      <c r="A1353" s="1">
        <v>45261</v>
      </c>
      <c r="B1353" t="s">
        <v>24</v>
      </c>
      <c r="C1353" t="s">
        <v>7</v>
      </c>
      <c r="D1353">
        <v>134</v>
      </c>
      <c r="E1353">
        <v>9736</v>
      </c>
      <c r="F1353" s="29">
        <f t="shared" si="42"/>
        <v>11390000</v>
      </c>
      <c r="G1353">
        <f>YEAR(electric_vehicle_sales_by_state[[#This Row],[date]])</f>
        <v>2023</v>
      </c>
      <c r="M1353" s="34">
        <f t="shared" si="43"/>
        <v>85000</v>
      </c>
    </row>
    <row r="1354" spans="1:13" x14ac:dyDescent="0.3">
      <c r="A1354" s="1">
        <v>45261</v>
      </c>
      <c r="B1354" t="s">
        <v>37</v>
      </c>
      <c r="C1354" t="s">
        <v>7</v>
      </c>
      <c r="D1354">
        <v>1125</v>
      </c>
      <c r="E1354">
        <v>32212</v>
      </c>
      <c r="F1354" s="29">
        <f t="shared" si="42"/>
        <v>95625000</v>
      </c>
      <c r="G1354">
        <f>YEAR(electric_vehicle_sales_by_state[[#This Row],[date]])</f>
        <v>2023</v>
      </c>
      <c r="M1354" s="34">
        <f t="shared" si="43"/>
        <v>85000</v>
      </c>
    </row>
    <row r="1355" spans="1:13" x14ac:dyDescent="0.3">
      <c r="A1355" s="1">
        <v>45261</v>
      </c>
      <c r="B1355" t="s">
        <v>15</v>
      </c>
      <c r="C1355" t="s">
        <v>7</v>
      </c>
      <c r="D1355">
        <v>2</v>
      </c>
      <c r="E1355">
        <v>206</v>
      </c>
      <c r="F1355" s="29">
        <f t="shared" si="42"/>
        <v>170000</v>
      </c>
      <c r="G1355">
        <f>YEAR(electric_vehicle_sales_by_state[[#This Row],[date]])</f>
        <v>2023</v>
      </c>
      <c r="M1355" s="34">
        <f t="shared" si="43"/>
        <v>85000</v>
      </c>
    </row>
    <row r="1356" spans="1:13" x14ac:dyDescent="0.3">
      <c r="A1356" s="1">
        <v>45261</v>
      </c>
      <c r="B1356" t="s">
        <v>25</v>
      </c>
      <c r="C1356" t="s">
        <v>7</v>
      </c>
      <c r="D1356">
        <v>186</v>
      </c>
      <c r="E1356">
        <v>7280</v>
      </c>
      <c r="F1356" s="29">
        <f t="shared" si="42"/>
        <v>15810000</v>
      </c>
      <c r="G1356">
        <f>YEAR(electric_vehicle_sales_by_state[[#This Row],[date]])</f>
        <v>2023</v>
      </c>
      <c r="M1356" s="34">
        <f t="shared" si="43"/>
        <v>85000</v>
      </c>
    </row>
    <row r="1357" spans="1:13" x14ac:dyDescent="0.3">
      <c r="A1357" s="1">
        <v>45261</v>
      </c>
      <c r="B1357" t="s">
        <v>19</v>
      </c>
      <c r="C1357" t="s">
        <v>7</v>
      </c>
      <c r="D1357">
        <v>12</v>
      </c>
      <c r="E1357">
        <v>860</v>
      </c>
      <c r="F1357" s="29">
        <f t="shared" si="42"/>
        <v>1020000</v>
      </c>
      <c r="G1357">
        <f>YEAR(electric_vehicle_sales_by_state[[#This Row],[date]])</f>
        <v>2023</v>
      </c>
      <c r="M1357" s="34">
        <f t="shared" si="43"/>
        <v>85000</v>
      </c>
    </row>
    <row r="1358" spans="1:13" x14ac:dyDescent="0.3">
      <c r="A1358" s="1">
        <v>45261</v>
      </c>
      <c r="B1358" t="s">
        <v>26</v>
      </c>
      <c r="C1358" t="s">
        <v>7</v>
      </c>
      <c r="D1358">
        <v>116</v>
      </c>
      <c r="E1358">
        <v>13632</v>
      </c>
      <c r="F1358" s="29">
        <f t="shared" si="42"/>
        <v>9860000</v>
      </c>
      <c r="G1358">
        <f>YEAR(electric_vehicle_sales_by_state[[#This Row],[date]])</f>
        <v>2023</v>
      </c>
      <c r="M1358" s="34">
        <f t="shared" si="43"/>
        <v>85000</v>
      </c>
    </row>
    <row r="1359" spans="1:13" x14ac:dyDescent="0.3">
      <c r="A1359" s="1">
        <v>45261</v>
      </c>
      <c r="B1359" t="s">
        <v>38</v>
      </c>
      <c r="C1359" t="s">
        <v>7</v>
      </c>
      <c r="D1359">
        <v>348</v>
      </c>
      <c r="E1359">
        <v>13082</v>
      </c>
      <c r="F1359" s="29">
        <f t="shared" si="42"/>
        <v>29580000</v>
      </c>
      <c r="G1359">
        <f>YEAR(electric_vehicle_sales_by_state[[#This Row],[date]])</f>
        <v>2023</v>
      </c>
      <c r="M1359" s="34">
        <f t="shared" si="43"/>
        <v>85000</v>
      </c>
    </row>
    <row r="1360" spans="1:13" x14ac:dyDescent="0.3">
      <c r="A1360" s="1">
        <v>45261</v>
      </c>
      <c r="B1360" t="s">
        <v>39</v>
      </c>
      <c r="C1360" t="s">
        <v>7</v>
      </c>
      <c r="D1360">
        <v>520</v>
      </c>
      <c r="E1360">
        <v>19246</v>
      </c>
      <c r="F1360" s="29">
        <f t="shared" si="42"/>
        <v>44200000</v>
      </c>
      <c r="G1360">
        <f>YEAR(electric_vehicle_sales_by_state[[#This Row],[date]])</f>
        <v>2023</v>
      </c>
      <c r="M1360" s="34">
        <f t="shared" si="43"/>
        <v>85000</v>
      </c>
    </row>
    <row r="1361" spans="1:13" x14ac:dyDescent="0.3">
      <c r="A1361" s="1">
        <v>45261</v>
      </c>
      <c r="B1361" t="s">
        <v>20</v>
      </c>
      <c r="C1361" t="s">
        <v>7</v>
      </c>
      <c r="D1361">
        <v>4</v>
      </c>
      <c r="E1361">
        <v>489</v>
      </c>
      <c r="F1361" s="29">
        <f t="shared" si="42"/>
        <v>340000</v>
      </c>
      <c r="G1361">
        <f>YEAR(electric_vehicle_sales_by_state[[#This Row],[date]])</f>
        <v>2023</v>
      </c>
      <c r="M1361" s="34">
        <f t="shared" si="43"/>
        <v>85000</v>
      </c>
    </row>
    <row r="1362" spans="1:13" x14ac:dyDescent="0.3">
      <c r="A1362" s="1">
        <v>45261</v>
      </c>
      <c r="B1362" t="s">
        <v>40</v>
      </c>
      <c r="C1362" t="s">
        <v>7</v>
      </c>
      <c r="D1362">
        <v>498</v>
      </c>
      <c r="E1362">
        <v>29434</v>
      </c>
      <c r="F1362" s="29">
        <f t="shared" si="42"/>
        <v>42330000</v>
      </c>
      <c r="G1362">
        <f>YEAR(electric_vehicle_sales_by_state[[#This Row],[date]])</f>
        <v>2023</v>
      </c>
      <c r="M1362" s="34">
        <f t="shared" si="43"/>
        <v>85000</v>
      </c>
    </row>
    <row r="1363" spans="1:13" x14ac:dyDescent="0.3">
      <c r="A1363" s="1">
        <v>45261</v>
      </c>
      <c r="B1363" t="s">
        <v>27</v>
      </c>
      <c r="C1363" t="s">
        <v>7</v>
      </c>
      <c r="D1363">
        <v>37</v>
      </c>
      <c r="E1363">
        <v>5430</v>
      </c>
      <c r="F1363" s="29">
        <f t="shared" si="42"/>
        <v>3145000</v>
      </c>
      <c r="G1363">
        <f>YEAR(electric_vehicle_sales_by_state[[#This Row],[date]])</f>
        <v>2023</v>
      </c>
      <c r="M1363" s="34">
        <f t="shared" si="43"/>
        <v>85000</v>
      </c>
    </row>
    <row r="1364" spans="1:13" x14ac:dyDescent="0.3">
      <c r="A1364" s="1">
        <v>45261</v>
      </c>
      <c r="B1364" t="s">
        <v>41</v>
      </c>
      <c r="C1364" t="s">
        <v>7</v>
      </c>
      <c r="D1364">
        <v>160</v>
      </c>
      <c r="E1364">
        <v>8435</v>
      </c>
      <c r="F1364" s="29">
        <f t="shared" si="42"/>
        <v>13600000</v>
      </c>
      <c r="G1364">
        <f>YEAR(electric_vehicle_sales_by_state[[#This Row],[date]])</f>
        <v>2023</v>
      </c>
      <c r="M1364" s="34">
        <f t="shared" si="43"/>
        <v>85000</v>
      </c>
    </row>
    <row r="1365" spans="1:13" x14ac:dyDescent="0.3">
      <c r="A1365" s="1">
        <v>45292</v>
      </c>
      <c r="B1365" t="s">
        <v>40</v>
      </c>
      <c r="C1365" t="s">
        <v>7</v>
      </c>
      <c r="D1365">
        <v>399</v>
      </c>
      <c r="E1365">
        <v>44334</v>
      </c>
      <c r="F1365" s="29">
        <f t="shared" si="42"/>
        <v>33915000</v>
      </c>
      <c r="G1365">
        <f>YEAR(electric_vehicle_sales_by_state[[#This Row],[date]])</f>
        <v>2024</v>
      </c>
      <c r="M1365" s="34">
        <f t="shared" si="43"/>
        <v>85000</v>
      </c>
    </row>
    <row r="1366" spans="1:13" x14ac:dyDescent="0.3">
      <c r="A1366" s="1">
        <v>45292</v>
      </c>
      <c r="B1366" t="s">
        <v>37</v>
      </c>
      <c r="C1366" t="s">
        <v>7</v>
      </c>
      <c r="D1366">
        <v>1289</v>
      </c>
      <c r="E1366">
        <v>50156</v>
      </c>
      <c r="F1366" s="29">
        <f t="shared" si="42"/>
        <v>109565000</v>
      </c>
      <c r="G1366">
        <f>YEAR(electric_vehicle_sales_by_state[[#This Row],[date]])</f>
        <v>2024</v>
      </c>
      <c r="M1366" s="34">
        <f t="shared" si="43"/>
        <v>85000</v>
      </c>
    </row>
    <row r="1367" spans="1:13" x14ac:dyDescent="0.3">
      <c r="A1367" s="1">
        <v>45292</v>
      </c>
      <c r="B1367" t="s">
        <v>35</v>
      </c>
      <c r="C1367" t="s">
        <v>7</v>
      </c>
      <c r="D1367">
        <v>1080</v>
      </c>
      <c r="E1367">
        <v>30770</v>
      </c>
      <c r="F1367" s="29">
        <f t="shared" si="42"/>
        <v>91800000</v>
      </c>
      <c r="G1367">
        <f>YEAR(electric_vehicle_sales_by_state[[#This Row],[date]])</f>
        <v>2024</v>
      </c>
      <c r="M1367" s="34">
        <f t="shared" si="43"/>
        <v>85000</v>
      </c>
    </row>
    <row r="1368" spans="1:13" x14ac:dyDescent="0.3">
      <c r="A1368" s="1">
        <v>45292</v>
      </c>
      <c r="B1368" t="s">
        <v>39</v>
      </c>
      <c r="C1368" t="s">
        <v>7</v>
      </c>
      <c r="D1368">
        <v>626</v>
      </c>
      <c r="E1368">
        <v>28455</v>
      </c>
      <c r="F1368" s="29">
        <f t="shared" si="42"/>
        <v>53210000</v>
      </c>
      <c r="G1368">
        <f>YEAR(electric_vehicle_sales_by_state[[#This Row],[date]])</f>
        <v>2024</v>
      </c>
      <c r="M1368" s="34">
        <f t="shared" si="43"/>
        <v>85000</v>
      </c>
    </row>
    <row r="1369" spans="1:13" x14ac:dyDescent="0.3">
      <c r="A1369" s="1">
        <v>45292</v>
      </c>
      <c r="B1369" t="s">
        <v>21</v>
      </c>
      <c r="C1369" t="s">
        <v>7</v>
      </c>
      <c r="D1369">
        <v>58</v>
      </c>
      <c r="E1369">
        <v>6824</v>
      </c>
      <c r="F1369" s="29">
        <f t="shared" si="42"/>
        <v>4930000</v>
      </c>
      <c r="G1369">
        <f>YEAR(electric_vehicle_sales_by_state[[#This Row],[date]])</f>
        <v>2024</v>
      </c>
      <c r="M1369" s="34">
        <f t="shared" si="43"/>
        <v>85000</v>
      </c>
    </row>
    <row r="1370" spans="1:13" x14ac:dyDescent="0.3">
      <c r="A1370" s="1">
        <v>45292</v>
      </c>
      <c r="B1370" t="s">
        <v>36</v>
      </c>
      <c r="C1370" t="s">
        <v>7</v>
      </c>
      <c r="D1370">
        <v>734</v>
      </c>
      <c r="E1370">
        <v>164</v>
      </c>
      <c r="F1370" s="29">
        <f t="shared" si="42"/>
        <v>62390000</v>
      </c>
      <c r="G1370">
        <f>YEAR(electric_vehicle_sales_by_state[[#This Row],[date]])</f>
        <v>2024</v>
      </c>
      <c r="M1370" s="34">
        <f t="shared" si="43"/>
        <v>85000</v>
      </c>
    </row>
    <row r="1371" spans="1:13" x14ac:dyDescent="0.3">
      <c r="A1371" s="1">
        <v>45292</v>
      </c>
      <c r="B1371" t="s">
        <v>38</v>
      </c>
      <c r="C1371" t="s">
        <v>7</v>
      </c>
      <c r="D1371">
        <v>498</v>
      </c>
      <c r="E1371">
        <v>21747</v>
      </c>
      <c r="F1371" s="29">
        <f t="shared" si="42"/>
        <v>42330000</v>
      </c>
      <c r="G1371">
        <f>YEAR(electric_vehicle_sales_by_state[[#This Row],[date]])</f>
        <v>2024</v>
      </c>
      <c r="M1371" s="34">
        <f t="shared" si="43"/>
        <v>85000</v>
      </c>
    </row>
    <row r="1372" spans="1:13" x14ac:dyDescent="0.3">
      <c r="A1372" s="1">
        <v>45292</v>
      </c>
      <c r="B1372" t="s">
        <v>23</v>
      </c>
      <c r="C1372" t="s">
        <v>7</v>
      </c>
      <c r="D1372">
        <v>1345</v>
      </c>
      <c r="E1372">
        <v>21520</v>
      </c>
      <c r="F1372" s="29">
        <f t="shared" si="42"/>
        <v>114325000</v>
      </c>
      <c r="G1372">
        <f>YEAR(electric_vehicle_sales_by_state[[#This Row],[date]])</f>
        <v>2024</v>
      </c>
      <c r="M1372" s="34">
        <f t="shared" si="43"/>
        <v>85000</v>
      </c>
    </row>
    <row r="1373" spans="1:13" x14ac:dyDescent="0.3">
      <c r="A1373" s="1">
        <v>45292</v>
      </c>
      <c r="B1373" t="s">
        <v>24</v>
      </c>
      <c r="C1373" t="s">
        <v>7</v>
      </c>
      <c r="D1373">
        <v>172</v>
      </c>
      <c r="E1373">
        <v>19326</v>
      </c>
      <c r="F1373" s="29">
        <f t="shared" si="42"/>
        <v>14620000</v>
      </c>
      <c r="G1373">
        <f>YEAR(electric_vehicle_sales_by_state[[#This Row],[date]])</f>
        <v>2024</v>
      </c>
      <c r="M1373" s="34">
        <f t="shared" si="43"/>
        <v>85000</v>
      </c>
    </row>
    <row r="1374" spans="1:13" x14ac:dyDescent="0.3">
      <c r="A1374" s="1">
        <v>45292</v>
      </c>
      <c r="B1374" t="s">
        <v>34</v>
      </c>
      <c r="C1374" t="s">
        <v>7</v>
      </c>
      <c r="D1374">
        <v>494</v>
      </c>
      <c r="E1374">
        <v>33379</v>
      </c>
      <c r="F1374" s="29">
        <f t="shared" si="42"/>
        <v>41990000</v>
      </c>
      <c r="G1374">
        <f>YEAR(electric_vehicle_sales_by_state[[#This Row],[date]])</f>
        <v>2024</v>
      </c>
      <c r="M1374" s="34">
        <f t="shared" si="43"/>
        <v>85000</v>
      </c>
    </row>
    <row r="1375" spans="1:13" x14ac:dyDescent="0.3">
      <c r="A1375" s="1">
        <v>45292</v>
      </c>
      <c r="B1375" t="s">
        <v>25</v>
      </c>
      <c r="C1375" t="s">
        <v>7</v>
      </c>
      <c r="D1375">
        <v>150</v>
      </c>
      <c r="E1375">
        <v>7500</v>
      </c>
      <c r="F1375" s="29">
        <f t="shared" si="42"/>
        <v>12750000</v>
      </c>
      <c r="G1375">
        <f>YEAR(electric_vehicle_sales_by_state[[#This Row],[date]])</f>
        <v>2024</v>
      </c>
      <c r="M1375" s="34">
        <f t="shared" si="43"/>
        <v>85000</v>
      </c>
    </row>
    <row r="1376" spans="1:13" x14ac:dyDescent="0.3">
      <c r="A1376" s="1">
        <v>45292</v>
      </c>
      <c r="B1376" t="s">
        <v>10</v>
      </c>
      <c r="C1376" t="s">
        <v>7</v>
      </c>
      <c r="D1376">
        <v>21</v>
      </c>
      <c r="E1376">
        <v>7242</v>
      </c>
      <c r="F1376" s="29">
        <f t="shared" si="42"/>
        <v>1785000</v>
      </c>
      <c r="G1376">
        <f>YEAR(electric_vehicle_sales_by_state[[#This Row],[date]])</f>
        <v>2024</v>
      </c>
      <c r="M1376" s="34">
        <f t="shared" si="43"/>
        <v>85000</v>
      </c>
    </row>
    <row r="1377" spans="1:13" x14ac:dyDescent="0.3">
      <c r="A1377" s="1">
        <v>45292</v>
      </c>
      <c r="B1377" t="s">
        <v>30</v>
      </c>
      <c r="C1377" t="s">
        <v>7</v>
      </c>
      <c r="D1377">
        <v>282</v>
      </c>
      <c r="E1377">
        <v>28776</v>
      </c>
      <c r="F1377" s="29">
        <f t="shared" si="42"/>
        <v>23970000</v>
      </c>
      <c r="G1377">
        <f>YEAR(electric_vehicle_sales_by_state[[#This Row],[date]])</f>
        <v>2024</v>
      </c>
      <c r="M1377" s="34">
        <f t="shared" si="43"/>
        <v>85000</v>
      </c>
    </row>
    <row r="1378" spans="1:13" x14ac:dyDescent="0.3">
      <c r="A1378" s="1">
        <v>45292</v>
      </c>
      <c r="B1378" t="s">
        <v>11</v>
      </c>
      <c r="C1378" t="s">
        <v>7</v>
      </c>
      <c r="D1378">
        <v>91</v>
      </c>
      <c r="E1378">
        <v>4946</v>
      </c>
      <c r="F1378" s="29">
        <f t="shared" si="42"/>
        <v>7735000</v>
      </c>
      <c r="G1378">
        <f>YEAR(electric_vehicle_sales_by_state[[#This Row],[date]])</f>
        <v>2024</v>
      </c>
      <c r="M1378" s="34">
        <f t="shared" si="43"/>
        <v>85000</v>
      </c>
    </row>
    <row r="1379" spans="1:13" x14ac:dyDescent="0.3">
      <c r="A1379" s="1">
        <v>45292</v>
      </c>
      <c r="B1379" t="s">
        <v>41</v>
      </c>
      <c r="C1379" t="s">
        <v>7</v>
      </c>
      <c r="D1379">
        <v>184</v>
      </c>
      <c r="E1379">
        <v>10223</v>
      </c>
      <c r="F1379" s="29">
        <f t="shared" si="42"/>
        <v>15640000</v>
      </c>
      <c r="G1379">
        <f>YEAR(electric_vehicle_sales_by_state[[#This Row],[date]])</f>
        <v>2024</v>
      </c>
      <c r="M1379" s="34">
        <f t="shared" si="43"/>
        <v>85000</v>
      </c>
    </row>
    <row r="1380" spans="1:13" x14ac:dyDescent="0.3">
      <c r="A1380" s="1">
        <v>45292</v>
      </c>
      <c r="B1380" t="s">
        <v>26</v>
      </c>
      <c r="C1380" t="s">
        <v>7</v>
      </c>
      <c r="D1380">
        <v>105</v>
      </c>
      <c r="E1380">
        <v>15000</v>
      </c>
      <c r="F1380" s="29">
        <f t="shared" si="42"/>
        <v>8925000</v>
      </c>
      <c r="G1380">
        <f>YEAR(electric_vehicle_sales_by_state[[#This Row],[date]])</f>
        <v>2024</v>
      </c>
      <c r="M1380" s="34">
        <f t="shared" si="43"/>
        <v>85000</v>
      </c>
    </row>
    <row r="1381" spans="1:13" x14ac:dyDescent="0.3">
      <c r="A1381" s="1">
        <v>45292</v>
      </c>
      <c r="B1381" t="s">
        <v>32</v>
      </c>
      <c r="C1381" t="s">
        <v>7</v>
      </c>
      <c r="D1381">
        <v>123</v>
      </c>
      <c r="E1381">
        <v>8483</v>
      </c>
      <c r="F1381" s="29">
        <f t="shared" si="42"/>
        <v>10455000</v>
      </c>
      <c r="G1381">
        <f>YEAR(electric_vehicle_sales_by_state[[#This Row],[date]])</f>
        <v>2024</v>
      </c>
      <c r="M1381" s="34">
        <f t="shared" si="43"/>
        <v>85000</v>
      </c>
    </row>
    <row r="1382" spans="1:13" x14ac:dyDescent="0.3">
      <c r="A1382" s="1">
        <v>45292</v>
      </c>
      <c r="B1382" t="s">
        <v>31</v>
      </c>
      <c r="C1382" t="s">
        <v>7</v>
      </c>
      <c r="D1382">
        <v>29</v>
      </c>
      <c r="E1382">
        <v>4678</v>
      </c>
      <c r="F1382" s="29">
        <f t="shared" si="42"/>
        <v>2465000</v>
      </c>
      <c r="G1382">
        <f>YEAR(electric_vehicle_sales_by_state[[#This Row],[date]])</f>
        <v>2024</v>
      </c>
      <c r="M1382" s="34">
        <f t="shared" si="43"/>
        <v>85000</v>
      </c>
    </row>
    <row r="1383" spans="1:13" x14ac:dyDescent="0.3">
      <c r="A1383" s="1">
        <v>45292</v>
      </c>
      <c r="B1383" t="s">
        <v>27</v>
      </c>
      <c r="C1383" t="s">
        <v>7</v>
      </c>
      <c r="D1383">
        <v>49</v>
      </c>
      <c r="E1383">
        <v>5385</v>
      </c>
      <c r="F1383" s="29">
        <f t="shared" si="42"/>
        <v>4165000</v>
      </c>
      <c r="G1383">
        <f>YEAR(electric_vehicle_sales_by_state[[#This Row],[date]])</f>
        <v>2024</v>
      </c>
      <c r="M1383" s="34">
        <f t="shared" si="43"/>
        <v>85000</v>
      </c>
    </row>
    <row r="1384" spans="1:13" x14ac:dyDescent="0.3">
      <c r="A1384" s="1">
        <v>45292</v>
      </c>
      <c r="B1384" t="s">
        <v>13</v>
      </c>
      <c r="C1384" t="s">
        <v>7</v>
      </c>
      <c r="D1384">
        <v>10</v>
      </c>
      <c r="E1384">
        <v>5264</v>
      </c>
      <c r="F1384" s="29">
        <f t="shared" si="42"/>
        <v>850000</v>
      </c>
      <c r="G1384">
        <f>YEAR(electric_vehicle_sales_by_state[[#This Row],[date]])</f>
        <v>2024</v>
      </c>
      <c r="M1384" s="34">
        <f t="shared" si="43"/>
        <v>85000</v>
      </c>
    </row>
    <row r="1385" spans="1:13" x14ac:dyDescent="0.3">
      <c r="A1385" s="1">
        <v>45292</v>
      </c>
      <c r="B1385" t="s">
        <v>33</v>
      </c>
      <c r="C1385" t="s">
        <v>7</v>
      </c>
      <c r="D1385">
        <v>86</v>
      </c>
      <c r="E1385">
        <v>2331</v>
      </c>
      <c r="F1385" s="29">
        <f t="shared" si="42"/>
        <v>7310000</v>
      </c>
      <c r="G1385">
        <f>YEAR(electric_vehicle_sales_by_state[[#This Row],[date]])</f>
        <v>2024</v>
      </c>
      <c r="M1385" s="34">
        <f t="shared" si="43"/>
        <v>85000</v>
      </c>
    </row>
    <row r="1386" spans="1:13" x14ac:dyDescent="0.3">
      <c r="A1386" s="1">
        <v>45292</v>
      </c>
      <c r="B1386" t="s">
        <v>22</v>
      </c>
      <c r="C1386" t="s">
        <v>7</v>
      </c>
      <c r="D1386">
        <v>101</v>
      </c>
      <c r="E1386">
        <v>1624</v>
      </c>
      <c r="F1386" s="29">
        <f t="shared" si="42"/>
        <v>8585000</v>
      </c>
      <c r="G1386">
        <f>YEAR(electric_vehicle_sales_by_state[[#This Row],[date]])</f>
        <v>2024</v>
      </c>
      <c r="M1386" s="34">
        <f t="shared" si="43"/>
        <v>85000</v>
      </c>
    </row>
    <row r="1387" spans="1:13" x14ac:dyDescent="0.3">
      <c r="A1387" s="1">
        <v>45292</v>
      </c>
      <c r="B1387" t="s">
        <v>20</v>
      </c>
      <c r="C1387" t="s">
        <v>7</v>
      </c>
      <c r="D1387">
        <v>2</v>
      </c>
      <c r="E1387">
        <v>466</v>
      </c>
      <c r="F1387" s="29">
        <f t="shared" si="42"/>
        <v>170000</v>
      </c>
      <c r="G1387">
        <f>YEAR(electric_vehicle_sales_by_state[[#This Row],[date]])</f>
        <v>2024</v>
      </c>
      <c r="M1387" s="34">
        <f t="shared" si="43"/>
        <v>85000</v>
      </c>
    </row>
    <row r="1388" spans="1:13" x14ac:dyDescent="0.3">
      <c r="A1388" s="1">
        <v>45292</v>
      </c>
      <c r="B1388" t="s">
        <v>19</v>
      </c>
      <c r="C1388" t="s">
        <v>7</v>
      </c>
      <c r="D1388">
        <v>10</v>
      </c>
      <c r="E1388">
        <v>1250</v>
      </c>
      <c r="F1388" s="29">
        <f t="shared" si="42"/>
        <v>850000</v>
      </c>
      <c r="G1388">
        <f>YEAR(electric_vehicle_sales_by_state[[#This Row],[date]])</f>
        <v>2024</v>
      </c>
      <c r="M1388" s="34">
        <f t="shared" si="43"/>
        <v>85000</v>
      </c>
    </row>
    <row r="1389" spans="1:13" x14ac:dyDescent="0.3">
      <c r="A1389" s="1">
        <v>45292</v>
      </c>
      <c r="B1389" t="s">
        <v>28</v>
      </c>
      <c r="C1389" t="s">
        <v>7</v>
      </c>
      <c r="D1389">
        <v>13</v>
      </c>
      <c r="E1389">
        <v>4815</v>
      </c>
      <c r="F1389" s="29">
        <f t="shared" si="42"/>
        <v>1105000</v>
      </c>
      <c r="G1389">
        <f>YEAR(electric_vehicle_sales_by_state[[#This Row],[date]])</f>
        <v>2024</v>
      </c>
      <c r="M1389" s="34">
        <f t="shared" si="43"/>
        <v>85000</v>
      </c>
    </row>
    <row r="1390" spans="1:13" x14ac:dyDescent="0.3">
      <c r="A1390" s="1">
        <v>45292</v>
      </c>
      <c r="B1390" t="s">
        <v>12</v>
      </c>
      <c r="C1390" t="s">
        <v>7</v>
      </c>
      <c r="D1390">
        <v>3</v>
      </c>
      <c r="E1390">
        <v>527</v>
      </c>
      <c r="F1390" s="29">
        <f t="shared" si="42"/>
        <v>255000</v>
      </c>
      <c r="G1390">
        <f>YEAR(electric_vehicle_sales_by_state[[#This Row],[date]])</f>
        <v>2024</v>
      </c>
      <c r="M1390" s="34">
        <f t="shared" si="43"/>
        <v>85000</v>
      </c>
    </row>
    <row r="1391" spans="1:13" x14ac:dyDescent="0.3">
      <c r="A1391" s="1">
        <v>45292</v>
      </c>
      <c r="B1391" t="s">
        <v>15</v>
      </c>
      <c r="C1391" t="s">
        <v>7</v>
      </c>
      <c r="D1391">
        <v>7</v>
      </c>
      <c r="E1391">
        <v>433</v>
      </c>
      <c r="F1391" s="29">
        <f t="shared" si="42"/>
        <v>595000</v>
      </c>
      <c r="G1391">
        <f>YEAR(electric_vehicle_sales_by_state[[#This Row],[date]])</f>
        <v>2024</v>
      </c>
      <c r="M1391" s="34">
        <f t="shared" si="43"/>
        <v>85000</v>
      </c>
    </row>
    <row r="1392" spans="1:13" x14ac:dyDescent="0.3">
      <c r="A1392" s="1">
        <v>45292</v>
      </c>
      <c r="B1392" t="s">
        <v>9</v>
      </c>
      <c r="C1392" t="s">
        <v>7</v>
      </c>
      <c r="D1392">
        <v>5</v>
      </c>
      <c r="E1392">
        <v>1174</v>
      </c>
      <c r="F1392" s="29">
        <f t="shared" si="42"/>
        <v>425000</v>
      </c>
      <c r="G1392">
        <f>YEAR(electric_vehicle_sales_by_state[[#This Row],[date]])</f>
        <v>2024</v>
      </c>
      <c r="M1392" s="34">
        <f t="shared" si="43"/>
        <v>85000</v>
      </c>
    </row>
    <row r="1393" spans="1:13" x14ac:dyDescent="0.3">
      <c r="A1393" s="1">
        <v>45323</v>
      </c>
      <c r="B1393" t="s">
        <v>40</v>
      </c>
      <c r="C1393" t="s">
        <v>7</v>
      </c>
      <c r="D1393">
        <v>394</v>
      </c>
      <c r="E1393">
        <v>37170</v>
      </c>
      <c r="F1393" s="29">
        <f t="shared" si="42"/>
        <v>33490000</v>
      </c>
      <c r="G1393">
        <f>YEAR(electric_vehicle_sales_by_state[[#This Row],[date]])</f>
        <v>2024</v>
      </c>
      <c r="M1393" s="34">
        <f t="shared" si="43"/>
        <v>85000</v>
      </c>
    </row>
    <row r="1394" spans="1:13" x14ac:dyDescent="0.3">
      <c r="A1394" s="1">
        <v>45323</v>
      </c>
      <c r="B1394" t="s">
        <v>37</v>
      </c>
      <c r="C1394" t="s">
        <v>7</v>
      </c>
      <c r="D1394">
        <v>1227</v>
      </c>
      <c r="E1394">
        <v>36302</v>
      </c>
      <c r="F1394" s="29">
        <f t="shared" si="42"/>
        <v>104295000</v>
      </c>
      <c r="G1394">
        <f>YEAR(electric_vehicle_sales_by_state[[#This Row],[date]])</f>
        <v>2024</v>
      </c>
      <c r="M1394" s="34">
        <f t="shared" si="43"/>
        <v>85000</v>
      </c>
    </row>
    <row r="1395" spans="1:13" x14ac:dyDescent="0.3">
      <c r="A1395" s="1">
        <v>45323</v>
      </c>
      <c r="B1395" t="s">
        <v>35</v>
      </c>
      <c r="C1395" t="s">
        <v>7</v>
      </c>
      <c r="D1395">
        <v>923</v>
      </c>
      <c r="E1395">
        <v>24812</v>
      </c>
      <c r="F1395" s="29">
        <f t="shared" si="42"/>
        <v>78455000</v>
      </c>
      <c r="G1395">
        <f>YEAR(electric_vehicle_sales_by_state[[#This Row],[date]])</f>
        <v>2024</v>
      </c>
      <c r="M1395" s="34">
        <f t="shared" si="43"/>
        <v>85000</v>
      </c>
    </row>
    <row r="1396" spans="1:13" x14ac:dyDescent="0.3">
      <c r="A1396" s="1">
        <v>45323</v>
      </c>
      <c r="B1396" t="s">
        <v>39</v>
      </c>
      <c r="C1396" t="s">
        <v>7</v>
      </c>
      <c r="D1396">
        <v>595</v>
      </c>
      <c r="E1396">
        <v>23063</v>
      </c>
      <c r="F1396" s="29">
        <f t="shared" si="42"/>
        <v>50575000</v>
      </c>
      <c r="G1396">
        <f>YEAR(electric_vehicle_sales_by_state[[#This Row],[date]])</f>
        <v>2024</v>
      </c>
      <c r="M1396" s="34">
        <f t="shared" si="43"/>
        <v>85000</v>
      </c>
    </row>
    <row r="1397" spans="1:13" x14ac:dyDescent="0.3">
      <c r="A1397" s="1">
        <v>45323</v>
      </c>
      <c r="B1397" t="s">
        <v>38</v>
      </c>
      <c r="C1397" t="s">
        <v>7</v>
      </c>
      <c r="D1397">
        <v>517</v>
      </c>
      <c r="E1397">
        <v>19149</v>
      </c>
      <c r="F1397" s="29">
        <f t="shared" si="42"/>
        <v>43945000</v>
      </c>
      <c r="G1397">
        <f>YEAR(electric_vehicle_sales_by_state[[#This Row],[date]])</f>
        <v>2024</v>
      </c>
      <c r="M1397" s="34">
        <f t="shared" si="43"/>
        <v>85000</v>
      </c>
    </row>
    <row r="1398" spans="1:13" x14ac:dyDescent="0.3">
      <c r="A1398" s="1">
        <v>45323</v>
      </c>
      <c r="B1398" t="s">
        <v>21</v>
      </c>
      <c r="C1398" t="s">
        <v>7</v>
      </c>
      <c r="D1398">
        <v>71</v>
      </c>
      <c r="E1398">
        <v>6762</v>
      </c>
      <c r="F1398" s="29">
        <f t="shared" si="42"/>
        <v>6035000</v>
      </c>
      <c r="G1398">
        <f>YEAR(electric_vehicle_sales_by_state[[#This Row],[date]])</f>
        <v>2024</v>
      </c>
      <c r="M1398" s="34">
        <f t="shared" si="43"/>
        <v>85000</v>
      </c>
    </row>
    <row r="1399" spans="1:13" x14ac:dyDescent="0.3">
      <c r="A1399" s="1">
        <v>45323</v>
      </c>
      <c r="B1399" t="s">
        <v>24</v>
      </c>
      <c r="C1399" t="s">
        <v>7</v>
      </c>
      <c r="D1399">
        <v>146</v>
      </c>
      <c r="E1399">
        <v>18025</v>
      </c>
      <c r="F1399" s="29">
        <f t="shared" si="42"/>
        <v>12410000</v>
      </c>
      <c r="G1399">
        <f>YEAR(electric_vehicle_sales_by_state[[#This Row],[date]])</f>
        <v>2024</v>
      </c>
      <c r="M1399" s="34">
        <f t="shared" si="43"/>
        <v>85000</v>
      </c>
    </row>
    <row r="1400" spans="1:13" x14ac:dyDescent="0.3">
      <c r="A1400" s="1">
        <v>45323</v>
      </c>
      <c r="B1400" t="s">
        <v>36</v>
      </c>
      <c r="C1400" t="s">
        <v>7</v>
      </c>
      <c r="D1400">
        <v>684</v>
      </c>
      <c r="E1400">
        <v>12281</v>
      </c>
      <c r="F1400" s="29">
        <f t="shared" si="42"/>
        <v>58140000</v>
      </c>
      <c r="G1400">
        <f>YEAR(electric_vehicle_sales_by_state[[#This Row],[date]])</f>
        <v>2024</v>
      </c>
      <c r="M1400" s="34">
        <f t="shared" si="43"/>
        <v>85000</v>
      </c>
    </row>
    <row r="1401" spans="1:13" x14ac:dyDescent="0.3">
      <c r="A1401" s="1">
        <v>45323</v>
      </c>
      <c r="B1401" t="s">
        <v>34</v>
      </c>
      <c r="C1401" t="s">
        <v>7</v>
      </c>
      <c r="D1401">
        <v>510</v>
      </c>
      <c r="E1401">
        <v>25758</v>
      </c>
      <c r="F1401" s="29">
        <f t="shared" si="42"/>
        <v>43350000</v>
      </c>
      <c r="G1401">
        <f>YEAR(electric_vehicle_sales_by_state[[#This Row],[date]])</f>
        <v>2024</v>
      </c>
      <c r="M1401" s="34">
        <f t="shared" si="43"/>
        <v>85000</v>
      </c>
    </row>
    <row r="1402" spans="1:13" x14ac:dyDescent="0.3">
      <c r="A1402" s="1">
        <v>45323</v>
      </c>
      <c r="B1402" t="s">
        <v>23</v>
      </c>
      <c r="C1402" t="s">
        <v>7</v>
      </c>
      <c r="D1402">
        <v>596</v>
      </c>
      <c r="E1402">
        <v>17898</v>
      </c>
      <c r="F1402" s="29">
        <f t="shared" si="42"/>
        <v>50660000</v>
      </c>
      <c r="G1402">
        <f>YEAR(electric_vehicle_sales_by_state[[#This Row],[date]])</f>
        <v>2024</v>
      </c>
      <c r="M1402" s="34">
        <f t="shared" si="43"/>
        <v>85000</v>
      </c>
    </row>
    <row r="1403" spans="1:13" x14ac:dyDescent="0.3">
      <c r="A1403" s="1">
        <v>45323</v>
      </c>
      <c r="B1403" t="s">
        <v>10</v>
      </c>
      <c r="C1403" t="s">
        <v>7</v>
      </c>
      <c r="D1403">
        <v>24</v>
      </c>
      <c r="E1403">
        <v>6858</v>
      </c>
      <c r="F1403" s="29">
        <f t="shared" si="42"/>
        <v>2040000</v>
      </c>
      <c r="G1403">
        <f>YEAR(electric_vehicle_sales_by_state[[#This Row],[date]])</f>
        <v>2024</v>
      </c>
      <c r="M1403" s="34">
        <f t="shared" si="43"/>
        <v>85000</v>
      </c>
    </row>
    <row r="1404" spans="1:13" x14ac:dyDescent="0.3">
      <c r="A1404" s="1">
        <v>45323</v>
      </c>
      <c r="B1404" t="s">
        <v>25</v>
      </c>
      <c r="C1404" t="s">
        <v>7</v>
      </c>
      <c r="D1404">
        <v>203</v>
      </c>
      <c r="E1404">
        <v>6305</v>
      </c>
      <c r="F1404" s="29">
        <f t="shared" si="42"/>
        <v>17255000</v>
      </c>
      <c r="G1404">
        <f>YEAR(electric_vehicle_sales_by_state[[#This Row],[date]])</f>
        <v>2024</v>
      </c>
      <c r="M1404" s="34">
        <f t="shared" si="43"/>
        <v>85000</v>
      </c>
    </row>
    <row r="1405" spans="1:13" x14ac:dyDescent="0.3">
      <c r="A1405" s="1">
        <v>45323</v>
      </c>
      <c r="B1405" t="s">
        <v>11</v>
      </c>
      <c r="C1405" t="s">
        <v>7</v>
      </c>
      <c r="D1405">
        <v>99</v>
      </c>
      <c r="E1405">
        <v>4125</v>
      </c>
      <c r="F1405" s="29">
        <f t="shared" si="42"/>
        <v>8415000</v>
      </c>
      <c r="G1405">
        <f>YEAR(electric_vehicle_sales_by_state[[#This Row],[date]])</f>
        <v>2024</v>
      </c>
      <c r="M1405" s="34">
        <f t="shared" si="43"/>
        <v>85000</v>
      </c>
    </row>
    <row r="1406" spans="1:13" x14ac:dyDescent="0.3">
      <c r="A1406" s="1">
        <v>45323</v>
      </c>
      <c r="B1406" t="s">
        <v>26</v>
      </c>
      <c r="C1406" t="s">
        <v>7</v>
      </c>
      <c r="D1406">
        <v>111</v>
      </c>
      <c r="E1406">
        <v>14051</v>
      </c>
      <c r="F1406" s="29">
        <f t="shared" si="42"/>
        <v>9435000</v>
      </c>
      <c r="G1406">
        <f>YEAR(electric_vehicle_sales_by_state[[#This Row],[date]])</f>
        <v>2024</v>
      </c>
      <c r="M1406" s="34">
        <f t="shared" si="43"/>
        <v>85000</v>
      </c>
    </row>
    <row r="1407" spans="1:13" x14ac:dyDescent="0.3">
      <c r="A1407" s="1">
        <v>45323</v>
      </c>
      <c r="B1407" t="s">
        <v>32</v>
      </c>
      <c r="C1407" t="s">
        <v>7</v>
      </c>
      <c r="D1407">
        <v>128</v>
      </c>
      <c r="E1407">
        <v>6125</v>
      </c>
      <c r="F1407" s="29">
        <f t="shared" si="42"/>
        <v>10880000</v>
      </c>
      <c r="G1407">
        <f>YEAR(electric_vehicle_sales_by_state[[#This Row],[date]])</f>
        <v>2024</v>
      </c>
      <c r="M1407" s="34">
        <f t="shared" si="43"/>
        <v>85000</v>
      </c>
    </row>
    <row r="1408" spans="1:13" x14ac:dyDescent="0.3">
      <c r="A1408" s="1">
        <v>45323</v>
      </c>
      <c r="B1408" t="s">
        <v>30</v>
      </c>
      <c r="C1408" t="s">
        <v>7</v>
      </c>
      <c r="D1408">
        <v>312</v>
      </c>
      <c r="E1408">
        <v>26000</v>
      </c>
      <c r="F1408" s="29">
        <f t="shared" si="42"/>
        <v>26520000</v>
      </c>
      <c r="G1408">
        <f>YEAR(electric_vehicle_sales_by_state[[#This Row],[date]])</f>
        <v>2024</v>
      </c>
      <c r="M1408" s="34">
        <f t="shared" si="43"/>
        <v>85000</v>
      </c>
    </row>
    <row r="1409" spans="1:13" x14ac:dyDescent="0.3">
      <c r="A1409" s="1">
        <v>45323</v>
      </c>
      <c r="B1409" t="s">
        <v>41</v>
      </c>
      <c r="C1409" t="s">
        <v>7</v>
      </c>
      <c r="D1409">
        <v>185</v>
      </c>
      <c r="E1409">
        <v>8487</v>
      </c>
      <c r="F1409" s="29">
        <f t="shared" si="42"/>
        <v>15725000</v>
      </c>
      <c r="G1409">
        <f>YEAR(electric_vehicle_sales_by_state[[#This Row],[date]])</f>
        <v>2024</v>
      </c>
      <c r="M1409" s="34">
        <f t="shared" si="43"/>
        <v>85000</v>
      </c>
    </row>
    <row r="1410" spans="1:13" x14ac:dyDescent="0.3">
      <c r="A1410" s="1">
        <v>45323</v>
      </c>
      <c r="B1410" t="s">
        <v>31</v>
      </c>
      <c r="C1410" t="s">
        <v>7</v>
      </c>
      <c r="D1410">
        <v>42</v>
      </c>
      <c r="E1410">
        <v>4667</v>
      </c>
      <c r="F1410" s="29">
        <f t="shared" ref="F1410:F1473" si="44">D1410*M1410</f>
        <v>3570000</v>
      </c>
      <c r="G1410">
        <f>YEAR(electric_vehicle_sales_by_state[[#This Row],[date]])</f>
        <v>2024</v>
      </c>
      <c r="M1410" s="34">
        <f t="shared" si="43"/>
        <v>85000</v>
      </c>
    </row>
    <row r="1411" spans="1:13" x14ac:dyDescent="0.3">
      <c r="A1411" s="1">
        <v>45323</v>
      </c>
      <c r="B1411" t="s">
        <v>27</v>
      </c>
      <c r="C1411" t="s">
        <v>7</v>
      </c>
      <c r="D1411">
        <v>60</v>
      </c>
      <c r="E1411">
        <v>5826</v>
      </c>
      <c r="F1411" s="29">
        <f t="shared" si="44"/>
        <v>5100000</v>
      </c>
      <c r="G1411">
        <f>YEAR(electric_vehicle_sales_by_state[[#This Row],[date]])</f>
        <v>2024</v>
      </c>
      <c r="M1411" s="34">
        <f t="shared" ref="M1411:M1474" si="45">IF(C1411 = "4-Wheelers",85000,1500000)</f>
        <v>85000</v>
      </c>
    </row>
    <row r="1412" spans="1:13" x14ac:dyDescent="0.3">
      <c r="A1412" s="1">
        <v>45323</v>
      </c>
      <c r="B1412" t="s">
        <v>13</v>
      </c>
      <c r="C1412" t="s">
        <v>7</v>
      </c>
      <c r="D1412">
        <v>24</v>
      </c>
      <c r="E1412">
        <v>4211</v>
      </c>
      <c r="F1412" s="29">
        <f t="shared" si="44"/>
        <v>2040000</v>
      </c>
      <c r="G1412">
        <f>YEAR(electric_vehicle_sales_by_state[[#This Row],[date]])</f>
        <v>2024</v>
      </c>
      <c r="M1412" s="34">
        <f t="shared" si="45"/>
        <v>85000</v>
      </c>
    </row>
    <row r="1413" spans="1:13" x14ac:dyDescent="0.3">
      <c r="A1413" s="1">
        <v>45323</v>
      </c>
      <c r="B1413" t="s">
        <v>33</v>
      </c>
      <c r="C1413" t="s">
        <v>7</v>
      </c>
      <c r="D1413">
        <v>99</v>
      </c>
      <c r="E1413">
        <v>1772</v>
      </c>
      <c r="F1413" s="29">
        <f t="shared" si="44"/>
        <v>8415000</v>
      </c>
      <c r="G1413">
        <f>YEAR(electric_vehicle_sales_by_state[[#This Row],[date]])</f>
        <v>2024</v>
      </c>
      <c r="M1413" s="34">
        <f t="shared" si="45"/>
        <v>85000</v>
      </c>
    </row>
    <row r="1414" spans="1:13" x14ac:dyDescent="0.3">
      <c r="A1414" s="1">
        <v>45323</v>
      </c>
      <c r="B1414" t="s">
        <v>20</v>
      </c>
      <c r="C1414" t="s">
        <v>7</v>
      </c>
      <c r="D1414">
        <v>5</v>
      </c>
      <c r="E1414">
        <v>538</v>
      </c>
      <c r="F1414" s="29">
        <f t="shared" si="44"/>
        <v>425000</v>
      </c>
      <c r="G1414">
        <f>YEAR(electric_vehicle_sales_by_state[[#This Row],[date]])</f>
        <v>2024</v>
      </c>
      <c r="M1414" s="34">
        <f t="shared" si="45"/>
        <v>85000</v>
      </c>
    </row>
    <row r="1415" spans="1:13" x14ac:dyDescent="0.3">
      <c r="A1415" s="1">
        <v>45323</v>
      </c>
      <c r="B1415" t="s">
        <v>22</v>
      </c>
      <c r="C1415" t="s">
        <v>7</v>
      </c>
      <c r="D1415">
        <v>84</v>
      </c>
      <c r="E1415">
        <v>1321</v>
      </c>
      <c r="F1415" s="29">
        <f t="shared" si="44"/>
        <v>7140000</v>
      </c>
      <c r="G1415">
        <f>YEAR(electric_vehicle_sales_by_state[[#This Row],[date]])</f>
        <v>2024</v>
      </c>
      <c r="M1415" s="34">
        <f t="shared" si="45"/>
        <v>85000</v>
      </c>
    </row>
    <row r="1416" spans="1:13" x14ac:dyDescent="0.3">
      <c r="A1416" s="1">
        <v>45323</v>
      </c>
      <c r="B1416" t="s">
        <v>19</v>
      </c>
      <c r="C1416" t="s">
        <v>7</v>
      </c>
      <c r="D1416">
        <v>16</v>
      </c>
      <c r="E1416">
        <v>1177</v>
      </c>
      <c r="F1416" s="29">
        <f t="shared" si="44"/>
        <v>1360000</v>
      </c>
      <c r="G1416">
        <f>YEAR(electric_vehicle_sales_by_state[[#This Row],[date]])</f>
        <v>2024</v>
      </c>
      <c r="M1416" s="34">
        <f t="shared" si="45"/>
        <v>85000</v>
      </c>
    </row>
    <row r="1417" spans="1:13" x14ac:dyDescent="0.3">
      <c r="A1417" s="1">
        <v>45323</v>
      </c>
      <c r="B1417" t="s">
        <v>28</v>
      </c>
      <c r="C1417" t="s">
        <v>7</v>
      </c>
      <c r="D1417">
        <v>11</v>
      </c>
      <c r="E1417">
        <v>4584</v>
      </c>
      <c r="F1417" s="29">
        <f t="shared" si="44"/>
        <v>935000</v>
      </c>
      <c r="G1417">
        <f>YEAR(electric_vehicle_sales_by_state[[#This Row],[date]])</f>
        <v>2024</v>
      </c>
      <c r="M1417" s="34">
        <f t="shared" si="45"/>
        <v>85000</v>
      </c>
    </row>
    <row r="1418" spans="1:13" x14ac:dyDescent="0.3">
      <c r="A1418" s="1">
        <v>45323</v>
      </c>
      <c r="B1418" t="s">
        <v>15</v>
      </c>
      <c r="C1418" t="s">
        <v>7</v>
      </c>
      <c r="D1418">
        <v>7</v>
      </c>
      <c r="E1418">
        <v>310</v>
      </c>
      <c r="F1418" s="29">
        <f t="shared" si="44"/>
        <v>595000</v>
      </c>
      <c r="G1418">
        <f>YEAR(electric_vehicle_sales_by_state[[#This Row],[date]])</f>
        <v>2024</v>
      </c>
      <c r="M1418" s="34">
        <f t="shared" si="45"/>
        <v>85000</v>
      </c>
    </row>
    <row r="1419" spans="1:13" x14ac:dyDescent="0.3">
      <c r="A1419" s="1">
        <v>45323</v>
      </c>
      <c r="B1419" t="s">
        <v>12</v>
      </c>
      <c r="C1419" t="s">
        <v>7</v>
      </c>
      <c r="D1419">
        <v>5</v>
      </c>
      <c r="E1419">
        <v>444</v>
      </c>
      <c r="F1419" s="29">
        <f t="shared" si="44"/>
        <v>425000</v>
      </c>
      <c r="G1419">
        <f>YEAR(electric_vehicle_sales_by_state[[#This Row],[date]])</f>
        <v>2024</v>
      </c>
      <c r="M1419" s="34">
        <f t="shared" si="45"/>
        <v>85000</v>
      </c>
    </row>
    <row r="1420" spans="1:13" x14ac:dyDescent="0.3">
      <c r="A1420" s="1">
        <v>45323</v>
      </c>
      <c r="B1420" t="s">
        <v>16</v>
      </c>
      <c r="C1420" t="s">
        <v>7</v>
      </c>
      <c r="D1420">
        <v>4</v>
      </c>
      <c r="E1420">
        <v>1261</v>
      </c>
      <c r="F1420" s="29">
        <f t="shared" si="44"/>
        <v>340000</v>
      </c>
      <c r="G1420">
        <f>YEAR(electric_vehicle_sales_by_state[[#This Row],[date]])</f>
        <v>2024</v>
      </c>
      <c r="M1420" s="34">
        <f t="shared" si="45"/>
        <v>85000</v>
      </c>
    </row>
    <row r="1421" spans="1:13" x14ac:dyDescent="0.3">
      <c r="A1421" s="1">
        <v>45323</v>
      </c>
      <c r="B1421" t="s">
        <v>9</v>
      </c>
      <c r="C1421" t="s">
        <v>7</v>
      </c>
      <c r="D1421">
        <v>4</v>
      </c>
      <c r="E1421">
        <v>1184</v>
      </c>
      <c r="F1421" s="29">
        <f t="shared" si="44"/>
        <v>340000</v>
      </c>
      <c r="G1421">
        <f>YEAR(electric_vehicle_sales_by_state[[#This Row],[date]])</f>
        <v>2024</v>
      </c>
      <c r="M1421" s="34">
        <f t="shared" si="45"/>
        <v>85000</v>
      </c>
    </row>
    <row r="1422" spans="1:13" x14ac:dyDescent="0.3">
      <c r="A1422" s="1">
        <v>45352</v>
      </c>
      <c r="B1422" t="s">
        <v>37</v>
      </c>
      <c r="C1422" t="s">
        <v>7</v>
      </c>
      <c r="D1422">
        <v>1079</v>
      </c>
      <c r="E1422">
        <v>36826</v>
      </c>
      <c r="F1422" s="29">
        <f t="shared" si="44"/>
        <v>91715000</v>
      </c>
      <c r="G1422">
        <f>YEAR(electric_vehicle_sales_by_state[[#This Row],[date]])</f>
        <v>2024</v>
      </c>
      <c r="M1422" s="34">
        <f t="shared" si="45"/>
        <v>85000</v>
      </c>
    </row>
    <row r="1423" spans="1:13" x14ac:dyDescent="0.3">
      <c r="A1423" s="1">
        <v>45352</v>
      </c>
      <c r="B1423" t="s">
        <v>40</v>
      </c>
      <c r="C1423" t="s">
        <v>7</v>
      </c>
      <c r="D1423">
        <v>389</v>
      </c>
      <c r="E1423">
        <v>34425</v>
      </c>
      <c r="F1423" s="29">
        <f t="shared" si="44"/>
        <v>33065000</v>
      </c>
      <c r="G1423">
        <f>YEAR(electric_vehicle_sales_by_state[[#This Row],[date]])</f>
        <v>2024</v>
      </c>
      <c r="M1423" s="34">
        <f t="shared" si="45"/>
        <v>85000</v>
      </c>
    </row>
    <row r="1424" spans="1:13" x14ac:dyDescent="0.3">
      <c r="A1424" s="1">
        <v>45352</v>
      </c>
      <c r="B1424" t="s">
        <v>35</v>
      </c>
      <c r="C1424" t="s">
        <v>7</v>
      </c>
      <c r="D1424">
        <v>1482</v>
      </c>
      <c r="E1424">
        <v>26751</v>
      </c>
      <c r="F1424" s="29">
        <f t="shared" si="44"/>
        <v>125970000</v>
      </c>
      <c r="G1424">
        <f>YEAR(electric_vehicle_sales_by_state[[#This Row],[date]])</f>
        <v>2024</v>
      </c>
      <c r="M1424" s="34">
        <f t="shared" si="45"/>
        <v>85000</v>
      </c>
    </row>
    <row r="1425" spans="1:13" x14ac:dyDescent="0.3">
      <c r="A1425" s="1">
        <v>45352</v>
      </c>
      <c r="B1425" t="s">
        <v>39</v>
      </c>
      <c r="C1425" t="s">
        <v>7</v>
      </c>
      <c r="D1425">
        <v>749</v>
      </c>
      <c r="E1425">
        <v>22095</v>
      </c>
      <c r="F1425" s="29">
        <f t="shared" si="44"/>
        <v>63665000</v>
      </c>
      <c r="G1425">
        <f>YEAR(electric_vehicle_sales_by_state[[#This Row],[date]])</f>
        <v>2024</v>
      </c>
      <c r="M1425" s="34">
        <f t="shared" si="45"/>
        <v>85000</v>
      </c>
    </row>
    <row r="1426" spans="1:13" x14ac:dyDescent="0.3">
      <c r="A1426" s="1">
        <v>45352</v>
      </c>
      <c r="B1426" t="s">
        <v>38</v>
      </c>
      <c r="C1426" t="s">
        <v>7</v>
      </c>
      <c r="D1426">
        <v>493</v>
      </c>
      <c r="E1426">
        <v>16942</v>
      </c>
      <c r="F1426" s="29">
        <f t="shared" si="44"/>
        <v>41905000</v>
      </c>
      <c r="G1426">
        <f>YEAR(electric_vehicle_sales_by_state[[#This Row],[date]])</f>
        <v>2024</v>
      </c>
      <c r="M1426" s="34">
        <f t="shared" si="45"/>
        <v>85000</v>
      </c>
    </row>
    <row r="1427" spans="1:13" x14ac:dyDescent="0.3">
      <c r="A1427" s="1">
        <v>45352</v>
      </c>
      <c r="B1427" t="s">
        <v>23</v>
      </c>
      <c r="C1427" t="s">
        <v>7</v>
      </c>
      <c r="D1427">
        <v>897</v>
      </c>
      <c r="E1427">
        <v>15905</v>
      </c>
      <c r="F1427" s="29">
        <f t="shared" si="44"/>
        <v>76245000</v>
      </c>
      <c r="G1427">
        <f>YEAR(electric_vehicle_sales_by_state[[#This Row],[date]])</f>
        <v>2024</v>
      </c>
      <c r="M1427" s="34">
        <f t="shared" si="45"/>
        <v>85000</v>
      </c>
    </row>
    <row r="1428" spans="1:13" x14ac:dyDescent="0.3">
      <c r="A1428" s="1">
        <v>45352</v>
      </c>
      <c r="B1428" t="s">
        <v>36</v>
      </c>
      <c r="C1428" t="s">
        <v>7</v>
      </c>
      <c r="D1428">
        <v>876</v>
      </c>
      <c r="E1428">
        <v>13861</v>
      </c>
      <c r="F1428" s="29">
        <f t="shared" si="44"/>
        <v>74460000</v>
      </c>
      <c r="G1428">
        <f>YEAR(electric_vehicle_sales_by_state[[#This Row],[date]])</f>
        <v>2024</v>
      </c>
      <c r="M1428" s="34">
        <f t="shared" si="45"/>
        <v>85000</v>
      </c>
    </row>
    <row r="1429" spans="1:13" x14ac:dyDescent="0.3">
      <c r="A1429" s="1">
        <v>45352</v>
      </c>
      <c r="B1429" t="s">
        <v>34</v>
      </c>
      <c r="C1429" t="s">
        <v>7</v>
      </c>
      <c r="D1429">
        <v>661</v>
      </c>
      <c r="E1429">
        <v>25424</v>
      </c>
      <c r="F1429" s="29">
        <f t="shared" si="44"/>
        <v>56185000</v>
      </c>
      <c r="G1429">
        <f>YEAR(electric_vehicle_sales_by_state[[#This Row],[date]])</f>
        <v>2024</v>
      </c>
      <c r="M1429" s="34">
        <f t="shared" si="45"/>
        <v>85000</v>
      </c>
    </row>
    <row r="1430" spans="1:13" x14ac:dyDescent="0.3">
      <c r="A1430" s="1">
        <v>45352</v>
      </c>
      <c r="B1430" t="s">
        <v>21</v>
      </c>
      <c r="C1430" t="s">
        <v>7</v>
      </c>
      <c r="D1430">
        <v>99</v>
      </c>
      <c r="E1430">
        <v>6972</v>
      </c>
      <c r="F1430" s="29">
        <f t="shared" si="44"/>
        <v>8415000</v>
      </c>
      <c r="G1430">
        <f>YEAR(electric_vehicle_sales_by_state[[#This Row],[date]])</f>
        <v>2024</v>
      </c>
      <c r="M1430" s="34">
        <f t="shared" si="45"/>
        <v>85000</v>
      </c>
    </row>
    <row r="1431" spans="1:13" x14ac:dyDescent="0.3">
      <c r="A1431" s="1">
        <v>45352</v>
      </c>
      <c r="B1431" t="s">
        <v>24</v>
      </c>
      <c r="C1431" t="s">
        <v>7</v>
      </c>
      <c r="D1431">
        <v>143</v>
      </c>
      <c r="E1431">
        <v>14743</v>
      </c>
      <c r="F1431" s="29">
        <f t="shared" si="44"/>
        <v>12155000</v>
      </c>
      <c r="G1431">
        <f>YEAR(electric_vehicle_sales_by_state[[#This Row],[date]])</f>
        <v>2024</v>
      </c>
      <c r="M1431" s="34">
        <f t="shared" si="45"/>
        <v>85000</v>
      </c>
    </row>
    <row r="1432" spans="1:13" x14ac:dyDescent="0.3">
      <c r="A1432" s="1">
        <v>45352</v>
      </c>
      <c r="B1432" t="s">
        <v>32</v>
      </c>
      <c r="C1432" t="s">
        <v>7</v>
      </c>
      <c r="D1432">
        <v>366</v>
      </c>
      <c r="E1432">
        <v>7838</v>
      </c>
      <c r="F1432" s="29">
        <f t="shared" si="44"/>
        <v>31110000</v>
      </c>
      <c r="G1432">
        <f>YEAR(electric_vehicle_sales_by_state[[#This Row],[date]])</f>
        <v>2024</v>
      </c>
      <c r="M1432" s="34">
        <f t="shared" si="45"/>
        <v>85000</v>
      </c>
    </row>
    <row r="1433" spans="1:13" x14ac:dyDescent="0.3">
      <c r="A1433" s="1">
        <v>45352</v>
      </c>
      <c r="B1433" t="s">
        <v>10</v>
      </c>
      <c r="C1433" t="s">
        <v>7</v>
      </c>
      <c r="D1433">
        <v>53</v>
      </c>
      <c r="E1433">
        <v>7465</v>
      </c>
      <c r="F1433" s="29">
        <f t="shared" si="44"/>
        <v>4505000</v>
      </c>
      <c r="G1433">
        <f>YEAR(electric_vehicle_sales_by_state[[#This Row],[date]])</f>
        <v>2024</v>
      </c>
      <c r="M1433" s="34">
        <f t="shared" si="45"/>
        <v>85000</v>
      </c>
    </row>
    <row r="1434" spans="1:13" x14ac:dyDescent="0.3">
      <c r="A1434" s="1">
        <v>45352</v>
      </c>
      <c r="B1434" t="s">
        <v>11</v>
      </c>
      <c r="C1434" t="s">
        <v>7</v>
      </c>
      <c r="D1434">
        <v>120</v>
      </c>
      <c r="E1434">
        <v>4348</v>
      </c>
      <c r="F1434" s="29">
        <f t="shared" si="44"/>
        <v>10200000</v>
      </c>
      <c r="G1434">
        <f>YEAR(electric_vehicle_sales_by_state[[#This Row],[date]])</f>
        <v>2024</v>
      </c>
      <c r="M1434" s="34">
        <f t="shared" si="45"/>
        <v>85000</v>
      </c>
    </row>
    <row r="1435" spans="1:13" x14ac:dyDescent="0.3">
      <c r="A1435" s="1">
        <v>45352</v>
      </c>
      <c r="B1435" t="s">
        <v>26</v>
      </c>
      <c r="C1435" t="s">
        <v>7</v>
      </c>
      <c r="D1435">
        <v>132</v>
      </c>
      <c r="E1435">
        <v>14348</v>
      </c>
      <c r="F1435" s="29">
        <f t="shared" si="44"/>
        <v>11220000</v>
      </c>
      <c r="G1435">
        <f>YEAR(electric_vehicle_sales_by_state[[#This Row],[date]])</f>
        <v>2024</v>
      </c>
      <c r="M1435" s="34">
        <f t="shared" si="45"/>
        <v>85000</v>
      </c>
    </row>
    <row r="1436" spans="1:13" x14ac:dyDescent="0.3">
      <c r="A1436" s="1">
        <v>45352</v>
      </c>
      <c r="B1436" t="s">
        <v>41</v>
      </c>
      <c r="C1436" t="s">
        <v>7</v>
      </c>
      <c r="D1436">
        <v>495</v>
      </c>
      <c r="E1436">
        <v>8089</v>
      </c>
      <c r="F1436" s="29">
        <f t="shared" si="44"/>
        <v>42075000</v>
      </c>
      <c r="G1436">
        <f>YEAR(electric_vehicle_sales_by_state[[#This Row],[date]])</f>
        <v>2024</v>
      </c>
      <c r="M1436" s="34">
        <f t="shared" si="45"/>
        <v>85000</v>
      </c>
    </row>
    <row r="1437" spans="1:13" x14ac:dyDescent="0.3">
      <c r="A1437" s="1">
        <v>45352</v>
      </c>
      <c r="B1437" t="s">
        <v>30</v>
      </c>
      <c r="C1437" t="s">
        <v>7</v>
      </c>
      <c r="D1437">
        <v>305</v>
      </c>
      <c r="E1437">
        <v>23644</v>
      </c>
      <c r="F1437" s="29">
        <f t="shared" si="44"/>
        <v>25925000</v>
      </c>
      <c r="G1437">
        <f>YEAR(electric_vehicle_sales_by_state[[#This Row],[date]])</f>
        <v>2024</v>
      </c>
      <c r="M1437" s="34">
        <f t="shared" si="45"/>
        <v>85000</v>
      </c>
    </row>
    <row r="1438" spans="1:13" x14ac:dyDescent="0.3">
      <c r="A1438" s="1">
        <v>45352</v>
      </c>
      <c r="B1438" t="s">
        <v>31</v>
      </c>
      <c r="C1438" t="s">
        <v>7</v>
      </c>
      <c r="D1438">
        <v>52</v>
      </c>
      <c r="E1438">
        <v>4483</v>
      </c>
      <c r="F1438" s="29">
        <f t="shared" si="44"/>
        <v>4420000</v>
      </c>
      <c r="G1438">
        <f>YEAR(electric_vehicle_sales_by_state[[#This Row],[date]])</f>
        <v>2024</v>
      </c>
      <c r="M1438" s="34">
        <f t="shared" si="45"/>
        <v>85000</v>
      </c>
    </row>
    <row r="1439" spans="1:13" x14ac:dyDescent="0.3">
      <c r="A1439" s="1">
        <v>45352</v>
      </c>
      <c r="B1439" t="s">
        <v>33</v>
      </c>
      <c r="C1439" t="s">
        <v>7</v>
      </c>
      <c r="D1439">
        <v>123</v>
      </c>
      <c r="E1439">
        <v>1730</v>
      </c>
      <c r="F1439" s="29">
        <f t="shared" si="44"/>
        <v>10455000</v>
      </c>
      <c r="G1439">
        <f>YEAR(electric_vehicle_sales_by_state[[#This Row],[date]])</f>
        <v>2024</v>
      </c>
      <c r="M1439" s="34">
        <f t="shared" si="45"/>
        <v>85000</v>
      </c>
    </row>
    <row r="1440" spans="1:13" x14ac:dyDescent="0.3">
      <c r="A1440" s="1">
        <v>45352</v>
      </c>
      <c r="B1440" t="s">
        <v>27</v>
      </c>
      <c r="C1440" t="s">
        <v>7</v>
      </c>
      <c r="D1440">
        <v>51</v>
      </c>
      <c r="E1440">
        <v>4812</v>
      </c>
      <c r="F1440" s="29">
        <f t="shared" si="44"/>
        <v>4335000</v>
      </c>
      <c r="G1440">
        <f>YEAR(electric_vehicle_sales_by_state[[#This Row],[date]])</f>
        <v>2024</v>
      </c>
      <c r="M1440" s="34">
        <f t="shared" si="45"/>
        <v>85000</v>
      </c>
    </row>
    <row r="1441" spans="1:13" x14ac:dyDescent="0.3">
      <c r="A1441" s="1">
        <v>45352</v>
      </c>
      <c r="B1441" t="s">
        <v>13</v>
      </c>
      <c r="C1441" t="s">
        <v>7</v>
      </c>
      <c r="D1441">
        <v>18</v>
      </c>
      <c r="E1441">
        <v>4500</v>
      </c>
      <c r="F1441" s="29">
        <f t="shared" si="44"/>
        <v>1530000</v>
      </c>
      <c r="G1441">
        <f>YEAR(electric_vehicle_sales_by_state[[#This Row],[date]])</f>
        <v>2024</v>
      </c>
      <c r="M1441" s="34">
        <f t="shared" si="45"/>
        <v>85000</v>
      </c>
    </row>
    <row r="1442" spans="1:13" x14ac:dyDescent="0.3">
      <c r="A1442" s="1">
        <v>45352</v>
      </c>
      <c r="B1442" t="s">
        <v>20</v>
      </c>
      <c r="C1442" t="s">
        <v>7</v>
      </c>
      <c r="D1442">
        <v>3</v>
      </c>
      <c r="E1442">
        <v>556</v>
      </c>
      <c r="F1442" s="29">
        <f t="shared" si="44"/>
        <v>255000</v>
      </c>
      <c r="G1442">
        <f>YEAR(electric_vehicle_sales_by_state[[#This Row],[date]])</f>
        <v>2024</v>
      </c>
      <c r="M1442" s="34">
        <f t="shared" si="45"/>
        <v>85000</v>
      </c>
    </row>
    <row r="1443" spans="1:13" x14ac:dyDescent="0.3">
      <c r="A1443" s="1">
        <v>45352</v>
      </c>
      <c r="B1443" t="s">
        <v>22</v>
      </c>
      <c r="C1443" t="s">
        <v>7</v>
      </c>
      <c r="D1443">
        <v>119</v>
      </c>
      <c r="E1443">
        <v>1294</v>
      </c>
      <c r="F1443" s="29">
        <f t="shared" si="44"/>
        <v>10115000</v>
      </c>
      <c r="G1443">
        <f>YEAR(electric_vehicle_sales_by_state[[#This Row],[date]])</f>
        <v>2024</v>
      </c>
      <c r="M1443" s="34">
        <f t="shared" si="45"/>
        <v>85000</v>
      </c>
    </row>
    <row r="1444" spans="1:13" x14ac:dyDescent="0.3">
      <c r="A1444" s="1">
        <v>45352</v>
      </c>
      <c r="B1444" t="s">
        <v>19</v>
      </c>
      <c r="C1444" t="s">
        <v>7</v>
      </c>
      <c r="D1444">
        <v>5</v>
      </c>
      <c r="E1444">
        <v>1042</v>
      </c>
      <c r="F1444" s="29">
        <f t="shared" si="44"/>
        <v>425000</v>
      </c>
      <c r="G1444">
        <f>YEAR(electric_vehicle_sales_by_state[[#This Row],[date]])</f>
        <v>2024</v>
      </c>
      <c r="M1444" s="34">
        <f t="shared" si="45"/>
        <v>85000</v>
      </c>
    </row>
    <row r="1445" spans="1:13" x14ac:dyDescent="0.3">
      <c r="A1445" s="1">
        <v>45352</v>
      </c>
      <c r="B1445" t="s">
        <v>16</v>
      </c>
      <c r="C1445" t="s">
        <v>7</v>
      </c>
      <c r="D1445">
        <v>3</v>
      </c>
      <c r="E1445">
        <v>1200</v>
      </c>
      <c r="F1445" s="29">
        <f t="shared" si="44"/>
        <v>255000</v>
      </c>
      <c r="G1445">
        <f>YEAR(electric_vehicle_sales_by_state[[#This Row],[date]])</f>
        <v>2024</v>
      </c>
      <c r="M1445" s="34">
        <f t="shared" si="45"/>
        <v>85000</v>
      </c>
    </row>
    <row r="1446" spans="1:13" x14ac:dyDescent="0.3">
      <c r="A1446" s="1">
        <v>45352</v>
      </c>
      <c r="B1446" t="s">
        <v>28</v>
      </c>
      <c r="C1446" t="s">
        <v>7</v>
      </c>
      <c r="D1446">
        <v>17</v>
      </c>
      <c r="E1446">
        <v>4147</v>
      </c>
      <c r="F1446" s="29">
        <f t="shared" si="44"/>
        <v>1445000</v>
      </c>
      <c r="G1446">
        <f>YEAR(electric_vehicle_sales_by_state[[#This Row],[date]])</f>
        <v>2024</v>
      </c>
      <c r="M1446" s="34">
        <f t="shared" si="45"/>
        <v>85000</v>
      </c>
    </row>
    <row r="1447" spans="1:13" x14ac:dyDescent="0.3">
      <c r="A1447" s="1">
        <v>45352</v>
      </c>
      <c r="B1447" t="s">
        <v>12</v>
      </c>
      <c r="C1447" t="s">
        <v>7</v>
      </c>
      <c r="D1447">
        <v>4</v>
      </c>
      <c r="E1447">
        <v>429</v>
      </c>
      <c r="F1447" s="29">
        <f t="shared" si="44"/>
        <v>340000</v>
      </c>
      <c r="G1447">
        <f>YEAR(electric_vehicle_sales_by_state[[#This Row],[date]])</f>
        <v>2024</v>
      </c>
      <c r="M1447" s="34">
        <f t="shared" si="45"/>
        <v>85000</v>
      </c>
    </row>
    <row r="1448" spans="1:13" x14ac:dyDescent="0.3">
      <c r="A1448" s="1">
        <v>45352</v>
      </c>
      <c r="B1448" t="s">
        <v>15</v>
      </c>
      <c r="C1448" t="s">
        <v>7</v>
      </c>
      <c r="D1448">
        <v>2</v>
      </c>
      <c r="E1448">
        <v>370</v>
      </c>
      <c r="F1448" s="29">
        <f t="shared" si="44"/>
        <v>170000</v>
      </c>
      <c r="G1448">
        <f>YEAR(electric_vehicle_sales_by_state[[#This Row],[date]])</f>
        <v>2024</v>
      </c>
      <c r="M1448" s="34">
        <f t="shared" si="45"/>
        <v>85000</v>
      </c>
    </row>
    <row r="1449" spans="1:13" x14ac:dyDescent="0.3">
      <c r="A1449" s="1">
        <v>44287</v>
      </c>
      <c r="B1449" t="s">
        <v>32</v>
      </c>
      <c r="C1449" t="s">
        <v>6</v>
      </c>
      <c r="D1449">
        <v>436</v>
      </c>
      <c r="E1449">
        <v>63444</v>
      </c>
      <c r="F1449" s="29">
        <f t="shared" si="44"/>
        <v>654000000</v>
      </c>
      <c r="G1449">
        <f>YEAR(electric_vehicle_sales_by_state[[#This Row],[date]])</f>
        <v>2021</v>
      </c>
      <c r="M1449" s="34">
        <f t="shared" si="45"/>
        <v>1500000</v>
      </c>
    </row>
    <row r="1450" spans="1:13" x14ac:dyDescent="0.3">
      <c r="A1450" s="1">
        <v>44287</v>
      </c>
      <c r="B1450" t="s">
        <v>10</v>
      </c>
      <c r="C1450" t="s">
        <v>6</v>
      </c>
      <c r="D1450">
        <v>7</v>
      </c>
      <c r="E1450">
        <v>30344</v>
      </c>
      <c r="F1450" s="29">
        <f t="shared" si="44"/>
        <v>10500000</v>
      </c>
      <c r="G1450">
        <f>YEAR(electric_vehicle_sales_by_state[[#This Row],[date]])</f>
        <v>2021</v>
      </c>
      <c r="M1450" s="34">
        <f t="shared" si="45"/>
        <v>1500000</v>
      </c>
    </row>
    <row r="1451" spans="1:13" x14ac:dyDescent="0.3">
      <c r="A1451" s="1">
        <v>44287</v>
      </c>
      <c r="B1451" t="s">
        <v>21</v>
      </c>
      <c r="C1451" t="s">
        <v>6</v>
      </c>
      <c r="D1451">
        <v>47</v>
      </c>
      <c r="E1451">
        <v>81056</v>
      </c>
      <c r="F1451" s="29">
        <f t="shared" si="44"/>
        <v>70500000</v>
      </c>
      <c r="G1451">
        <f>YEAR(electric_vehicle_sales_by_state[[#This Row],[date]])</f>
        <v>2021</v>
      </c>
      <c r="M1451" s="34">
        <f t="shared" si="45"/>
        <v>1500000</v>
      </c>
    </row>
    <row r="1452" spans="1:13" x14ac:dyDescent="0.3">
      <c r="A1452" s="1">
        <v>44287</v>
      </c>
      <c r="B1452" t="s">
        <v>22</v>
      </c>
      <c r="C1452" t="s">
        <v>6</v>
      </c>
      <c r="D1452">
        <v>6</v>
      </c>
      <c r="E1452">
        <v>1200</v>
      </c>
      <c r="F1452" s="29">
        <f t="shared" si="44"/>
        <v>9000000</v>
      </c>
      <c r="G1452">
        <f>YEAR(electric_vehicle_sales_by_state[[#This Row],[date]])</f>
        <v>2021</v>
      </c>
      <c r="M1452" s="34">
        <f t="shared" si="45"/>
        <v>1500000</v>
      </c>
    </row>
    <row r="1453" spans="1:13" x14ac:dyDescent="0.3">
      <c r="A1453" s="1">
        <v>44287</v>
      </c>
      <c r="B1453" t="s">
        <v>11</v>
      </c>
      <c r="C1453" t="s">
        <v>6</v>
      </c>
      <c r="D1453">
        <v>36</v>
      </c>
      <c r="E1453">
        <v>10274</v>
      </c>
      <c r="F1453" s="29">
        <f t="shared" si="44"/>
        <v>54000000</v>
      </c>
      <c r="G1453">
        <f>YEAR(electric_vehicle_sales_by_state[[#This Row],[date]])</f>
        <v>2021</v>
      </c>
      <c r="M1453" s="34">
        <f t="shared" si="45"/>
        <v>1500000</v>
      </c>
    </row>
    <row r="1454" spans="1:13" x14ac:dyDescent="0.3">
      <c r="A1454" s="1">
        <v>44287</v>
      </c>
      <c r="B1454" t="s">
        <v>23</v>
      </c>
      <c r="C1454" t="s">
        <v>6</v>
      </c>
      <c r="D1454">
        <v>272</v>
      </c>
      <c r="E1454">
        <v>14233</v>
      </c>
      <c r="F1454" s="29">
        <f t="shared" si="44"/>
        <v>408000000</v>
      </c>
      <c r="G1454">
        <f>YEAR(electric_vehicle_sales_by_state[[#This Row],[date]])</f>
        <v>2021</v>
      </c>
      <c r="M1454" s="34">
        <f t="shared" si="45"/>
        <v>1500000</v>
      </c>
    </row>
    <row r="1455" spans="1:13" x14ac:dyDescent="0.3">
      <c r="A1455" s="1">
        <v>44287</v>
      </c>
      <c r="B1455" t="s">
        <v>33</v>
      </c>
      <c r="C1455" t="s">
        <v>6</v>
      </c>
      <c r="D1455">
        <v>36</v>
      </c>
      <c r="E1455">
        <v>3374</v>
      </c>
      <c r="F1455" s="29">
        <f t="shared" si="44"/>
        <v>54000000</v>
      </c>
      <c r="G1455">
        <f>YEAR(electric_vehicle_sales_by_state[[#This Row],[date]])</f>
        <v>2021</v>
      </c>
      <c r="M1455" s="34">
        <f t="shared" si="45"/>
        <v>1500000</v>
      </c>
    </row>
    <row r="1456" spans="1:13" x14ac:dyDescent="0.3">
      <c r="A1456" s="1">
        <v>44287</v>
      </c>
      <c r="B1456" t="s">
        <v>34</v>
      </c>
      <c r="C1456" t="s">
        <v>6</v>
      </c>
      <c r="D1456">
        <v>98</v>
      </c>
      <c r="E1456">
        <v>49005</v>
      </c>
      <c r="F1456" s="29">
        <f t="shared" si="44"/>
        <v>147000000</v>
      </c>
      <c r="G1456">
        <f>YEAR(electric_vehicle_sales_by_state[[#This Row],[date]])</f>
        <v>2021</v>
      </c>
      <c r="M1456" s="34">
        <f t="shared" si="45"/>
        <v>1500000</v>
      </c>
    </row>
    <row r="1457" spans="1:13" x14ac:dyDescent="0.3">
      <c r="A1457" s="1">
        <v>44287</v>
      </c>
      <c r="B1457" t="s">
        <v>30</v>
      </c>
      <c r="C1457" t="s">
        <v>6</v>
      </c>
      <c r="D1457">
        <v>101</v>
      </c>
      <c r="E1457">
        <v>31078</v>
      </c>
      <c r="F1457" s="29">
        <f t="shared" si="44"/>
        <v>151500000</v>
      </c>
      <c r="G1457">
        <f>YEAR(electric_vehicle_sales_by_state[[#This Row],[date]])</f>
        <v>2021</v>
      </c>
      <c r="M1457" s="34">
        <f t="shared" si="45"/>
        <v>1500000</v>
      </c>
    </row>
    <row r="1458" spans="1:13" x14ac:dyDescent="0.3">
      <c r="A1458" s="1">
        <v>44287</v>
      </c>
      <c r="B1458" t="s">
        <v>28</v>
      </c>
      <c r="C1458" t="s">
        <v>6</v>
      </c>
      <c r="D1458">
        <v>9</v>
      </c>
      <c r="E1458">
        <v>4360</v>
      </c>
      <c r="F1458" s="29">
        <f t="shared" si="44"/>
        <v>13500000</v>
      </c>
      <c r="G1458">
        <f>YEAR(electric_vehicle_sales_by_state[[#This Row],[date]])</f>
        <v>2021</v>
      </c>
      <c r="M1458" s="34">
        <f t="shared" si="45"/>
        <v>1500000</v>
      </c>
    </row>
    <row r="1459" spans="1:13" x14ac:dyDescent="0.3">
      <c r="A1459" s="1">
        <v>44287</v>
      </c>
      <c r="B1459" t="s">
        <v>13</v>
      </c>
      <c r="C1459" t="s">
        <v>6</v>
      </c>
      <c r="D1459">
        <v>22</v>
      </c>
      <c r="E1459">
        <v>6874</v>
      </c>
      <c r="F1459" s="29">
        <f t="shared" si="44"/>
        <v>33000000</v>
      </c>
      <c r="G1459">
        <f>YEAR(electric_vehicle_sales_by_state[[#This Row],[date]])</f>
        <v>2021</v>
      </c>
      <c r="M1459" s="34">
        <f t="shared" si="45"/>
        <v>1500000</v>
      </c>
    </row>
    <row r="1460" spans="1:13" x14ac:dyDescent="0.3">
      <c r="A1460" s="1">
        <v>44287</v>
      </c>
      <c r="B1460" t="s">
        <v>31</v>
      </c>
      <c r="C1460" t="s">
        <v>6</v>
      </c>
      <c r="D1460">
        <v>80</v>
      </c>
      <c r="E1460">
        <v>26969</v>
      </c>
      <c r="F1460" s="29">
        <f t="shared" si="44"/>
        <v>120000000</v>
      </c>
      <c r="G1460">
        <f>YEAR(electric_vehicle_sales_by_state[[#This Row],[date]])</f>
        <v>2021</v>
      </c>
      <c r="M1460" s="34">
        <f t="shared" si="45"/>
        <v>1500000</v>
      </c>
    </row>
    <row r="1461" spans="1:13" x14ac:dyDescent="0.3">
      <c r="A1461" s="1">
        <v>44287</v>
      </c>
      <c r="B1461" t="s">
        <v>35</v>
      </c>
      <c r="C1461" t="s">
        <v>6</v>
      </c>
      <c r="D1461">
        <v>1549</v>
      </c>
      <c r="E1461">
        <v>59979</v>
      </c>
      <c r="F1461" s="29">
        <f t="shared" si="44"/>
        <v>2323500000</v>
      </c>
      <c r="G1461">
        <f>YEAR(electric_vehicle_sales_by_state[[#This Row],[date]])</f>
        <v>2021</v>
      </c>
      <c r="M1461" s="34">
        <f t="shared" si="45"/>
        <v>1500000</v>
      </c>
    </row>
    <row r="1462" spans="1:13" x14ac:dyDescent="0.3">
      <c r="A1462" s="1">
        <v>44287</v>
      </c>
      <c r="B1462" t="s">
        <v>36</v>
      </c>
      <c r="C1462" t="s">
        <v>6</v>
      </c>
      <c r="D1462">
        <v>379</v>
      </c>
      <c r="E1462">
        <v>57624</v>
      </c>
      <c r="F1462" s="29">
        <f t="shared" si="44"/>
        <v>568500000</v>
      </c>
      <c r="G1462">
        <f>YEAR(electric_vehicle_sales_by_state[[#This Row],[date]])</f>
        <v>2021</v>
      </c>
      <c r="M1462" s="34">
        <f t="shared" si="45"/>
        <v>1500000</v>
      </c>
    </row>
    <row r="1463" spans="1:13" x14ac:dyDescent="0.3">
      <c r="A1463" s="1">
        <v>44287</v>
      </c>
      <c r="B1463" t="s">
        <v>24</v>
      </c>
      <c r="C1463" t="s">
        <v>6</v>
      </c>
      <c r="D1463">
        <v>126</v>
      </c>
      <c r="E1463">
        <v>29491</v>
      </c>
      <c r="F1463" s="29">
        <f t="shared" si="44"/>
        <v>189000000</v>
      </c>
      <c r="G1463">
        <f>YEAR(electric_vehicle_sales_by_state[[#This Row],[date]])</f>
        <v>2021</v>
      </c>
      <c r="M1463" s="34">
        <f t="shared" si="45"/>
        <v>1500000</v>
      </c>
    </row>
    <row r="1464" spans="1:13" x14ac:dyDescent="0.3">
      <c r="A1464" s="1">
        <v>44287</v>
      </c>
      <c r="B1464" t="s">
        <v>37</v>
      </c>
      <c r="C1464" t="s">
        <v>6</v>
      </c>
      <c r="D1464">
        <v>428</v>
      </c>
      <c r="E1464">
        <v>45515</v>
      </c>
      <c r="F1464" s="29">
        <f t="shared" si="44"/>
        <v>642000000</v>
      </c>
      <c r="G1464">
        <f>YEAR(electric_vehicle_sales_by_state[[#This Row],[date]])</f>
        <v>2021</v>
      </c>
      <c r="M1464" s="34">
        <f t="shared" si="45"/>
        <v>1500000</v>
      </c>
    </row>
    <row r="1465" spans="1:13" x14ac:dyDescent="0.3">
      <c r="A1465" s="1">
        <v>44287</v>
      </c>
      <c r="B1465" t="s">
        <v>15</v>
      </c>
      <c r="C1465" t="s">
        <v>6</v>
      </c>
      <c r="D1465">
        <v>2</v>
      </c>
      <c r="E1465">
        <v>3048</v>
      </c>
      <c r="F1465" s="29">
        <f t="shared" si="44"/>
        <v>3000000</v>
      </c>
      <c r="G1465">
        <f>YEAR(electric_vehicle_sales_by_state[[#This Row],[date]])</f>
        <v>2021</v>
      </c>
      <c r="M1465" s="34">
        <f t="shared" si="45"/>
        <v>1500000</v>
      </c>
    </row>
    <row r="1466" spans="1:13" x14ac:dyDescent="0.3">
      <c r="A1466" s="1">
        <v>44287</v>
      </c>
      <c r="B1466" t="s">
        <v>25</v>
      </c>
      <c r="C1466" t="s">
        <v>6</v>
      </c>
      <c r="D1466">
        <v>191</v>
      </c>
      <c r="E1466">
        <v>36953</v>
      </c>
      <c r="F1466" s="29">
        <f t="shared" si="44"/>
        <v>286500000</v>
      </c>
      <c r="G1466">
        <f>YEAR(electric_vehicle_sales_by_state[[#This Row],[date]])</f>
        <v>2021</v>
      </c>
      <c r="M1466" s="34">
        <f t="shared" si="45"/>
        <v>1500000</v>
      </c>
    </row>
    <row r="1467" spans="1:13" x14ac:dyDescent="0.3">
      <c r="A1467" s="1">
        <v>44287</v>
      </c>
      <c r="B1467" t="s">
        <v>19</v>
      </c>
      <c r="C1467" t="s">
        <v>6</v>
      </c>
      <c r="D1467">
        <v>18</v>
      </c>
      <c r="E1467">
        <v>2581</v>
      </c>
      <c r="F1467" s="29">
        <f t="shared" si="44"/>
        <v>27000000</v>
      </c>
      <c r="G1467">
        <f>YEAR(electric_vehicle_sales_by_state[[#This Row],[date]])</f>
        <v>2021</v>
      </c>
      <c r="M1467" s="34">
        <f t="shared" si="45"/>
        <v>1500000</v>
      </c>
    </row>
    <row r="1468" spans="1:13" x14ac:dyDescent="0.3">
      <c r="A1468" s="1">
        <v>44287</v>
      </c>
      <c r="B1468" t="s">
        <v>26</v>
      </c>
      <c r="C1468" t="s">
        <v>6</v>
      </c>
      <c r="D1468">
        <v>9</v>
      </c>
      <c r="E1468">
        <v>24348</v>
      </c>
      <c r="F1468" s="29">
        <f t="shared" si="44"/>
        <v>13500000</v>
      </c>
      <c r="G1468">
        <f>YEAR(electric_vehicle_sales_by_state[[#This Row],[date]])</f>
        <v>2021</v>
      </c>
      <c r="M1468" s="34">
        <f t="shared" si="45"/>
        <v>1500000</v>
      </c>
    </row>
    <row r="1469" spans="1:13" x14ac:dyDescent="0.3">
      <c r="A1469" s="1">
        <v>44287</v>
      </c>
      <c r="B1469" t="s">
        <v>38</v>
      </c>
      <c r="C1469" t="s">
        <v>6</v>
      </c>
      <c r="D1469">
        <v>325</v>
      </c>
      <c r="E1469">
        <v>48828</v>
      </c>
      <c r="F1469" s="29">
        <f t="shared" si="44"/>
        <v>487500000</v>
      </c>
      <c r="G1469">
        <f>YEAR(electric_vehicle_sales_by_state[[#This Row],[date]])</f>
        <v>2021</v>
      </c>
      <c r="M1469" s="34">
        <f t="shared" si="45"/>
        <v>1500000</v>
      </c>
    </row>
    <row r="1470" spans="1:13" x14ac:dyDescent="0.3">
      <c r="A1470" s="1">
        <v>44287</v>
      </c>
      <c r="B1470" t="s">
        <v>39</v>
      </c>
      <c r="C1470" t="s">
        <v>6</v>
      </c>
      <c r="D1470">
        <v>1297</v>
      </c>
      <c r="E1470">
        <v>107658</v>
      </c>
      <c r="F1470" s="29">
        <f t="shared" si="44"/>
        <v>1945500000</v>
      </c>
      <c r="G1470">
        <f>YEAR(electric_vehicle_sales_by_state[[#This Row],[date]])</f>
        <v>2021</v>
      </c>
      <c r="M1470" s="34">
        <f t="shared" si="45"/>
        <v>1500000</v>
      </c>
    </row>
    <row r="1471" spans="1:13" x14ac:dyDescent="0.3">
      <c r="A1471" s="1">
        <v>44287</v>
      </c>
      <c r="B1471" t="s">
        <v>40</v>
      </c>
      <c r="C1471" t="s">
        <v>6</v>
      </c>
      <c r="D1471">
        <v>171</v>
      </c>
      <c r="E1471">
        <v>137840</v>
      </c>
      <c r="F1471" s="29">
        <f t="shared" si="44"/>
        <v>256500000</v>
      </c>
      <c r="G1471">
        <f>YEAR(electric_vehicle_sales_by_state[[#This Row],[date]])</f>
        <v>2021</v>
      </c>
      <c r="M1471" s="34">
        <f t="shared" si="45"/>
        <v>1500000</v>
      </c>
    </row>
    <row r="1472" spans="1:13" x14ac:dyDescent="0.3">
      <c r="A1472" s="1">
        <v>44287</v>
      </c>
      <c r="B1472" t="s">
        <v>27</v>
      </c>
      <c r="C1472" t="s">
        <v>6</v>
      </c>
      <c r="D1472">
        <v>34</v>
      </c>
      <c r="E1472">
        <v>7607</v>
      </c>
      <c r="F1472" s="29">
        <f t="shared" si="44"/>
        <v>51000000</v>
      </c>
      <c r="G1472">
        <f>YEAR(electric_vehicle_sales_by_state[[#This Row],[date]])</f>
        <v>2021</v>
      </c>
      <c r="M1472" s="34">
        <f t="shared" si="45"/>
        <v>1500000</v>
      </c>
    </row>
    <row r="1473" spans="1:13" x14ac:dyDescent="0.3">
      <c r="A1473" s="1">
        <v>44287</v>
      </c>
      <c r="B1473" t="s">
        <v>41</v>
      </c>
      <c r="C1473" t="s">
        <v>6</v>
      </c>
      <c r="D1473">
        <v>9</v>
      </c>
      <c r="E1473">
        <v>65885</v>
      </c>
      <c r="F1473" s="29">
        <f t="shared" si="44"/>
        <v>13500000</v>
      </c>
      <c r="G1473">
        <f>YEAR(electric_vehicle_sales_by_state[[#This Row],[date]])</f>
        <v>2021</v>
      </c>
      <c r="M1473" s="34">
        <f t="shared" si="45"/>
        <v>1500000</v>
      </c>
    </row>
    <row r="1474" spans="1:13" x14ac:dyDescent="0.3">
      <c r="A1474" s="1">
        <v>44317</v>
      </c>
      <c r="B1474" t="s">
        <v>32</v>
      </c>
      <c r="C1474" t="s">
        <v>6</v>
      </c>
      <c r="D1474">
        <v>201</v>
      </c>
      <c r="E1474">
        <v>41370</v>
      </c>
      <c r="F1474" s="29">
        <f t="shared" ref="F1474:F1537" si="46">D1474*M1474</f>
        <v>301500000</v>
      </c>
      <c r="G1474">
        <f>YEAR(electric_vehicle_sales_by_state[[#This Row],[date]])</f>
        <v>2021</v>
      </c>
      <c r="M1474" s="34">
        <f t="shared" si="45"/>
        <v>1500000</v>
      </c>
    </row>
    <row r="1475" spans="1:13" x14ac:dyDescent="0.3">
      <c r="A1475" s="1">
        <v>44317</v>
      </c>
      <c r="B1475" t="s">
        <v>21</v>
      </c>
      <c r="C1475" t="s">
        <v>6</v>
      </c>
      <c r="D1475">
        <v>8</v>
      </c>
      <c r="E1475">
        <v>55276</v>
      </c>
      <c r="F1475" s="29">
        <f t="shared" si="46"/>
        <v>12000000</v>
      </c>
      <c r="G1475">
        <f>YEAR(electric_vehicle_sales_by_state[[#This Row],[date]])</f>
        <v>2021</v>
      </c>
      <c r="M1475" s="34">
        <f t="shared" ref="M1475:M1538" si="47">IF(C1475 = "4-Wheelers",85000,1500000)</f>
        <v>1500000</v>
      </c>
    </row>
    <row r="1476" spans="1:13" x14ac:dyDescent="0.3">
      <c r="A1476" s="1">
        <v>44317</v>
      </c>
      <c r="B1476" t="s">
        <v>11</v>
      </c>
      <c r="C1476" t="s">
        <v>6</v>
      </c>
      <c r="D1476">
        <v>6</v>
      </c>
      <c r="E1476">
        <v>5280</v>
      </c>
      <c r="F1476" s="29">
        <f t="shared" si="46"/>
        <v>9000000</v>
      </c>
      <c r="G1476">
        <f>YEAR(electric_vehicle_sales_by_state[[#This Row],[date]])</f>
        <v>2021</v>
      </c>
      <c r="M1476" s="34">
        <f t="shared" si="47"/>
        <v>1500000</v>
      </c>
    </row>
    <row r="1477" spans="1:13" x14ac:dyDescent="0.3">
      <c r="A1477" s="1">
        <v>44317</v>
      </c>
      <c r="B1477" t="s">
        <v>33</v>
      </c>
      <c r="C1477" t="s">
        <v>6</v>
      </c>
      <c r="D1477">
        <v>27</v>
      </c>
      <c r="E1477">
        <v>379</v>
      </c>
      <c r="F1477" s="29">
        <f t="shared" si="46"/>
        <v>40500000</v>
      </c>
      <c r="G1477">
        <f>YEAR(electric_vehicle_sales_by_state[[#This Row],[date]])</f>
        <v>2021</v>
      </c>
      <c r="M1477" s="34">
        <f t="shared" si="47"/>
        <v>1500000</v>
      </c>
    </row>
    <row r="1478" spans="1:13" x14ac:dyDescent="0.3">
      <c r="A1478" s="1">
        <v>44317</v>
      </c>
      <c r="B1478" t="s">
        <v>34</v>
      </c>
      <c r="C1478" t="s">
        <v>6</v>
      </c>
      <c r="D1478">
        <v>106</v>
      </c>
      <c r="E1478">
        <v>33419</v>
      </c>
      <c r="F1478" s="29">
        <f t="shared" si="46"/>
        <v>159000000</v>
      </c>
      <c r="G1478">
        <f>YEAR(electric_vehicle_sales_by_state[[#This Row],[date]])</f>
        <v>2021</v>
      </c>
      <c r="M1478" s="34">
        <f t="shared" si="47"/>
        <v>1500000</v>
      </c>
    </row>
    <row r="1479" spans="1:13" x14ac:dyDescent="0.3">
      <c r="A1479" s="1">
        <v>44317</v>
      </c>
      <c r="B1479" t="s">
        <v>30</v>
      </c>
      <c r="C1479" t="s">
        <v>6</v>
      </c>
      <c r="D1479">
        <v>17</v>
      </c>
      <c r="E1479">
        <v>7315</v>
      </c>
      <c r="F1479" s="29">
        <f t="shared" si="46"/>
        <v>25500000</v>
      </c>
      <c r="G1479">
        <f>YEAR(electric_vehicle_sales_by_state[[#This Row],[date]])</f>
        <v>2021</v>
      </c>
      <c r="M1479" s="34">
        <f t="shared" si="47"/>
        <v>1500000</v>
      </c>
    </row>
    <row r="1480" spans="1:13" x14ac:dyDescent="0.3">
      <c r="A1480" s="1">
        <v>44317</v>
      </c>
      <c r="B1480" t="s">
        <v>28</v>
      </c>
      <c r="C1480" t="s">
        <v>6</v>
      </c>
      <c r="D1480">
        <v>4</v>
      </c>
      <c r="E1480">
        <v>1721</v>
      </c>
      <c r="F1480" s="29">
        <f t="shared" si="46"/>
        <v>6000000</v>
      </c>
      <c r="G1480">
        <f>YEAR(electric_vehicle_sales_by_state[[#This Row],[date]])</f>
        <v>2021</v>
      </c>
      <c r="M1480" s="34">
        <f t="shared" si="47"/>
        <v>1500000</v>
      </c>
    </row>
    <row r="1481" spans="1:13" x14ac:dyDescent="0.3">
      <c r="A1481" s="1">
        <v>44317</v>
      </c>
      <c r="B1481" t="s">
        <v>13</v>
      </c>
      <c r="C1481" t="s">
        <v>6</v>
      </c>
      <c r="D1481">
        <v>50</v>
      </c>
      <c r="E1481">
        <v>1916</v>
      </c>
      <c r="F1481" s="29">
        <f t="shared" si="46"/>
        <v>75000000</v>
      </c>
      <c r="G1481">
        <f>YEAR(electric_vehicle_sales_by_state[[#This Row],[date]])</f>
        <v>2021</v>
      </c>
      <c r="M1481" s="34">
        <f t="shared" si="47"/>
        <v>1500000</v>
      </c>
    </row>
    <row r="1482" spans="1:13" x14ac:dyDescent="0.3">
      <c r="A1482" s="1">
        <v>44317</v>
      </c>
      <c r="B1482" t="s">
        <v>31</v>
      </c>
      <c r="C1482" t="s">
        <v>6</v>
      </c>
      <c r="D1482">
        <v>39</v>
      </c>
      <c r="E1482">
        <v>21680</v>
      </c>
      <c r="F1482" s="29">
        <f t="shared" si="46"/>
        <v>58500000</v>
      </c>
      <c r="G1482">
        <f>YEAR(electric_vehicle_sales_by_state[[#This Row],[date]])</f>
        <v>2021</v>
      </c>
      <c r="M1482" s="34">
        <f t="shared" si="47"/>
        <v>1500000</v>
      </c>
    </row>
    <row r="1483" spans="1:13" x14ac:dyDescent="0.3">
      <c r="A1483" s="1">
        <v>44317</v>
      </c>
      <c r="B1483" t="s">
        <v>35</v>
      </c>
      <c r="C1483" t="s">
        <v>6</v>
      </c>
      <c r="D1483">
        <v>140</v>
      </c>
      <c r="E1483">
        <v>4942</v>
      </c>
      <c r="F1483" s="29">
        <f t="shared" si="46"/>
        <v>210000000</v>
      </c>
      <c r="G1483">
        <f>YEAR(electric_vehicle_sales_by_state[[#This Row],[date]])</f>
        <v>2021</v>
      </c>
      <c r="M1483" s="34">
        <f t="shared" si="47"/>
        <v>1500000</v>
      </c>
    </row>
    <row r="1484" spans="1:13" x14ac:dyDescent="0.3">
      <c r="A1484" s="1">
        <v>44317</v>
      </c>
      <c r="B1484" t="s">
        <v>36</v>
      </c>
      <c r="C1484" t="s">
        <v>6</v>
      </c>
      <c r="D1484">
        <v>95</v>
      </c>
      <c r="E1484">
        <v>6675</v>
      </c>
      <c r="F1484" s="29">
        <f t="shared" si="46"/>
        <v>142500000</v>
      </c>
      <c r="G1484">
        <f>YEAR(electric_vehicle_sales_by_state[[#This Row],[date]])</f>
        <v>2021</v>
      </c>
      <c r="M1484" s="34">
        <f t="shared" si="47"/>
        <v>1500000</v>
      </c>
    </row>
    <row r="1485" spans="1:13" x14ac:dyDescent="0.3">
      <c r="A1485" s="1">
        <v>44317</v>
      </c>
      <c r="B1485" t="s">
        <v>37</v>
      </c>
      <c r="C1485" t="s">
        <v>6</v>
      </c>
      <c r="D1485">
        <v>189</v>
      </c>
      <c r="E1485">
        <v>16627</v>
      </c>
      <c r="F1485" s="29">
        <f t="shared" si="46"/>
        <v>283500000</v>
      </c>
      <c r="G1485">
        <f>YEAR(electric_vehicle_sales_by_state[[#This Row],[date]])</f>
        <v>2021</v>
      </c>
      <c r="M1485" s="34">
        <f t="shared" si="47"/>
        <v>1500000</v>
      </c>
    </row>
    <row r="1486" spans="1:13" x14ac:dyDescent="0.3">
      <c r="A1486" s="1">
        <v>44317</v>
      </c>
      <c r="B1486" t="s">
        <v>25</v>
      </c>
      <c r="C1486" t="s">
        <v>6</v>
      </c>
      <c r="D1486">
        <v>28</v>
      </c>
      <c r="E1486">
        <v>5900</v>
      </c>
      <c r="F1486" s="29">
        <f t="shared" si="46"/>
        <v>42000000</v>
      </c>
      <c r="G1486">
        <f>YEAR(electric_vehicle_sales_by_state[[#This Row],[date]])</f>
        <v>2021</v>
      </c>
      <c r="M1486" s="34">
        <f t="shared" si="47"/>
        <v>1500000</v>
      </c>
    </row>
    <row r="1487" spans="1:13" x14ac:dyDescent="0.3">
      <c r="A1487" s="1">
        <v>44317</v>
      </c>
      <c r="B1487" t="s">
        <v>19</v>
      </c>
      <c r="C1487" t="s">
        <v>6</v>
      </c>
      <c r="D1487">
        <v>3</v>
      </c>
      <c r="E1487">
        <v>314</v>
      </c>
      <c r="F1487" s="29">
        <f t="shared" si="46"/>
        <v>4500000</v>
      </c>
      <c r="G1487">
        <f>YEAR(electric_vehicle_sales_by_state[[#This Row],[date]])</f>
        <v>2021</v>
      </c>
      <c r="M1487" s="34">
        <f t="shared" si="47"/>
        <v>1500000</v>
      </c>
    </row>
    <row r="1488" spans="1:13" x14ac:dyDescent="0.3">
      <c r="A1488" s="1">
        <v>44317</v>
      </c>
      <c r="B1488" t="s">
        <v>26</v>
      </c>
      <c r="C1488" t="s">
        <v>6</v>
      </c>
      <c r="D1488">
        <v>21</v>
      </c>
      <c r="E1488">
        <v>14366</v>
      </c>
      <c r="F1488" s="29">
        <f t="shared" si="46"/>
        <v>31500000</v>
      </c>
      <c r="G1488">
        <f>YEAR(electric_vehicle_sales_by_state[[#This Row],[date]])</f>
        <v>2021</v>
      </c>
      <c r="M1488" s="34">
        <f t="shared" si="47"/>
        <v>1500000</v>
      </c>
    </row>
    <row r="1489" spans="1:13" x14ac:dyDescent="0.3">
      <c r="A1489" s="1">
        <v>44317</v>
      </c>
      <c r="B1489" t="s">
        <v>38</v>
      </c>
      <c r="C1489" t="s">
        <v>6</v>
      </c>
      <c r="D1489">
        <v>33</v>
      </c>
      <c r="E1489">
        <v>18802</v>
      </c>
      <c r="F1489" s="29">
        <f t="shared" si="46"/>
        <v>49500000</v>
      </c>
      <c r="G1489">
        <f>YEAR(electric_vehicle_sales_by_state[[#This Row],[date]])</f>
        <v>2021</v>
      </c>
      <c r="M1489" s="34">
        <f t="shared" si="47"/>
        <v>1500000</v>
      </c>
    </row>
    <row r="1490" spans="1:13" x14ac:dyDescent="0.3">
      <c r="A1490" s="1">
        <v>44317</v>
      </c>
      <c r="B1490" t="s">
        <v>39</v>
      </c>
      <c r="C1490" t="s">
        <v>6</v>
      </c>
      <c r="D1490">
        <v>237</v>
      </c>
      <c r="E1490">
        <v>17837</v>
      </c>
      <c r="F1490" s="29">
        <f t="shared" si="46"/>
        <v>355500000</v>
      </c>
      <c r="G1490">
        <f>YEAR(electric_vehicle_sales_by_state[[#This Row],[date]])</f>
        <v>2021</v>
      </c>
      <c r="M1490" s="34">
        <f t="shared" si="47"/>
        <v>1500000</v>
      </c>
    </row>
    <row r="1491" spans="1:13" x14ac:dyDescent="0.3">
      <c r="A1491" s="1">
        <v>44317</v>
      </c>
      <c r="B1491" t="s">
        <v>40</v>
      </c>
      <c r="C1491" t="s">
        <v>6</v>
      </c>
      <c r="D1491">
        <v>25</v>
      </c>
      <c r="E1491">
        <v>147458</v>
      </c>
      <c r="F1491" s="29">
        <f t="shared" si="46"/>
        <v>37500000</v>
      </c>
      <c r="G1491">
        <f>YEAR(electric_vehicle_sales_by_state[[#This Row],[date]])</f>
        <v>2021</v>
      </c>
      <c r="M1491" s="34">
        <f t="shared" si="47"/>
        <v>1500000</v>
      </c>
    </row>
    <row r="1492" spans="1:13" x14ac:dyDescent="0.3">
      <c r="A1492" s="1">
        <v>44317</v>
      </c>
      <c r="B1492" t="s">
        <v>27</v>
      </c>
      <c r="C1492" t="s">
        <v>6</v>
      </c>
      <c r="D1492">
        <v>6</v>
      </c>
      <c r="E1492">
        <v>2957</v>
      </c>
      <c r="F1492" s="29">
        <f t="shared" si="46"/>
        <v>9000000</v>
      </c>
      <c r="G1492">
        <f>YEAR(electric_vehicle_sales_by_state[[#This Row],[date]])</f>
        <v>2021</v>
      </c>
      <c r="M1492" s="34">
        <f t="shared" si="47"/>
        <v>1500000</v>
      </c>
    </row>
    <row r="1493" spans="1:13" x14ac:dyDescent="0.3">
      <c r="A1493" s="1">
        <v>44317</v>
      </c>
      <c r="B1493" t="s">
        <v>41</v>
      </c>
      <c r="C1493" t="s">
        <v>6</v>
      </c>
      <c r="D1493">
        <v>6</v>
      </c>
      <c r="E1493">
        <v>28906</v>
      </c>
      <c r="F1493" s="29">
        <f t="shared" si="46"/>
        <v>9000000</v>
      </c>
      <c r="G1493">
        <f>YEAR(electric_vehicle_sales_by_state[[#This Row],[date]])</f>
        <v>2021</v>
      </c>
      <c r="M1493" s="34">
        <f t="shared" si="47"/>
        <v>1500000</v>
      </c>
    </row>
    <row r="1494" spans="1:13" x14ac:dyDescent="0.3">
      <c r="A1494" s="1">
        <v>44348</v>
      </c>
      <c r="B1494" t="s">
        <v>32</v>
      </c>
      <c r="C1494" t="s">
        <v>6</v>
      </c>
      <c r="D1494">
        <v>369</v>
      </c>
      <c r="E1494">
        <v>53867</v>
      </c>
      <c r="F1494" s="29">
        <f t="shared" si="46"/>
        <v>553500000</v>
      </c>
      <c r="G1494">
        <f>YEAR(electric_vehicle_sales_by_state[[#This Row],[date]])</f>
        <v>2021</v>
      </c>
      <c r="M1494" s="34">
        <f t="shared" si="47"/>
        <v>1500000</v>
      </c>
    </row>
    <row r="1495" spans="1:13" x14ac:dyDescent="0.3">
      <c r="A1495" s="1">
        <v>44348</v>
      </c>
      <c r="B1495" t="s">
        <v>10</v>
      </c>
      <c r="C1495" t="s">
        <v>6</v>
      </c>
      <c r="D1495">
        <v>6</v>
      </c>
      <c r="E1495">
        <v>22586</v>
      </c>
      <c r="F1495" s="29">
        <f t="shared" si="46"/>
        <v>9000000</v>
      </c>
      <c r="G1495">
        <f>YEAR(electric_vehicle_sales_by_state[[#This Row],[date]])</f>
        <v>2021</v>
      </c>
      <c r="M1495" s="34">
        <f t="shared" si="47"/>
        <v>1500000</v>
      </c>
    </row>
    <row r="1496" spans="1:13" x14ac:dyDescent="0.3">
      <c r="A1496" s="1">
        <v>44348</v>
      </c>
      <c r="B1496" t="s">
        <v>21</v>
      </c>
      <c r="C1496" t="s">
        <v>6</v>
      </c>
      <c r="D1496">
        <v>67</v>
      </c>
      <c r="E1496">
        <v>100771</v>
      </c>
      <c r="F1496" s="29">
        <f t="shared" si="46"/>
        <v>100500000</v>
      </c>
      <c r="G1496">
        <f>YEAR(electric_vehicle_sales_by_state[[#This Row],[date]])</f>
        <v>2021</v>
      </c>
      <c r="M1496" s="34">
        <f t="shared" si="47"/>
        <v>1500000</v>
      </c>
    </row>
    <row r="1497" spans="1:13" x14ac:dyDescent="0.3">
      <c r="A1497" s="1">
        <v>44348</v>
      </c>
      <c r="B1497" t="s">
        <v>22</v>
      </c>
      <c r="C1497" t="s">
        <v>6</v>
      </c>
      <c r="D1497">
        <v>2</v>
      </c>
      <c r="E1497">
        <v>1314</v>
      </c>
      <c r="F1497" s="29">
        <f t="shared" si="46"/>
        <v>3000000</v>
      </c>
      <c r="G1497">
        <f>YEAR(electric_vehicle_sales_by_state[[#This Row],[date]])</f>
        <v>2021</v>
      </c>
      <c r="M1497" s="34">
        <f t="shared" si="47"/>
        <v>1500000</v>
      </c>
    </row>
    <row r="1498" spans="1:13" x14ac:dyDescent="0.3">
      <c r="A1498" s="1">
        <v>44348</v>
      </c>
      <c r="B1498" t="s">
        <v>11</v>
      </c>
      <c r="C1498" t="s">
        <v>6</v>
      </c>
      <c r="D1498">
        <v>138</v>
      </c>
      <c r="E1498">
        <v>31808</v>
      </c>
      <c r="F1498" s="29">
        <f t="shared" si="46"/>
        <v>207000000</v>
      </c>
      <c r="G1498">
        <f>YEAR(electric_vehicle_sales_by_state[[#This Row],[date]])</f>
        <v>2021</v>
      </c>
      <c r="M1498" s="34">
        <f t="shared" si="47"/>
        <v>1500000</v>
      </c>
    </row>
    <row r="1499" spans="1:13" x14ac:dyDescent="0.3">
      <c r="A1499" s="1">
        <v>44348</v>
      </c>
      <c r="B1499" t="s">
        <v>12</v>
      </c>
      <c r="C1499" t="s">
        <v>6</v>
      </c>
      <c r="D1499">
        <v>2</v>
      </c>
      <c r="E1499">
        <v>627</v>
      </c>
      <c r="F1499" s="29">
        <f t="shared" si="46"/>
        <v>3000000</v>
      </c>
      <c r="G1499">
        <f>YEAR(electric_vehicle_sales_by_state[[#This Row],[date]])</f>
        <v>2021</v>
      </c>
      <c r="M1499" s="34">
        <f t="shared" si="47"/>
        <v>1500000</v>
      </c>
    </row>
    <row r="1500" spans="1:13" x14ac:dyDescent="0.3">
      <c r="A1500" s="1">
        <v>44348</v>
      </c>
      <c r="B1500" t="s">
        <v>23</v>
      </c>
      <c r="C1500" t="s">
        <v>6</v>
      </c>
      <c r="D1500">
        <v>205</v>
      </c>
      <c r="E1500">
        <v>22186</v>
      </c>
      <c r="F1500" s="29">
        <f t="shared" si="46"/>
        <v>307500000</v>
      </c>
      <c r="G1500">
        <f>YEAR(electric_vehicle_sales_by_state[[#This Row],[date]])</f>
        <v>2021</v>
      </c>
      <c r="M1500" s="34">
        <f t="shared" si="47"/>
        <v>1500000</v>
      </c>
    </row>
    <row r="1501" spans="1:13" x14ac:dyDescent="0.3">
      <c r="A1501" s="1">
        <v>44348</v>
      </c>
      <c r="B1501" t="s">
        <v>33</v>
      </c>
      <c r="C1501" t="s">
        <v>6</v>
      </c>
      <c r="D1501">
        <v>17</v>
      </c>
      <c r="E1501">
        <v>1533</v>
      </c>
      <c r="F1501" s="29">
        <f t="shared" si="46"/>
        <v>25500000</v>
      </c>
      <c r="G1501">
        <f>YEAR(electric_vehicle_sales_by_state[[#This Row],[date]])</f>
        <v>2021</v>
      </c>
      <c r="M1501" s="34">
        <f t="shared" si="47"/>
        <v>1500000</v>
      </c>
    </row>
    <row r="1502" spans="1:13" x14ac:dyDescent="0.3">
      <c r="A1502" s="1">
        <v>44348</v>
      </c>
      <c r="B1502" t="s">
        <v>34</v>
      </c>
      <c r="C1502" t="s">
        <v>6</v>
      </c>
      <c r="D1502">
        <v>207</v>
      </c>
      <c r="E1502">
        <v>59121</v>
      </c>
      <c r="F1502" s="29">
        <f t="shared" si="46"/>
        <v>310500000</v>
      </c>
      <c r="G1502">
        <f>YEAR(electric_vehicle_sales_by_state[[#This Row],[date]])</f>
        <v>2021</v>
      </c>
      <c r="M1502" s="34">
        <f t="shared" si="47"/>
        <v>1500000</v>
      </c>
    </row>
    <row r="1503" spans="1:13" x14ac:dyDescent="0.3">
      <c r="A1503" s="1">
        <v>44348</v>
      </c>
      <c r="B1503" t="s">
        <v>30</v>
      </c>
      <c r="C1503" t="s">
        <v>6</v>
      </c>
      <c r="D1503">
        <v>74</v>
      </c>
      <c r="E1503">
        <v>31957</v>
      </c>
      <c r="F1503" s="29">
        <f t="shared" si="46"/>
        <v>111000000</v>
      </c>
      <c r="G1503">
        <f>YEAR(electric_vehicle_sales_by_state[[#This Row],[date]])</f>
        <v>2021</v>
      </c>
      <c r="M1503" s="34">
        <f t="shared" si="47"/>
        <v>1500000</v>
      </c>
    </row>
    <row r="1504" spans="1:13" x14ac:dyDescent="0.3">
      <c r="A1504" s="1">
        <v>44348</v>
      </c>
      <c r="B1504" t="s">
        <v>28</v>
      </c>
      <c r="C1504" t="s">
        <v>6</v>
      </c>
      <c r="D1504">
        <v>25</v>
      </c>
      <c r="E1504">
        <v>5098</v>
      </c>
      <c r="F1504" s="29">
        <f t="shared" si="46"/>
        <v>37500000</v>
      </c>
      <c r="G1504">
        <f>YEAR(electric_vehicle_sales_by_state[[#This Row],[date]])</f>
        <v>2021</v>
      </c>
      <c r="M1504" s="34">
        <f t="shared" si="47"/>
        <v>1500000</v>
      </c>
    </row>
    <row r="1505" spans="1:13" x14ac:dyDescent="0.3">
      <c r="A1505" s="1">
        <v>44348</v>
      </c>
      <c r="B1505" t="s">
        <v>13</v>
      </c>
      <c r="C1505" t="s">
        <v>6</v>
      </c>
      <c r="D1505">
        <v>87</v>
      </c>
      <c r="E1505">
        <v>8677</v>
      </c>
      <c r="F1505" s="29">
        <f t="shared" si="46"/>
        <v>130500000</v>
      </c>
      <c r="G1505">
        <f>YEAR(electric_vehicle_sales_by_state[[#This Row],[date]])</f>
        <v>2021</v>
      </c>
      <c r="M1505" s="34">
        <f t="shared" si="47"/>
        <v>1500000</v>
      </c>
    </row>
    <row r="1506" spans="1:13" x14ac:dyDescent="0.3">
      <c r="A1506" s="1">
        <v>44348</v>
      </c>
      <c r="B1506" t="s">
        <v>31</v>
      </c>
      <c r="C1506" t="s">
        <v>6</v>
      </c>
      <c r="D1506">
        <v>42</v>
      </c>
      <c r="E1506">
        <v>33533</v>
      </c>
      <c r="F1506" s="29">
        <f t="shared" si="46"/>
        <v>63000000</v>
      </c>
      <c r="G1506">
        <f>YEAR(electric_vehicle_sales_by_state[[#This Row],[date]])</f>
        <v>2021</v>
      </c>
      <c r="M1506" s="34">
        <f t="shared" si="47"/>
        <v>1500000</v>
      </c>
    </row>
    <row r="1507" spans="1:13" x14ac:dyDescent="0.3">
      <c r="A1507" s="1">
        <v>44348</v>
      </c>
      <c r="B1507" t="s">
        <v>35</v>
      </c>
      <c r="C1507" t="s">
        <v>6</v>
      </c>
      <c r="D1507">
        <v>560</v>
      </c>
      <c r="E1507">
        <v>19402</v>
      </c>
      <c r="F1507" s="29">
        <f t="shared" si="46"/>
        <v>840000000</v>
      </c>
      <c r="G1507">
        <f>YEAR(electric_vehicle_sales_by_state[[#This Row],[date]])</f>
        <v>2021</v>
      </c>
      <c r="M1507" s="34">
        <f t="shared" si="47"/>
        <v>1500000</v>
      </c>
    </row>
    <row r="1508" spans="1:13" x14ac:dyDescent="0.3">
      <c r="A1508" s="1">
        <v>44348</v>
      </c>
      <c r="B1508" t="s">
        <v>36</v>
      </c>
      <c r="C1508" t="s">
        <v>6</v>
      </c>
      <c r="D1508">
        <v>184</v>
      </c>
      <c r="E1508">
        <v>17828</v>
      </c>
      <c r="F1508" s="29">
        <f t="shared" si="46"/>
        <v>276000000</v>
      </c>
      <c r="G1508">
        <f>YEAR(electric_vehicle_sales_by_state[[#This Row],[date]])</f>
        <v>2021</v>
      </c>
      <c r="M1508" s="34">
        <f t="shared" si="47"/>
        <v>1500000</v>
      </c>
    </row>
    <row r="1509" spans="1:13" x14ac:dyDescent="0.3">
      <c r="A1509" s="1">
        <v>44348</v>
      </c>
      <c r="B1509" t="s">
        <v>24</v>
      </c>
      <c r="C1509" t="s">
        <v>6</v>
      </c>
      <c r="D1509">
        <v>227</v>
      </c>
      <c r="E1509">
        <v>90928</v>
      </c>
      <c r="F1509" s="29">
        <f t="shared" si="46"/>
        <v>340500000</v>
      </c>
      <c r="G1509">
        <f>YEAR(electric_vehicle_sales_by_state[[#This Row],[date]])</f>
        <v>2021</v>
      </c>
      <c r="M1509" s="34">
        <f t="shared" si="47"/>
        <v>1500000</v>
      </c>
    </row>
    <row r="1510" spans="1:13" x14ac:dyDescent="0.3">
      <c r="A1510" s="1">
        <v>44348</v>
      </c>
      <c r="B1510" t="s">
        <v>37</v>
      </c>
      <c r="C1510" t="s">
        <v>6</v>
      </c>
      <c r="D1510">
        <v>891</v>
      </c>
      <c r="E1510">
        <v>75098</v>
      </c>
      <c r="F1510" s="29">
        <f t="shared" si="46"/>
        <v>1336500000</v>
      </c>
      <c r="G1510">
        <f>YEAR(electric_vehicle_sales_by_state[[#This Row],[date]])</f>
        <v>2021</v>
      </c>
      <c r="M1510" s="34">
        <f t="shared" si="47"/>
        <v>1500000</v>
      </c>
    </row>
    <row r="1511" spans="1:13" x14ac:dyDescent="0.3">
      <c r="A1511" s="1">
        <v>44348</v>
      </c>
      <c r="B1511" t="s">
        <v>25</v>
      </c>
      <c r="C1511" t="s">
        <v>6</v>
      </c>
      <c r="D1511">
        <v>147</v>
      </c>
      <c r="E1511">
        <v>23193</v>
      </c>
      <c r="F1511" s="29">
        <f t="shared" si="46"/>
        <v>220500000</v>
      </c>
      <c r="G1511">
        <f>YEAR(electric_vehicle_sales_by_state[[#This Row],[date]])</f>
        <v>2021</v>
      </c>
      <c r="M1511" s="34">
        <f t="shared" si="47"/>
        <v>1500000</v>
      </c>
    </row>
    <row r="1512" spans="1:13" x14ac:dyDescent="0.3">
      <c r="A1512" s="1">
        <v>44348</v>
      </c>
      <c r="B1512" t="s">
        <v>19</v>
      </c>
      <c r="C1512" t="s">
        <v>6</v>
      </c>
      <c r="D1512">
        <v>31</v>
      </c>
      <c r="E1512">
        <v>2559</v>
      </c>
      <c r="F1512" s="29">
        <f t="shared" si="46"/>
        <v>46500000</v>
      </c>
      <c r="G1512">
        <f>YEAR(electric_vehicle_sales_by_state[[#This Row],[date]])</f>
        <v>2021</v>
      </c>
      <c r="M1512" s="34">
        <f t="shared" si="47"/>
        <v>1500000</v>
      </c>
    </row>
    <row r="1513" spans="1:13" x14ac:dyDescent="0.3">
      <c r="A1513" s="1">
        <v>44348</v>
      </c>
      <c r="B1513" t="s">
        <v>26</v>
      </c>
      <c r="C1513" t="s">
        <v>6</v>
      </c>
      <c r="D1513">
        <v>71</v>
      </c>
      <c r="E1513">
        <v>23393</v>
      </c>
      <c r="F1513" s="29">
        <f t="shared" si="46"/>
        <v>106500000</v>
      </c>
      <c r="G1513">
        <f>YEAR(electric_vehicle_sales_by_state[[#This Row],[date]])</f>
        <v>2021</v>
      </c>
      <c r="M1513" s="34">
        <f t="shared" si="47"/>
        <v>1500000</v>
      </c>
    </row>
    <row r="1514" spans="1:13" x14ac:dyDescent="0.3">
      <c r="A1514" s="1">
        <v>44348</v>
      </c>
      <c r="B1514" t="s">
        <v>38</v>
      </c>
      <c r="C1514" t="s">
        <v>6</v>
      </c>
      <c r="D1514">
        <v>515</v>
      </c>
      <c r="E1514">
        <v>59809</v>
      </c>
      <c r="F1514" s="29">
        <f t="shared" si="46"/>
        <v>772500000</v>
      </c>
      <c r="G1514">
        <f>YEAR(electric_vehicle_sales_by_state[[#This Row],[date]])</f>
        <v>2021</v>
      </c>
      <c r="M1514" s="34">
        <f t="shared" si="47"/>
        <v>1500000</v>
      </c>
    </row>
    <row r="1515" spans="1:13" x14ac:dyDescent="0.3">
      <c r="A1515" s="1">
        <v>44348</v>
      </c>
      <c r="B1515" t="s">
        <v>39</v>
      </c>
      <c r="C1515" t="s">
        <v>6</v>
      </c>
      <c r="D1515">
        <v>660</v>
      </c>
      <c r="E1515">
        <v>45197</v>
      </c>
      <c r="F1515" s="29">
        <f t="shared" si="46"/>
        <v>990000000</v>
      </c>
      <c r="G1515">
        <f>YEAR(electric_vehicle_sales_by_state[[#This Row],[date]])</f>
        <v>2021</v>
      </c>
      <c r="M1515" s="34">
        <f t="shared" si="47"/>
        <v>1500000</v>
      </c>
    </row>
    <row r="1516" spans="1:13" x14ac:dyDescent="0.3">
      <c r="A1516" s="1">
        <v>44348</v>
      </c>
      <c r="B1516" t="s">
        <v>40</v>
      </c>
      <c r="C1516" t="s">
        <v>6</v>
      </c>
      <c r="D1516">
        <v>92</v>
      </c>
      <c r="E1516">
        <v>264409</v>
      </c>
      <c r="F1516" s="29">
        <f t="shared" si="46"/>
        <v>138000000</v>
      </c>
      <c r="G1516">
        <f>YEAR(electric_vehicle_sales_by_state[[#This Row],[date]])</f>
        <v>2021</v>
      </c>
      <c r="M1516" s="34">
        <f t="shared" si="47"/>
        <v>1500000</v>
      </c>
    </row>
    <row r="1517" spans="1:13" x14ac:dyDescent="0.3">
      <c r="A1517" s="1">
        <v>44348</v>
      </c>
      <c r="B1517" t="s">
        <v>27</v>
      </c>
      <c r="C1517" t="s">
        <v>6</v>
      </c>
      <c r="D1517">
        <v>37</v>
      </c>
      <c r="E1517">
        <v>9766</v>
      </c>
      <c r="F1517" s="29">
        <f t="shared" si="46"/>
        <v>55500000</v>
      </c>
      <c r="G1517">
        <f>YEAR(electric_vehicle_sales_by_state[[#This Row],[date]])</f>
        <v>2021</v>
      </c>
      <c r="M1517" s="34">
        <f t="shared" si="47"/>
        <v>1500000</v>
      </c>
    </row>
    <row r="1518" spans="1:13" x14ac:dyDescent="0.3">
      <c r="A1518" s="1">
        <v>44348</v>
      </c>
      <c r="B1518" t="s">
        <v>41</v>
      </c>
      <c r="C1518" t="s">
        <v>6</v>
      </c>
      <c r="D1518">
        <v>12</v>
      </c>
      <c r="E1518">
        <v>67354</v>
      </c>
      <c r="F1518" s="29">
        <f t="shared" si="46"/>
        <v>18000000</v>
      </c>
      <c r="G1518">
        <f>YEAR(electric_vehicle_sales_by_state[[#This Row],[date]])</f>
        <v>2021</v>
      </c>
      <c r="M1518" s="34">
        <f t="shared" si="47"/>
        <v>1500000</v>
      </c>
    </row>
    <row r="1519" spans="1:13" x14ac:dyDescent="0.3">
      <c r="A1519" s="1">
        <v>44378</v>
      </c>
      <c r="B1519" t="s">
        <v>32</v>
      </c>
      <c r="C1519" t="s">
        <v>6</v>
      </c>
      <c r="D1519">
        <v>811</v>
      </c>
      <c r="E1519">
        <v>58165</v>
      </c>
      <c r="F1519" s="29">
        <f t="shared" si="46"/>
        <v>1216500000</v>
      </c>
      <c r="G1519">
        <f>YEAR(electric_vehicle_sales_by_state[[#This Row],[date]])</f>
        <v>2021</v>
      </c>
      <c r="M1519" s="34">
        <f t="shared" si="47"/>
        <v>1500000</v>
      </c>
    </row>
    <row r="1520" spans="1:13" x14ac:dyDescent="0.3">
      <c r="A1520" s="1">
        <v>44378</v>
      </c>
      <c r="B1520" t="s">
        <v>10</v>
      </c>
      <c r="C1520" t="s">
        <v>6</v>
      </c>
      <c r="D1520">
        <v>22</v>
      </c>
      <c r="E1520">
        <v>22521</v>
      </c>
      <c r="F1520" s="29">
        <f t="shared" si="46"/>
        <v>33000000</v>
      </c>
      <c r="G1520">
        <f>YEAR(electric_vehicle_sales_by_state[[#This Row],[date]])</f>
        <v>2021</v>
      </c>
      <c r="M1520" s="34">
        <f t="shared" si="47"/>
        <v>1500000</v>
      </c>
    </row>
    <row r="1521" spans="1:13" x14ac:dyDescent="0.3">
      <c r="A1521" s="1">
        <v>44378</v>
      </c>
      <c r="B1521" t="s">
        <v>21</v>
      </c>
      <c r="C1521" t="s">
        <v>6</v>
      </c>
      <c r="D1521">
        <v>189</v>
      </c>
      <c r="E1521">
        <v>70562</v>
      </c>
      <c r="F1521" s="29">
        <f t="shared" si="46"/>
        <v>283500000</v>
      </c>
      <c r="G1521">
        <f>YEAR(electric_vehicle_sales_by_state[[#This Row],[date]])</f>
        <v>2021</v>
      </c>
      <c r="M1521" s="34">
        <f t="shared" si="47"/>
        <v>1500000</v>
      </c>
    </row>
    <row r="1522" spans="1:13" x14ac:dyDescent="0.3">
      <c r="A1522" s="1">
        <v>44378</v>
      </c>
      <c r="B1522" t="s">
        <v>22</v>
      </c>
      <c r="C1522" t="s">
        <v>6</v>
      </c>
      <c r="D1522">
        <v>11</v>
      </c>
      <c r="E1522">
        <v>1286</v>
      </c>
      <c r="F1522" s="29">
        <f t="shared" si="46"/>
        <v>16500000</v>
      </c>
      <c r="G1522">
        <f>YEAR(electric_vehicle_sales_by_state[[#This Row],[date]])</f>
        <v>2021</v>
      </c>
      <c r="M1522" s="34">
        <f t="shared" si="47"/>
        <v>1500000</v>
      </c>
    </row>
    <row r="1523" spans="1:13" x14ac:dyDescent="0.3">
      <c r="A1523" s="1">
        <v>44378</v>
      </c>
      <c r="B1523" t="s">
        <v>11</v>
      </c>
      <c r="C1523" t="s">
        <v>6</v>
      </c>
      <c r="D1523">
        <v>253</v>
      </c>
      <c r="E1523">
        <v>30642</v>
      </c>
      <c r="F1523" s="29">
        <f t="shared" si="46"/>
        <v>379500000</v>
      </c>
      <c r="G1523">
        <f>YEAR(electric_vehicle_sales_by_state[[#This Row],[date]])</f>
        <v>2021</v>
      </c>
      <c r="M1523" s="34">
        <f t="shared" si="47"/>
        <v>1500000</v>
      </c>
    </row>
    <row r="1524" spans="1:13" x14ac:dyDescent="0.3">
      <c r="A1524" s="1">
        <v>44378</v>
      </c>
      <c r="B1524" t="s">
        <v>12</v>
      </c>
      <c r="C1524" t="s">
        <v>6</v>
      </c>
      <c r="D1524">
        <v>3</v>
      </c>
      <c r="E1524">
        <v>704</v>
      </c>
      <c r="F1524" s="29">
        <f t="shared" si="46"/>
        <v>4500000</v>
      </c>
      <c r="G1524">
        <f>YEAR(electric_vehicle_sales_by_state[[#This Row],[date]])</f>
        <v>2021</v>
      </c>
      <c r="M1524" s="34">
        <f t="shared" si="47"/>
        <v>1500000</v>
      </c>
    </row>
    <row r="1525" spans="1:13" x14ac:dyDescent="0.3">
      <c r="A1525" s="1">
        <v>44378</v>
      </c>
      <c r="B1525" t="s">
        <v>23</v>
      </c>
      <c r="C1525" t="s">
        <v>6</v>
      </c>
      <c r="D1525">
        <v>818</v>
      </c>
      <c r="E1525">
        <v>24955</v>
      </c>
      <c r="F1525" s="29">
        <f t="shared" si="46"/>
        <v>1227000000</v>
      </c>
      <c r="G1525">
        <f>YEAR(electric_vehicle_sales_by_state[[#This Row],[date]])</f>
        <v>2021</v>
      </c>
      <c r="M1525" s="34">
        <f t="shared" si="47"/>
        <v>1500000</v>
      </c>
    </row>
    <row r="1526" spans="1:13" x14ac:dyDescent="0.3">
      <c r="A1526" s="1">
        <v>44378</v>
      </c>
      <c r="B1526" t="s">
        <v>33</v>
      </c>
      <c r="C1526" t="s">
        <v>6</v>
      </c>
      <c r="D1526">
        <v>64</v>
      </c>
      <c r="E1526">
        <v>1694</v>
      </c>
      <c r="F1526" s="29">
        <f t="shared" si="46"/>
        <v>96000000</v>
      </c>
      <c r="G1526">
        <f>YEAR(electric_vehicle_sales_by_state[[#This Row],[date]])</f>
        <v>2021</v>
      </c>
      <c r="M1526" s="34">
        <f t="shared" si="47"/>
        <v>1500000</v>
      </c>
    </row>
    <row r="1527" spans="1:13" x14ac:dyDescent="0.3">
      <c r="A1527" s="1">
        <v>44378</v>
      </c>
      <c r="B1527" t="s">
        <v>34</v>
      </c>
      <c r="C1527" t="s">
        <v>6</v>
      </c>
      <c r="D1527">
        <v>358</v>
      </c>
      <c r="E1527">
        <v>68641</v>
      </c>
      <c r="F1527" s="29">
        <f t="shared" si="46"/>
        <v>537000000</v>
      </c>
      <c r="G1527">
        <f>YEAR(electric_vehicle_sales_by_state[[#This Row],[date]])</f>
        <v>2021</v>
      </c>
      <c r="M1527" s="34">
        <f t="shared" si="47"/>
        <v>1500000</v>
      </c>
    </row>
    <row r="1528" spans="1:13" x14ac:dyDescent="0.3">
      <c r="A1528" s="1">
        <v>44378</v>
      </c>
      <c r="B1528" t="s">
        <v>30</v>
      </c>
      <c r="C1528" t="s">
        <v>6</v>
      </c>
      <c r="D1528">
        <v>134</v>
      </c>
      <c r="E1528">
        <v>24476</v>
      </c>
      <c r="F1528" s="29">
        <f t="shared" si="46"/>
        <v>201000000</v>
      </c>
      <c r="G1528">
        <f>YEAR(electric_vehicle_sales_by_state[[#This Row],[date]])</f>
        <v>2021</v>
      </c>
      <c r="M1528" s="34">
        <f t="shared" si="47"/>
        <v>1500000</v>
      </c>
    </row>
    <row r="1529" spans="1:13" x14ac:dyDescent="0.3">
      <c r="A1529" s="1">
        <v>44378</v>
      </c>
      <c r="B1529" t="s">
        <v>28</v>
      </c>
      <c r="C1529" t="s">
        <v>6</v>
      </c>
      <c r="D1529">
        <v>18</v>
      </c>
      <c r="E1529">
        <v>6543</v>
      </c>
      <c r="F1529" s="29">
        <f t="shared" si="46"/>
        <v>27000000</v>
      </c>
      <c r="G1529">
        <f>YEAR(electric_vehicle_sales_by_state[[#This Row],[date]])</f>
        <v>2021</v>
      </c>
      <c r="M1529" s="34">
        <f t="shared" si="47"/>
        <v>1500000</v>
      </c>
    </row>
    <row r="1530" spans="1:13" x14ac:dyDescent="0.3">
      <c r="A1530" s="1">
        <v>44378</v>
      </c>
      <c r="B1530" t="s">
        <v>13</v>
      </c>
      <c r="C1530" t="s">
        <v>6</v>
      </c>
      <c r="D1530">
        <v>203</v>
      </c>
      <c r="E1530">
        <v>10104</v>
      </c>
      <c r="F1530" s="29">
        <f t="shared" si="46"/>
        <v>304500000</v>
      </c>
      <c r="G1530">
        <f>YEAR(electric_vehicle_sales_by_state[[#This Row],[date]])</f>
        <v>2021</v>
      </c>
      <c r="M1530" s="34">
        <f t="shared" si="47"/>
        <v>1500000</v>
      </c>
    </row>
    <row r="1531" spans="1:13" x14ac:dyDescent="0.3">
      <c r="A1531" s="1">
        <v>44378</v>
      </c>
      <c r="B1531" t="s">
        <v>31</v>
      </c>
      <c r="C1531" t="s">
        <v>6</v>
      </c>
      <c r="D1531">
        <v>108</v>
      </c>
      <c r="E1531">
        <v>29512</v>
      </c>
      <c r="F1531" s="29">
        <f t="shared" si="46"/>
        <v>162000000</v>
      </c>
      <c r="G1531">
        <f>YEAR(electric_vehicle_sales_by_state[[#This Row],[date]])</f>
        <v>2021</v>
      </c>
      <c r="M1531" s="34">
        <f t="shared" si="47"/>
        <v>1500000</v>
      </c>
    </row>
    <row r="1532" spans="1:13" x14ac:dyDescent="0.3">
      <c r="A1532" s="1">
        <v>44378</v>
      </c>
      <c r="B1532" t="s">
        <v>35</v>
      </c>
      <c r="C1532" t="s">
        <v>6</v>
      </c>
      <c r="D1532">
        <v>3384</v>
      </c>
      <c r="E1532">
        <v>84001</v>
      </c>
      <c r="F1532" s="29">
        <f t="shared" si="46"/>
        <v>5076000000</v>
      </c>
      <c r="G1532">
        <f>YEAR(electric_vehicle_sales_by_state[[#This Row],[date]])</f>
        <v>2021</v>
      </c>
      <c r="M1532" s="34">
        <f t="shared" si="47"/>
        <v>1500000</v>
      </c>
    </row>
    <row r="1533" spans="1:13" x14ac:dyDescent="0.3">
      <c r="A1533" s="1">
        <v>44378</v>
      </c>
      <c r="B1533" t="s">
        <v>36</v>
      </c>
      <c r="C1533" t="s">
        <v>6</v>
      </c>
      <c r="D1533">
        <v>456</v>
      </c>
      <c r="E1533">
        <v>41455</v>
      </c>
      <c r="F1533" s="29">
        <f t="shared" si="46"/>
        <v>684000000</v>
      </c>
      <c r="G1533">
        <f>YEAR(electric_vehicle_sales_by_state[[#This Row],[date]])</f>
        <v>2021</v>
      </c>
      <c r="M1533" s="34">
        <f t="shared" si="47"/>
        <v>1500000</v>
      </c>
    </row>
    <row r="1534" spans="1:13" x14ac:dyDescent="0.3">
      <c r="A1534" s="1">
        <v>44378</v>
      </c>
      <c r="B1534" t="s">
        <v>24</v>
      </c>
      <c r="C1534" t="s">
        <v>6</v>
      </c>
      <c r="D1534">
        <v>469</v>
      </c>
      <c r="E1534">
        <v>99094</v>
      </c>
      <c r="F1534" s="29">
        <f t="shared" si="46"/>
        <v>703500000</v>
      </c>
      <c r="G1534">
        <f>YEAR(electric_vehicle_sales_by_state[[#This Row],[date]])</f>
        <v>2021</v>
      </c>
      <c r="M1534" s="34">
        <f t="shared" si="47"/>
        <v>1500000</v>
      </c>
    </row>
    <row r="1535" spans="1:13" x14ac:dyDescent="0.3">
      <c r="A1535" s="1">
        <v>44378</v>
      </c>
      <c r="B1535" t="s">
        <v>37</v>
      </c>
      <c r="C1535" t="s">
        <v>6</v>
      </c>
      <c r="D1535">
        <v>2101</v>
      </c>
      <c r="E1535">
        <v>146083</v>
      </c>
      <c r="F1535" s="29">
        <f t="shared" si="46"/>
        <v>3151500000</v>
      </c>
      <c r="G1535">
        <f>YEAR(electric_vehicle_sales_by_state[[#This Row],[date]])</f>
        <v>2021</v>
      </c>
      <c r="M1535" s="34">
        <f t="shared" si="47"/>
        <v>1500000</v>
      </c>
    </row>
    <row r="1536" spans="1:13" x14ac:dyDescent="0.3">
      <c r="A1536" s="1">
        <v>44378</v>
      </c>
      <c r="B1536" t="s">
        <v>25</v>
      </c>
      <c r="C1536" t="s">
        <v>6</v>
      </c>
      <c r="D1536">
        <v>324</v>
      </c>
      <c r="E1536">
        <v>38080</v>
      </c>
      <c r="F1536" s="29">
        <f t="shared" si="46"/>
        <v>486000000</v>
      </c>
      <c r="G1536">
        <f>YEAR(electric_vehicle_sales_by_state[[#This Row],[date]])</f>
        <v>2021</v>
      </c>
      <c r="M1536" s="34">
        <f t="shared" si="47"/>
        <v>1500000</v>
      </c>
    </row>
    <row r="1537" spans="1:13" x14ac:dyDescent="0.3">
      <c r="A1537" s="1">
        <v>44378</v>
      </c>
      <c r="B1537" t="s">
        <v>19</v>
      </c>
      <c r="C1537" t="s">
        <v>6</v>
      </c>
      <c r="D1537">
        <v>38</v>
      </c>
      <c r="E1537">
        <v>3592</v>
      </c>
      <c r="F1537" s="29">
        <f t="shared" si="46"/>
        <v>57000000</v>
      </c>
      <c r="G1537">
        <f>YEAR(electric_vehicle_sales_by_state[[#This Row],[date]])</f>
        <v>2021</v>
      </c>
      <c r="M1537" s="34">
        <f t="shared" si="47"/>
        <v>1500000</v>
      </c>
    </row>
    <row r="1538" spans="1:13" x14ac:dyDescent="0.3">
      <c r="A1538" s="1">
        <v>44378</v>
      </c>
      <c r="B1538" t="s">
        <v>26</v>
      </c>
      <c r="C1538" t="s">
        <v>6</v>
      </c>
      <c r="D1538">
        <v>318</v>
      </c>
      <c r="E1538">
        <v>27261</v>
      </c>
      <c r="F1538" s="29">
        <f t="shared" ref="F1538:F1601" si="48">D1538*M1538</f>
        <v>477000000</v>
      </c>
      <c r="G1538">
        <f>YEAR(electric_vehicle_sales_by_state[[#This Row],[date]])</f>
        <v>2021</v>
      </c>
      <c r="M1538" s="34">
        <f t="shared" si="47"/>
        <v>1500000</v>
      </c>
    </row>
    <row r="1539" spans="1:13" x14ac:dyDescent="0.3">
      <c r="A1539" s="1">
        <v>44378</v>
      </c>
      <c r="B1539" t="s">
        <v>38</v>
      </c>
      <c r="C1539" t="s">
        <v>6</v>
      </c>
      <c r="D1539">
        <v>1378</v>
      </c>
      <c r="E1539">
        <v>67308</v>
      </c>
      <c r="F1539" s="29">
        <f t="shared" si="48"/>
        <v>2067000000</v>
      </c>
      <c r="G1539">
        <f>YEAR(electric_vehicle_sales_by_state[[#This Row],[date]])</f>
        <v>2021</v>
      </c>
      <c r="M1539" s="34">
        <f t="shared" ref="M1539:M1602" si="49">IF(C1539 = "4-Wheelers",85000,1500000)</f>
        <v>1500000</v>
      </c>
    </row>
    <row r="1540" spans="1:13" x14ac:dyDescent="0.3">
      <c r="A1540" s="1">
        <v>44378</v>
      </c>
      <c r="B1540" t="s">
        <v>39</v>
      </c>
      <c r="C1540" t="s">
        <v>6</v>
      </c>
      <c r="D1540">
        <v>2801</v>
      </c>
      <c r="E1540">
        <v>122808</v>
      </c>
      <c r="F1540" s="29">
        <f t="shared" si="48"/>
        <v>4201500000</v>
      </c>
      <c r="G1540">
        <f>YEAR(electric_vehicle_sales_by_state[[#This Row],[date]])</f>
        <v>2021</v>
      </c>
      <c r="M1540" s="34">
        <f t="shared" si="49"/>
        <v>1500000</v>
      </c>
    </row>
    <row r="1541" spans="1:13" x14ac:dyDescent="0.3">
      <c r="A1541" s="1">
        <v>44378</v>
      </c>
      <c r="B1541" t="s">
        <v>40</v>
      </c>
      <c r="C1541" t="s">
        <v>6</v>
      </c>
      <c r="D1541">
        <v>303</v>
      </c>
      <c r="E1541">
        <v>215180</v>
      </c>
      <c r="F1541" s="29">
        <f t="shared" si="48"/>
        <v>454500000</v>
      </c>
      <c r="G1541">
        <f>YEAR(electric_vehicle_sales_by_state[[#This Row],[date]])</f>
        <v>2021</v>
      </c>
      <c r="M1541" s="34">
        <f t="shared" si="49"/>
        <v>1500000</v>
      </c>
    </row>
    <row r="1542" spans="1:13" x14ac:dyDescent="0.3">
      <c r="A1542" s="1">
        <v>44378</v>
      </c>
      <c r="B1542" t="s">
        <v>27</v>
      </c>
      <c r="C1542" t="s">
        <v>6</v>
      </c>
      <c r="D1542">
        <v>76</v>
      </c>
      <c r="E1542">
        <v>12268</v>
      </c>
      <c r="F1542" s="29">
        <f t="shared" si="48"/>
        <v>114000000</v>
      </c>
      <c r="G1542">
        <f>YEAR(electric_vehicle_sales_by_state[[#This Row],[date]])</f>
        <v>2021</v>
      </c>
      <c r="M1542" s="34">
        <f t="shared" si="49"/>
        <v>1500000</v>
      </c>
    </row>
    <row r="1543" spans="1:13" x14ac:dyDescent="0.3">
      <c r="A1543" s="1">
        <v>44378</v>
      </c>
      <c r="B1543" t="s">
        <v>41</v>
      </c>
      <c r="C1543" t="s">
        <v>6</v>
      </c>
      <c r="D1543">
        <v>36</v>
      </c>
      <c r="E1543">
        <v>76665</v>
      </c>
      <c r="F1543" s="29">
        <f t="shared" si="48"/>
        <v>54000000</v>
      </c>
      <c r="G1543">
        <f>YEAR(electric_vehicle_sales_by_state[[#This Row],[date]])</f>
        <v>2021</v>
      </c>
      <c r="M1543" s="34">
        <f t="shared" si="49"/>
        <v>1500000</v>
      </c>
    </row>
    <row r="1544" spans="1:13" x14ac:dyDescent="0.3">
      <c r="A1544" s="1">
        <v>44409</v>
      </c>
      <c r="B1544" t="s">
        <v>32</v>
      </c>
      <c r="C1544" t="s">
        <v>6</v>
      </c>
      <c r="D1544">
        <v>666</v>
      </c>
      <c r="E1544">
        <v>58473</v>
      </c>
      <c r="F1544" s="29">
        <f t="shared" si="48"/>
        <v>999000000</v>
      </c>
      <c r="G1544">
        <f>YEAR(electric_vehicle_sales_by_state[[#This Row],[date]])</f>
        <v>2021</v>
      </c>
      <c r="M1544" s="34">
        <f t="shared" si="49"/>
        <v>1500000</v>
      </c>
    </row>
    <row r="1545" spans="1:13" x14ac:dyDescent="0.3">
      <c r="A1545" s="1">
        <v>44409</v>
      </c>
      <c r="B1545" t="s">
        <v>10</v>
      </c>
      <c r="C1545" t="s">
        <v>6</v>
      </c>
      <c r="D1545">
        <v>26</v>
      </c>
      <c r="E1545">
        <v>25097</v>
      </c>
      <c r="F1545" s="29">
        <f t="shared" si="48"/>
        <v>39000000</v>
      </c>
      <c r="G1545">
        <f>YEAR(electric_vehicle_sales_by_state[[#This Row],[date]])</f>
        <v>2021</v>
      </c>
      <c r="M1545" s="34">
        <f t="shared" si="49"/>
        <v>1500000</v>
      </c>
    </row>
    <row r="1546" spans="1:13" x14ac:dyDescent="0.3">
      <c r="A1546" s="1">
        <v>44409</v>
      </c>
      <c r="B1546" t="s">
        <v>21</v>
      </c>
      <c r="C1546" t="s">
        <v>6</v>
      </c>
      <c r="D1546">
        <v>191</v>
      </c>
      <c r="E1546">
        <v>54618</v>
      </c>
      <c r="F1546" s="29">
        <f t="shared" si="48"/>
        <v>286500000</v>
      </c>
      <c r="G1546">
        <f>YEAR(electric_vehicle_sales_by_state[[#This Row],[date]])</f>
        <v>2021</v>
      </c>
      <c r="M1546" s="34">
        <f t="shared" si="49"/>
        <v>1500000</v>
      </c>
    </row>
    <row r="1547" spans="1:13" x14ac:dyDescent="0.3">
      <c r="A1547" s="1">
        <v>44409</v>
      </c>
      <c r="B1547" t="s">
        <v>22</v>
      </c>
      <c r="C1547" t="s">
        <v>6</v>
      </c>
      <c r="D1547">
        <v>19</v>
      </c>
      <c r="E1547">
        <v>1380</v>
      </c>
      <c r="F1547" s="29">
        <f t="shared" si="48"/>
        <v>28500000</v>
      </c>
      <c r="G1547">
        <f>YEAR(electric_vehicle_sales_by_state[[#This Row],[date]])</f>
        <v>2021</v>
      </c>
      <c r="M1547" s="34">
        <f t="shared" si="49"/>
        <v>1500000</v>
      </c>
    </row>
    <row r="1548" spans="1:13" x14ac:dyDescent="0.3">
      <c r="A1548" s="1">
        <v>44409</v>
      </c>
      <c r="B1548" t="s">
        <v>11</v>
      </c>
      <c r="C1548" t="s">
        <v>6</v>
      </c>
      <c r="D1548">
        <v>238</v>
      </c>
      <c r="E1548">
        <v>27491</v>
      </c>
      <c r="F1548" s="29">
        <f t="shared" si="48"/>
        <v>357000000</v>
      </c>
      <c r="G1548">
        <f>YEAR(electric_vehicle_sales_by_state[[#This Row],[date]])</f>
        <v>2021</v>
      </c>
      <c r="M1548" s="34">
        <f t="shared" si="49"/>
        <v>1500000</v>
      </c>
    </row>
    <row r="1549" spans="1:13" x14ac:dyDescent="0.3">
      <c r="A1549" s="1">
        <v>44409</v>
      </c>
      <c r="B1549" t="s">
        <v>12</v>
      </c>
      <c r="C1549" t="s">
        <v>6</v>
      </c>
      <c r="D1549">
        <v>2</v>
      </c>
      <c r="E1549">
        <v>584</v>
      </c>
      <c r="F1549" s="29">
        <f t="shared" si="48"/>
        <v>3000000</v>
      </c>
      <c r="G1549">
        <f>YEAR(electric_vehicle_sales_by_state[[#This Row],[date]])</f>
        <v>2021</v>
      </c>
      <c r="M1549" s="34">
        <f t="shared" si="49"/>
        <v>1500000</v>
      </c>
    </row>
    <row r="1550" spans="1:13" x14ac:dyDescent="0.3">
      <c r="A1550" s="1">
        <v>44409</v>
      </c>
      <c r="B1550" t="s">
        <v>23</v>
      </c>
      <c r="C1550" t="s">
        <v>6</v>
      </c>
      <c r="D1550">
        <v>995</v>
      </c>
      <c r="E1550">
        <v>26069</v>
      </c>
      <c r="F1550" s="29">
        <f t="shared" si="48"/>
        <v>1492500000</v>
      </c>
      <c r="G1550">
        <f>YEAR(electric_vehicle_sales_by_state[[#This Row],[date]])</f>
        <v>2021</v>
      </c>
      <c r="M1550" s="34">
        <f t="shared" si="49"/>
        <v>1500000</v>
      </c>
    </row>
    <row r="1551" spans="1:13" x14ac:dyDescent="0.3">
      <c r="A1551" s="1">
        <v>44409</v>
      </c>
      <c r="B1551" t="s">
        <v>33</v>
      </c>
      <c r="C1551" t="s">
        <v>6</v>
      </c>
      <c r="D1551">
        <v>22</v>
      </c>
      <c r="E1551">
        <v>2316</v>
      </c>
      <c r="F1551" s="29">
        <f t="shared" si="48"/>
        <v>33000000</v>
      </c>
      <c r="G1551">
        <f>YEAR(electric_vehicle_sales_by_state[[#This Row],[date]])</f>
        <v>2021</v>
      </c>
      <c r="M1551" s="34">
        <f t="shared" si="49"/>
        <v>1500000</v>
      </c>
    </row>
    <row r="1552" spans="1:13" x14ac:dyDescent="0.3">
      <c r="A1552" s="1">
        <v>44409</v>
      </c>
      <c r="B1552" t="s">
        <v>34</v>
      </c>
      <c r="C1552" t="s">
        <v>6</v>
      </c>
      <c r="D1552">
        <v>584</v>
      </c>
      <c r="E1552">
        <v>54721</v>
      </c>
      <c r="F1552" s="29">
        <f t="shared" si="48"/>
        <v>876000000</v>
      </c>
      <c r="G1552">
        <f>YEAR(electric_vehicle_sales_by_state[[#This Row],[date]])</f>
        <v>2021</v>
      </c>
      <c r="M1552" s="34">
        <f t="shared" si="49"/>
        <v>1500000</v>
      </c>
    </row>
    <row r="1553" spans="1:13" x14ac:dyDescent="0.3">
      <c r="A1553" s="1">
        <v>44409</v>
      </c>
      <c r="B1553" t="s">
        <v>30</v>
      </c>
      <c r="C1553" t="s">
        <v>6</v>
      </c>
      <c r="D1553">
        <v>441</v>
      </c>
      <c r="E1553">
        <v>30342</v>
      </c>
      <c r="F1553" s="29">
        <f t="shared" si="48"/>
        <v>661500000</v>
      </c>
      <c r="G1553">
        <f>YEAR(electric_vehicle_sales_by_state[[#This Row],[date]])</f>
        <v>2021</v>
      </c>
      <c r="M1553" s="34">
        <f t="shared" si="49"/>
        <v>1500000</v>
      </c>
    </row>
    <row r="1554" spans="1:13" x14ac:dyDescent="0.3">
      <c r="A1554" s="1">
        <v>44409</v>
      </c>
      <c r="B1554" t="s">
        <v>28</v>
      </c>
      <c r="C1554" t="s">
        <v>6</v>
      </c>
      <c r="D1554">
        <v>32</v>
      </c>
      <c r="E1554">
        <v>5430</v>
      </c>
      <c r="F1554" s="29">
        <f t="shared" si="48"/>
        <v>48000000</v>
      </c>
      <c r="G1554">
        <f>YEAR(electric_vehicle_sales_by_state[[#This Row],[date]])</f>
        <v>2021</v>
      </c>
      <c r="M1554" s="34">
        <f t="shared" si="49"/>
        <v>1500000</v>
      </c>
    </row>
    <row r="1555" spans="1:13" x14ac:dyDescent="0.3">
      <c r="A1555" s="1">
        <v>44409</v>
      </c>
      <c r="B1555" t="s">
        <v>13</v>
      </c>
      <c r="C1555" t="s">
        <v>6</v>
      </c>
      <c r="D1555">
        <v>122</v>
      </c>
      <c r="E1555">
        <v>9978</v>
      </c>
      <c r="F1555" s="29">
        <f t="shared" si="48"/>
        <v>183000000</v>
      </c>
      <c r="G1555">
        <f>YEAR(electric_vehicle_sales_by_state[[#This Row],[date]])</f>
        <v>2021</v>
      </c>
      <c r="M1555" s="34">
        <f t="shared" si="49"/>
        <v>1500000</v>
      </c>
    </row>
    <row r="1556" spans="1:13" x14ac:dyDescent="0.3">
      <c r="A1556" s="1">
        <v>44409</v>
      </c>
      <c r="B1556" t="s">
        <v>31</v>
      </c>
      <c r="C1556" t="s">
        <v>6</v>
      </c>
      <c r="D1556">
        <v>137</v>
      </c>
      <c r="E1556">
        <v>26589</v>
      </c>
      <c r="F1556" s="29">
        <f t="shared" si="48"/>
        <v>205500000</v>
      </c>
      <c r="G1556">
        <f>YEAR(electric_vehicle_sales_by_state[[#This Row],[date]])</f>
        <v>2021</v>
      </c>
      <c r="M1556" s="34">
        <f t="shared" si="49"/>
        <v>1500000</v>
      </c>
    </row>
    <row r="1557" spans="1:13" x14ac:dyDescent="0.3">
      <c r="A1557" s="1">
        <v>44409</v>
      </c>
      <c r="B1557" t="s">
        <v>35</v>
      </c>
      <c r="C1557" t="s">
        <v>6</v>
      </c>
      <c r="D1557">
        <v>3319</v>
      </c>
      <c r="E1557">
        <v>79751</v>
      </c>
      <c r="F1557" s="29">
        <f t="shared" si="48"/>
        <v>4978500000</v>
      </c>
      <c r="G1557">
        <f>YEAR(electric_vehicle_sales_by_state[[#This Row],[date]])</f>
        <v>2021</v>
      </c>
      <c r="M1557" s="34">
        <f t="shared" si="49"/>
        <v>1500000</v>
      </c>
    </row>
    <row r="1558" spans="1:13" x14ac:dyDescent="0.3">
      <c r="A1558" s="1">
        <v>44409</v>
      </c>
      <c r="B1558" t="s">
        <v>36</v>
      </c>
      <c r="C1558" t="s">
        <v>6</v>
      </c>
      <c r="D1558">
        <v>598</v>
      </c>
      <c r="E1558">
        <v>52507</v>
      </c>
      <c r="F1558" s="29">
        <f t="shared" si="48"/>
        <v>897000000</v>
      </c>
      <c r="G1558">
        <f>YEAR(electric_vehicle_sales_by_state[[#This Row],[date]])</f>
        <v>2021</v>
      </c>
      <c r="M1558" s="34">
        <f t="shared" si="49"/>
        <v>1500000</v>
      </c>
    </row>
    <row r="1559" spans="1:13" x14ac:dyDescent="0.3">
      <c r="A1559" s="1">
        <v>44409</v>
      </c>
      <c r="B1559" t="s">
        <v>24</v>
      </c>
      <c r="C1559" t="s">
        <v>6</v>
      </c>
      <c r="D1559">
        <v>457</v>
      </c>
      <c r="E1559">
        <v>67859</v>
      </c>
      <c r="F1559" s="29">
        <f t="shared" si="48"/>
        <v>685500000</v>
      </c>
      <c r="G1559">
        <f>YEAR(electric_vehicle_sales_by_state[[#This Row],[date]])</f>
        <v>2021</v>
      </c>
      <c r="M1559" s="34">
        <f t="shared" si="49"/>
        <v>1500000</v>
      </c>
    </row>
    <row r="1560" spans="1:13" x14ac:dyDescent="0.3">
      <c r="A1560" s="1">
        <v>44409</v>
      </c>
      <c r="B1560" t="s">
        <v>37</v>
      </c>
      <c r="C1560" t="s">
        <v>6</v>
      </c>
      <c r="D1560">
        <v>2419</v>
      </c>
      <c r="E1560">
        <v>119076</v>
      </c>
      <c r="F1560" s="29">
        <f t="shared" si="48"/>
        <v>3628500000</v>
      </c>
      <c r="G1560">
        <f>YEAR(electric_vehicle_sales_by_state[[#This Row],[date]])</f>
        <v>2021</v>
      </c>
      <c r="M1560" s="34">
        <f t="shared" si="49"/>
        <v>1500000</v>
      </c>
    </row>
    <row r="1561" spans="1:13" x14ac:dyDescent="0.3">
      <c r="A1561" s="1">
        <v>44409</v>
      </c>
      <c r="B1561" t="s">
        <v>25</v>
      </c>
      <c r="C1561" t="s">
        <v>6</v>
      </c>
      <c r="D1561">
        <v>485</v>
      </c>
      <c r="E1561">
        <v>33821</v>
      </c>
      <c r="F1561" s="29">
        <f t="shared" si="48"/>
        <v>727500000</v>
      </c>
      <c r="G1561">
        <f>YEAR(electric_vehicle_sales_by_state[[#This Row],[date]])</f>
        <v>2021</v>
      </c>
      <c r="M1561" s="34">
        <f t="shared" si="49"/>
        <v>1500000</v>
      </c>
    </row>
    <row r="1562" spans="1:13" x14ac:dyDescent="0.3">
      <c r="A1562" s="1">
        <v>44409</v>
      </c>
      <c r="B1562" t="s">
        <v>19</v>
      </c>
      <c r="C1562" t="s">
        <v>6</v>
      </c>
      <c r="D1562">
        <v>34</v>
      </c>
      <c r="E1562">
        <v>3496</v>
      </c>
      <c r="F1562" s="29">
        <f t="shared" si="48"/>
        <v>51000000</v>
      </c>
      <c r="G1562">
        <f>YEAR(electric_vehicle_sales_by_state[[#This Row],[date]])</f>
        <v>2021</v>
      </c>
      <c r="M1562" s="34">
        <f t="shared" si="49"/>
        <v>1500000</v>
      </c>
    </row>
    <row r="1563" spans="1:13" x14ac:dyDescent="0.3">
      <c r="A1563" s="1">
        <v>44409</v>
      </c>
      <c r="B1563" t="s">
        <v>26</v>
      </c>
      <c r="C1563" t="s">
        <v>6</v>
      </c>
      <c r="D1563">
        <v>342</v>
      </c>
      <c r="E1563">
        <v>27376</v>
      </c>
      <c r="F1563" s="29">
        <f t="shared" si="48"/>
        <v>513000000</v>
      </c>
      <c r="G1563">
        <f>YEAR(electric_vehicle_sales_by_state[[#This Row],[date]])</f>
        <v>2021</v>
      </c>
      <c r="M1563" s="34">
        <f t="shared" si="49"/>
        <v>1500000</v>
      </c>
    </row>
    <row r="1564" spans="1:13" x14ac:dyDescent="0.3">
      <c r="A1564" s="1">
        <v>44409</v>
      </c>
      <c r="B1564" t="s">
        <v>38</v>
      </c>
      <c r="C1564" t="s">
        <v>6</v>
      </c>
      <c r="D1564">
        <v>1451</v>
      </c>
      <c r="E1564">
        <v>57021</v>
      </c>
      <c r="F1564" s="29">
        <f t="shared" si="48"/>
        <v>2176500000</v>
      </c>
      <c r="G1564">
        <f>YEAR(electric_vehicle_sales_by_state[[#This Row],[date]])</f>
        <v>2021</v>
      </c>
      <c r="M1564" s="34">
        <f t="shared" si="49"/>
        <v>1500000</v>
      </c>
    </row>
    <row r="1565" spans="1:13" x14ac:dyDescent="0.3">
      <c r="A1565" s="1">
        <v>44409</v>
      </c>
      <c r="B1565" t="s">
        <v>39</v>
      </c>
      <c r="C1565" t="s">
        <v>6</v>
      </c>
      <c r="D1565">
        <v>2745</v>
      </c>
      <c r="E1565">
        <v>109440</v>
      </c>
      <c r="F1565" s="29">
        <f t="shared" si="48"/>
        <v>4117500000</v>
      </c>
      <c r="G1565">
        <f>YEAR(electric_vehicle_sales_by_state[[#This Row],[date]])</f>
        <v>2021</v>
      </c>
      <c r="M1565" s="34">
        <f t="shared" si="49"/>
        <v>1500000</v>
      </c>
    </row>
    <row r="1566" spans="1:13" x14ac:dyDescent="0.3">
      <c r="A1566" s="1">
        <v>44409</v>
      </c>
      <c r="B1566" t="s">
        <v>40</v>
      </c>
      <c r="C1566" t="s">
        <v>6</v>
      </c>
      <c r="D1566">
        <v>531</v>
      </c>
      <c r="E1566">
        <v>146734</v>
      </c>
      <c r="F1566" s="29">
        <f t="shared" si="48"/>
        <v>796500000</v>
      </c>
      <c r="G1566">
        <f>YEAR(electric_vehicle_sales_by_state[[#This Row],[date]])</f>
        <v>2021</v>
      </c>
      <c r="M1566" s="34">
        <f t="shared" si="49"/>
        <v>1500000</v>
      </c>
    </row>
    <row r="1567" spans="1:13" x14ac:dyDescent="0.3">
      <c r="A1567" s="1">
        <v>44409</v>
      </c>
      <c r="B1567" t="s">
        <v>27</v>
      </c>
      <c r="C1567" t="s">
        <v>6</v>
      </c>
      <c r="D1567">
        <v>114</v>
      </c>
      <c r="E1567">
        <v>11192</v>
      </c>
      <c r="F1567" s="29">
        <f t="shared" si="48"/>
        <v>171000000</v>
      </c>
      <c r="G1567">
        <f>YEAR(electric_vehicle_sales_by_state[[#This Row],[date]])</f>
        <v>2021</v>
      </c>
      <c r="M1567" s="34">
        <f t="shared" si="49"/>
        <v>1500000</v>
      </c>
    </row>
    <row r="1568" spans="1:13" x14ac:dyDescent="0.3">
      <c r="A1568" s="1">
        <v>44409</v>
      </c>
      <c r="B1568" t="s">
        <v>41</v>
      </c>
      <c r="C1568" t="s">
        <v>6</v>
      </c>
      <c r="D1568">
        <v>80</v>
      </c>
      <c r="E1568">
        <v>63613</v>
      </c>
      <c r="F1568" s="29">
        <f t="shared" si="48"/>
        <v>120000000</v>
      </c>
      <c r="G1568">
        <f>YEAR(electric_vehicle_sales_by_state[[#This Row],[date]])</f>
        <v>2021</v>
      </c>
      <c r="M1568" s="34">
        <f t="shared" si="49"/>
        <v>1500000</v>
      </c>
    </row>
    <row r="1569" spans="1:13" x14ac:dyDescent="0.3">
      <c r="A1569" s="1">
        <v>44440</v>
      </c>
      <c r="B1569" t="s">
        <v>32</v>
      </c>
      <c r="C1569" t="s">
        <v>6</v>
      </c>
      <c r="D1569">
        <v>766</v>
      </c>
      <c r="E1569">
        <v>51764</v>
      </c>
      <c r="F1569" s="29">
        <f t="shared" si="48"/>
        <v>1149000000</v>
      </c>
      <c r="G1569">
        <f>YEAR(electric_vehicle_sales_by_state[[#This Row],[date]])</f>
        <v>2021</v>
      </c>
      <c r="M1569" s="34">
        <f t="shared" si="49"/>
        <v>1500000</v>
      </c>
    </row>
    <row r="1570" spans="1:13" x14ac:dyDescent="0.3">
      <c r="A1570" s="1">
        <v>44440</v>
      </c>
      <c r="B1570" t="s">
        <v>10</v>
      </c>
      <c r="C1570" t="s">
        <v>6</v>
      </c>
      <c r="D1570">
        <v>38</v>
      </c>
      <c r="E1570">
        <v>24438</v>
      </c>
      <c r="F1570" s="29">
        <f t="shared" si="48"/>
        <v>57000000</v>
      </c>
      <c r="G1570">
        <f>YEAR(electric_vehicle_sales_by_state[[#This Row],[date]])</f>
        <v>2021</v>
      </c>
      <c r="M1570" s="34">
        <f t="shared" si="49"/>
        <v>1500000</v>
      </c>
    </row>
    <row r="1571" spans="1:13" x14ac:dyDescent="0.3">
      <c r="A1571" s="1">
        <v>44440</v>
      </c>
      <c r="B1571" t="s">
        <v>21</v>
      </c>
      <c r="C1571" t="s">
        <v>6</v>
      </c>
      <c r="D1571">
        <v>475</v>
      </c>
      <c r="E1571">
        <v>48021</v>
      </c>
      <c r="F1571" s="29">
        <f t="shared" si="48"/>
        <v>712500000</v>
      </c>
      <c r="G1571">
        <f>YEAR(electric_vehicle_sales_by_state[[#This Row],[date]])</f>
        <v>2021</v>
      </c>
      <c r="M1571" s="34">
        <f t="shared" si="49"/>
        <v>1500000</v>
      </c>
    </row>
    <row r="1572" spans="1:13" x14ac:dyDescent="0.3">
      <c r="A1572" s="1">
        <v>44440</v>
      </c>
      <c r="B1572" t="s">
        <v>22</v>
      </c>
      <c r="C1572" t="s">
        <v>6</v>
      </c>
      <c r="D1572">
        <v>25</v>
      </c>
      <c r="E1572">
        <v>1162</v>
      </c>
      <c r="F1572" s="29">
        <f t="shared" si="48"/>
        <v>37500000</v>
      </c>
      <c r="G1572">
        <f>YEAR(electric_vehicle_sales_by_state[[#This Row],[date]])</f>
        <v>2021</v>
      </c>
      <c r="M1572" s="34">
        <f t="shared" si="49"/>
        <v>1500000</v>
      </c>
    </row>
    <row r="1573" spans="1:13" x14ac:dyDescent="0.3">
      <c r="A1573" s="1">
        <v>44440</v>
      </c>
      <c r="B1573" t="s">
        <v>11</v>
      </c>
      <c r="C1573" t="s">
        <v>6</v>
      </c>
      <c r="D1573">
        <v>244</v>
      </c>
      <c r="E1573">
        <v>24790</v>
      </c>
      <c r="F1573" s="29">
        <f t="shared" si="48"/>
        <v>366000000</v>
      </c>
      <c r="G1573">
        <f>YEAR(electric_vehicle_sales_by_state[[#This Row],[date]])</f>
        <v>2021</v>
      </c>
      <c r="M1573" s="34">
        <f t="shared" si="49"/>
        <v>1500000</v>
      </c>
    </row>
    <row r="1574" spans="1:13" x14ac:dyDescent="0.3">
      <c r="A1574" s="1">
        <v>44440</v>
      </c>
      <c r="B1574" t="s">
        <v>23</v>
      </c>
      <c r="C1574" t="s">
        <v>6</v>
      </c>
      <c r="D1574">
        <v>809</v>
      </c>
      <c r="E1574">
        <v>17347</v>
      </c>
      <c r="F1574" s="29">
        <f t="shared" si="48"/>
        <v>1213500000</v>
      </c>
      <c r="G1574">
        <f>YEAR(electric_vehicle_sales_by_state[[#This Row],[date]])</f>
        <v>2021</v>
      </c>
      <c r="M1574" s="34">
        <f t="shared" si="49"/>
        <v>1500000</v>
      </c>
    </row>
    <row r="1575" spans="1:13" x14ac:dyDescent="0.3">
      <c r="A1575" s="1">
        <v>44440</v>
      </c>
      <c r="B1575" t="s">
        <v>33</v>
      </c>
      <c r="C1575" t="s">
        <v>6</v>
      </c>
      <c r="D1575">
        <v>87</v>
      </c>
      <c r="E1575">
        <v>3081</v>
      </c>
      <c r="F1575" s="29">
        <f t="shared" si="48"/>
        <v>130500000</v>
      </c>
      <c r="G1575">
        <f>YEAR(electric_vehicle_sales_by_state[[#This Row],[date]])</f>
        <v>2021</v>
      </c>
      <c r="M1575" s="34">
        <f t="shared" si="49"/>
        <v>1500000</v>
      </c>
    </row>
    <row r="1576" spans="1:13" x14ac:dyDescent="0.3">
      <c r="A1576" s="1">
        <v>44440</v>
      </c>
      <c r="B1576" t="s">
        <v>34</v>
      </c>
      <c r="C1576" t="s">
        <v>6</v>
      </c>
      <c r="D1576">
        <v>959</v>
      </c>
      <c r="E1576">
        <v>71820</v>
      </c>
      <c r="F1576" s="29">
        <f t="shared" si="48"/>
        <v>1438500000</v>
      </c>
      <c r="G1576">
        <f>YEAR(electric_vehicle_sales_by_state[[#This Row],[date]])</f>
        <v>2021</v>
      </c>
      <c r="M1576" s="34">
        <f t="shared" si="49"/>
        <v>1500000</v>
      </c>
    </row>
    <row r="1577" spans="1:13" x14ac:dyDescent="0.3">
      <c r="A1577" s="1">
        <v>44440</v>
      </c>
      <c r="B1577" t="s">
        <v>30</v>
      </c>
      <c r="C1577" t="s">
        <v>6</v>
      </c>
      <c r="D1577">
        <v>691</v>
      </c>
      <c r="E1577">
        <v>32590</v>
      </c>
      <c r="F1577" s="29">
        <f t="shared" si="48"/>
        <v>1036500000</v>
      </c>
      <c r="G1577">
        <f>YEAR(electric_vehicle_sales_by_state[[#This Row],[date]])</f>
        <v>2021</v>
      </c>
      <c r="M1577" s="34">
        <f t="shared" si="49"/>
        <v>1500000</v>
      </c>
    </row>
    <row r="1578" spans="1:13" x14ac:dyDescent="0.3">
      <c r="A1578" s="1">
        <v>44440</v>
      </c>
      <c r="B1578" t="s">
        <v>28</v>
      </c>
      <c r="C1578" t="s">
        <v>6</v>
      </c>
      <c r="D1578">
        <v>33</v>
      </c>
      <c r="E1578">
        <v>4975</v>
      </c>
      <c r="F1578" s="29">
        <f t="shared" si="48"/>
        <v>49500000</v>
      </c>
      <c r="G1578">
        <f>YEAR(electric_vehicle_sales_by_state[[#This Row],[date]])</f>
        <v>2021</v>
      </c>
      <c r="M1578" s="34">
        <f t="shared" si="49"/>
        <v>1500000</v>
      </c>
    </row>
    <row r="1579" spans="1:13" x14ac:dyDescent="0.3">
      <c r="A1579" s="1">
        <v>44440</v>
      </c>
      <c r="B1579" t="s">
        <v>13</v>
      </c>
      <c r="C1579" t="s">
        <v>6</v>
      </c>
      <c r="D1579">
        <v>157</v>
      </c>
      <c r="E1579">
        <v>7354</v>
      </c>
      <c r="F1579" s="29">
        <f t="shared" si="48"/>
        <v>235500000</v>
      </c>
      <c r="G1579">
        <f>YEAR(electric_vehicle_sales_by_state[[#This Row],[date]])</f>
        <v>2021</v>
      </c>
      <c r="M1579" s="34">
        <f t="shared" si="49"/>
        <v>1500000</v>
      </c>
    </row>
    <row r="1580" spans="1:13" x14ac:dyDescent="0.3">
      <c r="A1580" s="1">
        <v>44440</v>
      </c>
      <c r="B1580" t="s">
        <v>31</v>
      </c>
      <c r="C1580" t="s">
        <v>6</v>
      </c>
      <c r="D1580">
        <v>149</v>
      </c>
      <c r="E1580">
        <v>24528</v>
      </c>
      <c r="F1580" s="29">
        <f t="shared" si="48"/>
        <v>223500000</v>
      </c>
      <c r="G1580">
        <f>YEAR(electric_vehicle_sales_by_state[[#This Row],[date]])</f>
        <v>2021</v>
      </c>
      <c r="M1580" s="34">
        <f t="shared" si="49"/>
        <v>1500000</v>
      </c>
    </row>
    <row r="1581" spans="1:13" x14ac:dyDescent="0.3">
      <c r="A1581" s="1">
        <v>44440</v>
      </c>
      <c r="B1581" t="s">
        <v>35</v>
      </c>
      <c r="C1581" t="s">
        <v>6</v>
      </c>
      <c r="D1581">
        <v>3539</v>
      </c>
      <c r="E1581">
        <v>80292</v>
      </c>
      <c r="F1581" s="29">
        <f t="shared" si="48"/>
        <v>5308500000</v>
      </c>
      <c r="G1581">
        <f>YEAR(electric_vehicle_sales_by_state[[#This Row],[date]])</f>
        <v>2021</v>
      </c>
      <c r="M1581" s="34">
        <f t="shared" si="49"/>
        <v>1500000</v>
      </c>
    </row>
    <row r="1582" spans="1:13" x14ac:dyDescent="0.3">
      <c r="A1582" s="1">
        <v>44440</v>
      </c>
      <c r="B1582" t="s">
        <v>36</v>
      </c>
      <c r="C1582" t="s">
        <v>6</v>
      </c>
      <c r="D1582">
        <v>789</v>
      </c>
      <c r="E1582">
        <v>48245</v>
      </c>
      <c r="F1582" s="29">
        <f t="shared" si="48"/>
        <v>1183500000</v>
      </c>
      <c r="G1582">
        <f>YEAR(electric_vehicle_sales_by_state[[#This Row],[date]])</f>
        <v>2021</v>
      </c>
      <c r="M1582" s="34">
        <f t="shared" si="49"/>
        <v>1500000</v>
      </c>
    </row>
    <row r="1583" spans="1:13" x14ac:dyDescent="0.3">
      <c r="A1583" s="1">
        <v>44440</v>
      </c>
      <c r="B1583" t="s">
        <v>24</v>
      </c>
      <c r="C1583" t="s">
        <v>6</v>
      </c>
      <c r="D1583">
        <v>590</v>
      </c>
      <c r="E1583">
        <v>65166</v>
      </c>
      <c r="F1583" s="29">
        <f t="shared" si="48"/>
        <v>885000000</v>
      </c>
      <c r="G1583">
        <f>YEAR(electric_vehicle_sales_by_state[[#This Row],[date]])</f>
        <v>2021</v>
      </c>
      <c r="M1583" s="34">
        <f t="shared" si="49"/>
        <v>1500000</v>
      </c>
    </row>
    <row r="1584" spans="1:13" x14ac:dyDescent="0.3">
      <c r="A1584" s="1">
        <v>44440</v>
      </c>
      <c r="B1584" t="s">
        <v>37</v>
      </c>
      <c r="C1584" t="s">
        <v>6</v>
      </c>
      <c r="D1584">
        <v>2166</v>
      </c>
      <c r="E1584">
        <v>92351</v>
      </c>
      <c r="F1584" s="29">
        <f t="shared" si="48"/>
        <v>3249000000</v>
      </c>
      <c r="G1584">
        <f>YEAR(electric_vehicle_sales_by_state[[#This Row],[date]])</f>
        <v>2021</v>
      </c>
      <c r="M1584" s="34">
        <f t="shared" si="49"/>
        <v>1500000</v>
      </c>
    </row>
    <row r="1585" spans="1:13" x14ac:dyDescent="0.3">
      <c r="A1585" s="1">
        <v>44440</v>
      </c>
      <c r="B1585" t="s">
        <v>25</v>
      </c>
      <c r="C1585" t="s">
        <v>6</v>
      </c>
      <c r="D1585">
        <v>490</v>
      </c>
      <c r="E1585">
        <v>28355</v>
      </c>
      <c r="F1585" s="29">
        <f t="shared" si="48"/>
        <v>735000000</v>
      </c>
      <c r="G1585">
        <f>YEAR(electric_vehicle_sales_by_state[[#This Row],[date]])</f>
        <v>2021</v>
      </c>
      <c r="M1585" s="34">
        <f t="shared" si="49"/>
        <v>1500000</v>
      </c>
    </row>
    <row r="1586" spans="1:13" x14ac:dyDescent="0.3">
      <c r="A1586" s="1">
        <v>44440</v>
      </c>
      <c r="B1586" t="s">
        <v>19</v>
      </c>
      <c r="C1586" t="s">
        <v>6</v>
      </c>
      <c r="D1586">
        <v>48</v>
      </c>
      <c r="E1586">
        <v>3211</v>
      </c>
      <c r="F1586" s="29">
        <f t="shared" si="48"/>
        <v>72000000</v>
      </c>
      <c r="G1586">
        <f>YEAR(electric_vehicle_sales_by_state[[#This Row],[date]])</f>
        <v>2021</v>
      </c>
      <c r="M1586" s="34">
        <f t="shared" si="49"/>
        <v>1500000</v>
      </c>
    </row>
    <row r="1587" spans="1:13" x14ac:dyDescent="0.3">
      <c r="A1587" s="1">
        <v>44440</v>
      </c>
      <c r="B1587" t="s">
        <v>26</v>
      </c>
      <c r="C1587" t="s">
        <v>6</v>
      </c>
      <c r="D1587">
        <v>487</v>
      </c>
      <c r="E1587">
        <v>24819</v>
      </c>
      <c r="F1587" s="29">
        <f t="shared" si="48"/>
        <v>730500000</v>
      </c>
      <c r="G1587">
        <f>YEAR(electric_vehicle_sales_by_state[[#This Row],[date]])</f>
        <v>2021</v>
      </c>
      <c r="M1587" s="34">
        <f t="shared" si="49"/>
        <v>1500000</v>
      </c>
    </row>
    <row r="1588" spans="1:13" x14ac:dyDescent="0.3">
      <c r="A1588" s="1">
        <v>44440</v>
      </c>
      <c r="B1588" t="s">
        <v>38</v>
      </c>
      <c r="C1588" t="s">
        <v>6</v>
      </c>
      <c r="D1588">
        <v>1625</v>
      </c>
      <c r="E1588">
        <v>48502</v>
      </c>
      <c r="F1588" s="29">
        <f t="shared" si="48"/>
        <v>2437500000</v>
      </c>
      <c r="G1588">
        <f>YEAR(electric_vehicle_sales_by_state[[#This Row],[date]])</f>
        <v>2021</v>
      </c>
      <c r="M1588" s="34">
        <f t="shared" si="49"/>
        <v>1500000</v>
      </c>
    </row>
    <row r="1589" spans="1:13" x14ac:dyDescent="0.3">
      <c r="A1589" s="1">
        <v>44440</v>
      </c>
      <c r="B1589" t="s">
        <v>39</v>
      </c>
      <c r="C1589" t="s">
        <v>6</v>
      </c>
      <c r="D1589">
        <v>2880</v>
      </c>
      <c r="E1589">
        <v>108477</v>
      </c>
      <c r="F1589" s="29">
        <f t="shared" si="48"/>
        <v>4320000000</v>
      </c>
      <c r="G1589">
        <f>YEAR(electric_vehicle_sales_by_state[[#This Row],[date]])</f>
        <v>2021</v>
      </c>
      <c r="M1589" s="34">
        <f t="shared" si="49"/>
        <v>1500000</v>
      </c>
    </row>
    <row r="1590" spans="1:13" x14ac:dyDescent="0.3">
      <c r="A1590" s="1">
        <v>44440</v>
      </c>
      <c r="B1590" t="s">
        <v>40</v>
      </c>
      <c r="C1590" t="s">
        <v>6</v>
      </c>
      <c r="D1590">
        <v>730</v>
      </c>
      <c r="E1590">
        <v>132962</v>
      </c>
      <c r="F1590" s="29">
        <f t="shared" si="48"/>
        <v>1095000000</v>
      </c>
      <c r="G1590">
        <f>YEAR(electric_vehicle_sales_by_state[[#This Row],[date]])</f>
        <v>2021</v>
      </c>
      <c r="M1590" s="34">
        <f t="shared" si="49"/>
        <v>1500000</v>
      </c>
    </row>
    <row r="1591" spans="1:13" x14ac:dyDescent="0.3">
      <c r="A1591" s="1">
        <v>44440</v>
      </c>
      <c r="B1591" t="s">
        <v>27</v>
      </c>
      <c r="C1591" t="s">
        <v>6</v>
      </c>
      <c r="D1591">
        <v>169</v>
      </c>
      <c r="E1591">
        <v>9926</v>
      </c>
      <c r="F1591" s="29">
        <f t="shared" si="48"/>
        <v>253500000</v>
      </c>
      <c r="G1591">
        <f>YEAR(electric_vehicle_sales_by_state[[#This Row],[date]])</f>
        <v>2021</v>
      </c>
      <c r="M1591" s="34">
        <f t="shared" si="49"/>
        <v>1500000</v>
      </c>
    </row>
    <row r="1592" spans="1:13" x14ac:dyDescent="0.3">
      <c r="A1592" s="1">
        <v>44440</v>
      </c>
      <c r="B1592" t="s">
        <v>41</v>
      </c>
      <c r="C1592" t="s">
        <v>6</v>
      </c>
      <c r="D1592">
        <v>84</v>
      </c>
      <c r="E1592">
        <v>65430</v>
      </c>
      <c r="F1592" s="29">
        <f t="shared" si="48"/>
        <v>126000000</v>
      </c>
      <c r="G1592">
        <f>YEAR(electric_vehicle_sales_by_state[[#This Row],[date]])</f>
        <v>2021</v>
      </c>
      <c r="M1592" s="34">
        <f t="shared" si="49"/>
        <v>1500000</v>
      </c>
    </row>
    <row r="1593" spans="1:13" x14ac:dyDescent="0.3">
      <c r="A1593" s="1">
        <v>44470</v>
      </c>
      <c r="B1593" t="s">
        <v>32</v>
      </c>
      <c r="C1593" t="s">
        <v>6</v>
      </c>
      <c r="D1593">
        <v>993</v>
      </c>
      <c r="E1593">
        <v>88110</v>
      </c>
      <c r="F1593" s="29">
        <f t="shared" si="48"/>
        <v>1489500000</v>
      </c>
      <c r="G1593">
        <f>YEAR(electric_vehicle_sales_by_state[[#This Row],[date]])</f>
        <v>2021</v>
      </c>
      <c r="M1593" s="34">
        <f t="shared" si="49"/>
        <v>1500000</v>
      </c>
    </row>
    <row r="1594" spans="1:13" x14ac:dyDescent="0.3">
      <c r="A1594" s="1">
        <v>44470</v>
      </c>
      <c r="B1594" t="s">
        <v>10</v>
      </c>
      <c r="C1594" t="s">
        <v>6</v>
      </c>
      <c r="D1594">
        <v>28</v>
      </c>
      <c r="E1594">
        <v>32155</v>
      </c>
      <c r="F1594" s="29">
        <f t="shared" si="48"/>
        <v>42000000</v>
      </c>
      <c r="G1594">
        <f>YEAR(electric_vehicle_sales_by_state[[#This Row],[date]])</f>
        <v>2021</v>
      </c>
      <c r="M1594" s="34">
        <f t="shared" si="49"/>
        <v>1500000</v>
      </c>
    </row>
    <row r="1595" spans="1:13" x14ac:dyDescent="0.3">
      <c r="A1595" s="1">
        <v>44470</v>
      </c>
      <c r="B1595" t="s">
        <v>21</v>
      </c>
      <c r="C1595" t="s">
        <v>6</v>
      </c>
      <c r="D1595">
        <v>470</v>
      </c>
      <c r="E1595">
        <v>50679</v>
      </c>
      <c r="F1595" s="29">
        <f t="shared" si="48"/>
        <v>705000000</v>
      </c>
      <c r="G1595">
        <f>YEAR(electric_vehicle_sales_by_state[[#This Row],[date]])</f>
        <v>2021</v>
      </c>
      <c r="M1595" s="34">
        <f t="shared" si="49"/>
        <v>1500000</v>
      </c>
    </row>
    <row r="1596" spans="1:13" x14ac:dyDescent="0.3">
      <c r="A1596" s="1">
        <v>44470</v>
      </c>
      <c r="B1596" t="s">
        <v>22</v>
      </c>
      <c r="C1596" t="s">
        <v>6</v>
      </c>
      <c r="D1596">
        <v>18</v>
      </c>
      <c r="E1596">
        <v>1792</v>
      </c>
      <c r="F1596" s="29">
        <f t="shared" si="48"/>
        <v>27000000</v>
      </c>
      <c r="G1596">
        <f>YEAR(electric_vehicle_sales_by_state[[#This Row],[date]])</f>
        <v>2021</v>
      </c>
      <c r="M1596" s="34">
        <f t="shared" si="49"/>
        <v>1500000</v>
      </c>
    </row>
    <row r="1597" spans="1:13" x14ac:dyDescent="0.3">
      <c r="A1597" s="1">
        <v>44470</v>
      </c>
      <c r="B1597" t="s">
        <v>11</v>
      </c>
      <c r="C1597" t="s">
        <v>6</v>
      </c>
      <c r="D1597">
        <v>301</v>
      </c>
      <c r="E1597">
        <v>33464</v>
      </c>
      <c r="F1597" s="29">
        <f t="shared" si="48"/>
        <v>451500000</v>
      </c>
      <c r="G1597">
        <f>YEAR(electric_vehicle_sales_by_state[[#This Row],[date]])</f>
        <v>2021</v>
      </c>
      <c r="M1597" s="34">
        <f t="shared" si="49"/>
        <v>1500000</v>
      </c>
    </row>
    <row r="1598" spans="1:13" x14ac:dyDescent="0.3">
      <c r="A1598" s="1">
        <v>44470</v>
      </c>
      <c r="B1598" t="s">
        <v>23</v>
      </c>
      <c r="C1598" t="s">
        <v>6</v>
      </c>
      <c r="D1598">
        <v>995</v>
      </c>
      <c r="E1598">
        <v>26087</v>
      </c>
      <c r="F1598" s="29">
        <f t="shared" si="48"/>
        <v>1492500000</v>
      </c>
      <c r="G1598">
        <f>YEAR(electric_vehicle_sales_by_state[[#This Row],[date]])</f>
        <v>2021</v>
      </c>
      <c r="M1598" s="34">
        <f t="shared" si="49"/>
        <v>1500000</v>
      </c>
    </row>
    <row r="1599" spans="1:13" x14ac:dyDescent="0.3">
      <c r="A1599" s="1">
        <v>44470</v>
      </c>
      <c r="B1599" t="s">
        <v>33</v>
      </c>
      <c r="C1599" t="s">
        <v>6</v>
      </c>
      <c r="D1599">
        <v>163</v>
      </c>
      <c r="E1599">
        <v>3914</v>
      </c>
      <c r="F1599" s="29">
        <f t="shared" si="48"/>
        <v>244500000</v>
      </c>
      <c r="G1599">
        <f>YEAR(electric_vehicle_sales_by_state[[#This Row],[date]])</f>
        <v>2021</v>
      </c>
      <c r="M1599" s="34">
        <f t="shared" si="49"/>
        <v>1500000</v>
      </c>
    </row>
    <row r="1600" spans="1:13" x14ac:dyDescent="0.3">
      <c r="A1600" s="1">
        <v>44470</v>
      </c>
      <c r="B1600" t="s">
        <v>34</v>
      </c>
      <c r="C1600" t="s">
        <v>6</v>
      </c>
      <c r="D1600">
        <v>1460</v>
      </c>
      <c r="E1600">
        <v>84700</v>
      </c>
      <c r="F1600" s="29">
        <f t="shared" si="48"/>
        <v>2190000000</v>
      </c>
      <c r="G1600">
        <f>YEAR(electric_vehicle_sales_by_state[[#This Row],[date]])</f>
        <v>2021</v>
      </c>
      <c r="M1600" s="34">
        <f t="shared" si="49"/>
        <v>1500000</v>
      </c>
    </row>
    <row r="1601" spans="1:13" x14ac:dyDescent="0.3">
      <c r="A1601" s="1">
        <v>44470</v>
      </c>
      <c r="B1601" t="s">
        <v>30</v>
      </c>
      <c r="C1601" t="s">
        <v>6</v>
      </c>
      <c r="D1601">
        <v>505</v>
      </c>
      <c r="E1601">
        <v>26891</v>
      </c>
      <c r="F1601" s="29">
        <f t="shared" si="48"/>
        <v>757500000</v>
      </c>
      <c r="G1601">
        <f>YEAR(electric_vehicle_sales_by_state[[#This Row],[date]])</f>
        <v>2021</v>
      </c>
      <c r="M1601" s="34">
        <f t="shared" si="49"/>
        <v>1500000</v>
      </c>
    </row>
    <row r="1602" spans="1:13" x14ac:dyDescent="0.3">
      <c r="A1602" s="1">
        <v>44470</v>
      </c>
      <c r="B1602" t="s">
        <v>28</v>
      </c>
      <c r="C1602" t="s">
        <v>6</v>
      </c>
      <c r="D1602">
        <v>29</v>
      </c>
      <c r="E1602">
        <v>4651</v>
      </c>
      <c r="F1602" s="29">
        <f t="shared" ref="F1602:F1665" si="50">D1602*M1602</f>
        <v>43500000</v>
      </c>
      <c r="G1602">
        <f>YEAR(electric_vehicle_sales_by_state[[#This Row],[date]])</f>
        <v>2021</v>
      </c>
      <c r="M1602" s="34">
        <f t="shared" si="49"/>
        <v>1500000</v>
      </c>
    </row>
    <row r="1603" spans="1:13" x14ac:dyDescent="0.3">
      <c r="A1603" s="1">
        <v>44470</v>
      </c>
      <c r="B1603" t="s">
        <v>13</v>
      </c>
      <c r="C1603" t="s">
        <v>6</v>
      </c>
      <c r="D1603">
        <v>199</v>
      </c>
      <c r="E1603">
        <v>8601</v>
      </c>
      <c r="F1603" s="29">
        <f t="shared" si="50"/>
        <v>298500000</v>
      </c>
      <c r="G1603">
        <f>YEAR(electric_vehicle_sales_by_state[[#This Row],[date]])</f>
        <v>2021</v>
      </c>
      <c r="M1603" s="34">
        <f t="shared" ref="M1603:M1666" si="51">IF(C1603 = "4-Wheelers",85000,1500000)</f>
        <v>1500000</v>
      </c>
    </row>
    <row r="1604" spans="1:13" x14ac:dyDescent="0.3">
      <c r="A1604" s="1">
        <v>44470</v>
      </c>
      <c r="B1604" t="s">
        <v>31</v>
      </c>
      <c r="C1604" t="s">
        <v>6</v>
      </c>
      <c r="D1604">
        <v>253</v>
      </c>
      <c r="E1604">
        <v>28877</v>
      </c>
      <c r="F1604" s="29">
        <f t="shared" si="50"/>
        <v>379500000</v>
      </c>
      <c r="G1604">
        <f>YEAR(electric_vehicle_sales_by_state[[#This Row],[date]])</f>
        <v>2021</v>
      </c>
      <c r="M1604" s="34">
        <f t="shared" si="51"/>
        <v>1500000</v>
      </c>
    </row>
    <row r="1605" spans="1:13" x14ac:dyDescent="0.3">
      <c r="A1605" s="1">
        <v>44470</v>
      </c>
      <c r="B1605" t="s">
        <v>35</v>
      </c>
      <c r="C1605" t="s">
        <v>6</v>
      </c>
      <c r="D1605">
        <v>3709</v>
      </c>
      <c r="E1605">
        <v>76401</v>
      </c>
      <c r="F1605" s="29">
        <f t="shared" si="50"/>
        <v>5563500000</v>
      </c>
      <c r="G1605">
        <f>YEAR(electric_vehicle_sales_by_state[[#This Row],[date]])</f>
        <v>2021</v>
      </c>
      <c r="M1605" s="34">
        <f t="shared" si="51"/>
        <v>1500000</v>
      </c>
    </row>
    <row r="1606" spans="1:13" x14ac:dyDescent="0.3">
      <c r="A1606" s="1">
        <v>44470</v>
      </c>
      <c r="B1606" t="s">
        <v>36</v>
      </c>
      <c r="C1606" t="s">
        <v>6</v>
      </c>
      <c r="D1606">
        <v>833</v>
      </c>
      <c r="E1606">
        <v>42377</v>
      </c>
      <c r="F1606" s="29">
        <f t="shared" si="50"/>
        <v>1249500000</v>
      </c>
      <c r="G1606">
        <f>YEAR(electric_vehicle_sales_by_state[[#This Row],[date]])</f>
        <v>2021</v>
      </c>
      <c r="M1606" s="34">
        <f t="shared" si="51"/>
        <v>1500000</v>
      </c>
    </row>
    <row r="1607" spans="1:13" x14ac:dyDescent="0.3">
      <c r="A1607" s="1">
        <v>44470</v>
      </c>
      <c r="B1607" t="s">
        <v>14</v>
      </c>
      <c r="C1607" t="s">
        <v>6</v>
      </c>
      <c r="D1607">
        <v>6</v>
      </c>
      <c r="E1607">
        <v>18</v>
      </c>
      <c r="F1607" s="29">
        <f t="shared" si="50"/>
        <v>9000000</v>
      </c>
      <c r="G1607">
        <f>YEAR(electric_vehicle_sales_by_state[[#This Row],[date]])</f>
        <v>2021</v>
      </c>
      <c r="M1607" s="34">
        <f t="shared" si="51"/>
        <v>1500000</v>
      </c>
    </row>
    <row r="1608" spans="1:13" x14ac:dyDescent="0.3">
      <c r="A1608" s="1">
        <v>44470</v>
      </c>
      <c r="B1608" t="s">
        <v>24</v>
      </c>
      <c r="C1608" t="s">
        <v>6</v>
      </c>
      <c r="D1608">
        <v>545</v>
      </c>
      <c r="E1608">
        <v>52075</v>
      </c>
      <c r="F1608" s="29">
        <f t="shared" si="50"/>
        <v>817500000</v>
      </c>
      <c r="G1608">
        <f>YEAR(electric_vehicle_sales_by_state[[#This Row],[date]])</f>
        <v>2021</v>
      </c>
      <c r="M1608" s="34">
        <f t="shared" si="51"/>
        <v>1500000</v>
      </c>
    </row>
    <row r="1609" spans="1:13" x14ac:dyDescent="0.3">
      <c r="A1609" s="1">
        <v>44470</v>
      </c>
      <c r="B1609" t="s">
        <v>37</v>
      </c>
      <c r="C1609" t="s">
        <v>6</v>
      </c>
      <c r="D1609">
        <v>3554</v>
      </c>
      <c r="E1609">
        <v>131332</v>
      </c>
      <c r="F1609" s="29">
        <f t="shared" si="50"/>
        <v>5331000000</v>
      </c>
      <c r="G1609">
        <f>YEAR(electric_vehicle_sales_by_state[[#This Row],[date]])</f>
        <v>2021</v>
      </c>
      <c r="M1609" s="34">
        <f t="shared" si="51"/>
        <v>1500000</v>
      </c>
    </row>
    <row r="1610" spans="1:13" x14ac:dyDescent="0.3">
      <c r="A1610" s="1">
        <v>44470</v>
      </c>
      <c r="B1610" t="s">
        <v>15</v>
      </c>
      <c r="C1610" t="s">
        <v>6</v>
      </c>
      <c r="D1610">
        <v>6</v>
      </c>
      <c r="E1610">
        <v>2098</v>
      </c>
      <c r="F1610" s="29">
        <f t="shared" si="50"/>
        <v>9000000</v>
      </c>
      <c r="G1610">
        <f>YEAR(electric_vehicle_sales_by_state[[#This Row],[date]])</f>
        <v>2021</v>
      </c>
      <c r="M1610" s="34">
        <f t="shared" si="51"/>
        <v>1500000</v>
      </c>
    </row>
    <row r="1611" spans="1:13" x14ac:dyDescent="0.3">
      <c r="A1611" s="1">
        <v>44470</v>
      </c>
      <c r="B1611" t="s">
        <v>25</v>
      </c>
      <c r="C1611" t="s">
        <v>6</v>
      </c>
      <c r="D1611">
        <v>948</v>
      </c>
      <c r="E1611">
        <v>52708</v>
      </c>
      <c r="F1611" s="29">
        <f t="shared" si="50"/>
        <v>1422000000</v>
      </c>
      <c r="G1611">
        <f>YEAR(electric_vehicle_sales_by_state[[#This Row],[date]])</f>
        <v>2021</v>
      </c>
      <c r="M1611" s="34">
        <f t="shared" si="51"/>
        <v>1500000</v>
      </c>
    </row>
    <row r="1612" spans="1:13" x14ac:dyDescent="0.3">
      <c r="A1612" s="1">
        <v>44470</v>
      </c>
      <c r="B1612" t="s">
        <v>19</v>
      </c>
      <c r="C1612" t="s">
        <v>6</v>
      </c>
      <c r="D1612">
        <v>31</v>
      </c>
      <c r="E1612">
        <v>2839</v>
      </c>
      <c r="F1612" s="29">
        <f t="shared" si="50"/>
        <v>46500000</v>
      </c>
      <c r="G1612">
        <f>YEAR(electric_vehicle_sales_by_state[[#This Row],[date]])</f>
        <v>2021</v>
      </c>
      <c r="M1612" s="34">
        <f t="shared" si="51"/>
        <v>1500000</v>
      </c>
    </row>
    <row r="1613" spans="1:13" x14ac:dyDescent="0.3">
      <c r="A1613" s="1">
        <v>44470</v>
      </c>
      <c r="B1613" t="s">
        <v>26</v>
      </c>
      <c r="C1613" t="s">
        <v>6</v>
      </c>
      <c r="D1613">
        <v>416</v>
      </c>
      <c r="E1613">
        <v>29940</v>
      </c>
      <c r="F1613" s="29">
        <f t="shared" si="50"/>
        <v>624000000</v>
      </c>
      <c r="G1613">
        <f>YEAR(electric_vehicle_sales_by_state[[#This Row],[date]])</f>
        <v>2021</v>
      </c>
      <c r="M1613" s="34">
        <f t="shared" si="51"/>
        <v>1500000</v>
      </c>
    </row>
    <row r="1614" spans="1:13" x14ac:dyDescent="0.3">
      <c r="A1614" s="1">
        <v>44470</v>
      </c>
      <c r="B1614" t="s">
        <v>38</v>
      </c>
      <c r="C1614" t="s">
        <v>6</v>
      </c>
      <c r="D1614">
        <v>1602</v>
      </c>
      <c r="E1614">
        <v>65626</v>
      </c>
      <c r="F1614" s="29">
        <f t="shared" si="50"/>
        <v>2403000000</v>
      </c>
      <c r="G1614">
        <f>YEAR(electric_vehicle_sales_by_state[[#This Row],[date]])</f>
        <v>2021</v>
      </c>
      <c r="M1614" s="34">
        <f t="shared" si="51"/>
        <v>1500000</v>
      </c>
    </row>
    <row r="1615" spans="1:13" x14ac:dyDescent="0.3">
      <c r="A1615" s="1">
        <v>44470</v>
      </c>
      <c r="B1615" t="s">
        <v>39</v>
      </c>
      <c r="C1615" t="s">
        <v>6</v>
      </c>
      <c r="D1615">
        <v>2530</v>
      </c>
      <c r="E1615">
        <v>85674</v>
      </c>
      <c r="F1615" s="29">
        <f t="shared" si="50"/>
        <v>3795000000</v>
      </c>
      <c r="G1615">
        <f>YEAR(electric_vehicle_sales_by_state[[#This Row],[date]])</f>
        <v>2021</v>
      </c>
      <c r="M1615" s="34">
        <f t="shared" si="51"/>
        <v>1500000</v>
      </c>
    </row>
    <row r="1616" spans="1:13" x14ac:dyDescent="0.3">
      <c r="A1616" s="1">
        <v>44470</v>
      </c>
      <c r="B1616" t="s">
        <v>40</v>
      </c>
      <c r="C1616" t="s">
        <v>6</v>
      </c>
      <c r="D1616">
        <v>1022</v>
      </c>
      <c r="E1616">
        <v>129924</v>
      </c>
      <c r="F1616" s="29">
        <f t="shared" si="50"/>
        <v>1533000000</v>
      </c>
      <c r="G1616">
        <f>YEAR(electric_vehicle_sales_by_state[[#This Row],[date]])</f>
        <v>2021</v>
      </c>
      <c r="M1616" s="34">
        <f t="shared" si="51"/>
        <v>1500000</v>
      </c>
    </row>
    <row r="1617" spans="1:13" x14ac:dyDescent="0.3">
      <c r="A1617" s="1">
        <v>44470</v>
      </c>
      <c r="B1617" t="s">
        <v>27</v>
      </c>
      <c r="C1617" t="s">
        <v>6</v>
      </c>
      <c r="D1617">
        <v>129</v>
      </c>
      <c r="E1617">
        <v>12826</v>
      </c>
      <c r="F1617" s="29">
        <f t="shared" si="50"/>
        <v>193500000</v>
      </c>
      <c r="G1617">
        <f>YEAR(electric_vehicle_sales_by_state[[#This Row],[date]])</f>
        <v>2021</v>
      </c>
      <c r="M1617" s="34">
        <f t="shared" si="51"/>
        <v>1500000</v>
      </c>
    </row>
    <row r="1618" spans="1:13" x14ac:dyDescent="0.3">
      <c r="A1618" s="1">
        <v>44470</v>
      </c>
      <c r="B1618" t="s">
        <v>41</v>
      </c>
      <c r="C1618" t="s">
        <v>6</v>
      </c>
      <c r="D1618">
        <v>67</v>
      </c>
      <c r="E1618">
        <v>53475</v>
      </c>
      <c r="F1618" s="29">
        <f t="shared" si="50"/>
        <v>100500000</v>
      </c>
      <c r="G1618">
        <f>YEAR(electric_vehicle_sales_by_state[[#This Row],[date]])</f>
        <v>2021</v>
      </c>
      <c r="M1618" s="34">
        <f t="shared" si="51"/>
        <v>1500000</v>
      </c>
    </row>
    <row r="1619" spans="1:13" x14ac:dyDescent="0.3">
      <c r="A1619" s="1">
        <v>44501</v>
      </c>
      <c r="B1619" t="s">
        <v>32</v>
      </c>
      <c r="C1619" t="s">
        <v>6</v>
      </c>
      <c r="D1619">
        <v>1114</v>
      </c>
      <c r="E1619">
        <v>64835</v>
      </c>
      <c r="F1619" s="29">
        <f t="shared" si="50"/>
        <v>1671000000</v>
      </c>
      <c r="G1619">
        <f>YEAR(electric_vehicle_sales_by_state[[#This Row],[date]])</f>
        <v>2021</v>
      </c>
      <c r="M1619" s="34">
        <f t="shared" si="51"/>
        <v>1500000</v>
      </c>
    </row>
    <row r="1620" spans="1:13" x14ac:dyDescent="0.3">
      <c r="A1620" s="1">
        <v>44501</v>
      </c>
      <c r="B1620" t="s">
        <v>10</v>
      </c>
      <c r="C1620" t="s">
        <v>6</v>
      </c>
      <c r="D1620">
        <v>120</v>
      </c>
      <c r="E1620">
        <v>29586</v>
      </c>
      <c r="F1620" s="29">
        <f t="shared" si="50"/>
        <v>180000000</v>
      </c>
      <c r="G1620">
        <f>YEAR(electric_vehicle_sales_by_state[[#This Row],[date]])</f>
        <v>2021</v>
      </c>
      <c r="M1620" s="34">
        <f t="shared" si="51"/>
        <v>1500000</v>
      </c>
    </row>
    <row r="1621" spans="1:13" x14ac:dyDescent="0.3">
      <c r="A1621" s="1">
        <v>44501</v>
      </c>
      <c r="B1621" t="s">
        <v>21</v>
      </c>
      <c r="C1621" t="s">
        <v>6</v>
      </c>
      <c r="D1621">
        <v>604</v>
      </c>
      <c r="E1621">
        <v>107209</v>
      </c>
      <c r="F1621" s="29">
        <f t="shared" si="50"/>
        <v>906000000</v>
      </c>
      <c r="G1621">
        <f>YEAR(electric_vehicle_sales_by_state[[#This Row],[date]])</f>
        <v>2021</v>
      </c>
      <c r="M1621" s="34">
        <f t="shared" si="51"/>
        <v>1500000</v>
      </c>
    </row>
    <row r="1622" spans="1:13" x14ac:dyDescent="0.3">
      <c r="A1622" s="1">
        <v>44501</v>
      </c>
      <c r="B1622" t="s">
        <v>22</v>
      </c>
      <c r="C1622" t="s">
        <v>6</v>
      </c>
      <c r="D1622">
        <v>79</v>
      </c>
      <c r="E1622">
        <v>2083</v>
      </c>
      <c r="F1622" s="29">
        <f t="shared" si="50"/>
        <v>118500000</v>
      </c>
      <c r="G1622">
        <f>YEAR(electric_vehicle_sales_by_state[[#This Row],[date]])</f>
        <v>2021</v>
      </c>
      <c r="M1622" s="34">
        <f t="shared" si="51"/>
        <v>1500000</v>
      </c>
    </row>
    <row r="1623" spans="1:13" x14ac:dyDescent="0.3">
      <c r="A1623" s="1">
        <v>44501</v>
      </c>
      <c r="B1623" t="s">
        <v>11</v>
      </c>
      <c r="C1623" t="s">
        <v>6</v>
      </c>
      <c r="D1623">
        <v>509</v>
      </c>
      <c r="E1623">
        <v>63099</v>
      </c>
      <c r="F1623" s="29">
        <f t="shared" si="50"/>
        <v>763500000</v>
      </c>
      <c r="G1623">
        <f>YEAR(electric_vehicle_sales_by_state[[#This Row],[date]])</f>
        <v>2021</v>
      </c>
      <c r="M1623" s="34">
        <f t="shared" si="51"/>
        <v>1500000</v>
      </c>
    </row>
    <row r="1624" spans="1:13" x14ac:dyDescent="0.3">
      <c r="A1624" s="1">
        <v>44501</v>
      </c>
      <c r="B1624" t="s">
        <v>23</v>
      </c>
      <c r="C1624" t="s">
        <v>6</v>
      </c>
      <c r="D1624">
        <v>1269</v>
      </c>
      <c r="E1624">
        <v>37710</v>
      </c>
      <c r="F1624" s="29">
        <f t="shared" si="50"/>
        <v>1903500000</v>
      </c>
      <c r="G1624">
        <f>YEAR(electric_vehicle_sales_by_state[[#This Row],[date]])</f>
        <v>2021</v>
      </c>
      <c r="M1624" s="34">
        <f t="shared" si="51"/>
        <v>1500000</v>
      </c>
    </row>
    <row r="1625" spans="1:13" x14ac:dyDescent="0.3">
      <c r="A1625" s="1">
        <v>44501</v>
      </c>
      <c r="B1625" t="s">
        <v>33</v>
      </c>
      <c r="C1625" t="s">
        <v>6</v>
      </c>
      <c r="D1625">
        <v>178</v>
      </c>
      <c r="E1625">
        <v>4104</v>
      </c>
      <c r="F1625" s="29">
        <f t="shared" si="50"/>
        <v>267000000</v>
      </c>
      <c r="G1625">
        <f>YEAR(electric_vehicle_sales_by_state[[#This Row],[date]])</f>
        <v>2021</v>
      </c>
      <c r="M1625" s="34">
        <f t="shared" si="51"/>
        <v>1500000</v>
      </c>
    </row>
    <row r="1626" spans="1:13" x14ac:dyDescent="0.3">
      <c r="A1626" s="1">
        <v>44501</v>
      </c>
      <c r="B1626" t="s">
        <v>34</v>
      </c>
      <c r="C1626" t="s">
        <v>6</v>
      </c>
      <c r="D1626">
        <v>1569</v>
      </c>
      <c r="E1626">
        <v>110759</v>
      </c>
      <c r="F1626" s="29">
        <f t="shared" si="50"/>
        <v>2353500000</v>
      </c>
      <c r="G1626">
        <f>YEAR(electric_vehicle_sales_by_state[[#This Row],[date]])</f>
        <v>2021</v>
      </c>
      <c r="M1626" s="34">
        <f t="shared" si="51"/>
        <v>1500000</v>
      </c>
    </row>
    <row r="1627" spans="1:13" x14ac:dyDescent="0.3">
      <c r="A1627" s="1">
        <v>44501</v>
      </c>
      <c r="B1627" t="s">
        <v>30</v>
      </c>
      <c r="C1627" t="s">
        <v>6</v>
      </c>
      <c r="D1627">
        <v>871</v>
      </c>
      <c r="E1627">
        <v>43957</v>
      </c>
      <c r="F1627" s="29">
        <f t="shared" si="50"/>
        <v>1306500000</v>
      </c>
      <c r="G1627">
        <f>YEAR(electric_vehicle_sales_by_state[[#This Row],[date]])</f>
        <v>2021</v>
      </c>
      <c r="M1627" s="34">
        <f t="shared" si="51"/>
        <v>1500000</v>
      </c>
    </row>
    <row r="1628" spans="1:13" x14ac:dyDescent="0.3">
      <c r="A1628" s="1">
        <v>44501</v>
      </c>
      <c r="B1628" t="s">
        <v>28</v>
      </c>
      <c r="C1628" t="s">
        <v>6</v>
      </c>
      <c r="D1628">
        <v>61</v>
      </c>
      <c r="E1628">
        <v>7398</v>
      </c>
      <c r="F1628" s="29">
        <f t="shared" si="50"/>
        <v>91500000</v>
      </c>
      <c r="G1628">
        <f>YEAR(electric_vehicle_sales_by_state[[#This Row],[date]])</f>
        <v>2021</v>
      </c>
      <c r="M1628" s="34">
        <f t="shared" si="51"/>
        <v>1500000</v>
      </c>
    </row>
    <row r="1629" spans="1:13" x14ac:dyDescent="0.3">
      <c r="A1629" s="1">
        <v>44501</v>
      </c>
      <c r="B1629" t="s">
        <v>13</v>
      </c>
      <c r="C1629" t="s">
        <v>6</v>
      </c>
      <c r="D1629">
        <v>64</v>
      </c>
      <c r="E1629">
        <v>8083</v>
      </c>
      <c r="F1629" s="29">
        <f t="shared" si="50"/>
        <v>96000000</v>
      </c>
      <c r="G1629">
        <f>YEAR(electric_vehicle_sales_by_state[[#This Row],[date]])</f>
        <v>2021</v>
      </c>
      <c r="M1629" s="34">
        <f t="shared" si="51"/>
        <v>1500000</v>
      </c>
    </row>
    <row r="1630" spans="1:13" x14ac:dyDescent="0.3">
      <c r="A1630" s="1">
        <v>44501</v>
      </c>
      <c r="B1630" t="s">
        <v>31</v>
      </c>
      <c r="C1630" t="s">
        <v>6</v>
      </c>
      <c r="D1630">
        <v>370</v>
      </c>
      <c r="E1630">
        <v>51355</v>
      </c>
      <c r="F1630" s="29">
        <f t="shared" si="50"/>
        <v>555000000</v>
      </c>
      <c r="G1630">
        <f>YEAR(electric_vehicle_sales_by_state[[#This Row],[date]])</f>
        <v>2021</v>
      </c>
      <c r="M1630" s="34">
        <f t="shared" si="51"/>
        <v>1500000</v>
      </c>
    </row>
    <row r="1631" spans="1:13" x14ac:dyDescent="0.3">
      <c r="A1631" s="1">
        <v>44501</v>
      </c>
      <c r="B1631" t="s">
        <v>35</v>
      </c>
      <c r="C1631" t="s">
        <v>6</v>
      </c>
      <c r="D1631">
        <v>3430</v>
      </c>
      <c r="E1631">
        <v>74444</v>
      </c>
      <c r="F1631" s="29">
        <f t="shared" si="50"/>
        <v>5145000000</v>
      </c>
      <c r="G1631">
        <f>YEAR(electric_vehicle_sales_by_state[[#This Row],[date]])</f>
        <v>2021</v>
      </c>
      <c r="M1631" s="34">
        <f t="shared" si="51"/>
        <v>1500000</v>
      </c>
    </row>
    <row r="1632" spans="1:13" x14ac:dyDescent="0.3">
      <c r="A1632" s="1">
        <v>44501</v>
      </c>
      <c r="B1632" t="s">
        <v>36</v>
      </c>
      <c r="C1632" t="s">
        <v>6</v>
      </c>
      <c r="D1632">
        <v>948</v>
      </c>
      <c r="E1632">
        <v>43718</v>
      </c>
      <c r="F1632" s="29">
        <f t="shared" si="50"/>
        <v>1422000000</v>
      </c>
      <c r="G1632">
        <f>YEAR(electric_vehicle_sales_by_state[[#This Row],[date]])</f>
        <v>2021</v>
      </c>
      <c r="M1632" s="34">
        <f t="shared" si="51"/>
        <v>1500000</v>
      </c>
    </row>
    <row r="1633" spans="1:13" x14ac:dyDescent="0.3">
      <c r="A1633" s="1">
        <v>44501</v>
      </c>
      <c r="B1633" t="s">
        <v>24</v>
      </c>
      <c r="C1633" t="s">
        <v>6</v>
      </c>
      <c r="D1633">
        <v>940</v>
      </c>
      <c r="E1633">
        <v>99568</v>
      </c>
      <c r="F1633" s="29">
        <f t="shared" si="50"/>
        <v>1410000000</v>
      </c>
      <c r="G1633">
        <f>YEAR(electric_vehicle_sales_by_state[[#This Row],[date]])</f>
        <v>2021</v>
      </c>
      <c r="M1633" s="34">
        <f t="shared" si="51"/>
        <v>1500000</v>
      </c>
    </row>
    <row r="1634" spans="1:13" x14ac:dyDescent="0.3">
      <c r="A1634" s="1">
        <v>44501</v>
      </c>
      <c r="B1634" t="s">
        <v>37</v>
      </c>
      <c r="C1634" t="s">
        <v>6</v>
      </c>
      <c r="D1634">
        <v>3684</v>
      </c>
      <c r="E1634">
        <v>168326</v>
      </c>
      <c r="F1634" s="29">
        <f t="shared" si="50"/>
        <v>5526000000</v>
      </c>
      <c r="G1634">
        <f>YEAR(electric_vehicle_sales_by_state[[#This Row],[date]])</f>
        <v>2021</v>
      </c>
      <c r="M1634" s="34">
        <f t="shared" si="51"/>
        <v>1500000</v>
      </c>
    </row>
    <row r="1635" spans="1:13" x14ac:dyDescent="0.3">
      <c r="A1635" s="1">
        <v>44501</v>
      </c>
      <c r="B1635" t="s">
        <v>15</v>
      </c>
      <c r="C1635" t="s">
        <v>6</v>
      </c>
      <c r="D1635">
        <v>3</v>
      </c>
      <c r="E1635">
        <v>2490</v>
      </c>
      <c r="F1635" s="29">
        <f t="shared" si="50"/>
        <v>4500000</v>
      </c>
      <c r="G1635">
        <f>YEAR(electric_vehicle_sales_by_state[[#This Row],[date]])</f>
        <v>2021</v>
      </c>
      <c r="M1635" s="34">
        <f t="shared" si="51"/>
        <v>1500000</v>
      </c>
    </row>
    <row r="1636" spans="1:13" x14ac:dyDescent="0.3">
      <c r="A1636" s="1">
        <v>44501</v>
      </c>
      <c r="B1636" t="s">
        <v>25</v>
      </c>
      <c r="C1636" t="s">
        <v>6</v>
      </c>
      <c r="D1636">
        <v>843</v>
      </c>
      <c r="E1636">
        <v>41128</v>
      </c>
      <c r="F1636" s="29">
        <f t="shared" si="50"/>
        <v>1264500000</v>
      </c>
      <c r="G1636">
        <f>YEAR(electric_vehicle_sales_by_state[[#This Row],[date]])</f>
        <v>2021</v>
      </c>
      <c r="M1636" s="34">
        <f t="shared" si="51"/>
        <v>1500000</v>
      </c>
    </row>
    <row r="1637" spans="1:13" x14ac:dyDescent="0.3">
      <c r="A1637" s="1">
        <v>44501</v>
      </c>
      <c r="B1637" t="s">
        <v>19</v>
      </c>
      <c r="C1637" t="s">
        <v>6</v>
      </c>
      <c r="D1637">
        <v>47</v>
      </c>
      <c r="E1637">
        <v>2889</v>
      </c>
      <c r="F1637" s="29">
        <f t="shared" si="50"/>
        <v>70500000</v>
      </c>
      <c r="G1637">
        <f>YEAR(electric_vehicle_sales_by_state[[#This Row],[date]])</f>
        <v>2021</v>
      </c>
      <c r="M1637" s="34">
        <f t="shared" si="51"/>
        <v>1500000</v>
      </c>
    </row>
    <row r="1638" spans="1:13" x14ac:dyDescent="0.3">
      <c r="A1638" s="1">
        <v>44501</v>
      </c>
      <c r="B1638" t="s">
        <v>26</v>
      </c>
      <c r="C1638" t="s">
        <v>6</v>
      </c>
      <c r="D1638">
        <v>803</v>
      </c>
      <c r="E1638">
        <v>46549</v>
      </c>
      <c r="F1638" s="29">
        <f t="shared" si="50"/>
        <v>1204500000</v>
      </c>
      <c r="G1638">
        <f>YEAR(electric_vehicle_sales_by_state[[#This Row],[date]])</f>
        <v>2021</v>
      </c>
      <c r="M1638" s="34">
        <f t="shared" si="51"/>
        <v>1500000</v>
      </c>
    </row>
    <row r="1639" spans="1:13" x14ac:dyDescent="0.3">
      <c r="A1639" s="1">
        <v>44501</v>
      </c>
      <c r="B1639" t="s">
        <v>38</v>
      </c>
      <c r="C1639" t="s">
        <v>6</v>
      </c>
      <c r="D1639">
        <v>2265</v>
      </c>
      <c r="E1639">
        <v>141368</v>
      </c>
      <c r="F1639" s="29">
        <f t="shared" si="50"/>
        <v>3397500000</v>
      </c>
      <c r="G1639">
        <f>YEAR(electric_vehicle_sales_by_state[[#This Row],[date]])</f>
        <v>2021</v>
      </c>
      <c r="M1639" s="34">
        <f t="shared" si="51"/>
        <v>1500000</v>
      </c>
    </row>
    <row r="1640" spans="1:13" x14ac:dyDescent="0.3">
      <c r="A1640" s="1">
        <v>44501</v>
      </c>
      <c r="B1640" t="s">
        <v>39</v>
      </c>
      <c r="C1640" t="s">
        <v>6</v>
      </c>
      <c r="D1640">
        <v>2844</v>
      </c>
      <c r="E1640">
        <v>111203</v>
      </c>
      <c r="F1640" s="29">
        <f t="shared" si="50"/>
        <v>4266000000</v>
      </c>
      <c r="G1640">
        <f>YEAR(electric_vehicle_sales_by_state[[#This Row],[date]])</f>
        <v>2021</v>
      </c>
      <c r="M1640" s="34">
        <f t="shared" si="51"/>
        <v>1500000</v>
      </c>
    </row>
    <row r="1641" spans="1:13" x14ac:dyDescent="0.3">
      <c r="A1641" s="1">
        <v>44501</v>
      </c>
      <c r="B1641" t="s">
        <v>40</v>
      </c>
      <c r="C1641" t="s">
        <v>6</v>
      </c>
      <c r="D1641">
        <v>1347</v>
      </c>
      <c r="E1641">
        <v>225370</v>
      </c>
      <c r="F1641" s="29">
        <f t="shared" si="50"/>
        <v>2020500000</v>
      </c>
      <c r="G1641">
        <f>YEAR(electric_vehicle_sales_by_state[[#This Row],[date]])</f>
        <v>2021</v>
      </c>
      <c r="M1641" s="34">
        <f t="shared" si="51"/>
        <v>1500000</v>
      </c>
    </row>
    <row r="1642" spans="1:13" x14ac:dyDescent="0.3">
      <c r="A1642" s="1">
        <v>44501</v>
      </c>
      <c r="B1642" t="s">
        <v>27</v>
      </c>
      <c r="C1642" t="s">
        <v>6</v>
      </c>
      <c r="D1642">
        <v>262</v>
      </c>
      <c r="E1642">
        <v>20977</v>
      </c>
      <c r="F1642" s="29">
        <f t="shared" si="50"/>
        <v>393000000</v>
      </c>
      <c r="G1642">
        <f>YEAR(electric_vehicle_sales_by_state[[#This Row],[date]])</f>
        <v>2021</v>
      </c>
      <c r="M1642" s="34">
        <f t="shared" si="51"/>
        <v>1500000</v>
      </c>
    </row>
    <row r="1643" spans="1:13" x14ac:dyDescent="0.3">
      <c r="A1643" s="1">
        <v>44501</v>
      </c>
      <c r="B1643" t="s">
        <v>41</v>
      </c>
      <c r="C1643" t="s">
        <v>6</v>
      </c>
      <c r="D1643">
        <v>309</v>
      </c>
      <c r="E1643">
        <v>79819</v>
      </c>
      <c r="F1643" s="29">
        <f t="shared" si="50"/>
        <v>463500000</v>
      </c>
      <c r="G1643">
        <f>YEAR(electric_vehicle_sales_by_state[[#This Row],[date]])</f>
        <v>2021</v>
      </c>
      <c r="M1643" s="34">
        <f t="shared" si="51"/>
        <v>1500000</v>
      </c>
    </row>
    <row r="1644" spans="1:13" x14ac:dyDescent="0.3">
      <c r="A1644" s="1">
        <v>44531</v>
      </c>
      <c r="B1644" t="s">
        <v>32</v>
      </c>
      <c r="C1644" t="s">
        <v>6</v>
      </c>
      <c r="D1644">
        <v>985</v>
      </c>
      <c r="E1644">
        <v>42446</v>
      </c>
      <c r="F1644" s="29">
        <f t="shared" si="50"/>
        <v>1477500000</v>
      </c>
      <c r="G1644">
        <f>YEAR(electric_vehicle_sales_by_state[[#This Row],[date]])</f>
        <v>2021</v>
      </c>
      <c r="M1644" s="34">
        <f t="shared" si="51"/>
        <v>1500000</v>
      </c>
    </row>
    <row r="1645" spans="1:13" x14ac:dyDescent="0.3">
      <c r="A1645" s="1">
        <v>44531</v>
      </c>
      <c r="B1645" t="s">
        <v>10</v>
      </c>
      <c r="C1645" t="s">
        <v>6</v>
      </c>
      <c r="D1645">
        <v>93</v>
      </c>
      <c r="E1645">
        <v>28392</v>
      </c>
      <c r="F1645" s="29">
        <f t="shared" si="50"/>
        <v>139500000</v>
      </c>
      <c r="G1645">
        <f>YEAR(electric_vehicle_sales_by_state[[#This Row],[date]])</f>
        <v>2021</v>
      </c>
      <c r="M1645" s="34">
        <f t="shared" si="51"/>
        <v>1500000</v>
      </c>
    </row>
    <row r="1646" spans="1:13" x14ac:dyDescent="0.3">
      <c r="A1646" s="1">
        <v>44531</v>
      </c>
      <c r="B1646" t="s">
        <v>21</v>
      </c>
      <c r="C1646" t="s">
        <v>6</v>
      </c>
      <c r="D1646">
        <v>467</v>
      </c>
      <c r="E1646">
        <v>63454</v>
      </c>
      <c r="F1646" s="29">
        <f t="shared" si="50"/>
        <v>700500000</v>
      </c>
      <c r="G1646">
        <f>YEAR(electric_vehicle_sales_by_state[[#This Row],[date]])</f>
        <v>2021</v>
      </c>
      <c r="M1646" s="34">
        <f t="shared" si="51"/>
        <v>1500000</v>
      </c>
    </row>
    <row r="1647" spans="1:13" x14ac:dyDescent="0.3">
      <c r="A1647" s="1">
        <v>44531</v>
      </c>
      <c r="B1647" t="s">
        <v>22</v>
      </c>
      <c r="C1647" t="s">
        <v>6</v>
      </c>
      <c r="D1647">
        <v>30</v>
      </c>
      <c r="E1647">
        <v>1252</v>
      </c>
      <c r="F1647" s="29">
        <f t="shared" si="50"/>
        <v>45000000</v>
      </c>
      <c r="G1647">
        <f>YEAR(electric_vehicle_sales_by_state[[#This Row],[date]])</f>
        <v>2021</v>
      </c>
      <c r="M1647" s="34">
        <f t="shared" si="51"/>
        <v>1500000</v>
      </c>
    </row>
    <row r="1648" spans="1:13" x14ac:dyDescent="0.3">
      <c r="A1648" s="1">
        <v>44531</v>
      </c>
      <c r="B1648" t="s">
        <v>11</v>
      </c>
      <c r="C1648" t="s">
        <v>6</v>
      </c>
      <c r="D1648">
        <v>500</v>
      </c>
      <c r="E1648">
        <v>24772</v>
      </c>
      <c r="F1648" s="29">
        <f t="shared" si="50"/>
        <v>750000000</v>
      </c>
      <c r="G1648">
        <f>YEAR(electric_vehicle_sales_by_state[[#This Row],[date]])</f>
        <v>2021</v>
      </c>
      <c r="M1648" s="34">
        <f t="shared" si="51"/>
        <v>1500000</v>
      </c>
    </row>
    <row r="1649" spans="1:13" x14ac:dyDescent="0.3">
      <c r="A1649" s="1">
        <v>44531</v>
      </c>
      <c r="B1649" t="s">
        <v>12</v>
      </c>
      <c r="C1649" t="s">
        <v>6</v>
      </c>
      <c r="D1649">
        <v>4</v>
      </c>
      <c r="E1649">
        <v>1100</v>
      </c>
      <c r="F1649" s="29">
        <f t="shared" si="50"/>
        <v>6000000</v>
      </c>
      <c r="G1649">
        <f>YEAR(electric_vehicle_sales_by_state[[#This Row],[date]])</f>
        <v>2021</v>
      </c>
      <c r="M1649" s="34">
        <f t="shared" si="51"/>
        <v>1500000</v>
      </c>
    </row>
    <row r="1650" spans="1:13" x14ac:dyDescent="0.3">
      <c r="A1650" s="1">
        <v>44531</v>
      </c>
      <c r="B1650" t="s">
        <v>23</v>
      </c>
      <c r="C1650" t="s">
        <v>6</v>
      </c>
      <c r="D1650">
        <v>1258</v>
      </c>
      <c r="E1650">
        <v>18687</v>
      </c>
      <c r="F1650" s="29">
        <f t="shared" si="50"/>
        <v>1887000000</v>
      </c>
      <c r="G1650">
        <f>YEAR(electric_vehicle_sales_by_state[[#This Row],[date]])</f>
        <v>2021</v>
      </c>
      <c r="M1650" s="34">
        <f t="shared" si="51"/>
        <v>1500000</v>
      </c>
    </row>
    <row r="1651" spans="1:13" x14ac:dyDescent="0.3">
      <c r="A1651" s="1">
        <v>44531</v>
      </c>
      <c r="B1651" t="s">
        <v>33</v>
      </c>
      <c r="C1651" t="s">
        <v>6</v>
      </c>
      <c r="D1651">
        <v>153</v>
      </c>
      <c r="E1651">
        <v>3468</v>
      </c>
      <c r="F1651" s="29">
        <f t="shared" si="50"/>
        <v>229500000</v>
      </c>
      <c r="G1651">
        <f>YEAR(electric_vehicle_sales_by_state[[#This Row],[date]])</f>
        <v>2021</v>
      </c>
      <c r="M1651" s="34">
        <f t="shared" si="51"/>
        <v>1500000</v>
      </c>
    </row>
    <row r="1652" spans="1:13" x14ac:dyDescent="0.3">
      <c r="A1652" s="1">
        <v>44531</v>
      </c>
      <c r="B1652" t="s">
        <v>34</v>
      </c>
      <c r="C1652" t="s">
        <v>6</v>
      </c>
      <c r="D1652">
        <v>2111</v>
      </c>
      <c r="E1652">
        <v>92992</v>
      </c>
      <c r="F1652" s="29">
        <f t="shared" si="50"/>
        <v>3166500000</v>
      </c>
      <c r="G1652">
        <f>YEAR(electric_vehicle_sales_by_state[[#This Row],[date]])</f>
        <v>2021</v>
      </c>
      <c r="M1652" s="34">
        <f t="shared" si="51"/>
        <v>1500000</v>
      </c>
    </row>
    <row r="1653" spans="1:13" x14ac:dyDescent="0.3">
      <c r="A1653" s="1">
        <v>44531</v>
      </c>
      <c r="B1653" t="s">
        <v>30</v>
      </c>
      <c r="C1653" t="s">
        <v>6</v>
      </c>
      <c r="D1653">
        <v>670</v>
      </c>
      <c r="E1653">
        <v>40694</v>
      </c>
      <c r="F1653" s="29">
        <f t="shared" si="50"/>
        <v>1005000000</v>
      </c>
      <c r="G1653">
        <f>YEAR(electric_vehicle_sales_by_state[[#This Row],[date]])</f>
        <v>2021</v>
      </c>
      <c r="M1653" s="34">
        <f t="shared" si="51"/>
        <v>1500000</v>
      </c>
    </row>
    <row r="1654" spans="1:13" x14ac:dyDescent="0.3">
      <c r="A1654" s="1">
        <v>44531</v>
      </c>
      <c r="B1654" t="s">
        <v>28</v>
      </c>
      <c r="C1654" t="s">
        <v>6</v>
      </c>
      <c r="D1654">
        <v>73</v>
      </c>
      <c r="E1654">
        <v>6044</v>
      </c>
      <c r="F1654" s="29">
        <f t="shared" si="50"/>
        <v>109500000</v>
      </c>
      <c r="G1654">
        <f>YEAR(electric_vehicle_sales_by_state[[#This Row],[date]])</f>
        <v>2021</v>
      </c>
      <c r="M1654" s="34">
        <f t="shared" si="51"/>
        <v>1500000</v>
      </c>
    </row>
    <row r="1655" spans="1:13" x14ac:dyDescent="0.3">
      <c r="A1655" s="1">
        <v>44531</v>
      </c>
      <c r="B1655" t="s">
        <v>13</v>
      </c>
      <c r="C1655" t="s">
        <v>6</v>
      </c>
      <c r="D1655">
        <v>110</v>
      </c>
      <c r="E1655">
        <v>4076</v>
      </c>
      <c r="F1655" s="29">
        <f t="shared" si="50"/>
        <v>165000000</v>
      </c>
      <c r="G1655">
        <f>YEAR(electric_vehicle_sales_by_state[[#This Row],[date]])</f>
        <v>2021</v>
      </c>
      <c r="M1655" s="34">
        <f t="shared" si="51"/>
        <v>1500000</v>
      </c>
    </row>
    <row r="1656" spans="1:13" x14ac:dyDescent="0.3">
      <c r="A1656" s="1">
        <v>44531</v>
      </c>
      <c r="B1656" t="s">
        <v>31</v>
      </c>
      <c r="C1656" t="s">
        <v>6</v>
      </c>
      <c r="D1656">
        <v>293</v>
      </c>
      <c r="E1656">
        <v>26077</v>
      </c>
      <c r="F1656" s="29">
        <f t="shared" si="50"/>
        <v>439500000</v>
      </c>
      <c r="G1656">
        <f>YEAR(electric_vehicle_sales_by_state[[#This Row],[date]])</f>
        <v>2021</v>
      </c>
      <c r="M1656" s="34">
        <f t="shared" si="51"/>
        <v>1500000</v>
      </c>
    </row>
    <row r="1657" spans="1:13" x14ac:dyDescent="0.3">
      <c r="A1657" s="1">
        <v>44531</v>
      </c>
      <c r="B1657" t="s">
        <v>35</v>
      </c>
      <c r="C1657" t="s">
        <v>6</v>
      </c>
      <c r="D1657">
        <v>4381</v>
      </c>
      <c r="E1657">
        <v>83147</v>
      </c>
      <c r="F1657" s="29">
        <f t="shared" si="50"/>
        <v>6571500000</v>
      </c>
      <c r="G1657">
        <f>YEAR(electric_vehicle_sales_by_state[[#This Row],[date]])</f>
        <v>2021</v>
      </c>
      <c r="M1657" s="34">
        <f t="shared" si="51"/>
        <v>1500000</v>
      </c>
    </row>
    <row r="1658" spans="1:13" x14ac:dyDescent="0.3">
      <c r="A1658" s="1">
        <v>44531</v>
      </c>
      <c r="B1658" t="s">
        <v>36</v>
      </c>
      <c r="C1658" t="s">
        <v>6</v>
      </c>
      <c r="D1658">
        <v>1107</v>
      </c>
      <c r="E1658">
        <v>43996</v>
      </c>
      <c r="F1658" s="29">
        <f t="shared" si="50"/>
        <v>1660500000</v>
      </c>
      <c r="G1658">
        <f>YEAR(electric_vehicle_sales_by_state[[#This Row],[date]])</f>
        <v>2021</v>
      </c>
      <c r="M1658" s="34">
        <f t="shared" si="51"/>
        <v>1500000</v>
      </c>
    </row>
    <row r="1659" spans="1:13" x14ac:dyDescent="0.3">
      <c r="A1659" s="1">
        <v>44531</v>
      </c>
      <c r="B1659" t="s">
        <v>24</v>
      </c>
      <c r="C1659" t="s">
        <v>6</v>
      </c>
      <c r="D1659">
        <v>901</v>
      </c>
      <c r="E1659">
        <v>110877</v>
      </c>
      <c r="F1659" s="29">
        <f t="shared" si="50"/>
        <v>1351500000</v>
      </c>
      <c r="G1659">
        <f>YEAR(electric_vehicle_sales_by_state[[#This Row],[date]])</f>
        <v>2021</v>
      </c>
      <c r="M1659" s="34">
        <f t="shared" si="51"/>
        <v>1500000</v>
      </c>
    </row>
    <row r="1660" spans="1:13" x14ac:dyDescent="0.3">
      <c r="A1660" s="1">
        <v>44531</v>
      </c>
      <c r="B1660" t="s">
        <v>37</v>
      </c>
      <c r="C1660" t="s">
        <v>6</v>
      </c>
      <c r="D1660">
        <v>4775</v>
      </c>
      <c r="E1660">
        <v>134502</v>
      </c>
      <c r="F1660" s="29">
        <f t="shared" si="50"/>
        <v>7162500000</v>
      </c>
      <c r="G1660">
        <f>YEAR(electric_vehicle_sales_by_state[[#This Row],[date]])</f>
        <v>2021</v>
      </c>
      <c r="M1660" s="34">
        <f t="shared" si="51"/>
        <v>1500000</v>
      </c>
    </row>
    <row r="1661" spans="1:13" x14ac:dyDescent="0.3">
      <c r="A1661" s="1">
        <v>44531</v>
      </c>
      <c r="B1661" t="s">
        <v>15</v>
      </c>
      <c r="C1661" t="s">
        <v>6</v>
      </c>
      <c r="D1661">
        <v>4</v>
      </c>
      <c r="E1661">
        <v>3649</v>
      </c>
      <c r="F1661" s="29">
        <f t="shared" si="50"/>
        <v>6000000</v>
      </c>
      <c r="G1661">
        <f>YEAR(electric_vehicle_sales_by_state[[#This Row],[date]])</f>
        <v>2021</v>
      </c>
      <c r="M1661" s="34">
        <f t="shared" si="51"/>
        <v>1500000</v>
      </c>
    </row>
    <row r="1662" spans="1:13" x14ac:dyDescent="0.3">
      <c r="A1662" s="1">
        <v>44531</v>
      </c>
      <c r="B1662" t="s">
        <v>25</v>
      </c>
      <c r="C1662" t="s">
        <v>6</v>
      </c>
      <c r="D1662">
        <v>939</v>
      </c>
      <c r="E1662">
        <v>26693</v>
      </c>
      <c r="F1662" s="29">
        <f t="shared" si="50"/>
        <v>1408500000</v>
      </c>
      <c r="G1662">
        <f>YEAR(electric_vehicle_sales_by_state[[#This Row],[date]])</f>
        <v>2021</v>
      </c>
      <c r="M1662" s="34">
        <f t="shared" si="51"/>
        <v>1500000</v>
      </c>
    </row>
    <row r="1663" spans="1:13" x14ac:dyDescent="0.3">
      <c r="A1663" s="1">
        <v>44531</v>
      </c>
      <c r="B1663" t="s">
        <v>19</v>
      </c>
      <c r="C1663" t="s">
        <v>6</v>
      </c>
      <c r="D1663">
        <v>81</v>
      </c>
      <c r="E1663">
        <v>2589</v>
      </c>
      <c r="F1663" s="29">
        <f t="shared" si="50"/>
        <v>121500000</v>
      </c>
      <c r="G1663">
        <f>YEAR(electric_vehicle_sales_by_state[[#This Row],[date]])</f>
        <v>2021</v>
      </c>
      <c r="M1663" s="34">
        <f t="shared" si="51"/>
        <v>1500000</v>
      </c>
    </row>
    <row r="1664" spans="1:13" x14ac:dyDescent="0.3">
      <c r="A1664" s="1">
        <v>44531</v>
      </c>
      <c r="B1664" t="s">
        <v>26</v>
      </c>
      <c r="C1664" t="s">
        <v>6</v>
      </c>
      <c r="D1664">
        <v>450</v>
      </c>
      <c r="E1664">
        <v>35287</v>
      </c>
      <c r="F1664" s="29">
        <f t="shared" si="50"/>
        <v>675000000</v>
      </c>
      <c r="G1664">
        <f>YEAR(electric_vehicle_sales_by_state[[#This Row],[date]])</f>
        <v>2021</v>
      </c>
      <c r="M1664" s="34">
        <f t="shared" si="51"/>
        <v>1500000</v>
      </c>
    </row>
    <row r="1665" spans="1:13" x14ac:dyDescent="0.3">
      <c r="A1665" s="1">
        <v>44531</v>
      </c>
      <c r="B1665" t="s">
        <v>38</v>
      </c>
      <c r="C1665" t="s">
        <v>6</v>
      </c>
      <c r="D1665">
        <v>2119</v>
      </c>
      <c r="E1665">
        <v>61061</v>
      </c>
      <c r="F1665" s="29">
        <f t="shared" si="50"/>
        <v>3178500000</v>
      </c>
      <c r="G1665">
        <f>YEAR(electric_vehicle_sales_by_state[[#This Row],[date]])</f>
        <v>2021</v>
      </c>
      <c r="M1665" s="34">
        <f t="shared" si="51"/>
        <v>1500000</v>
      </c>
    </row>
    <row r="1666" spans="1:13" x14ac:dyDescent="0.3">
      <c r="A1666" s="1">
        <v>44531</v>
      </c>
      <c r="B1666" t="s">
        <v>39</v>
      </c>
      <c r="C1666" t="s">
        <v>6</v>
      </c>
      <c r="D1666">
        <v>3236</v>
      </c>
      <c r="E1666">
        <v>83485</v>
      </c>
      <c r="F1666" s="29">
        <f t="shared" ref="F1666:F1729" si="52">D1666*M1666</f>
        <v>4854000000</v>
      </c>
      <c r="G1666">
        <f>YEAR(electric_vehicle_sales_by_state[[#This Row],[date]])</f>
        <v>2021</v>
      </c>
      <c r="M1666" s="34">
        <f t="shared" si="51"/>
        <v>1500000</v>
      </c>
    </row>
    <row r="1667" spans="1:13" x14ac:dyDescent="0.3">
      <c r="A1667" s="1">
        <v>44531</v>
      </c>
      <c r="B1667" t="s">
        <v>40</v>
      </c>
      <c r="C1667" t="s">
        <v>6</v>
      </c>
      <c r="D1667">
        <v>1371</v>
      </c>
      <c r="E1667">
        <v>268713</v>
      </c>
      <c r="F1667" s="29">
        <f t="shared" si="52"/>
        <v>2056500000</v>
      </c>
      <c r="G1667">
        <f>YEAR(electric_vehicle_sales_by_state[[#This Row],[date]])</f>
        <v>2021</v>
      </c>
      <c r="M1667" s="34">
        <f t="shared" ref="M1667:M1730" si="53">IF(C1667 = "4-Wheelers",85000,1500000)</f>
        <v>1500000</v>
      </c>
    </row>
    <row r="1668" spans="1:13" x14ac:dyDescent="0.3">
      <c r="A1668" s="1">
        <v>44531</v>
      </c>
      <c r="B1668" t="s">
        <v>27</v>
      </c>
      <c r="C1668" t="s">
        <v>6</v>
      </c>
      <c r="D1668">
        <v>229</v>
      </c>
      <c r="E1668">
        <v>12632</v>
      </c>
      <c r="F1668" s="29">
        <f t="shared" si="52"/>
        <v>343500000</v>
      </c>
      <c r="G1668">
        <f>YEAR(electric_vehicle_sales_by_state[[#This Row],[date]])</f>
        <v>2021</v>
      </c>
      <c r="M1668" s="34">
        <f t="shared" si="53"/>
        <v>1500000</v>
      </c>
    </row>
    <row r="1669" spans="1:13" x14ac:dyDescent="0.3">
      <c r="A1669" s="1">
        <v>44531</v>
      </c>
      <c r="B1669" t="s">
        <v>41</v>
      </c>
      <c r="C1669" t="s">
        <v>6</v>
      </c>
      <c r="D1669">
        <v>285</v>
      </c>
      <c r="E1669">
        <v>73989</v>
      </c>
      <c r="F1669" s="29">
        <f t="shared" si="52"/>
        <v>427500000</v>
      </c>
      <c r="G1669">
        <f>YEAR(electric_vehicle_sales_by_state[[#This Row],[date]])</f>
        <v>2021</v>
      </c>
      <c r="M1669" s="34">
        <f t="shared" si="53"/>
        <v>1500000</v>
      </c>
    </row>
    <row r="1670" spans="1:13" x14ac:dyDescent="0.3">
      <c r="A1670" s="1">
        <v>44562</v>
      </c>
      <c r="B1670" t="s">
        <v>32</v>
      </c>
      <c r="C1670" t="s">
        <v>6</v>
      </c>
      <c r="D1670">
        <v>1671</v>
      </c>
      <c r="E1670">
        <v>59712</v>
      </c>
      <c r="F1670" s="29">
        <f t="shared" si="52"/>
        <v>2506500000</v>
      </c>
      <c r="G1670">
        <f>YEAR(electric_vehicle_sales_by_state[[#This Row],[date]])</f>
        <v>2022</v>
      </c>
      <c r="M1670" s="34">
        <f t="shared" si="53"/>
        <v>1500000</v>
      </c>
    </row>
    <row r="1671" spans="1:13" x14ac:dyDescent="0.3">
      <c r="A1671" s="1">
        <v>44562</v>
      </c>
      <c r="B1671" t="s">
        <v>10</v>
      </c>
      <c r="C1671" t="s">
        <v>6</v>
      </c>
      <c r="D1671">
        <v>92</v>
      </c>
      <c r="E1671">
        <v>26097</v>
      </c>
      <c r="F1671" s="29">
        <f t="shared" si="52"/>
        <v>138000000</v>
      </c>
      <c r="G1671">
        <f>YEAR(electric_vehicle_sales_by_state[[#This Row],[date]])</f>
        <v>2022</v>
      </c>
      <c r="M1671" s="34">
        <f t="shared" si="53"/>
        <v>1500000</v>
      </c>
    </row>
    <row r="1672" spans="1:13" x14ac:dyDescent="0.3">
      <c r="A1672" s="1">
        <v>44562</v>
      </c>
      <c r="B1672" t="s">
        <v>21</v>
      </c>
      <c r="C1672" t="s">
        <v>6</v>
      </c>
      <c r="D1672">
        <v>409</v>
      </c>
      <c r="E1672">
        <v>51380</v>
      </c>
      <c r="F1672" s="29">
        <f t="shared" si="52"/>
        <v>613500000</v>
      </c>
      <c r="G1672">
        <f>YEAR(electric_vehicle_sales_by_state[[#This Row],[date]])</f>
        <v>2022</v>
      </c>
      <c r="M1672" s="34">
        <f t="shared" si="53"/>
        <v>1500000</v>
      </c>
    </row>
    <row r="1673" spans="1:13" x14ac:dyDescent="0.3">
      <c r="A1673" s="1">
        <v>44562</v>
      </c>
      <c r="B1673" t="s">
        <v>22</v>
      </c>
      <c r="C1673" t="s">
        <v>6</v>
      </c>
      <c r="D1673">
        <v>19</v>
      </c>
      <c r="E1673">
        <v>1291</v>
      </c>
      <c r="F1673" s="29">
        <f t="shared" si="52"/>
        <v>28500000</v>
      </c>
      <c r="G1673">
        <f>YEAR(electric_vehicle_sales_by_state[[#This Row],[date]])</f>
        <v>2022</v>
      </c>
      <c r="M1673" s="34">
        <f t="shared" si="53"/>
        <v>1500000</v>
      </c>
    </row>
    <row r="1674" spans="1:13" x14ac:dyDescent="0.3">
      <c r="A1674" s="1">
        <v>44562</v>
      </c>
      <c r="B1674" t="s">
        <v>11</v>
      </c>
      <c r="C1674" t="s">
        <v>6</v>
      </c>
      <c r="D1674">
        <v>595</v>
      </c>
      <c r="E1674">
        <v>31989</v>
      </c>
      <c r="F1674" s="29">
        <f t="shared" si="52"/>
        <v>892500000</v>
      </c>
      <c r="G1674">
        <f>YEAR(electric_vehicle_sales_by_state[[#This Row],[date]])</f>
        <v>2022</v>
      </c>
      <c r="M1674" s="34">
        <f t="shared" si="53"/>
        <v>1500000</v>
      </c>
    </row>
    <row r="1675" spans="1:13" x14ac:dyDescent="0.3">
      <c r="A1675" s="1">
        <v>44562</v>
      </c>
      <c r="B1675" t="s">
        <v>12</v>
      </c>
      <c r="C1675" t="s">
        <v>6</v>
      </c>
      <c r="D1675">
        <v>6</v>
      </c>
      <c r="E1675">
        <v>758</v>
      </c>
      <c r="F1675" s="29">
        <f t="shared" si="52"/>
        <v>9000000</v>
      </c>
      <c r="G1675">
        <f>YEAR(electric_vehicle_sales_by_state[[#This Row],[date]])</f>
        <v>2022</v>
      </c>
      <c r="M1675" s="34">
        <f t="shared" si="53"/>
        <v>1500000</v>
      </c>
    </row>
    <row r="1676" spans="1:13" x14ac:dyDescent="0.3">
      <c r="A1676" s="1">
        <v>44562</v>
      </c>
      <c r="B1676" t="s">
        <v>23</v>
      </c>
      <c r="C1676" t="s">
        <v>6</v>
      </c>
      <c r="D1676">
        <v>1762</v>
      </c>
      <c r="E1676">
        <v>24615</v>
      </c>
      <c r="F1676" s="29">
        <f t="shared" si="52"/>
        <v>2643000000</v>
      </c>
      <c r="G1676">
        <f>YEAR(electric_vehicle_sales_by_state[[#This Row],[date]])</f>
        <v>2022</v>
      </c>
      <c r="M1676" s="34">
        <f t="shared" si="53"/>
        <v>1500000</v>
      </c>
    </row>
    <row r="1677" spans="1:13" x14ac:dyDescent="0.3">
      <c r="A1677" s="1">
        <v>44562</v>
      </c>
      <c r="B1677" t="s">
        <v>33</v>
      </c>
      <c r="C1677" t="s">
        <v>6</v>
      </c>
      <c r="D1677">
        <v>194</v>
      </c>
      <c r="E1677">
        <v>3015</v>
      </c>
      <c r="F1677" s="29">
        <f t="shared" si="52"/>
        <v>291000000</v>
      </c>
      <c r="G1677">
        <f>YEAR(electric_vehicle_sales_by_state[[#This Row],[date]])</f>
        <v>2022</v>
      </c>
      <c r="M1677" s="34">
        <f t="shared" si="53"/>
        <v>1500000</v>
      </c>
    </row>
    <row r="1678" spans="1:13" x14ac:dyDescent="0.3">
      <c r="A1678" s="1">
        <v>44562</v>
      </c>
      <c r="B1678" t="s">
        <v>34</v>
      </c>
      <c r="C1678" t="s">
        <v>6</v>
      </c>
      <c r="D1678">
        <v>2191</v>
      </c>
      <c r="E1678">
        <v>58107</v>
      </c>
      <c r="F1678" s="29">
        <f t="shared" si="52"/>
        <v>3286500000</v>
      </c>
      <c r="G1678">
        <f>YEAR(electric_vehicle_sales_by_state[[#This Row],[date]])</f>
        <v>2022</v>
      </c>
      <c r="M1678" s="34">
        <f t="shared" si="53"/>
        <v>1500000</v>
      </c>
    </row>
    <row r="1679" spans="1:13" x14ac:dyDescent="0.3">
      <c r="A1679" s="1">
        <v>44562</v>
      </c>
      <c r="B1679" t="s">
        <v>30</v>
      </c>
      <c r="C1679" t="s">
        <v>6</v>
      </c>
      <c r="D1679">
        <v>597</v>
      </c>
      <c r="E1679">
        <v>28339</v>
      </c>
      <c r="F1679" s="29">
        <f t="shared" si="52"/>
        <v>895500000</v>
      </c>
      <c r="G1679">
        <f>YEAR(electric_vehicle_sales_by_state[[#This Row],[date]])</f>
        <v>2022</v>
      </c>
      <c r="M1679" s="34">
        <f t="shared" si="53"/>
        <v>1500000</v>
      </c>
    </row>
    <row r="1680" spans="1:13" x14ac:dyDescent="0.3">
      <c r="A1680" s="1">
        <v>44562</v>
      </c>
      <c r="B1680" t="s">
        <v>28</v>
      </c>
      <c r="C1680" t="s">
        <v>6</v>
      </c>
      <c r="D1680">
        <v>22</v>
      </c>
      <c r="E1680">
        <v>3490</v>
      </c>
      <c r="F1680" s="29">
        <f t="shared" si="52"/>
        <v>33000000</v>
      </c>
      <c r="G1680">
        <f>YEAR(electric_vehicle_sales_by_state[[#This Row],[date]])</f>
        <v>2022</v>
      </c>
      <c r="M1680" s="34">
        <f t="shared" si="53"/>
        <v>1500000</v>
      </c>
    </row>
    <row r="1681" spans="1:13" x14ac:dyDescent="0.3">
      <c r="A1681" s="1">
        <v>44562</v>
      </c>
      <c r="B1681" t="s">
        <v>13</v>
      </c>
      <c r="C1681" t="s">
        <v>6</v>
      </c>
      <c r="D1681">
        <v>76</v>
      </c>
      <c r="E1681">
        <v>3561</v>
      </c>
      <c r="F1681" s="29">
        <f t="shared" si="52"/>
        <v>114000000</v>
      </c>
      <c r="G1681">
        <f>YEAR(electric_vehicle_sales_by_state[[#This Row],[date]])</f>
        <v>2022</v>
      </c>
      <c r="M1681" s="34">
        <f t="shared" si="53"/>
        <v>1500000</v>
      </c>
    </row>
    <row r="1682" spans="1:13" x14ac:dyDescent="0.3">
      <c r="A1682" s="1">
        <v>44562</v>
      </c>
      <c r="B1682" t="s">
        <v>31</v>
      </c>
      <c r="C1682" t="s">
        <v>6</v>
      </c>
      <c r="D1682">
        <v>240</v>
      </c>
      <c r="E1682">
        <v>24613</v>
      </c>
      <c r="F1682" s="29">
        <f t="shared" si="52"/>
        <v>360000000</v>
      </c>
      <c r="G1682">
        <f>YEAR(electric_vehicle_sales_by_state[[#This Row],[date]])</f>
        <v>2022</v>
      </c>
      <c r="M1682" s="34">
        <f t="shared" si="53"/>
        <v>1500000</v>
      </c>
    </row>
    <row r="1683" spans="1:13" x14ac:dyDescent="0.3">
      <c r="A1683" s="1">
        <v>44562</v>
      </c>
      <c r="B1683" t="s">
        <v>35</v>
      </c>
      <c r="C1683" t="s">
        <v>6</v>
      </c>
      <c r="D1683">
        <v>4386</v>
      </c>
      <c r="E1683">
        <v>74134</v>
      </c>
      <c r="F1683" s="29">
        <f t="shared" si="52"/>
        <v>6579000000</v>
      </c>
      <c r="G1683">
        <f>YEAR(electric_vehicle_sales_by_state[[#This Row],[date]])</f>
        <v>2022</v>
      </c>
      <c r="M1683" s="34">
        <f t="shared" si="53"/>
        <v>1500000</v>
      </c>
    </row>
    <row r="1684" spans="1:13" x14ac:dyDescent="0.3">
      <c r="A1684" s="1">
        <v>44562</v>
      </c>
      <c r="B1684" t="s">
        <v>36</v>
      </c>
      <c r="C1684" t="s">
        <v>6</v>
      </c>
      <c r="D1684">
        <v>1399</v>
      </c>
      <c r="E1684">
        <v>45699</v>
      </c>
      <c r="F1684" s="29">
        <f t="shared" si="52"/>
        <v>2098500000</v>
      </c>
      <c r="G1684">
        <f>YEAR(electric_vehicle_sales_by_state[[#This Row],[date]])</f>
        <v>2022</v>
      </c>
      <c r="M1684" s="34">
        <f t="shared" si="53"/>
        <v>1500000</v>
      </c>
    </row>
    <row r="1685" spans="1:13" x14ac:dyDescent="0.3">
      <c r="A1685" s="1">
        <v>44562</v>
      </c>
      <c r="B1685" t="s">
        <v>14</v>
      </c>
      <c r="C1685" t="s">
        <v>6</v>
      </c>
      <c r="D1685">
        <v>6</v>
      </c>
      <c r="E1685">
        <v>20</v>
      </c>
      <c r="F1685" s="29">
        <f t="shared" si="52"/>
        <v>9000000</v>
      </c>
      <c r="G1685">
        <f>YEAR(electric_vehicle_sales_by_state[[#This Row],[date]])</f>
        <v>2022</v>
      </c>
      <c r="M1685" s="34">
        <f t="shared" si="53"/>
        <v>1500000</v>
      </c>
    </row>
    <row r="1686" spans="1:13" x14ac:dyDescent="0.3">
      <c r="A1686" s="1">
        <v>44562</v>
      </c>
      <c r="B1686" t="s">
        <v>24</v>
      </c>
      <c r="C1686" t="s">
        <v>6</v>
      </c>
      <c r="D1686">
        <v>862</v>
      </c>
      <c r="E1686">
        <v>75043</v>
      </c>
      <c r="F1686" s="29">
        <f t="shared" si="52"/>
        <v>1293000000</v>
      </c>
      <c r="G1686">
        <f>YEAR(electric_vehicle_sales_by_state[[#This Row],[date]])</f>
        <v>2022</v>
      </c>
      <c r="M1686" s="34">
        <f t="shared" si="53"/>
        <v>1500000</v>
      </c>
    </row>
    <row r="1687" spans="1:13" x14ac:dyDescent="0.3">
      <c r="A1687" s="1">
        <v>44562</v>
      </c>
      <c r="B1687" t="s">
        <v>37</v>
      </c>
      <c r="C1687" t="s">
        <v>6</v>
      </c>
      <c r="D1687">
        <v>5138</v>
      </c>
      <c r="E1687">
        <v>136937</v>
      </c>
      <c r="F1687" s="29">
        <f t="shared" si="52"/>
        <v>7707000000</v>
      </c>
      <c r="G1687">
        <f>YEAR(electric_vehicle_sales_by_state[[#This Row],[date]])</f>
        <v>2022</v>
      </c>
      <c r="M1687" s="34">
        <f t="shared" si="53"/>
        <v>1500000</v>
      </c>
    </row>
    <row r="1688" spans="1:13" x14ac:dyDescent="0.3">
      <c r="A1688" s="1">
        <v>44562</v>
      </c>
      <c r="B1688" t="s">
        <v>15</v>
      </c>
      <c r="C1688" t="s">
        <v>6</v>
      </c>
      <c r="D1688">
        <v>5</v>
      </c>
      <c r="E1688">
        <v>3660</v>
      </c>
      <c r="F1688" s="29">
        <f t="shared" si="52"/>
        <v>7500000</v>
      </c>
      <c r="G1688">
        <f>YEAR(electric_vehicle_sales_by_state[[#This Row],[date]])</f>
        <v>2022</v>
      </c>
      <c r="M1688" s="34">
        <f t="shared" si="53"/>
        <v>1500000</v>
      </c>
    </row>
    <row r="1689" spans="1:13" x14ac:dyDescent="0.3">
      <c r="A1689" s="1">
        <v>44562</v>
      </c>
      <c r="B1689" t="s">
        <v>25</v>
      </c>
      <c r="C1689" t="s">
        <v>6</v>
      </c>
      <c r="D1689">
        <v>1333</v>
      </c>
      <c r="E1689">
        <v>45749</v>
      </c>
      <c r="F1689" s="29">
        <f t="shared" si="52"/>
        <v>1999500000</v>
      </c>
      <c r="G1689">
        <f>YEAR(electric_vehicle_sales_by_state[[#This Row],[date]])</f>
        <v>2022</v>
      </c>
      <c r="M1689" s="34">
        <f t="shared" si="53"/>
        <v>1500000</v>
      </c>
    </row>
    <row r="1690" spans="1:13" x14ac:dyDescent="0.3">
      <c r="A1690" s="1">
        <v>44562</v>
      </c>
      <c r="B1690" t="s">
        <v>19</v>
      </c>
      <c r="C1690" t="s">
        <v>6</v>
      </c>
      <c r="D1690">
        <v>94</v>
      </c>
      <c r="E1690">
        <v>4044</v>
      </c>
      <c r="F1690" s="29">
        <f t="shared" si="52"/>
        <v>141000000</v>
      </c>
      <c r="G1690">
        <f>YEAR(electric_vehicle_sales_by_state[[#This Row],[date]])</f>
        <v>2022</v>
      </c>
      <c r="M1690" s="34">
        <f t="shared" si="53"/>
        <v>1500000</v>
      </c>
    </row>
    <row r="1691" spans="1:13" x14ac:dyDescent="0.3">
      <c r="A1691" s="1">
        <v>44562</v>
      </c>
      <c r="B1691" t="s">
        <v>26</v>
      </c>
      <c r="C1691" t="s">
        <v>6</v>
      </c>
      <c r="D1691">
        <v>552</v>
      </c>
      <c r="E1691">
        <v>28295</v>
      </c>
      <c r="F1691" s="29">
        <f t="shared" si="52"/>
        <v>828000000</v>
      </c>
      <c r="G1691">
        <f>YEAR(electric_vehicle_sales_by_state[[#This Row],[date]])</f>
        <v>2022</v>
      </c>
      <c r="M1691" s="34">
        <f t="shared" si="53"/>
        <v>1500000</v>
      </c>
    </row>
    <row r="1692" spans="1:13" x14ac:dyDescent="0.3">
      <c r="A1692" s="1">
        <v>44562</v>
      </c>
      <c r="B1692" t="s">
        <v>38</v>
      </c>
      <c r="C1692" t="s">
        <v>6</v>
      </c>
      <c r="D1692">
        <v>2359</v>
      </c>
      <c r="E1692">
        <v>50153</v>
      </c>
      <c r="F1692" s="29">
        <f t="shared" si="52"/>
        <v>3538500000</v>
      </c>
      <c r="G1692">
        <f>YEAR(electric_vehicle_sales_by_state[[#This Row],[date]])</f>
        <v>2022</v>
      </c>
      <c r="M1692" s="34">
        <f t="shared" si="53"/>
        <v>1500000</v>
      </c>
    </row>
    <row r="1693" spans="1:13" x14ac:dyDescent="0.3">
      <c r="A1693" s="1">
        <v>44562</v>
      </c>
      <c r="B1693" t="s">
        <v>39</v>
      </c>
      <c r="C1693" t="s">
        <v>6</v>
      </c>
      <c r="D1693">
        <v>4233</v>
      </c>
      <c r="E1693">
        <v>124399</v>
      </c>
      <c r="F1693" s="29">
        <f t="shared" si="52"/>
        <v>6349500000</v>
      </c>
      <c r="G1693">
        <f>YEAR(electric_vehicle_sales_by_state[[#This Row],[date]])</f>
        <v>2022</v>
      </c>
      <c r="M1693" s="34">
        <f t="shared" si="53"/>
        <v>1500000</v>
      </c>
    </row>
    <row r="1694" spans="1:13" x14ac:dyDescent="0.3">
      <c r="A1694" s="1">
        <v>44562</v>
      </c>
      <c r="B1694" t="s">
        <v>20</v>
      </c>
      <c r="C1694" t="s">
        <v>6</v>
      </c>
      <c r="D1694">
        <v>5</v>
      </c>
      <c r="E1694">
        <v>3043</v>
      </c>
      <c r="F1694" s="29">
        <f t="shared" si="52"/>
        <v>7500000</v>
      </c>
      <c r="G1694">
        <f>YEAR(electric_vehicle_sales_by_state[[#This Row],[date]])</f>
        <v>2022</v>
      </c>
      <c r="M1694" s="34">
        <f t="shared" si="53"/>
        <v>1500000</v>
      </c>
    </row>
    <row r="1695" spans="1:13" x14ac:dyDescent="0.3">
      <c r="A1695" s="1">
        <v>44562</v>
      </c>
      <c r="B1695" t="s">
        <v>40</v>
      </c>
      <c r="C1695" t="s">
        <v>6</v>
      </c>
      <c r="D1695">
        <v>1322</v>
      </c>
      <c r="E1695">
        <v>168934</v>
      </c>
      <c r="F1695" s="29">
        <f t="shared" si="52"/>
        <v>1983000000</v>
      </c>
      <c r="G1695">
        <f>YEAR(electric_vehicle_sales_by_state[[#This Row],[date]])</f>
        <v>2022</v>
      </c>
      <c r="M1695" s="34">
        <f t="shared" si="53"/>
        <v>1500000</v>
      </c>
    </row>
    <row r="1696" spans="1:13" x14ac:dyDescent="0.3">
      <c r="A1696" s="1">
        <v>44562</v>
      </c>
      <c r="B1696" t="s">
        <v>27</v>
      </c>
      <c r="C1696" t="s">
        <v>6</v>
      </c>
      <c r="D1696">
        <v>184</v>
      </c>
      <c r="E1696">
        <v>10413</v>
      </c>
      <c r="F1696" s="29">
        <f t="shared" si="52"/>
        <v>276000000</v>
      </c>
      <c r="G1696">
        <f>YEAR(electric_vehicle_sales_by_state[[#This Row],[date]])</f>
        <v>2022</v>
      </c>
      <c r="M1696" s="34">
        <f t="shared" si="53"/>
        <v>1500000</v>
      </c>
    </row>
    <row r="1697" spans="1:13" x14ac:dyDescent="0.3">
      <c r="A1697" s="1">
        <v>44562</v>
      </c>
      <c r="B1697" t="s">
        <v>41</v>
      </c>
      <c r="C1697" t="s">
        <v>6</v>
      </c>
      <c r="D1697">
        <v>370</v>
      </c>
      <c r="E1697">
        <v>61071</v>
      </c>
      <c r="F1697" s="29">
        <f t="shared" si="52"/>
        <v>555000000</v>
      </c>
      <c r="G1697">
        <f>YEAR(electric_vehicle_sales_by_state[[#This Row],[date]])</f>
        <v>2022</v>
      </c>
      <c r="M1697" s="34">
        <f t="shared" si="53"/>
        <v>1500000</v>
      </c>
    </row>
    <row r="1698" spans="1:13" x14ac:dyDescent="0.3">
      <c r="A1698" s="1">
        <v>44593</v>
      </c>
      <c r="B1698" t="s">
        <v>32</v>
      </c>
      <c r="C1698" t="s">
        <v>6</v>
      </c>
      <c r="D1698">
        <v>2284</v>
      </c>
      <c r="E1698">
        <v>52013</v>
      </c>
      <c r="F1698" s="29">
        <f t="shared" si="52"/>
        <v>3426000000</v>
      </c>
      <c r="G1698">
        <f>YEAR(electric_vehicle_sales_by_state[[#This Row],[date]])</f>
        <v>2022</v>
      </c>
      <c r="M1698" s="34">
        <f t="shared" si="53"/>
        <v>1500000</v>
      </c>
    </row>
    <row r="1699" spans="1:13" x14ac:dyDescent="0.3">
      <c r="A1699" s="1">
        <v>44593</v>
      </c>
      <c r="B1699" t="s">
        <v>10</v>
      </c>
      <c r="C1699" t="s">
        <v>6</v>
      </c>
      <c r="D1699">
        <v>108</v>
      </c>
      <c r="E1699">
        <v>25414</v>
      </c>
      <c r="F1699" s="29">
        <f t="shared" si="52"/>
        <v>162000000</v>
      </c>
      <c r="G1699">
        <f>YEAR(electric_vehicle_sales_by_state[[#This Row],[date]])</f>
        <v>2022</v>
      </c>
      <c r="M1699" s="34">
        <f t="shared" si="53"/>
        <v>1500000</v>
      </c>
    </row>
    <row r="1700" spans="1:13" x14ac:dyDescent="0.3">
      <c r="A1700" s="1">
        <v>44593</v>
      </c>
      <c r="B1700" t="s">
        <v>21</v>
      </c>
      <c r="C1700" t="s">
        <v>6</v>
      </c>
      <c r="D1700">
        <v>495</v>
      </c>
      <c r="E1700">
        <v>59758</v>
      </c>
      <c r="F1700" s="29">
        <f t="shared" si="52"/>
        <v>742500000</v>
      </c>
      <c r="G1700">
        <f>YEAR(electric_vehicle_sales_by_state[[#This Row],[date]])</f>
        <v>2022</v>
      </c>
      <c r="M1700" s="34">
        <f t="shared" si="53"/>
        <v>1500000</v>
      </c>
    </row>
    <row r="1701" spans="1:13" x14ac:dyDescent="0.3">
      <c r="A1701" s="1">
        <v>44593</v>
      </c>
      <c r="B1701" t="s">
        <v>22</v>
      </c>
      <c r="C1701" t="s">
        <v>6</v>
      </c>
      <c r="D1701">
        <v>22</v>
      </c>
      <c r="E1701">
        <v>1184</v>
      </c>
      <c r="F1701" s="29">
        <f t="shared" si="52"/>
        <v>33000000</v>
      </c>
      <c r="G1701">
        <f>YEAR(electric_vehicle_sales_by_state[[#This Row],[date]])</f>
        <v>2022</v>
      </c>
      <c r="M1701" s="34">
        <f t="shared" si="53"/>
        <v>1500000</v>
      </c>
    </row>
    <row r="1702" spans="1:13" x14ac:dyDescent="0.3">
      <c r="A1702" s="1">
        <v>44593</v>
      </c>
      <c r="B1702" t="s">
        <v>11</v>
      </c>
      <c r="C1702" t="s">
        <v>6</v>
      </c>
      <c r="D1702">
        <v>635</v>
      </c>
      <c r="E1702">
        <v>28508</v>
      </c>
      <c r="F1702" s="29">
        <f t="shared" si="52"/>
        <v>952500000</v>
      </c>
      <c r="G1702">
        <f>YEAR(electric_vehicle_sales_by_state[[#This Row],[date]])</f>
        <v>2022</v>
      </c>
      <c r="M1702" s="34">
        <f t="shared" si="53"/>
        <v>1500000</v>
      </c>
    </row>
    <row r="1703" spans="1:13" x14ac:dyDescent="0.3">
      <c r="A1703" s="1">
        <v>44593</v>
      </c>
      <c r="B1703" t="s">
        <v>12</v>
      </c>
      <c r="C1703" t="s">
        <v>6</v>
      </c>
      <c r="D1703">
        <v>4</v>
      </c>
      <c r="E1703">
        <v>817</v>
      </c>
      <c r="F1703" s="29">
        <f t="shared" si="52"/>
        <v>6000000</v>
      </c>
      <c r="G1703">
        <f>YEAR(electric_vehicle_sales_by_state[[#This Row],[date]])</f>
        <v>2022</v>
      </c>
      <c r="M1703" s="34">
        <f t="shared" si="53"/>
        <v>1500000</v>
      </c>
    </row>
    <row r="1704" spans="1:13" x14ac:dyDescent="0.3">
      <c r="A1704" s="1">
        <v>44593</v>
      </c>
      <c r="B1704" t="s">
        <v>23</v>
      </c>
      <c r="C1704" t="s">
        <v>6</v>
      </c>
      <c r="D1704">
        <v>2384</v>
      </c>
      <c r="E1704">
        <v>25413</v>
      </c>
      <c r="F1704" s="29">
        <f t="shared" si="52"/>
        <v>3576000000</v>
      </c>
      <c r="G1704">
        <f>YEAR(electric_vehicle_sales_by_state[[#This Row],[date]])</f>
        <v>2022</v>
      </c>
      <c r="M1704" s="34">
        <f t="shared" si="53"/>
        <v>1500000</v>
      </c>
    </row>
    <row r="1705" spans="1:13" x14ac:dyDescent="0.3">
      <c r="A1705" s="1">
        <v>44593</v>
      </c>
      <c r="B1705" t="s">
        <v>33</v>
      </c>
      <c r="C1705" t="s">
        <v>6</v>
      </c>
      <c r="D1705">
        <v>267</v>
      </c>
      <c r="E1705">
        <v>3248</v>
      </c>
      <c r="F1705" s="29">
        <f t="shared" si="52"/>
        <v>400500000</v>
      </c>
      <c r="G1705">
        <f>YEAR(electric_vehicle_sales_by_state[[#This Row],[date]])</f>
        <v>2022</v>
      </c>
      <c r="M1705" s="34">
        <f t="shared" si="53"/>
        <v>1500000</v>
      </c>
    </row>
    <row r="1706" spans="1:13" x14ac:dyDescent="0.3">
      <c r="A1706" s="1">
        <v>44593</v>
      </c>
      <c r="B1706" t="s">
        <v>34</v>
      </c>
      <c r="C1706" t="s">
        <v>6</v>
      </c>
      <c r="D1706">
        <v>2613</v>
      </c>
      <c r="E1706">
        <v>68658</v>
      </c>
      <c r="F1706" s="29">
        <f t="shared" si="52"/>
        <v>3919500000</v>
      </c>
      <c r="G1706">
        <f>YEAR(electric_vehicle_sales_by_state[[#This Row],[date]])</f>
        <v>2022</v>
      </c>
      <c r="M1706" s="34">
        <f t="shared" si="53"/>
        <v>1500000</v>
      </c>
    </row>
    <row r="1707" spans="1:13" x14ac:dyDescent="0.3">
      <c r="A1707" s="1">
        <v>44593</v>
      </c>
      <c r="B1707" t="s">
        <v>30</v>
      </c>
      <c r="C1707" t="s">
        <v>6</v>
      </c>
      <c r="D1707">
        <v>677</v>
      </c>
      <c r="E1707">
        <v>25667</v>
      </c>
      <c r="F1707" s="29">
        <f t="shared" si="52"/>
        <v>1015500000</v>
      </c>
      <c r="G1707">
        <f>YEAR(electric_vehicle_sales_by_state[[#This Row],[date]])</f>
        <v>2022</v>
      </c>
      <c r="M1707" s="34">
        <f t="shared" si="53"/>
        <v>1500000</v>
      </c>
    </row>
    <row r="1708" spans="1:13" x14ac:dyDescent="0.3">
      <c r="A1708" s="1">
        <v>44593</v>
      </c>
      <c r="B1708" t="s">
        <v>28</v>
      </c>
      <c r="C1708" t="s">
        <v>6</v>
      </c>
      <c r="D1708">
        <v>57</v>
      </c>
      <c r="E1708">
        <v>4041</v>
      </c>
      <c r="F1708" s="29">
        <f t="shared" si="52"/>
        <v>85500000</v>
      </c>
      <c r="G1708">
        <f>YEAR(electric_vehicle_sales_by_state[[#This Row],[date]])</f>
        <v>2022</v>
      </c>
      <c r="M1708" s="34">
        <f t="shared" si="53"/>
        <v>1500000</v>
      </c>
    </row>
    <row r="1709" spans="1:13" x14ac:dyDescent="0.3">
      <c r="A1709" s="1">
        <v>44593</v>
      </c>
      <c r="B1709" t="s">
        <v>13</v>
      </c>
      <c r="C1709" t="s">
        <v>6</v>
      </c>
      <c r="D1709">
        <v>101</v>
      </c>
      <c r="E1709">
        <v>4836</v>
      </c>
      <c r="F1709" s="29">
        <f t="shared" si="52"/>
        <v>151500000</v>
      </c>
      <c r="G1709">
        <f>YEAR(electric_vehicle_sales_by_state[[#This Row],[date]])</f>
        <v>2022</v>
      </c>
      <c r="M1709" s="34">
        <f t="shared" si="53"/>
        <v>1500000</v>
      </c>
    </row>
    <row r="1710" spans="1:13" x14ac:dyDescent="0.3">
      <c r="A1710" s="1">
        <v>44593</v>
      </c>
      <c r="B1710" t="s">
        <v>31</v>
      </c>
      <c r="C1710" t="s">
        <v>6</v>
      </c>
      <c r="D1710">
        <v>338</v>
      </c>
      <c r="E1710">
        <v>27174</v>
      </c>
      <c r="F1710" s="29">
        <f t="shared" si="52"/>
        <v>507000000</v>
      </c>
      <c r="G1710">
        <f>YEAR(electric_vehicle_sales_by_state[[#This Row],[date]])</f>
        <v>2022</v>
      </c>
      <c r="M1710" s="34">
        <f t="shared" si="53"/>
        <v>1500000</v>
      </c>
    </row>
    <row r="1711" spans="1:13" x14ac:dyDescent="0.3">
      <c r="A1711" s="1">
        <v>44593</v>
      </c>
      <c r="B1711" t="s">
        <v>35</v>
      </c>
      <c r="C1711" t="s">
        <v>6</v>
      </c>
      <c r="D1711">
        <v>5593</v>
      </c>
      <c r="E1711">
        <v>75612</v>
      </c>
      <c r="F1711" s="29">
        <f t="shared" si="52"/>
        <v>8389500000</v>
      </c>
      <c r="G1711">
        <f>YEAR(electric_vehicle_sales_by_state[[#This Row],[date]])</f>
        <v>2022</v>
      </c>
      <c r="M1711" s="34">
        <f t="shared" si="53"/>
        <v>1500000</v>
      </c>
    </row>
    <row r="1712" spans="1:13" x14ac:dyDescent="0.3">
      <c r="A1712" s="1">
        <v>44593</v>
      </c>
      <c r="B1712" t="s">
        <v>36</v>
      </c>
      <c r="C1712" t="s">
        <v>6</v>
      </c>
      <c r="D1712">
        <v>1737</v>
      </c>
      <c r="E1712">
        <v>41273</v>
      </c>
      <c r="F1712" s="29">
        <f t="shared" si="52"/>
        <v>2605500000</v>
      </c>
      <c r="G1712">
        <f>YEAR(electric_vehicle_sales_by_state[[#This Row],[date]])</f>
        <v>2022</v>
      </c>
      <c r="M1712" s="34">
        <f t="shared" si="53"/>
        <v>1500000</v>
      </c>
    </row>
    <row r="1713" spans="1:13" x14ac:dyDescent="0.3">
      <c r="A1713" s="1">
        <v>44593</v>
      </c>
      <c r="B1713" t="s">
        <v>24</v>
      </c>
      <c r="C1713" t="s">
        <v>6</v>
      </c>
      <c r="D1713">
        <v>974</v>
      </c>
      <c r="E1713">
        <v>69322</v>
      </c>
      <c r="F1713" s="29">
        <f t="shared" si="52"/>
        <v>1461000000</v>
      </c>
      <c r="G1713">
        <f>YEAR(electric_vehicle_sales_by_state[[#This Row],[date]])</f>
        <v>2022</v>
      </c>
      <c r="M1713" s="34">
        <f t="shared" si="53"/>
        <v>1500000</v>
      </c>
    </row>
    <row r="1714" spans="1:13" x14ac:dyDescent="0.3">
      <c r="A1714" s="1">
        <v>44593</v>
      </c>
      <c r="B1714" t="s">
        <v>37</v>
      </c>
      <c r="C1714" t="s">
        <v>6</v>
      </c>
      <c r="D1714">
        <v>6871</v>
      </c>
      <c r="E1714">
        <v>116043</v>
      </c>
      <c r="F1714" s="29">
        <f t="shared" si="52"/>
        <v>10306500000</v>
      </c>
      <c r="G1714">
        <f>YEAR(electric_vehicle_sales_by_state[[#This Row],[date]])</f>
        <v>2022</v>
      </c>
      <c r="M1714" s="34">
        <f t="shared" si="53"/>
        <v>1500000</v>
      </c>
    </row>
    <row r="1715" spans="1:13" x14ac:dyDescent="0.3">
      <c r="A1715" s="1">
        <v>44593</v>
      </c>
      <c r="B1715" t="s">
        <v>15</v>
      </c>
      <c r="C1715" t="s">
        <v>6</v>
      </c>
      <c r="D1715">
        <v>3</v>
      </c>
      <c r="E1715">
        <v>4773</v>
      </c>
      <c r="F1715" s="29">
        <f t="shared" si="52"/>
        <v>4500000</v>
      </c>
      <c r="G1715">
        <f>YEAR(electric_vehicle_sales_by_state[[#This Row],[date]])</f>
        <v>2022</v>
      </c>
      <c r="M1715" s="34">
        <f t="shared" si="53"/>
        <v>1500000</v>
      </c>
    </row>
    <row r="1716" spans="1:13" x14ac:dyDescent="0.3">
      <c r="A1716" s="1">
        <v>44593</v>
      </c>
      <c r="B1716" t="s">
        <v>25</v>
      </c>
      <c r="C1716" t="s">
        <v>6</v>
      </c>
      <c r="D1716">
        <v>1266</v>
      </c>
      <c r="E1716">
        <v>41856</v>
      </c>
      <c r="F1716" s="29">
        <f t="shared" si="52"/>
        <v>1899000000</v>
      </c>
      <c r="G1716">
        <f>YEAR(electric_vehicle_sales_by_state[[#This Row],[date]])</f>
        <v>2022</v>
      </c>
      <c r="M1716" s="34">
        <f t="shared" si="53"/>
        <v>1500000</v>
      </c>
    </row>
    <row r="1717" spans="1:13" x14ac:dyDescent="0.3">
      <c r="A1717" s="1">
        <v>44593</v>
      </c>
      <c r="B1717" t="s">
        <v>19</v>
      </c>
      <c r="C1717" t="s">
        <v>6</v>
      </c>
      <c r="D1717">
        <v>117</v>
      </c>
      <c r="E1717">
        <v>3410</v>
      </c>
      <c r="F1717" s="29">
        <f t="shared" si="52"/>
        <v>175500000</v>
      </c>
      <c r="G1717">
        <f>YEAR(electric_vehicle_sales_by_state[[#This Row],[date]])</f>
        <v>2022</v>
      </c>
      <c r="M1717" s="34">
        <f t="shared" si="53"/>
        <v>1500000</v>
      </c>
    </row>
    <row r="1718" spans="1:13" x14ac:dyDescent="0.3">
      <c r="A1718" s="1">
        <v>44593</v>
      </c>
      <c r="B1718" t="s">
        <v>26</v>
      </c>
      <c r="C1718" t="s">
        <v>6</v>
      </c>
      <c r="D1718">
        <v>296</v>
      </c>
      <c r="E1718">
        <v>24506</v>
      </c>
      <c r="F1718" s="29">
        <f t="shared" si="52"/>
        <v>444000000</v>
      </c>
      <c r="G1718">
        <f>YEAR(electric_vehicle_sales_by_state[[#This Row],[date]])</f>
        <v>2022</v>
      </c>
      <c r="M1718" s="34">
        <f t="shared" si="53"/>
        <v>1500000</v>
      </c>
    </row>
    <row r="1719" spans="1:13" x14ac:dyDescent="0.3">
      <c r="A1719" s="1">
        <v>44593</v>
      </c>
      <c r="B1719" t="s">
        <v>38</v>
      </c>
      <c r="C1719" t="s">
        <v>6</v>
      </c>
      <c r="D1719">
        <v>2563</v>
      </c>
      <c r="E1719">
        <v>56168</v>
      </c>
      <c r="F1719" s="29">
        <f t="shared" si="52"/>
        <v>3844500000</v>
      </c>
      <c r="G1719">
        <f>YEAR(electric_vehicle_sales_by_state[[#This Row],[date]])</f>
        <v>2022</v>
      </c>
      <c r="M1719" s="34">
        <f t="shared" si="53"/>
        <v>1500000</v>
      </c>
    </row>
    <row r="1720" spans="1:13" x14ac:dyDescent="0.3">
      <c r="A1720" s="1">
        <v>44593</v>
      </c>
      <c r="B1720" t="s">
        <v>39</v>
      </c>
      <c r="C1720" t="s">
        <v>6</v>
      </c>
      <c r="D1720">
        <v>4506</v>
      </c>
      <c r="E1720">
        <v>108851</v>
      </c>
      <c r="F1720" s="29">
        <f t="shared" si="52"/>
        <v>6759000000</v>
      </c>
      <c r="G1720">
        <f>YEAR(electric_vehicle_sales_by_state[[#This Row],[date]])</f>
        <v>2022</v>
      </c>
      <c r="M1720" s="34">
        <f t="shared" si="53"/>
        <v>1500000</v>
      </c>
    </row>
    <row r="1721" spans="1:13" x14ac:dyDescent="0.3">
      <c r="A1721" s="1">
        <v>44593</v>
      </c>
      <c r="B1721" t="s">
        <v>20</v>
      </c>
      <c r="C1721" t="s">
        <v>6</v>
      </c>
      <c r="D1721">
        <v>3</v>
      </c>
      <c r="E1721">
        <v>2705</v>
      </c>
      <c r="F1721" s="29">
        <f t="shared" si="52"/>
        <v>4500000</v>
      </c>
      <c r="G1721">
        <f>YEAR(electric_vehicle_sales_by_state[[#This Row],[date]])</f>
        <v>2022</v>
      </c>
      <c r="M1721" s="34">
        <f t="shared" si="53"/>
        <v>1500000</v>
      </c>
    </row>
    <row r="1722" spans="1:13" x14ac:dyDescent="0.3">
      <c r="A1722" s="1">
        <v>44593</v>
      </c>
      <c r="B1722" t="s">
        <v>40</v>
      </c>
      <c r="C1722" t="s">
        <v>6</v>
      </c>
      <c r="D1722">
        <v>1202</v>
      </c>
      <c r="E1722">
        <v>163699</v>
      </c>
      <c r="F1722" s="29">
        <f t="shared" si="52"/>
        <v>1803000000</v>
      </c>
      <c r="G1722">
        <f>YEAR(electric_vehicle_sales_by_state[[#This Row],[date]])</f>
        <v>2022</v>
      </c>
      <c r="M1722" s="34">
        <f t="shared" si="53"/>
        <v>1500000</v>
      </c>
    </row>
    <row r="1723" spans="1:13" x14ac:dyDescent="0.3">
      <c r="A1723" s="1">
        <v>44593</v>
      </c>
      <c r="B1723" t="s">
        <v>27</v>
      </c>
      <c r="C1723" t="s">
        <v>6</v>
      </c>
      <c r="D1723">
        <v>223</v>
      </c>
      <c r="E1723">
        <v>9283</v>
      </c>
      <c r="F1723" s="29">
        <f t="shared" si="52"/>
        <v>334500000</v>
      </c>
      <c r="G1723">
        <f>YEAR(electric_vehicle_sales_by_state[[#This Row],[date]])</f>
        <v>2022</v>
      </c>
      <c r="M1723" s="34">
        <f t="shared" si="53"/>
        <v>1500000</v>
      </c>
    </row>
    <row r="1724" spans="1:13" x14ac:dyDescent="0.3">
      <c r="A1724" s="1">
        <v>44593</v>
      </c>
      <c r="B1724" t="s">
        <v>41</v>
      </c>
      <c r="C1724" t="s">
        <v>6</v>
      </c>
      <c r="D1724">
        <v>383</v>
      </c>
      <c r="E1724">
        <v>56937</v>
      </c>
      <c r="F1724" s="29">
        <f t="shared" si="52"/>
        <v>574500000</v>
      </c>
      <c r="G1724">
        <f>YEAR(electric_vehicle_sales_by_state[[#This Row],[date]])</f>
        <v>2022</v>
      </c>
      <c r="M1724" s="34">
        <f t="shared" si="53"/>
        <v>1500000</v>
      </c>
    </row>
    <row r="1725" spans="1:13" x14ac:dyDescent="0.3">
      <c r="A1725" s="1">
        <v>44621</v>
      </c>
      <c r="B1725" t="s">
        <v>32</v>
      </c>
      <c r="C1725" t="s">
        <v>6</v>
      </c>
      <c r="D1725">
        <v>3169</v>
      </c>
      <c r="E1725">
        <v>51588</v>
      </c>
      <c r="F1725" s="29">
        <f t="shared" si="52"/>
        <v>4753500000</v>
      </c>
      <c r="G1725">
        <f>YEAR(electric_vehicle_sales_by_state[[#This Row],[date]])</f>
        <v>2022</v>
      </c>
      <c r="M1725" s="34">
        <f t="shared" si="53"/>
        <v>1500000</v>
      </c>
    </row>
    <row r="1726" spans="1:13" x14ac:dyDescent="0.3">
      <c r="A1726" s="1">
        <v>44621</v>
      </c>
      <c r="B1726" t="s">
        <v>10</v>
      </c>
      <c r="C1726" t="s">
        <v>6</v>
      </c>
      <c r="D1726">
        <v>179</v>
      </c>
      <c r="E1726">
        <v>29698</v>
      </c>
      <c r="F1726" s="29">
        <f t="shared" si="52"/>
        <v>268500000</v>
      </c>
      <c r="G1726">
        <f>YEAR(electric_vehicle_sales_by_state[[#This Row],[date]])</f>
        <v>2022</v>
      </c>
      <c r="M1726" s="34">
        <f t="shared" si="53"/>
        <v>1500000</v>
      </c>
    </row>
    <row r="1727" spans="1:13" x14ac:dyDescent="0.3">
      <c r="A1727" s="1">
        <v>44621</v>
      </c>
      <c r="B1727" t="s">
        <v>21</v>
      </c>
      <c r="C1727" t="s">
        <v>6</v>
      </c>
      <c r="D1727">
        <v>1328</v>
      </c>
      <c r="E1727">
        <v>85165</v>
      </c>
      <c r="F1727" s="29">
        <f t="shared" si="52"/>
        <v>1992000000</v>
      </c>
      <c r="G1727">
        <f>YEAR(electric_vehicle_sales_by_state[[#This Row],[date]])</f>
        <v>2022</v>
      </c>
      <c r="M1727" s="34">
        <f t="shared" si="53"/>
        <v>1500000</v>
      </c>
    </row>
    <row r="1728" spans="1:13" x14ac:dyDescent="0.3">
      <c r="A1728" s="1">
        <v>44621</v>
      </c>
      <c r="B1728" t="s">
        <v>22</v>
      </c>
      <c r="C1728" t="s">
        <v>6</v>
      </c>
      <c r="D1728">
        <v>55</v>
      </c>
      <c r="E1728">
        <v>1883</v>
      </c>
      <c r="F1728" s="29">
        <f t="shared" si="52"/>
        <v>82500000</v>
      </c>
      <c r="G1728">
        <f>YEAR(electric_vehicle_sales_by_state[[#This Row],[date]])</f>
        <v>2022</v>
      </c>
      <c r="M1728" s="34">
        <f t="shared" si="53"/>
        <v>1500000</v>
      </c>
    </row>
    <row r="1729" spans="1:13" x14ac:dyDescent="0.3">
      <c r="A1729" s="1">
        <v>44621</v>
      </c>
      <c r="B1729" t="s">
        <v>11</v>
      </c>
      <c r="C1729" t="s">
        <v>6</v>
      </c>
      <c r="D1729">
        <v>959</v>
      </c>
      <c r="E1729">
        <v>31244</v>
      </c>
      <c r="F1729" s="29">
        <f t="shared" si="52"/>
        <v>1438500000</v>
      </c>
      <c r="G1729">
        <f>YEAR(electric_vehicle_sales_by_state[[#This Row],[date]])</f>
        <v>2022</v>
      </c>
      <c r="M1729" s="34">
        <f t="shared" si="53"/>
        <v>1500000</v>
      </c>
    </row>
    <row r="1730" spans="1:13" x14ac:dyDescent="0.3">
      <c r="A1730" s="1">
        <v>44621</v>
      </c>
      <c r="B1730" t="s">
        <v>12</v>
      </c>
      <c r="C1730" t="s">
        <v>6</v>
      </c>
      <c r="D1730">
        <v>5</v>
      </c>
      <c r="E1730">
        <v>757</v>
      </c>
      <c r="F1730" s="29">
        <f t="shared" ref="F1730:F1793" si="54">D1730*M1730</f>
        <v>7500000</v>
      </c>
      <c r="G1730">
        <f>YEAR(electric_vehicle_sales_by_state[[#This Row],[date]])</f>
        <v>2022</v>
      </c>
      <c r="M1730" s="34">
        <f t="shared" si="53"/>
        <v>1500000</v>
      </c>
    </row>
    <row r="1731" spans="1:13" x14ac:dyDescent="0.3">
      <c r="A1731" s="1">
        <v>44621</v>
      </c>
      <c r="B1731" t="s">
        <v>23</v>
      </c>
      <c r="C1731" t="s">
        <v>6</v>
      </c>
      <c r="D1731">
        <v>3491</v>
      </c>
      <c r="E1731">
        <v>28871</v>
      </c>
      <c r="F1731" s="29">
        <f t="shared" si="54"/>
        <v>5236500000</v>
      </c>
      <c r="G1731">
        <f>YEAR(electric_vehicle_sales_by_state[[#This Row],[date]])</f>
        <v>2022</v>
      </c>
      <c r="M1731" s="34">
        <f t="shared" ref="M1731:M1794" si="55">IF(C1731 = "4-Wheelers",85000,1500000)</f>
        <v>1500000</v>
      </c>
    </row>
    <row r="1732" spans="1:13" x14ac:dyDescent="0.3">
      <c r="A1732" s="1">
        <v>44621</v>
      </c>
      <c r="B1732" t="s">
        <v>33</v>
      </c>
      <c r="C1732" t="s">
        <v>6</v>
      </c>
      <c r="D1732">
        <v>235</v>
      </c>
      <c r="E1732">
        <v>4381</v>
      </c>
      <c r="F1732" s="29">
        <f t="shared" si="54"/>
        <v>352500000</v>
      </c>
      <c r="G1732">
        <f>YEAR(electric_vehicle_sales_by_state[[#This Row],[date]])</f>
        <v>2022</v>
      </c>
      <c r="M1732" s="34">
        <f t="shared" si="55"/>
        <v>1500000</v>
      </c>
    </row>
    <row r="1733" spans="1:13" x14ac:dyDescent="0.3">
      <c r="A1733" s="1">
        <v>44621</v>
      </c>
      <c r="B1733" t="s">
        <v>34</v>
      </c>
      <c r="C1733" t="s">
        <v>6</v>
      </c>
      <c r="D1733">
        <v>4507</v>
      </c>
      <c r="E1733">
        <v>79333</v>
      </c>
      <c r="F1733" s="29">
        <f t="shared" si="54"/>
        <v>6760500000</v>
      </c>
      <c r="G1733">
        <f>YEAR(electric_vehicle_sales_by_state[[#This Row],[date]])</f>
        <v>2022</v>
      </c>
      <c r="M1733" s="34">
        <f t="shared" si="55"/>
        <v>1500000</v>
      </c>
    </row>
    <row r="1734" spans="1:13" x14ac:dyDescent="0.3">
      <c r="A1734" s="1">
        <v>44621</v>
      </c>
      <c r="B1734" t="s">
        <v>30</v>
      </c>
      <c r="C1734" t="s">
        <v>6</v>
      </c>
      <c r="D1734">
        <v>1025</v>
      </c>
      <c r="E1734">
        <v>30295</v>
      </c>
      <c r="F1734" s="29">
        <f t="shared" si="54"/>
        <v>1537500000</v>
      </c>
      <c r="G1734">
        <f>YEAR(electric_vehicle_sales_by_state[[#This Row],[date]])</f>
        <v>2022</v>
      </c>
      <c r="M1734" s="34">
        <f t="shared" si="55"/>
        <v>1500000</v>
      </c>
    </row>
    <row r="1735" spans="1:13" x14ac:dyDescent="0.3">
      <c r="A1735" s="1">
        <v>44621</v>
      </c>
      <c r="B1735" t="s">
        <v>28</v>
      </c>
      <c r="C1735" t="s">
        <v>6</v>
      </c>
      <c r="D1735">
        <v>61</v>
      </c>
      <c r="E1735">
        <v>3565</v>
      </c>
      <c r="F1735" s="29">
        <f t="shared" si="54"/>
        <v>91500000</v>
      </c>
      <c r="G1735">
        <f>YEAR(electric_vehicle_sales_by_state[[#This Row],[date]])</f>
        <v>2022</v>
      </c>
      <c r="M1735" s="34">
        <f t="shared" si="55"/>
        <v>1500000</v>
      </c>
    </row>
    <row r="1736" spans="1:13" x14ac:dyDescent="0.3">
      <c r="A1736" s="1">
        <v>44621</v>
      </c>
      <c r="B1736" t="s">
        <v>13</v>
      </c>
      <c r="C1736" t="s">
        <v>6</v>
      </c>
      <c r="D1736">
        <v>227</v>
      </c>
      <c r="E1736">
        <v>5680</v>
      </c>
      <c r="F1736" s="29">
        <f t="shared" si="54"/>
        <v>340500000</v>
      </c>
      <c r="G1736">
        <f>YEAR(electric_vehicle_sales_by_state[[#This Row],[date]])</f>
        <v>2022</v>
      </c>
      <c r="M1736" s="34">
        <f t="shared" si="55"/>
        <v>1500000</v>
      </c>
    </row>
    <row r="1737" spans="1:13" x14ac:dyDescent="0.3">
      <c r="A1737" s="1">
        <v>44621</v>
      </c>
      <c r="B1737" t="s">
        <v>31</v>
      </c>
      <c r="C1737" t="s">
        <v>6</v>
      </c>
      <c r="D1737">
        <v>607</v>
      </c>
      <c r="E1737">
        <v>38435</v>
      </c>
      <c r="F1737" s="29">
        <f t="shared" si="54"/>
        <v>910500000</v>
      </c>
      <c r="G1737">
        <f>YEAR(electric_vehicle_sales_by_state[[#This Row],[date]])</f>
        <v>2022</v>
      </c>
      <c r="M1737" s="34">
        <f t="shared" si="55"/>
        <v>1500000</v>
      </c>
    </row>
    <row r="1738" spans="1:13" x14ac:dyDescent="0.3">
      <c r="A1738" s="1">
        <v>44621</v>
      </c>
      <c r="B1738" t="s">
        <v>35</v>
      </c>
      <c r="C1738" t="s">
        <v>6</v>
      </c>
      <c r="D1738">
        <v>7288</v>
      </c>
      <c r="E1738">
        <v>91537</v>
      </c>
      <c r="F1738" s="29">
        <f t="shared" si="54"/>
        <v>10932000000</v>
      </c>
      <c r="G1738">
        <f>YEAR(electric_vehicle_sales_by_state[[#This Row],[date]])</f>
        <v>2022</v>
      </c>
      <c r="M1738" s="34">
        <f t="shared" si="55"/>
        <v>1500000</v>
      </c>
    </row>
    <row r="1739" spans="1:13" x14ac:dyDescent="0.3">
      <c r="A1739" s="1">
        <v>44621</v>
      </c>
      <c r="B1739" t="s">
        <v>36</v>
      </c>
      <c r="C1739" t="s">
        <v>6</v>
      </c>
      <c r="D1739">
        <v>2880</v>
      </c>
      <c r="E1739">
        <v>50610</v>
      </c>
      <c r="F1739" s="29">
        <f t="shared" si="54"/>
        <v>4320000000</v>
      </c>
      <c r="G1739">
        <f>YEAR(electric_vehicle_sales_by_state[[#This Row],[date]])</f>
        <v>2022</v>
      </c>
      <c r="M1739" s="34">
        <f t="shared" si="55"/>
        <v>1500000</v>
      </c>
    </row>
    <row r="1740" spans="1:13" x14ac:dyDescent="0.3">
      <c r="A1740" s="1">
        <v>44621</v>
      </c>
      <c r="B1740" t="s">
        <v>24</v>
      </c>
      <c r="C1740" t="s">
        <v>6</v>
      </c>
      <c r="D1740">
        <v>1580</v>
      </c>
      <c r="E1740">
        <v>76256</v>
      </c>
      <c r="F1740" s="29">
        <f t="shared" si="54"/>
        <v>2370000000</v>
      </c>
      <c r="G1740">
        <f>YEAR(electric_vehicle_sales_by_state[[#This Row],[date]])</f>
        <v>2022</v>
      </c>
      <c r="M1740" s="34">
        <f t="shared" si="55"/>
        <v>1500000</v>
      </c>
    </row>
    <row r="1741" spans="1:13" x14ac:dyDescent="0.3">
      <c r="A1741" s="1">
        <v>44621</v>
      </c>
      <c r="B1741" t="s">
        <v>37</v>
      </c>
      <c r="C1741" t="s">
        <v>6</v>
      </c>
      <c r="D1741">
        <v>9687</v>
      </c>
      <c r="E1741">
        <v>130070</v>
      </c>
      <c r="F1741" s="29">
        <f t="shared" si="54"/>
        <v>14530500000</v>
      </c>
      <c r="G1741">
        <f>YEAR(electric_vehicle_sales_by_state[[#This Row],[date]])</f>
        <v>2022</v>
      </c>
      <c r="M1741" s="34">
        <f t="shared" si="55"/>
        <v>1500000</v>
      </c>
    </row>
    <row r="1742" spans="1:13" x14ac:dyDescent="0.3">
      <c r="A1742" s="1">
        <v>44621</v>
      </c>
      <c r="B1742" t="s">
        <v>15</v>
      </c>
      <c r="C1742" t="s">
        <v>6</v>
      </c>
      <c r="D1742">
        <v>2</v>
      </c>
      <c r="E1742">
        <v>3508</v>
      </c>
      <c r="F1742" s="29">
        <f t="shared" si="54"/>
        <v>3000000</v>
      </c>
      <c r="G1742">
        <f>YEAR(electric_vehicle_sales_by_state[[#This Row],[date]])</f>
        <v>2022</v>
      </c>
      <c r="M1742" s="34">
        <f t="shared" si="55"/>
        <v>1500000</v>
      </c>
    </row>
    <row r="1743" spans="1:13" x14ac:dyDescent="0.3">
      <c r="A1743" s="1">
        <v>44621</v>
      </c>
      <c r="B1743" t="s">
        <v>25</v>
      </c>
      <c r="C1743" t="s">
        <v>6</v>
      </c>
      <c r="D1743">
        <v>2363</v>
      </c>
      <c r="E1743">
        <v>47801</v>
      </c>
      <c r="F1743" s="29">
        <f t="shared" si="54"/>
        <v>3544500000</v>
      </c>
      <c r="G1743">
        <f>YEAR(electric_vehicle_sales_by_state[[#This Row],[date]])</f>
        <v>2022</v>
      </c>
      <c r="M1743" s="34">
        <f t="shared" si="55"/>
        <v>1500000</v>
      </c>
    </row>
    <row r="1744" spans="1:13" x14ac:dyDescent="0.3">
      <c r="A1744" s="1">
        <v>44621</v>
      </c>
      <c r="B1744" t="s">
        <v>19</v>
      </c>
      <c r="C1744" t="s">
        <v>6</v>
      </c>
      <c r="D1744">
        <v>181</v>
      </c>
      <c r="E1744">
        <v>3913</v>
      </c>
      <c r="F1744" s="29">
        <f t="shared" si="54"/>
        <v>271500000</v>
      </c>
      <c r="G1744">
        <f>YEAR(electric_vehicle_sales_by_state[[#This Row],[date]])</f>
        <v>2022</v>
      </c>
      <c r="M1744" s="34">
        <f t="shared" si="55"/>
        <v>1500000</v>
      </c>
    </row>
    <row r="1745" spans="1:13" x14ac:dyDescent="0.3">
      <c r="A1745" s="1">
        <v>44621</v>
      </c>
      <c r="B1745" t="s">
        <v>26</v>
      </c>
      <c r="C1745" t="s">
        <v>6</v>
      </c>
      <c r="D1745">
        <v>716</v>
      </c>
      <c r="E1745">
        <v>31497</v>
      </c>
      <c r="F1745" s="29">
        <f t="shared" si="54"/>
        <v>1074000000</v>
      </c>
      <c r="G1745">
        <f>YEAR(electric_vehicle_sales_by_state[[#This Row],[date]])</f>
        <v>2022</v>
      </c>
      <c r="M1745" s="34">
        <f t="shared" si="55"/>
        <v>1500000</v>
      </c>
    </row>
    <row r="1746" spans="1:13" x14ac:dyDescent="0.3">
      <c r="A1746" s="1">
        <v>44621</v>
      </c>
      <c r="B1746" t="s">
        <v>38</v>
      </c>
      <c r="C1746" t="s">
        <v>6</v>
      </c>
      <c r="D1746">
        <v>3080</v>
      </c>
      <c r="E1746">
        <v>60106</v>
      </c>
      <c r="F1746" s="29">
        <f t="shared" si="54"/>
        <v>4620000000</v>
      </c>
      <c r="G1746">
        <f>YEAR(electric_vehicle_sales_by_state[[#This Row],[date]])</f>
        <v>2022</v>
      </c>
      <c r="M1746" s="34">
        <f t="shared" si="55"/>
        <v>1500000</v>
      </c>
    </row>
    <row r="1747" spans="1:13" x14ac:dyDescent="0.3">
      <c r="A1747" s="1">
        <v>44621</v>
      </c>
      <c r="B1747" t="s">
        <v>39</v>
      </c>
      <c r="C1747" t="s">
        <v>6</v>
      </c>
      <c r="D1747">
        <v>7708</v>
      </c>
      <c r="E1747">
        <v>124272</v>
      </c>
      <c r="F1747" s="29">
        <f t="shared" si="54"/>
        <v>11562000000</v>
      </c>
      <c r="G1747">
        <f>YEAR(electric_vehicle_sales_by_state[[#This Row],[date]])</f>
        <v>2022</v>
      </c>
      <c r="M1747" s="34">
        <f t="shared" si="55"/>
        <v>1500000</v>
      </c>
    </row>
    <row r="1748" spans="1:13" x14ac:dyDescent="0.3">
      <c r="A1748" s="1">
        <v>44621</v>
      </c>
      <c r="B1748" t="s">
        <v>20</v>
      </c>
      <c r="C1748" t="s">
        <v>6</v>
      </c>
      <c r="D1748">
        <v>18</v>
      </c>
      <c r="E1748">
        <v>3504</v>
      </c>
      <c r="F1748" s="29">
        <f t="shared" si="54"/>
        <v>27000000</v>
      </c>
      <c r="G1748">
        <f>YEAR(electric_vehicle_sales_by_state[[#This Row],[date]])</f>
        <v>2022</v>
      </c>
      <c r="M1748" s="34">
        <f t="shared" si="55"/>
        <v>1500000</v>
      </c>
    </row>
    <row r="1749" spans="1:13" x14ac:dyDescent="0.3">
      <c r="A1749" s="1">
        <v>44621</v>
      </c>
      <c r="B1749" t="s">
        <v>40</v>
      </c>
      <c r="C1749" t="s">
        <v>6</v>
      </c>
      <c r="D1749">
        <v>1986</v>
      </c>
      <c r="E1749">
        <v>180927</v>
      </c>
      <c r="F1749" s="29">
        <f t="shared" si="54"/>
        <v>2979000000</v>
      </c>
      <c r="G1749">
        <f>YEAR(electric_vehicle_sales_by_state[[#This Row],[date]])</f>
        <v>2022</v>
      </c>
      <c r="M1749" s="34">
        <f t="shared" si="55"/>
        <v>1500000</v>
      </c>
    </row>
    <row r="1750" spans="1:13" x14ac:dyDescent="0.3">
      <c r="A1750" s="1">
        <v>44621</v>
      </c>
      <c r="B1750" t="s">
        <v>27</v>
      </c>
      <c r="C1750" t="s">
        <v>6</v>
      </c>
      <c r="D1750">
        <v>435</v>
      </c>
      <c r="E1750">
        <v>11692</v>
      </c>
      <c r="F1750" s="29">
        <f t="shared" si="54"/>
        <v>652500000</v>
      </c>
      <c r="G1750">
        <f>YEAR(electric_vehicle_sales_by_state[[#This Row],[date]])</f>
        <v>2022</v>
      </c>
      <c r="M1750" s="34">
        <f t="shared" si="55"/>
        <v>1500000</v>
      </c>
    </row>
    <row r="1751" spans="1:13" x14ac:dyDescent="0.3">
      <c r="A1751" s="1">
        <v>44621</v>
      </c>
      <c r="B1751" t="s">
        <v>41</v>
      </c>
      <c r="C1751" t="s">
        <v>6</v>
      </c>
      <c r="D1751">
        <v>626</v>
      </c>
      <c r="E1751">
        <v>73783</v>
      </c>
      <c r="F1751" s="29">
        <f t="shared" si="54"/>
        <v>939000000</v>
      </c>
      <c r="G1751">
        <f>YEAR(electric_vehicle_sales_by_state[[#This Row],[date]])</f>
        <v>2022</v>
      </c>
      <c r="M1751" s="34">
        <f t="shared" si="55"/>
        <v>1500000</v>
      </c>
    </row>
    <row r="1752" spans="1:13" x14ac:dyDescent="0.3">
      <c r="A1752" s="1">
        <v>44652</v>
      </c>
      <c r="B1752" t="s">
        <v>32</v>
      </c>
      <c r="C1752" t="s">
        <v>6</v>
      </c>
      <c r="D1752">
        <v>2745</v>
      </c>
      <c r="E1752">
        <v>56529</v>
      </c>
      <c r="F1752" s="29">
        <f t="shared" si="54"/>
        <v>4117500000</v>
      </c>
      <c r="G1752">
        <f>YEAR(electric_vehicle_sales_by_state[[#This Row],[date]])</f>
        <v>2022</v>
      </c>
      <c r="M1752" s="34">
        <f t="shared" si="55"/>
        <v>1500000</v>
      </c>
    </row>
    <row r="1753" spans="1:13" x14ac:dyDescent="0.3">
      <c r="A1753" s="1">
        <v>44652</v>
      </c>
      <c r="B1753" t="s">
        <v>10</v>
      </c>
      <c r="C1753" t="s">
        <v>6</v>
      </c>
      <c r="D1753">
        <v>168</v>
      </c>
      <c r="E1753">
        <v>26813</v>
      </c>
      <c r="F1753" s="29">
        <f t="shared" si="54"/>
        <v>252000000</v>
      </c>
      <c r="G1753">
        <f>YEAR(electric_vehicle_sales_by_state[[#This Row],[date]])</f>
        <v>2022</v>
      </c>
      <c r="M1753" s="34">
        <f t="shared" si="55"/>
        <v>1500000</v>
      </c>
    </row>
    <row r="1754" spans="1:13" x14ac:dyDescent="0.3">
      <c r="A1754" s="1">
        <v>44652</v>
      </c>
      <c r="B1754" t="s">
        <v>21</v>
      </c>
      <c r="C1754" t="s">
        <v>6</v>
      </c>
      <c r="D1754">
        <v>475</v>
      </c>
      <c r="E1754">
        <v>82418</v>
      </c>
      <c r="F1754" s="29">
        <f t="shared" si="54"/>
        <v>712500000</v>
      </c>
      <c r="G1754">
        <f>YEAR(electric_vehicle_sales_by_state[[#This Row],[date]])</f>
        <v>2022</v>
      </c>
      <c r="M1754" s="34">
        <f t="shared" si="55"/>
        <v>1500000</v>
      </c>
    </row>
    <row r="1755" spans="1:13" x14ac:dyDescent="0.3">
      <c r="A1755" s="1">
        <v>44652</v>
      </c>
      <c r="B1755" t="s">
        <v>22</v>
      </c>
      <c r="C1755" t="s">
        <v>6</v>
      </c>
      <c r="D1755">
        <v>63</v>
      </c>
      <c r="E1755">
        <v>1881</v>
      </c>
      <c r="F1755" s="29">
        <f t="shared" si="54"/>
        <v>94500000</v>
      </c>
      <c r="G1755">
        <f>YEAR(electric_vehicle_sales_by_state[[#This Row],[date]])</f>
        <v>2022</v>
      </c>
      <c r="M1755" s="34">
        <f t="shared" si="55"/>
        <v>1500000</v>
      </c>
    </row>
    <row r="1756" spans="1:13" x14ac:dyDescent="0.3">
      <c r="A1756" s="1">
        <v>44652</v>
      </c>
      <c r="B1756" t="s">
        <v>11</v>
      </c>
      <c r="C1756" t="s">
        <v>6</v>
      </c>
      <c r="D1756">
        <v>1397</v>
      </c>
      <c r="E1756">
        <v>30843</v>
      </c>
      <c r="F1756" s="29">
        <f t="shared" si="54"/>
        <v>2095500000</v>
      </c>
      <c r="G1756">
        <f>YEAR(electric_vehicle_sales_by_state[[#This Row],[date]])</f>
        <v>2022</v>
      </c>
      <c r="M1756" s="34">
        <f t="shared" si="55"/>
        <v>1500000</v>
      </c>
    </row>
    <row r="1757" spans="1:13" x14ac:dyDescent="0.3">
      <c r="A1757" s="1">
        <v>44652</v>
      </c>
      <c r="B1757" t="s">
        <v>12</v>
      </c>
      <c r="C1757" t="s">
        <v>6</v>
      </c>
      <c r="D1757">
        <v>4</v>
      </c>
      <c r="E1757">
        <v>804</v>
      </c>
      <c r="F1757" s="29">
        <f t="shared" si="54"/>
        <v>6000000</v>
      </c>
      <c r="G1757">
        <f>YEAR(electric_vehicle_sales_by_state[[#This Row],[date]])</f>
        <v>2022</v>
      </c>
      <c r="M1757" s="34">
        <f t="shared" si="55"/>
        <v>1500000</v>
      </c>
    </row>
    <row r="1758" spans="1:13" x14ac:dyDescent="0.3">
      <c r="A1758" s="1">
        <v>44652</v>
      </c>
      <c r="B1758" t="s">
        <v>23</v>
      </c>
      <c r="C1758" t="s">
        <v>6</v>
      </c>
      <c r="D1758">
        <v>2832</v>
      </c>
      <c r="E1758">
        <v>32226</v>
      </c>
      <c r="F1758" s="29">
        <f t="shared" si="54"/>
        <v>4248000000</v>
      </c>
      <c r="G1758">
        <f>YEAR(electric_vehicle_sales_by_state[[#This Row],[date]])</f>
        <v>2022</v>
      </c>
      <c r="M1758" s="34">
        <f t="shared" si="55"/>
        <v>1500000</v>
      </c>
    </row>
    <row r="1759" spans="1:13" x14ac:dyDescent="0.3">
      <c r="A1759" s="1">
        <v>44652</v>
      </c>
      <c r="B1759" t="s">
        <v>33</v>
      </c>
      <c r="C1759" t="s">
        <v>6</v>
      </c>
      <c r="D1759">
        <v>377</v>
      </c>
      <c r="E1759">
        <v>3817</v>
      </c>
      <c r="F1759" s="29">
        <f t="shared" si="54"/>
        <v>565500000</v>
      </c>
      <c r="G1759">
        <f>YEAR(electric_vehicle_sales_by_state[[#This Row],[date]])</f>
        <v>2022</v>
      </c>
      <c r="M1759" s="34">
        <f t="shared" si="55"/>
        <v>1500000</v>
      </c>
    </row>
    <row r="1760" spans="1:13" x14ac:dyDescent="0.3">
      <c r="A1760" s="1">
        <v>44652</v>
      </c>
      <c r="B1760" t="s">
        <v>34</v>
      </c>
      <c r="C1760" t="s">
        <v>6</v>
      </c>
      <c r="D1760">
        <v>6695</v>
      </c>
      <c r="E1760">
        <v>88648</v>
      </c>
      <c r="F1760" s="29">
        <f t="shared" si="54"/>
        <v>10042500000</v>
      </c>
      <c r="G1760">
        <f>YEAR(electric_vehicle_sales_by_state[[#This Row],[date]])</f>
        <v>2022</v>
      </c>
      <c r="M1760" s="34">
        <f t="shared" si="55"/>
        <v>1500000</v>
      </c>
    </row>
    <row r="1761" spans="1:13" x14ac:dyDescent="0.3">
      <c r="A1761" s="1">
        <v>44652</v>
      </c>
      <c r="B1761" t="s">
        <v>30</v>
      </c>
      <c r="C1761" t="s">
        <v>6</v>
      </c>
      <c r="D1761">
        <v>1215</v>
      </c>
      <c r="E1761">
        <v>30558</v>
      </c>
      <c r="F1761" s="29">
        <f t="shared" si="54"/>
        <v>1822500000</v>
      </c>
      <c r="G1761">
        <f>YEAR(electric_vehicle_sales_by_state[[#This Row],[date]])</f>
        <v>2022</v>
      </c>
      <c r="M1761" s="34">
        <f t="shared" si="55"/>
        <v>1500000</v>
      </c>
    </row>
    <row r="1762" spans="1:13" x14ac:dyDescent="0.3">
      <c r="A1762" s="1">
        <v>44652</v>
      </c>
      <c r="B1762" t="s">
        <v>28</v>
      </c>
      <c r="C1762" t="s">
        <v>6</v>
      </c>
      <c r="D1762">
        <v>97</v>
      </c>
      <c r="E1762">
        <v>4637</v>
      </c>
      <c r="F1762" s="29">
        <f t="shared" si="54"/>
        <v>145500000</v>
      </c>
      <c r="G1762">
        <f>YEAR(electric_vehicle_sales_by_state[[#This Row],[date]])</f>
        <v>2022</v>
      </c>
      <c r="M1762" s="34">
        <f t="shared" si="55"/>
        <v>1500000</v>
      </c>
    </row>
    <row r="1763" spans="1:13" x14ac:dyDescent="0.3">
      <c r="A1763" s="1">
        <v>44652</v>
      </c>
      <c r="B1763" t="s">
        <v>13</v>
      </c>
      <c r="C1763" t="s">
        <v>6</v>
      </c>
      <c r="D1763">
        <v>125</v>
      </c>
      <c r="E1763">
        <v>8306</v>
      </c>
      <c r="F1763" s="29">
        <f t="shared" si="54"/>
        <v>187500000</v>
      </c>
      <c r="G1763">
        <f>YEAR(electric_vehicle_sales_by_state[[#This Row],[date]])</f>
        <v>2022</v>
      </c>
      <c r="M1763" s="34">
        <f t="shared" si="55"/>
        <v>1500000</v>
      </c>
    </row>
    <row r="1764" spans="1:13" x14ac:dyDescent="0.3">
      <c r="A1764" s="1">
        <v>44652</v>
      </c>
      <c r="B1764" t="s">
        <v>31</v>
      </c>
      <c r="C1764" t="s">
        <v>6</v>
      </c>
      <c r="D1764">
        <v>450</v>
      </c>
      <c r="E1764">
        <v>35590</v>
      </c>
      <c r="F1764" s="29">
        <f t="shared" si="54"/>
        <v>675000000</v>
      </c>
      <c r="G1764">
        <f>YEAR(electric_vehicle_sales_by_state[[#This Row],[date]])</f>
        <v>2022</v>
      </c>
      <c r="M1764" s="34">
        <f t="shared" si="55"/>
        <v>1500000</v>
      </c>
    </row>
    <row r="1765" spans="1:13" x14ac:dyDescent="0.3">
      <c r="A1765" s="1">
        <v>44652</v>
      </c>
      <c r="B1765" t="s">
        <v>35</v>
      </c>
      <c r="C1765" t="s">
        <v>6</v>
      </c>
      <c r="D1765">
        <v>8814</v>
      </c>
      <c r="E1765">
        <v>100400</v>
      </c>
      <c r="F1765" s="29">
        <f t="shared" si="54"/>
        <v>13221000000</v>
      </c>
      <c r="G1765">
        <f>YEAR(electric_vehicle_sales_by_state[[#This Row],[date]])</f>
        <v>2022</v>
      </c>
      <c r="M1765" s="34">
        <f t="shared" si="55"/>
        <v>1500000</v>
      </c>
    </row>
    <row r="1766" spans="1:13" x14ac:dyDescent="0.3">
      <c r="A1766" s="1">
        <v>44652</v>
      </c>
      <c r="B1766" t="s">
        <v>36</v>
      </c>
      <c r="C1766" t="s">
        <v>6</v>
      </c>
      <c r="D1766">
        <v>2908</v>
      </c>
      <c r="E1766">
        <v>41859</v>
      </c>
      <c r="F1766" s="29">
        <f t="shared" si="54"/>
        <v>4362000000</v>
      </c>
      <c r="G1766">
        <f>YEAR(electric_vehicle_sales_by_state[[#This Row],[date]])</f>
        <v>2022</v>
      </c>
      <c r="M1766" s="34">
        <f t="shared" si="55"/>
        <v>1500000</v>
      </c>
    </row>
    <row r="1767" spans="1:13" x14ac:dyDescent="0.3">
      <c r="A1767" s="1">
        <v>44652</v>
      </c>
      <c r="B1767" t="s">
        <v>24</v>
      </c>
      <c r="C1767" t="s">
        <v>6</v>
      </c>
      <c r="D1767">
        <v>1337</v>
      </c>
      <c r="E1767">
        <v>75144</v>
      </c>
      <c r="F1767" s="29">
        <f t="shared" si="54"/>
        <v>2005500000</v>
      </c>
      <c r="G1767">
        <f>YEAR(electric_vehicle_sales_by_state[[#This Row],[date]])</f>
        <v>2022</v>
      </c>
      <c r="M1767" s="34">
        <f t="shared" si="55"/>
        <v>1500000</v>
      </c>
    </row>
    <row r="1768" spans="1:13" x14ac:dyDescent="0.3">
      <c r="A1768" s="1">
        <v>44652</v>
      </c>
      <c r="B1768" t="s">
        <v>37</v>
      </c>
      <c r="C1768" t="s">
        <v>6</v>
      </c>
      <c r="D1768">
        <v>7375</v>
      </c>
      <c r="E1768">
        <v>135969</v>
      </c>
      <c r="F1768" s="29">
        <f t="shared" si="54"/>
        <v>11062500000</v>
      </c>
      <c r="G1768">
        <f>YEAR(electric_vehicle_sales_by_state[[#This Row],[date]])</f>
        <v>2022</v>
      </c>
      <c r="M1768" s="34">
        <f t="shared" si="55"/>
        <v>1500000</v>
      </c>
    </row>
    <row r="1769" spans="1:13" x14ac:dyDescent="0.3">
      <c r="A1769" s="1">
        <v>44652</v>
      </c>
      <c r="B1769" t="s">
        <v>16</v>
      </c>
      <c r="C1769" t="s">
        <v>6</v>
      </c>
      <c r="D1769">
        <v>5</v>
      </c>
      <c r="E1769">
        <v>1472</v>
      </c>
      <c r="F1769" s="29">
        <f t="shared" si="54"/>
        <v>7500000</v>
      </c>
      <c r="G1769">
        <f>YEAR(electric_vehicle_sales_by_state[[#This Row],[date]])</f>
        <v>2022</v>
      </c>
      <c r="M1769" s="34">
        <f t="shared" si="55"/>
        <v>1500000</v>
      </c>
    </row>
    <row r="1770" spans="1:13" x14ac:dyDescent="0.3">
      <c r="A1770" s="1">
        <v>44652</v>
      </c>
      <c r="B1770" t="s">
        <v>18</v>
      </c>
      <c r="C1770" t="s">
        <v>6</v>
      </c>
      <c r="D1770">
        <v>2</v>
      </c>
      <c r="E1770">
        <v>444</v>
      </c>
      <c r="F1770" s="29">
        <f t="shared" si="54"/>
        <v>3000000</v>
      </c>
      <c r="G1770">
        <f>YEAR(electric_vehicle_sales_by_state[[#This Row],[date]])</f>
        <v>2022</v>
      </c>
      <c r="M1770" s="34">
        <f t="shared" si="55"/>
        <v>1500000</v>
      </c>
    </row>
    <row r="1771" spans="1:13" x14ac:dyDescent="0.3">
      <c r="A1771" s="1">
        <v>44652</v>
      </c>
      <c r="B1771" t="s">
        <v>25</v>
      </c>
      <c r="C1771" t="s">
        <v>6</v>
      </c>
      <c r="D1771">
        <v>2261</v>
      </c>
      <c r="E1771">
        <v>44330</v>
      </c>
      <c r="F1771" s="29">
        <f t="shared" si="54"/>
        <v>3391500000</v>
      </c>
      <c r="G1771">
        <f>YEAR(electric_vehicle_sales_by_state[[#This Row],[date]])</f>
        <v>2022</v>
      </c>
      <c r="M1771" s="34">
        <f t="shared" si="55"/>
        <v>1500000</v>
      </c>
    </row>
    <row r="1772" spans="1:13" x14ac:dyDescent="0.3">
      <c r="A1772" s="1">
        <v>44652</v>
      </c>
      <c r="B1772" t="s">
        <v>19</v>
      </c>
      <c r="C1772" t="s">
        <v>6</v>
      </c>
      <c r="D1772">
        <v>82</v>
      </c>
      <c r="E1772">
        <v>3044</v>
      </c>
      <c r="F1772" s="29">
        <f t="shared" si="54"/>
        <v>123000000</v>
      </c>
      <c r="G1772">
        <f>YEAR(electric_vehicle_sales_by_state[[#This Row],[date]])</f>
        <v>2022</v>
      </c>
      <c r="M1772" s="34">
        <f t="shared" si="55"/>
        <v>1500000</v>
      </c>
    </row>
    <row r="1773" spans="1:13" x14ac:dyDescent="0.3">
      <c r="A1773" s="1">
        <v>44652</v>
      </c>
      <c r="B1773" t="s">
        <v>26</v>
      </c>
      <c r="C1773" t="s">
        <v>6</v>
      </c>
      <c r="D1773">
        <v>817</v>
      </c>
      <c r="E1773">
        <v>29934</v>
      </c>
      <c r="F1773" s="29">
        <f t="shared" si="54"/>
        <v>1225500000</v>
      </c>
      <c r="G1773">
        <f>YEAR(electric_vehicle_sales_by_state[[#This Row],[date]])</f>
        <v>2022</v>
      </c>
      <c r="M1773" s="34">
        <f t="shared" si="55"/>
        <v>1500000</v>
      </c>
    </row>
    <row r="1774" spans="1:13" x14ac:dyDescent="0.3">
      <c r="A1774" s="1">
        <v>44652</v>
      </c>
      <c r="B1774" t="s">
        <v>38</v>
      </c>
      <c r="C1774" t="s">
        <v>6</v>
      </c>
      <c r="D1774">
        <v>3771</v>
      </c>
      <c r="E1774">
        <v>70039</v>
      </c>
      <c r="F1774" s="29">
        <f t="shared" si="54"/>
        <v>5656500000</v>
      </c>
      <c r="G1774">
        <f>YEAR(electric_vehicle_sales_by_state[[#This Row],[date]])</f>
        <v>2022</v>
      </c>
      <c r="M1774" s="34">
        <f t="shared" si="55"/>
        <v>1500000</v>
      </c>
    </row>
    <row r="1775" spans="1:13" x14ac:dyDescent="0.3">
      <c r="A1775" s="1">
        <v>44652</v>
      </c>
      <c r="B1775" t="s">
        <v>39</v>
      </c>
      <c r="C1775" t="s">
        <v>6</v>
      </c>
      <c r="D1775">
        <v>5425</v>
      </c>
      <c r="E1775">
        <v>106643</v>
      </c>
      <c r="F1775" s="29">
        <f t="shared" si="54"/>
        <v>8137500000</v>
      </c>
      <c r="G1775">
        <f>YEAR(electric_vehicle_sales_by_state[[#This Row],[date]])</f>
        <v>2022</v>
      </c>
      <c r="M1775" s="34">
        <f t="shared" si="55"/>
        <v>1500000</v>
      </c>
    </row>
    <row r="1776" spans="1:13" x14ac:dyDescent="0.3">
      <c r="A1776" s="1">
        <v>44652</v>
      </c>
      <c r="B1776" t="s">
        <v>20</v>
      </c>
      <c r="C1776" t="s">
        <v>6</v>
      </c>
      <c r="D1776">
        <v>20</v>
      </c>
      <c r="E1776">
        <v>2797</v>
      </c>
      <c r="F1776" s="29">
        <f t="shared" si="54"/>
        <v>30000000</v>
      </c>
      <c r="G1776">
        <f>YEAR(electric_vehicle_sales_by_state[[#This Row],[date]])</f>
        <v>2022</v>
      </c>
      <c r="M1776" s="34">
        <f t="shared" si="55"/>
        <v>1500000</v>
      </c>
    </row>
    <row r="1777" spans="1:13" x14ac:dyDescent="0.3">
      <c r="A1777" s="1">
        <v>44652</v>
      </c>
      <c r="B1777" t="s">
        <v>40</v>
      </c>
      <c r="C1777" t="s">
        <v>6</v>
      </c>
      <c r="D1777">
        <v>2397</v>
      </c>
      <c r="E1777">
        <v>225079</v>
      </c>
      <c r="F1777" s="29">
        <f t="shared" si="54"/>
        <v>3595500000</v>
      </c>
      <c r="G1777">
        <f>YEAR(electric_vehicle_sales_by_state[[#This Row],[date]])</f>
        <v>2022</v>
      </c>
      <c r="M1777" s="34">
        <f t="shared" si="55"/>
        <v>1500000</v>
      </c>
    </row>
    <row r="1778" spans="1:13" x14ac:dyDescent="0.3">
      <c r="A1778" s="1">
        <v>44652</v>
      </c>
      <c r="B1778" t="s">
        <v>27</v>
      </c>
      <c r="C1778" t="s">
        <v>6</v>
      </c>
      <c r="D1778">
        <v>602</v>
      </c>
      <c r="E1778">
        <v>12989</v>
      </c>
      <c r="F1778" s="29">
        <f t="shared" si="54"/>
        <v>903000000</v>
      </c>
      <c r="G1778">
        <f>YEAR(electric_vehicle_sales_by_state[[#This Row],[date]])</f>
        <v>2022</v>
      </c>
      <c r="M1778" s="34">
        <f t="shared" si="55"/>
        <v>1500000</v>
      </c>
    </row>
    <row r="1779" spans="1:13" x14ac:dyDescent="0.3">
      <c r="A1779" s="1">
        <v>44652</v>
      </c>
      <c r="B1779" t="s">
        <v>41</v>
      </c>
      <c r="C1779" t="s">
        <v>6</v>
      </c>
      <c r="D1779">
        <v>815</v>
      </c>
      <c r="E1779">
        <v>68909</v>
      </c>
      <c r="F1779" s="29">
        <f t="shared" si="54"/>
        <v>1222500000</v>
      </c>
      <c r="G1779">
        <f>YEAR(electric_vehicle_sales_by_state[[#This Row],[date]])</f>
        <v>2022</v>
      </c>
      <c r="M1779" s="34">
        <f t="shared" si="55"/>
        <v>1500000</v>
      </c>
    </row>
    <row r="1780" spans="1:13" x14ac:dyDescent="0.3">
      <c r="A1780" s="1">
        <v>44682</v>
      </c>
      <c r="B1780" t="s">
        <v>32</v>
      </c>
      <c r="C1780" t="s">
        <v>6</v>
      </c>
      <c r="D1780">
        <v>1615</v>
      </c>
      <c r="E1780">
        <v>48041</v>
      </c>
      <c r="F1780" s="29">
        <f t="shared" si="54"/>
        <v>2422500000</v>
      </c>
      <c r="G1780">
        <f>YEAR(electric_vehicle_sales_by_state[[#This Row],[date]])</f>
        <v>2022</v>
      </c>
      <c r="M1780" s="34">
        <f t="shared" si="55"/>
        <v>1500000</v>
      </c>
    </row>
    <row r="1781" spans="1:13" x14ac:dyDescent="0.3">
      <c r="A1781" s="1">
        <v>44682</v>
      </c>
      <c r="B1781" t="s">
        <v>10</v>
      </c>
      <c r="C1781" t="s">
        <v>6</v>
      </c>
      <c r="D1781">
        <v>112</v>
      </c>
      <c r="E1781">
        <v>28739</v>
      </c>
      <c r="F1781" s="29">
        <f t="shared" si="54"/>
        <v>168000000</v>
      </c>
      <c r="G1781">
        <f>YEAR(electric_vehicle_sales_by_state[[#This Row],[date]])</f>
        <v>2022</v>
      </c>
      <c r="M1781" s="34">
        <f t="shared" si="55"/>
        <v>1500000</v>
      </c>
    </row>
    <row r="1782" spans="1:13" x14ac:dyDescent="0.3">
      <c r="A1782" s="1">
        <v>44682</v>
      </c>
      <c r="B1782" t="s">
        <v>21</v>
      </c>
      <c r="C1782" t="s">
        <v>6</v>
      </c>
      <c r="D1782">
        <v>458</v>
      </c>
      <c r="E1782">
        <v>113034</v>
      </c>
      <c r="F1782" s="29">
        <f t="shared" si="54"/>
        <v>687000000</v>
      </c>
      <c r="G1782">
        <f>YEAR(electric_vehicle_sales_by_state[[#This Row],[date]])</f>
        <v>2022</v>
      </c>
      <c r="M1782" s="34">
        <f t="shared" si="55"/>
        <v>1500000</v>
      </c>
    </row>
    <row r="1783" spans="1:13" x14ac:dyDescent="0.3">
      <c r="A1783" s="1">
        <v>44682</v>
      </c>
      <c r="B1783" t="s">
        <v>22</v>
      </c>
      <c r="C1783" t="s">
        <v>6</v>
      </c>
      <c r="D1783">
        <v>44</v>
      </c>
      <c r="E1783">
        <v>1797</v>
      </c>
      <c r="F1783" s="29">
        <f t="shared" si="54"/>
        <v>66000000</v>
      </c>
      <c r="G1783">
        <f>YEAR(electric_vehicle_sales_by_state[[#This Row],[date]])</f>
        <v>2022</v>
      </c>
      <c r="M1783" s="34">
        <f t="shared" si="55"/>
        <v>1500000</v>
      </c>
    </row>
    <row r="1784" spans="1:13" x14ac:dyDescent="0.3">
      <c r="A1784" s="1">
        <v>44682</v>
      </c>
      <c r="B1784" t="s">
        <v>11</v>
      </c>
      <c r="C1784" t="s">
        <v>6</v>
      </c>
      <c r="D1784">
        <v>834</v>
      </c>
      <c r="E1784">
        <v>28821</v>
      </c>
      <c r="F1784" s="29">
        <f t="shared" si="54"/>
        <v>1251000000</v>
      </c>
      <c r="G1784">
        <f>YEAR(electric_vehicle_sales_by_state[[#This Row],[date]])</f>
        <v>2022</v>
      </c>
      <c r="M1784" s="34">
        <f t="shared" si="55"/>
        <v>1500000</v>
      </c>
    </row>
    <row r="1785" spans="1:13" x14ac:dyDescent="0.3">
      <c r="A1785" s="1">
        <v>44682</v>
      </c>
      <c r="B1785" t="s">
        <v>12</v>
      </c>
      <c r="C1785" t="s">
        <v>6</v>
      </c>
      <c r="D1785">
        <v>6</v>
      </c>
      <c r="E1785">
        <v>790</v>
      </c>
      <c r="F1785" s="29">
        <f t="shared" si="54"/>
        <v>9000000</v>
      </c>
      <c r="G1785">
        <f>YEAR(electric_vehicle_sales_by_state[[#This Row],[date]])</f>
        <v>2022</v>
      </c>
      <c r="M1785" s="34">
        <f t="shared" si="55"/>
        <v>1500000</v>
      </c>
    </row>
    <row r="1786" spans="1:13" x14ac:dyDescent="0.3">
      <c r="A1786" s="1">
        <v>44682</v>
      </c>
      <c r="B1786" t="s">
        <v>23</v>
      </c>
      <c r="C1786" t="s">
        <v>6</v>
      </c>
      <c r="D1786">
        <v>1760</v>
      </c>
      <c r="E1786">
        <v>28897</v>
      </c>
      <c r="F1786" s="29">
        <f t="shared" si="54"/>
        <v>2640000000</v>
      </c>
      <c r="G1786">
        <f>YEAR(electric_vehicle_sales_by_state[[#This Row],[date]])</f>
        <v>2022</v>
      </c>
      <c r="M1786" s="34">
        <f t="shared" si="55"/>
        <v>1500000</v>
      </c>
    </row>
    <row r="1787" spans="1:13" x14ac:dyDescent="0.3">
      <c r="A1787" s="1">
        <v>44682</v>
      </c>
      <c r="B1787" t="s">
        <v>33</v>
      </c>
      <c r="C1787" t="s">
        <v>6</v>
      </c>
      <c r="D1787">
        <v>453</v>
      </c>
      <c r="E1787">
        <v>3338</v>
      </c>
      <c r="F1787" s="29">
        <f t="shared" si="54"/>
        <v>679500000</v>
      </c>
      <c r="G1787">
        <f>YEAR(electric_vehicle_sales_by_state[[#This Row],[date]])</f>
        <v>2022</v>
      </c>
      <c r="M1787" s="34">
        <f t="shared" si="55"/>
        <v>1500000</v>
      </c>
    </row>
    <row r="1788" spans="1:13" x14ac:dyDescent="0.3">
      <c r="A1788" s="1">
        <v>44682</v>
      </c>
      <c r="B1788" t="s">
        <v>34</v>
      </c>
      <c r="C1788" t="s">
        <v>6</v>
      </c>
      <c r="D1788">
        <v>4408</v>
      </c>
      <c r="E1788">
        <v>68621</v>
      </c>
      <c r="F1788" s="29">
        <f t="shared" si="54"/>
        <v>6612000000</v>
      </c>
      <c r="G1788">
        <f>YEAR(electric_vehicle_sales_by_state[[#This Row],[date]])</f>
        <v>2022</v>
      </c>
      <c r="M1788" s="34">
        <f t="shared" si="55"/>
        <v>1500000</v>
      </c>
    </row>
    <row r="1789" spans="1:13" x14ac:dyDescent="0.3">
      <c r="A1789" s="1">
        <v>44682</v>
      </c>
      <c r="B1789" t="s">
        <v>30</v>
      </c>
      <c r="C1789" t="s">
        <v>6</v>
      </c>
      <c r="D1789">
        <v>1178</v>
      </c>
      <c r="E1789">
        <v>32009</v>
      </c>
      <c r="F1789" s="29">
        <f t="shared" si="54"/>
        <v>1767000000</v>
      </c>
      <c r="G1789">
        <f>YEAR(electric_vehicle_sales_by_state[[#This Row],[date]])</f>
        <v>2022</v>
      </c>
      <c r="M1789" s="34">
        <f t="shared" si="55"/>
        <v>1500000</v>
      </c>
    </row>
    <row r="1790" spans="1:13" x14ac:dyDescent="0.3">
      <c r="A1790" s="1">
        <v>44682</v>
      </c>
      <c r="B1790" t="s">
        <v>28</v>
      </c>
      <c r="C1790" t="s">
        <v>6</v>
      </c>
      <c r="D1790">
        <v>73</v>
      </c>
      <c r="E1790">
        <v>5131</v>
      </c>
      <c r="F1790" s="29">
        <f t="shared" si="54"/>
        <v>109500000</v>
      </c>
      <c r="G1790">
        <f>YEAR(electric_vehicle_sales_by_state[[#This Row],[date]])</f>
        <v>2022</v>
      </c>
      <c r="M1790" s="34">
        <f t="shared" si="55"/>
        <v>1500000</v>
      </c>
    </row>
    <row r="1791" spans="1:13" x14ac:dyDescent="0.3">
      <c r="A1791" s="1">
        <v>44682</v>
      </c>
      <c r="B1791" t="s">
        <v>13</v>
      </c>
      <c r="C1791" t="s">
        <v>6</v>
      </c>
      <c r="D1791">
        <v>124</v>
      </c>
      <c r="E1791">
        <v>9505</v>
      </c>
      <c r="F1791" s="29">
        <f t="shared" si="54"/>
        <v>186000000</v>
      </c>
      <c r="G1791">
        <f>YEAR(electric_vehicle_sales_by_state[[#This Row],[date]])</f>
        <v>2022</v>
      </c>
      <c r="M1791" s="34">
        <f t="shared" si="55"/>
        <v>1500000</v>
      </c>
    </row>
    <row r="1792" spans="1:13" x14ac:dyDescent="0.3">
      <c r="A1792" s="1">
        <v>44682</v>
      </c>
      <c r="B1792" t="s">
        <v>31</v>
      </c>
      <c r="C1792" t="s">
        <v>6</v>
      </c>
      <c r="D1792">
        <v>431</v>
      </c>
      <c r="E1792">
        <v>39317</v>
      </c>
      <c r="F1792" s="29">
        <f t="shared" si="54"/>
        <v>646500000</v>
      </c>
      <c r="G1792">
        <f>YEAR(electric_vehicle_sales_by_state[[#This Row],[date]])</f>
        <v>2022</v>
      </c>
      <c r="M1792" s="34">
        <f t="shared" si="55"/>
        <v>1500000</v>
      </c>
    </row>
    <row r="1793" spans="1:13" x14ac:dyDescent="0.3">
      <c r="A1793" s="1">
        <v>44682</v>
      </c>
      <c r="B1793" t="s">
        <v>35</v>
      </c>
      <c r="C1793" t="s">
        <v>6</v>
      </c>
      <c r="D1793">
        <v>5947</v>
      </c>
      <c r="E1793">
        <v>84301</v>
      </c>
      <c r="F1793" s="29">
        <f t="shared" si="54"/>
        <v>8920500000</v>
      </c>
      <c r="G1793">
        <f>YEAR(electric_vehicle_sales_by_state[[#This Row],[date]])</f>
        <v>2022</v>
      </c>
      <c r="M1793" s="34">
        <f t="shared" si="55"/>
        <v>1500000</v>
      </c>
    </row>
    <row r="1794" spans="1:13" x14ac:dyDescent="0.3">
      <c r="A1794" s="1">
        <v>44682</v>
      </c>
      <c r="B1794" t="s">
        <v>36</v>
      </c>
      <c r="C1794" t="s">
        <v>6</v>
      </c>
      <c r="D1794">
        <v>2373</v>
      </c>
      <c r="E1794">
        <v>40514</v>
      </c>
      <c r="F1794" s="29">
        <f t="shared" ref="F1794:F1857" si="56">D1794*M1794</f>
        <v>3559500000</v>
      </c>
      <c r="G1794">
        <f>YEAR(electric_vehicle_sales_by_state[[#This Row],[date]])</f>
        <v>2022</v>
      </c>
      <c r="M1794" s="34">
        <f t="shared" si="55"/>
        <v>1500000</v>
      </c>
    </row>
    <row r="1795" spans="1:13" x14ac:dyDescent="0.3">
      <c r="A1795" s="1">
        <v>44682</v>
      </c>
      <c r="B1795" t="s">
        <v>24</v>
      </c>
      <c r="C1795" t="s">
        <v>6</v>
      </c>
      <c r="D1795">
        <v>1310</v>
      </c>
      <c r="E1795">
        <v>94602</v>
      </c>
      <c r="F1795" s="29">
        <f t="shared" si="56"/>
        <v>1965000000</v>
      </c>
      <c r="G1795">
        <f>YEAR(electric_vehicle_sales_by_state[[#This Row],[date]])</f>
        <v>2022</v>
      </c>
      <c r="M1795" s="34">
        <f t="shared" ref="M1795:M1858" si="57">IF(C1795 = "4-Wheelers",85000,1500000)</f>
        <v>1500000</v>
      </c>
    </row>
    <row r="1796" spans="1:13" x14ac:dyDescent="0.3">
      <c r="A1796" s="1">
        <v>44682</v>
      </c>
      <c r="B1796" t="s">
        <v>37</v>
      </c>
      <c r="C1796" t="s">
        <v>6</v>
      </c>
      <c r="D1796">
        <v>8914</v>
      </c>
      <c r="E1796">
        <v>123203</v>
      </c>
      <c r="F1796" s="29">
        <f t="shared" si="56"/>
        <v>13371000000</v>
      </c>
      <c r="G1796">
        <f>YEAR(electric_vehicle_sales_by_state[[#This Row],[date]])</f>
        <v>2022</v>
      </c>
      <c r="M1796" s="34">
        <f t="shared" si="57"/>
        <v>1500000</v>
      </c>
    </row>
    <row r="1797" spans="1:13" x14ac:dyDescent="0.3">
      <c r="A1797" s="1">
        <v>44682</v>
      </c>
      <c r="B1797" t="s">
        <v>15</v>
      </c>
      <c r="C1797" t="s">
        <v>6</v>
      </c>
      <c r="D1797">
        <v>2</v>
      </c>
      <c r="E1797">
        <v>2443</v>
      </c>
      <c r="F1797" s="29">
        <f t="shared" si="56"/>
        <v>3000000</v>
      </c>
      <c r="G1797">
        <f>YEAR(electric_vehicle_sales_by_state[[#This Row],[date]])</f>
        <v>2022</v>
      </c>
      <c r="M1797" s="34">
        <f t="shared" si="57"/>
        <v>1500000</v>
      </c>
    </row>
    <row r="1798" spans="1:13" x14ac:dyDescent="0.3">
      <c r="A1798" s="1">
        <v>44682</v>
      </c>
      <c r="B1798" t="s">
        <v>25</v>
      </c>
      <c r="C1798" t="s">
        <v>6</v>
      </c>
      <c r="D1798">
        <v>1714</v>
      </c>
      <c r="E1798">
        <v>38324</v>
      </c>
      <c r="F1798" s="29">
        <f t="shared" si="56"/>
        <v>2571000000</v>
      </c>
      <c r="G1798">
        <f>YEAR(electric_vehicle_sales_by_state[[#This Row],[date]])</f>
        <v>2022</v>
      </c>
      <c r="M1798" s="34">
        <f t="shared" si="57"/>
        <v>1500000</v>
      </c>
    </row>
    <row r="1799" spans="1:13" x14ac:dyDescent="0.3">
      <c r="A1799" s="1">
        <v>44682</v>
      </c>
      <c r="B1799" t="s">
        <v>19</v>
      </c>
      <c r="C1799" t="s">
        <v>6</v>
      </c>
      <c r="D1799">
        <v>65</v>
      </c>
      <c r="E1799">
        <v>3122</v>
      </c>
      <c r="F1799" s="29">
        <f t="shared" si="56"/>
        <v>97500000</v>
      </c>
      <c r="G1799">
        <f>YEAR(electric_vehicle_sales_by_state[[#This Row],[date]])</f>
        <v>2022</v>
      </c>
      <c r="M1799" s="34">
        <f t="shared" si="57"/>
        <v>1500000</v>
      </c>
    </row>
    <row r="1800" spans="1:13" x14ac:dyDescent="0.3">
      <c r="A1800" s="1">
        <v>44682</v>
      </c>
      <c r="B1800" t="s">
        <v>26</v>
      </c>
      <c r="C1800" t="s">
        <v>6</v>
      </c>
      <c r="D1800">
        <v>493</v>
      </c>
      <c r="E1800">
        <v>30377</v>
      </c>
      <c r="F1800" s="29">
        <f t="shared" si="56"/>
        <v>739500000</v>
      </c>
      <c r="G1800">
        <f>YEAR(electric_vehicle_sales_by_state[[#This Row],[date]])</f>
        <v>2022</v>
      </c>
      <c r="M1800" s="34">
        <f t="shared" si="57"/>
        <v>1500000</v>
      </c>
    </row>
    <row r="1801" spans="1:13" x14ac:dyDescent="0.3">
      <c r="A1801" s="1">
        <v>44682</v>
      </c>
      <c r="B1801" t="s">
        <v>38</v>
      </c>
      <c r="C1801" t="s">
        <v>6</v>
      </c>
      <c r="D1801">
        <v>3701</v>
      </c>
      <c r="E1801">
        <v>73803</v>
      </c>
      <c r="F1801" s="29">
        <f t="shared" si="56"/>
        <v>5551500000</v>
      </c>
      <c r="G1801">
        <f>YEAR(electric_vehicle_sales_by_state[[#This Row],[date]])</f>
        <v>2022</v>
      </c>
      <c r="M1801" s="34">
        <f t="shared" si="57"/>
        <v>1500000</v>
      </c>
    </row>
    <row r="1802" spans="1:13" x14ac:dyDescent="0.3">
      <c r="A1802" s="1">
        <v>44682</v>
      </c>
      <c r="B1802" t="s">
        <v>39</v>
      </c>
      <c r="C1802" t="s">
        <v>6</v>
      </c>
      <c r="D1802">
        <v>3628</v>
      </c>
      <c r="E1802">
        <v>102565</v>
      </c>
      <c r="F1802" s="29">
        <f t="shared" si="56"/>
        <v>5442000000</v>
      </c>
      <c r="G1802">
        <f>YEAR(electric_vehicle_sales_by_state[[#This Row],[date]])</f>
        <v>2022</v>
      </c>
      <c r="M1802" s="34">
        <f t="shared" si="57"/>
        <v>1500000</v>
      </c>
    </row>
    <row r="1803" spans="1:13" x14ac:dyDescent="0.3">
      <c r="A1803" s="1">
        <v>44682</v>
      </c>
      <c r="B1803" t="s">
        <v>20</v>
      </c>
      <c r="C1803" t="s">
        <v>6</v>
      </c>
      <c r="D1803">
        <v>14</v>
      </c>
      <c r="E1803">
        <v>2768</v>
      </c>
      <c r="F1803" s="29">
        <f t="shared" si="56"/>
        <v>21000000</v>
      </c>
      <c r="G1803">
        <f>YEAR(electric_vehicle_sales_by_state[[#This Row],[date]])</f>
        <v>2022</v>
      </c>
      <c r="M1803" s="34">
        <f t="shared" si="57"/>
        <v>1500000</v>
      </c>
    </row>
    <row r="1804" spans="1:13" x14ac:dyDescent="0.3">
      <c r="A1804" s="1">
        <v>44682</v>
      </c>
      <c r="B1804" t="s">
        <v>40</v>
      </c>
      <c r="C1804" t="s">
        <v>6</v>
      </c>
      <c r="D1804">
        <v>1695</v>
      </c>
      <c r="E1804">
        <v>273962</v>
      </c>
      <c r="F1804" s="29">
        <f t="shared" si="56"/>
        <v>2542500000</v>
      </c>
      <c r="G1804">
        <f>YEAR(electric_vehicle_sales_by_state[[#This Row],[date]])</f>
        <v>2022</v>
      </c>
      <c r="M1804" s="34">
        <f t="shared" si="57"/>
        <v>1500000</v>
      </c>
    </row>
    <row r="1805" spans="1:13" x14ac:dyDescent="0.3">
      <c r="A1805" s="1">
        <v>44682</v>
      </c>
      <c r="B1805" t="s">
        <v>27</v>
      </c>
      <c r="C1805" t="s">
        <v>6</v>
      </c>
      <c r="D1805">
        <v>377</v>
      </c>
      <c r="E1805">
        <v>12930</v>
      </c>
      <c r="F1805" s="29">
        <f t="shared" si="56"/>
        <v>565500000</v>
      </c>
      <c r="G1805">
        <f>YEAR(electric_vehicle_sales_by_state[[#This Row],[date]])</f>
        <v>2022</v>
      </c>
      <c r="M1805" s="34">
        <f t="shared" si="57"/>
        <v>1500000</v>
      </c>
    </row>
    <row r="1806" spans="1:13" x14ac:dyDescent="0.3">
      <c r="A1806" s="1">
        <v>44682</v>
      </c>
      <c r="B1806" t="s">
        <v>41</v>
      </c>
      <c r="C1806" t="s">
        <v>6</v>
      </c>
      <c r="D1806">
        <v>683</v>
      </c>
      <c r="E1806">
        <v>68721</v>
      </c>
      <c r="F1806" s="29">
        <f t="shared" si="56"/>
        <v>1024500000</v>
      </c>
      <c r="G1806">
        <f>YEAR(electric_vehicle_sales_by_state[[#This Row],[date]])</f>
        <v>2022</v>
      </c>
      <c r="M1806" s="34">
        <f t="shared" si="57"/>
        <v>1500000</v>
      </c>
    </row>
    <row r="1807" spans="1:13" x14ac:dyDescent="0.3">
      <c r="A1807" s="1">
        <v>44713</v>
      </c>
      <c r="B1807" t="s">
        <v>32</v>
      </c>
      <c r="C1807" t="s">
        <v>6</v>
      </c>
      <c r="D1807">
        <v>1733</v>
      </c>
      <c r="E1807">
        <v>37538</v>
      </c>
      <c r="F1807" s="29">
        <f t="shared" si="56"/>
        <v>2599500000</v>
      </c>
      <c r="G1807">
        <f>YEAR(electric_vehicle_sales_by_state[[#This Row],[date]])</f>
        <v>2022</v>
      </c>
      <c r="M1807" s="34">
        <f t="shared" si="57"/>
        <v>1500000</v>
      </c>
    </row>
    <row r="1808" spans="1:13" x14ac:dyDescent="0.3">
      <c r="A1808" s="1">
        <v>44713</v>
      </c>
      <c r="B1808" t="s">
        <v>10</v>
      </c>
      <c r="C1808" t="s">
        <v>6</v>
      </c>
      <c r="D1808">
        <v>101</v>
      </c>
      <c r="E1808">
        <v>21695</v>
      </c>
      <c r="F1808" s="29">
        <f t="shared" si="56"/>
        <v>151500000</v>
      </c>
      <c r="G1808">
        <f>YEAR(electric_vehicle_sales_by_state[[#This Row],[date]])</f>
        <v>2022</v>
      </c>
      <c r="M1808" s="34">
        <f t="shared" si="57"/>
        <v>1500000</v>
      </c>
    </row>
    <row r="1809" spans="1:13" x14ac:dyDescent="0.3">
      <c r="A1809" s="1">
        <v>44713</v>
      </c>
      <c r="B1809" t="s">
        <v>21</v>
      </c>
      <c r="C1809" t="s">
        <v>6</v>
      </c>
      <c r="D1809">
        <v>716</v>
      </c>
      <c r="E1809">
        <v>79768</v>
      </c>
      <c r="F1809" s="29">
        <f t="shared" si="56"/>
        <v>1074000000</v>
      </c>
      <c r="G1809">
        <f>YEAR(electric_vehicle_sales_by_state[[#This Row],[date]])</f>
        <v>2022</v>
      </c>
      <c r="M1809" s="34">
        <f t="shared" si="57"/>
        <v>1500000</v>
      </c>
    </row>
    <row r="1810" spans="1:13" x14ac:dyDescent="0.3">
      <c r="A1810" s="1">
        <v>44713</v>
      </c>
      <c r="B1810" t="s">
        <v>22</v>
      </c>
      <c r="C1810" t="s">
        <v>6</v>
      </c>
      <c r="D1810">
        <v>63</v>
      </c>
      <c r="E1810">
        <v>1808</v>
      </c>
      <c r="F1810" s="29">
        <f t="shared" si="56"/>
        <v>94500000</v>
      </c>
      <c r="G1810">
        <f>YEAR(electric_vehicle_sales_by_state[[#This Row],[date]])</f>
        <v>2022</v>
      </c>
      <c r="M1810" s="34">
        <f t="shared" si="57"/>
        <v>1500000</v>
      </c>
    </row>
    <row r="1811" spans="1:13" x14ac:dyDescent="0.3">
      <c r="A1811" s="1">
        <v>44713</v>
      </c>
      <c r="B1811" t="s">
        <v>11</v>
      </c>
      <c r="C1811" t="s">
        <v>6</v>
      </c>
      <c r="D1811">
        <v>1038</v>
      </c>
      <c r="E1811">
        <v>28027</v>
      </c>
      <c r="F1811" s="29">
        <f t="shared" si="56"/>
        <v>1557000000</v>
      </c>
      <c r="G1811">
        <f>YEAR(electric_vehicle_sales_by_state[[#This Row],[date]])</f>
        <v>2022</v>
      </c>
      <c r="M1811" s="34">
        <f t="shared" si="57"/>
        <v>1500000</v>
      </c>
    </row>
    <row r="1812" spans="1:13" x14ac:dyDescent="0.3">
      <c r="A1812" s="1">
        <v>44713</v>
      </c>
      <c r="B1812" t="s">
        <v>23</v>
      </c>
      <c r="C1812" t="s">
        <v>6</v>
      </c>
      <c r="D1812">
        <v>2755</v>
      </c>
      <c r="E1812">
        <v>27696</v>
      </c>
      <c r="F1812" s="29">
        <f t="shared" si="56"/>
        <v>4132500000</v>
      </c>
      <c r="G1812">
        <f>YEAR(electric_vehicle_sales_by_state[[#This Row],[date]])</f>
        <v>2022</v>
      </c>
      <c r="M1812" s="34">
        <f t="shared" si="57"/>
        <v>1500000</v>
      </c>
    </row>
    <row r="1813" spans="1:13" x14ac:dyDescent="0.3">
      <c r="A1813" s="1">
        <v>44713</v>
      </c>
      <c r="B1813" t="s">
        <v>33</v>
      </c>
      <c r="C1813" t="s">
        <v>6</v>
      </c>
      <c r="D1813">
        <v>365</v>
      </c>
      <c r="E1813">
        <v>3042</v>
      </c>
      <c r="F1813" s="29">
        <f t="shared" si="56"/>
        <v>547500000</v>
      </c>
      <c r="G1813">
        <f>YEAR(electric_vehicle_sales_by_state[[#This Row],[date]])</f>
        <v>2022</v>
      </c>
      <c r="M1813" s="34">
        <f t="shared" si="57"/>
        <v>1500000</v>
      </c>
    </row>
    <row r="1814" spans="1:13" x14ac:dyDescent="0.3">
      <c r="A1814" s="1">
        <v>44713</v>
      </c>
      <c r="B1814" t="s">
        <v>34</v>
      </c>
      <c r="C1814" t="s">
        <v>6</v>
      </c>
      <c r="D1814">
        <v>5322</v>
      </c>
      <c r="E1814">
        <v>83549</v>
      </c>
      <c r="F1814" s="29">
        <f t="shared" si="56"/>
        <v>7983000000</v>
      </c>
      <c r="G1814">
        <f>YEAR(electric_vehicle_sales_by_state[[#This Row],[date]])</f>
        <v>2022</v>
      </c>
      <c r="M1814" s="34">
        <f t="shared" si="57"/>
        <v>1500000</v>
      </c>
    </row>
    <row r="1815" spans="1:13" x14ac:dyDescent="0.3">
      <c r="A1815" s="1">
        <v>44713</v>
      </c>
      <c r="B1815" t="s">
        <v>30</v>
      </c>
      <c r="C1815" t="s">
        <v>6</v>
      </c>
      <c r="D1815">
        <v>966</v>
      </c>
      <c r="E1815">
        <v>30435</v>
      </c>
      <c r="F1815" s="29">
        <f t="shared" si="56"/>
        <v>1449000000</v>
      </c>
      <c r="G1815">
        <f>YEAR(electric_vehicle_sales_by_state[[#This Row],[date]])</f>
        <v>2022</v>
      </c>
      <c r="M1815" s="34">
        <f t="shared" si="57"/>
        <v>1500000</v>
      </c>
    </row>
    <row r="1816" spans="1:13" x14ac:dyDescent="0.3">
      <c r="A1816" s="1">
        <v>44713</v>
      </c>
      <c r="B1816" t="s">
        <v>28</v>
      </c>
      <c r="C1816" t="s">
        <v>6</v>
      </c>
      <c r="D1816">
        <v>104</v>
      </c>
      <c r="E1816">
        <v>5610</v>
      </c>
      <c r="F1816" s="29">
        <f t="shared" si="56"/>
        <v>156000000</v>
      </c>
      <c r="G1816">
        <f>YEAR(electric_vehicle_sales_by_state[[#This Row],[date]])</f>
        <v>2022</v>
      </c>
      <c r="M1816" s="34">
        <f t="shared" si="57"/>
        <v>1500000</v>
      </c>
    </row>
    <row r="1817" spans="1:13" x14ac:dyDescent="0.3">
      <c r="A1817" s="1">
        <v>44713</v>
      </c>
      <c r="B1817" t="s">
        <v>13</v>
      </c>
      <c r="C1817" t="s">
        <v>6</v>
      </c>
      <c r="D1817">
        <v>159</v>
      </c>
      <c r="E1817">
        <v>8064</v>
      </c>
      <c r="F1817" s="29">
        <f t="shared" si="56"/>
        <v>238500000</v>
      </c>
      <c r="G1817">
        <f>YEAR(electric_vehicle_sales_by_state[[#This Row],[date]])</f>
        <v>2022</v>
      </c>
      <c r="M1817" s="34">
        <f t="shared" si="57"/>
        <v>1500000</v>
      </c>
    </row>
    <row r="1818" spans="1:13" x14ac:dyDescent="0.3">
      <c r="A1818" s="1">
        <v>44713</v>
      </c>
      <c r="B1818" t="s">
        <v>31</v>
      </c>
      <c r="C1818" t="s">
        <v>6</v>
      </c>
      <c r="D1818">
        <v>461</v>
      </c>
      <c r="E1818">
        <v>32650</v>
      </c>
      <c r="F1818" s="29">
        <f t="shared" si="56"/>
        <v>691500000</v>
      </c>
      <c r="G1818">
        <f>YEAR(electric_vehicle_sales_by_state[[#This Row],[date]])</f>
        <v>2022</v>
      </c>
      <c r="M1818" s="34">
        <f t="shared" si="57"/>
        <v>1500000</v>
      </c>
    </row>
    <row r="1819" spans="1:13" x14ac:dyDescent="0.3">
      <c r="A1819" s="1">
        <v>44713</v>
      </c>
      <c r="B1819" t="s">
        <v>35</v>
      </c>
      <c r="C1819" t="s">
        <v>6</v>
      </c>
      <c r="D1819">
        <v>6800</v>
      </c>
      <c r="E1819">
        <v>91707</v>
      </c>
      <c r="F1819" s="29">
        <f t="shared" si="56"/>
        <v>10200000000</v>
      </c>
      <c r="G1819">
        <f>YEAR(electric_vehicle_sales_by_state[[#This Row],[date]])</f>
        <v>2022</v>
      </c>
      <c r="M1819" s="34">
        <f t="shared" si="57"/>
        <v>1500000</v>
      </c>
    </row>
    <row r="1820" spans="1:13" x14ac:dyDescent="0.3">
      <c r="A1820" s="1">
        <v>44713</v>
      </c>
      <c r="B1820" t="s">
        <v>36</v>
      </c>
      <c r="C1820" t="s">
        <v>6</v>
      </c>
      <c r="D1820">
        <v>2568</v>
      </c>
      <c r="E1820">
        <v>44015</v>
      </c>
      <c r="F1820" s="29">
        <f t="shared" si="56"/>
        <v>3852000000</v>
      </c>
      <c r="G1820">
        <f>YEAR(electric_vehicle_sales_by_state[[#This Row],[date]])</f>
        <v>2022</v>
      </c>
      <c r="M1820" s="34">
        <f t="shared" si="57"/>
        <v>1500000</v>
      </c>
    </row>
    <row r="1821" spans="1:13" x14ac:dyDescent="0.3">
      <c r="A1821" s="1">
        <v>44713</v>
      </c>
      <c r="B1821" t="s">
        <v>14</v>
      </c>
      <c r="C1821" t="s">
        <v>6</v>
      </c>
      <c r="D1821">
        <v>14</v>
      </c>
      <c r="E1821">
        <v>590</v>
      </c>
      <c r="F1821" s="29">
        <f t="shared" si="56"/>
        <v>21000000</v>
      </c>
      <c r="G1821">
        <f>YEAR(electric_vehicle_sales_by_state[[#This Row],[date]])</f>
        <v>2022</v>
      </c>
      <c r="M1821" s="34">
        <f t="shared" si="57"/>
        <v>1500000</v>
      </c>
    </row>
    <row r="1822" spans="1:13" x14ac:dyDescent="0.3">
      <c r="A1822" s="1">
        <v>44713</v>
      </c>
      <c r="B1822" t="s">
        <v>24</v>
      </c>
      <c r="C1822" t="s">
        <v>6</v>
      </c>
      <c r="D1822">
        <v>1434</v>
      </c>
      <c r="E1822">
        <v>83413</v>
      </c>
      <c r="F1822" s="29">
        <f t="shared" si="56"/>
        <v>2151000000</v>
      </c>
      <c r="G1822">
        <f>YEAR(electric_vehicle_sales_by_state[[#This Row],[date]])</f>
        <v>2022</v>
      </c>
      <c r="M1822" s="34">
        <f t="shared" si="57"/>
        <v>1500000</v>
      </c>
    </row>
    <row r="1823" spans="1:13" x14ac:dyDescent="0.3">
      <c r="A1823" s="1">
        <v>44713</v>
      </c>
      <c r="B1823" t="s">
        <v>37</v>
      </c>
      <c r="C1823" t="s">
        <v>6</v>
      </c>
      <c r="D1823">
        <v>7880</v>
      </c>
      <c r="E1823">
        <v>115725</v>
      </c>
      <c r="F1823" s="29">
        <f t="shared" si="56"/>
        <v>11820000000</v>
      </c>
      <c r="G1823">
        <f>YEAR(electric_vehicle_sales_by_state[[#This Row],[date]])</f>
        <v>2022</v>
      </c>
      <c r="M1823" s="34">
        <f t="shared" si="57"/>
        <v>1500000</v>
      </c>
    </row>
    <row r="1824" spans="1:13" x14ac:dyDescent="0.3">
      <c r="A1824" s="1">
        <v>44713</v>
      </c>
      <c r="B1824" t="s">
        <v>15</v>
      </c>
      <c r="C1824" t="s">
        <v>6</v>
      </c>
      <c r="D1824">
        <v>13</v>
      </c>
      <c r="E1824">
        <v>3391</v>
      </c>
      <c r="F1824" s="29">
        <f t="shared" si="56"/>
        <v>19500000</v>
      </c>
      <c r="G1824">
        <f>YEAR(electric_vehicle_sales_by_state[[#This Row],[date]])</f>
        <v>2022</v>
      </c>
      <c r="M1824" s="34">
        <f t="shared" si="57"/>
        <v>1500000</v>
      </c>
    </row>
    <row r="1825" spans="1:13" x14ac:dyDescent="0.3">
      <c r="A1825" s="1">
        <v>44713</v>
      </c>
      <c r="B1825" t="s">
        <v>16</v>
      </c>
      <c r="C1825" t="s">
        <v>6</v>
      </c>
      <c r="D1825">
        <v>2</v>
      </c>
      <c r="E1825">
        <v>1291</v>
      </c>
      <c r="F1825" s="29">
        <f t="shared" si="56"/>
        <v>3000000</v>
      </c>
      <c r="G1825">
        <f>YEAR(electric_vehicle_sales_by_state[[#This Row],[date]])</f>
        <v>2022</v>
      </c>
      <c r="M1825" s="34">
        <f t="shared" si="57"/>
        <v>1500000</v>
      </c>
    </row>
    <row r="1826" spans="1:13" x14ac:dyDescent="0.3">
      <c r="A1826" s="1">
        <v>44713</v>
      </c>
      <c r="B1826" t="s">
        <v>17</v>
      </c>
      <c r="C1826" t="s">
        <v>6</v>
      </c>
      <c r="D1826">
        <v>2</v>
      </c>
      <c r="E1826">
        <v>1750</v>
      </c>
      <c r="F1826" s="29">
        <f t="shared" si="56"/>
        <v>3000000</v>
      </c>
      <c r="G1826">
        <f>YEAR(electric_vehicle_sales_by_state[[#This Row],[date]])</f>
        <v>2022</v>
      </c>
      <c r="M1826" s="34">
        <f t="shared" si="57"/>
        <v>1500000</v>
      </c>
    </row>
    <row r="1827" spans="1:13" x14ac:dyDescent="0.3">
      <c r="A1827" s="1">
        <v>44713</v>
      </c>
      <c r="B1827" t="s">
        <v>25</v>
      </c>
      <c r="C1827" t="s">
        <v>6</v>
      </c>
      <c r="D1827">
        <v>1693</v>
      </c>
      <c r="E1827">
        <v>39143</v>
      </c>
      <c r="F1827" s="29">
        <f t="shared" si="56"/>
        <v>2539500000</v>
      </c>
      <c r="G1827">
        <f>YEAR(electric_vehicle_sales_by_state[[#This Row],[date]])</f>
        <v>2022</v>
      </c>
      <c r="M1827" s="34">
        <f t="shared" si="57"/>
        <v>1500000</v>
      </c>
    </row>
    <row r="1828" spans="1:13" x14ac:dyDescent="0.3">
      <c r="A1828" s="1">
        <v>44713</v>
      </c>
      <c r="B1828" t="s">
        <v>19</v>
      </c>
      <c r="C1828" t="s">
        <v>6</v>
      </c>
      <c r="D1828">
        <v>85</v>
      </c>
      <c r="E1828">
        <v>3331</v>
      </c>
      <c r="F1828" s="29">
        <f t="shared" si="56"/>
        <v>127500000</v>
      </c>
      <c r="G1828">
        <f>YEAR(electric_vehicle_sales_by_state[[#This Row],[date]])</f>
        <v>2022</v>
      </c>
      <c r="M1828" s="34">
        <f t="shared" si="57"/>
        <v>1500000</v>
      </c>
    </row>
    <row r="1829" spans="1:13" x14ac:dyDescent="0.3">
      <c r="A1829" s="1">
        <v>44713</v>
      </c>
      <c r="B1829" t="s">
        <v>26</v>
      </c>
      <c r="C1829" t="s">
        <v>6</v>
      </c>
      <c r="D1829">
        <v>514</v>
      </c>
      <c r="E1829">
        <v>28256</v>
      </c>
      <c r="F1829" s="29">
        <f t="shared" si="56"/>
        <v>771000000</v>
      </c>
      <c r="G1829">
        <f>YEAR(electric_vehicle_sales_by_state[[#This Row],[date]])</f>
        <v>2022</v>
      </c>
      <c r="M1829" s="34">
        <f t="shared" si="57"/>
        <v>1500000</v>
      </c>
    </row>
    <row r="1830" spans="1:13" x14ac:dyDescent="0.3">
      <c r="A1830" s="1">
        <v>44713</v>
      </c>
      <c r="B1830" t="s">
        <v>38</v>
      </c>
      <c r="C1830" t="s">
        <v>6</v>
      </c>
      <c r="D1830">
        <v>3427</v>
      </c>
      <c r="E1830">
        <v>58281</v>
      </c>
      <c r="F1830" s="29">
        <f t="shared" si="56"/>
        <v>5140500000</v>
      </c>
      <c r="G1830">
        <f>YEAR(electric_vehicle_sales_by_state[[#This Row],[date]])</f>
        <v>2022</v>
      </c>
      <c r="M1830" s="34">
        <f t="shared" si="57"/>
        <v>1500000</v>
      </c>
    </row>
    <row r="1831" spans="1:13" x14ac:dyDescent="0.3">
      <c r="A1831" s="1">
        <v>44713</v>
      </c>
      <c r="B1831" t="s">
        <v>39</v>
      </c>
      <c r="C1831" t="s">
        <v>6</v>
      </c>
      <c r="D1831">
        <v>3749</v>
      </c>
      <c r="E1831">
        <v>110740</v>
      </c>
      <c r="F1831" s="29">
        <f t="shared" si="56"/>
        <v>5623500000</v>
      </c>
      <c r="G1831">
        <f>YEAR(electric_vehicle_sales_by_state[[#This Row],[date]])</f>
        <v>2022</v>
      </c>
      <c r="M1831" s="34">
        <f t="shared" si="57"/>
        <v>1500000</v>
      </c>
    </row>
    <row r="1832" spans="1:13" x14ac:dyDescent="0.3">
      <c r="A1832" s="1">
        <v>44713</v>
      </c>
      <c r="B1832" t="s">
        <v>20</v>
      </c>
      <c r="C1832" t="s">
        <v>6</v>
      </c>
      <c r="D1832">
        <v>21</v>
      </c>
      <c r="E1832">
        <v>2761</v>
      </c>
      <c r="F1832" s="29">
        <f t="shared" si="56"/>
        <v>31500000</v>
      </c>
      <c r="G1832">
        <f>YEAR(electric_vehicle_sales_by_state[[#This Row],[date]])</f>
        <v>2022</v>
      </c>
      <c r="M1832" s="34">
        <f t="shared" si="57"/>
        <v>1500000</v>
      </c>
    </row>
    <row r="1833" spans="1:13" x14ac:dyDescent="0.3">
      <c r="A1833" s="1">
        <v>44713</v>
      </c>
      <c r="B1833" t="s">
        <v>40</v>
      </c>
      <c r="C1833" t="s">
        <v>6</v>
      </c>
      <c r="D1833">
        <v>1361</v>
      </c>
      <c r="E1833">
        <v>198411</v>
      </c>
      <c r="F1833" s="29">
        <f t="shared" si="56"/>
        <v>2041500000</v>
      </c>
      <c r="G1833">
        <f>YEAR(electric_vehicle_sales_by_state[[#This Row],[date]])</f>
        <v>2022</v>
      </c>
      <c r="M1833" s="34">
        <f t="shared" si="57"/>
        <v>1500000</v>
      </c>
    </row>
    <row r="1834" spans="1:13" x14ac:dyDescent="0.3">
      <c r="A1834" s="1">
        <v>44713</v>
      </c>
      <c r="B1834" t="s">
        <v>27</v>
      </c>
      <c r="C1834" t="s">
        <v>6</v>
      </c>
      <c r="D1834">
        <v>374</v>
      </c>
      <c r="E1834">
        <v>13121</v>
      </c>
      <c r="F1834" s="29">
        <f t="shared" si="56"/>
        <v>561000000</v>
      </c>
      <c r="G1834">
        <f>YEAR(electric_vehicle_sales_by_state[[#This Row],[date]])</f>
        <v>2022</v>
      </c>
      <c r="M1834" s="34">
        <f t="shared" si="57"/>
        <v>1500000</v>
      </c>
    </row>
    <row r="1835" spans="1:13" x14ac:dyDescent="0.3">
      <c r="A1835" s="1">
        <v>44713</v>
      </c>
      <c r="B1835" t="s">
        <v>41</v>
      </c>
      <c r="C1835" t="s">
        <v>6</v>
      </c>
      <c r="D1835">
        <v>660</v>
      </c>
      <c r="E1835">
        <v>67878</v>
      </c>
      <c r="F1835" s="29">
        <f t="shared" si="56"/>
        <v>990000000</v>
      </c>
      <c r="G1835">
        <f>YEAR(electric_vehicle_sales_by_state[[#This Row],[date]])</f>
        <v>2022</v>
      </c>
      <c r="M1835" s="34">
        <f t="shared" si="57"/>
        <v>1500000</v>
      </c>
    </row>
    <row r="1836" spans="1:13" x14ac:dyDescent="0.3">
      <c r="A1836" s="1">
        <v>44743</v>
      </c>
      <c r="B1836" t="s">
        <v>32</v>
      </c>
      <c r="C1836" t="s">
        <v>6</v>
      </c>
      <c r="D1836">
        <v>1921</v>
      </c>
      <c r="E1836">
        <v>42632</v>
      </c>
      <c r="F1836" s="29">
        <f t="shared" si="56"/>
        <v>2881500000</v>
      </c>
      <c r="G1836">
        <f>YEAR(electric_vehicle_sales_by_state[[#This Row],[date]])</f>
        <v>2022</v>
      </c>
      <c r="M1836" s="34">
        <f t="shared" si="57"/>
        <v>1500000</v>
      </c>
    </row>
    <row r="1837" spans="1:13" x14ac:dyDescent="0.3">
      <c r="A1837" s="1">
        <v>44743</v>
      </c>
      <c r="B1837" t="s">
        <v>10</v>
      </c>
      <c r="C1837" t="s">
        <v>6</v>
      </c>
      <c r="D1837">
        <v>120</v>
      </c>
      <c r="E1837">
        <v>26803</v>
      </c>
      <c r="F1837" s="29">
        <f t="shared" si="56"/>
        <v>180000000</v>
      </c>
      <c r="G1837">
        <f>YEAR(electric_vehicle_sales_by_state[[#This Row],[date]])</f>
        <v>2022</v>
      </c>
      <c r="M1837" s="34">
        <f t="shared" si="57"/>
        <v>1500000</v>
      </c>
    </row>
    <row r="1838" spans="1:13" x14ac:dyDescent="0.3">
      <c r="A1838" s="1">
        <v>44743</v>
      </c>
      <c r="B1838" t="s">
        <v>21</v>
      </c>
      <c r="C1838" t="s">
        <v>6</v>
      </c>
      <c r="D1838">
        <v>638</v>
      </c>
      <c r="E1838">
        <v>62773</v>
      </c>
      <c r="F1838" s="29">
        <f t="shared" si="56"/>
        <v>957000000</v>
      </c>
      <c r="G1838">
        <f>YEAR(electric_vehicle_sales_by_state[[#This Row],[date]])</f>
        <v>2022</v>
      </c>
      <c r="M1838" s="34">
        <f t="shared" si="57"/>
        <v>1500000</v>
      </c>
    </row>
    <row r="1839" spans="1:13" x14ac:dyDescent="0.3">
      <c r="A1839" s="1">
        <v>44743</v>
      </c>
      <c r="B1839" t="s">
        <v>22</v>
      </c>
      <c r="C1839" t="s">
        <v>6</v>
      </c>
      <c r="D1839">
        <v>58</v>
      </c>
      <c r="E1839">
        <v>2086</v>
      </c>
      <c r="F1839" s="29">
        <f t="shared" si="56"/>
        <v>87000000</v>
      </c>
      <c r="G1839">
        <f>YEAR(electric_vehicle_sales_by_state[[#This Row],[date]])</f>
        <v>2022</v>
      </c>
      <c r="M1839" s="34">
        <f t="shared" si="57"/>
        <v>1500000</v>
      </c>
    </row>
    <row r="1840" spans="1:13" x14ac:dyDescent="0.3">
      <c r="A1840" s="1">
        <v>44743</v>
      </c>
      <c r="B1840" t="s">
        <v>11</v>
      </c>
      <c r="C1840" t="s">
        <v>6</v>
      </c>
      <c r="D1840">
        <v>1309</v>
      </c>
      <c r="E1840">
        <v>26466</v>
      </c>
      <c r="F1840" s="29">
        <f t="shared" si="56"/>
        <v>1963500000</v>
      </c>
      <c r="G1840">
        <f>YEAR(electric_vehicle_sales_by_state[[#This Row],[date]])</f>
        <v>2022</v>
      </c>
      <c r="M1840" s="34">
        <f t="shared" si="57"/>
        <v>1500000</v>
      </c>
    </row>
    <row r="1841" spans="1:13" x14ac:dyDescent="0.3">
      <c r="A1841" s="1">
        <v>44743</v>
      </c>
      <c r="B1841" t="s">
        <v>12</v>
      </c>
      <c r="C1841" t="s">
        <v>6</v>
      </c>
      <c r="D1841">
        <v>9</v>
      </c>
      <c r="E1841">
        <v>735</v>
      </c>
      <c r="F1841" s="29">
        <f t="shared" si="56"/>
        <v>13500000</v>
      </c>
      <c r="G1841">
        <f>YEAR(electric_vehicle_sales_by_state[[#This Row],[date]])</f>
        <v>2022</v>
      </c>
      <c r="M1841" s="34">
        <f t="shared" si="57"/>
        <v>1500000</v>
      </c>
    </row>
    <row r="1842" spans="1:13" x14ac:dyDescent="0.3">
      <c r="A1842" s="1">
        <v>44743</v>
      </c>
      <c r="B1842" t="s">
        <v>23</v>
      </c>
      <c r="C1842" t="s">
        <v>6</v>
      </c>
      <c r="D1842">
        <v>2658</v>
      </c>
      <c r="E1842">
        <v>30654</v>
      </c>
      <c r="F1842" s="29">
        <f t="shared" si="56"/>
        <v>3987000000</v>
      </c>
      <c r="G1842">
        <f>YEAR(electric_vehicle_sales_by_state[[#This Row],[date]])</f>
        <v>2022</v>
      </c>
      <c r="M1842" s="34">
        <f t="shared" si="57"/>
        <v>1500000</v>
      </c>
    </row>
    <row r="1843" spans="1:13" x14ac:dyDescent="0.3">
      <c r="A1843" s="1">
        <v>44743</v>
      </c>
      <c r="B1843" t="s">
        <v>33</v>
      </c>
      <c r="C1843" t="s">
        <v>6</v>
      </c>
      <c r="D1843">
        <v>579</v>
      </c>
      <c r="E1843">
        <v>2801</v>
      </c>
      <c r="F1843" s="29">
        <f t="shared" si="56"/>
        <v>868500000</v>
      </c>
      <c r="G1843">
        <f>YEAR(electric_vehicle_sales_by_state[[#This Row],[date]])</f>
        <v>2022</v>
      </c>
      <c r="M1843" s="34">
        <f t="shared" si="57"/>
        <v>1500000</v>
      </c>
    </row>
    <row r="1844" spans="1:13" x14ac:dyDescent="0.3">
      <c r="A1844" s="1">
        <v>44743</v>
      </c>
      <c r="B1844" t="s">
        <v>34</v>
      </c>
      <c r="C1844" t="s">
        <v>6</v>
      </c>
      <c r="D1844">
        <v>5592</v>
      </c>
      <c r="E1844">
        <v>83341</v>
      </c>
      <c r="F1844" s="29">
        <f t="shared" si="56"/>
        <v>8388000000</v>
      </c>
      <c r="G1844">
        <f>YEAR(electric_vehicle_sales_by_state[[#This Row],[date]])</f>
        <v>2022</v>
      </c>
      <c r="M1844" s="34">
        <f t="shared" si="57"/>
        <v>1500000</v>
      </c>
    </row>
    <row r="1845" spans="1:13" x14ac:dyDescent="0.3">
      <c r="A1845" s="1">
        <v>44743</v>
      </c>
      <c r="B1845" t="s">
        <v>30</v>
      </c>
      <c r="C1845" t="s">
        <v>6</v>
      </c>
      <c r="D1845">
        <v>710</v>
      </c>
      <c r="E1845">
        <v>30657</v>
      </c>
      <c r="F1845" s="29">
        <f t="shared" si="56"/>
        <v>1065000000</v>
      </c>
      <c r="G1845">
        <f>YEAR(electric_vehicle_sales_by_state[[#This Row],[date]])</f>
        <v>2022</v>
      </c>
      <c r="M1845" s="34">
        <f t="shared" si="57"/>
        <v>1500000</v>
      </c>
    </row>
    <row r="1846" spans="1:13" x14ac:dyDescent="0.3">
      <c r="A1846" s="1">
        <v>44743</v>
      </c>
      <c r="B1846" t="s">
        <v>28</v>
      </c>
      <c r="C1846" t="s">
        <v>6</v>
      </c>
      <c r="D1846">
        <v>92</v>
      </c>
      <c r="E1846">
        <v>5377</v>
      </c>
      <c r="F1846" s="29">
        <f t="shared" si="56"/>
        <v>138000000</v>
      </c>
      <c r="G1846">
        <f>YEAR(electric_vehicle_sales_by_state[[#This Row],[date]])</f>
        <v>2022</v>
      </c>
      <c r="M1846" s="34">
        <f t="shared" si="57"/>
        <v>1500000</v>
      </c>
    </row>
    <row r="1847" spans="1:13" x14ac:dyDescent="0.3">
      <c r="A1847" s="1">
        <v>44743</v>
      </c>
      <c r="B1847" t="s">
        <v>13</v>
      </c>
      <c r="C1847" t="s">
        <v>6</v>
      </c>
      <c r="D1847">
        <v>316</v>
      </c>
      <c r="E1847">
        <v>8717</v>
      </c>
      <c r="F1847" s="29">
        <f t="shared" si="56"/>
        <v>474000000</v>
      </c>
      <c r="G1847">
        <f>YEAR(electric_vehicle_sales_by_state[[#This Row],[date]])</f>
        <v>2022</v>
      </c>
      <c r="M1847" s="34">
        <f t="shared" si="57"/>
        <v>1500000</v>
      </c>
    </row>
    <row r="1848" spans="1:13" x14ac:dyDescent="0.3">
      <c r="A1848" s="1">
        <v>44743</v>
      </c>
      <c r="B1848" t="s">
        <v>31</v>
      </c>
      <c r="C1848" t="s">
        <v>6</v>
      </c>
      <c r="D1848">
        <v>589</v>
      </c>
      <c r="E1848">
        <v>32122</v>
      </c>
      <c r="F1848" s="29">
        <f t="shared" si="56"/>
        <v>883500000</v>
      </c>
      <c r="G1848">
        <f>YEAR(electric_vehicle_sales_by_state[[#This Row],[date]])</f>
        <v>2022</v>
      </c>
      <c r="M1848" s="34">
        <f t="shared" si="57"/>
        <v>1500000</v>
      </c>
    </row>
    <row r="1849" spans="1:13" x14ac:dyDescent="0.3">
      <c r="A1849" s="1">
        <v>44743</v>
      </c>
      <c r="B1849" t="s">
        <v>35</v>
      </c>
      <c r="C1849" t="s">
        <v>6</v>
      </c>
      <c r="D1849">
        <v>5689</v>
      </c>
      <c r="E1849">
        <v>77333</v>
      </c>
      <c r="F1849" s="29">
        <f t="shared" si="56"/>
        <v>8533500000</v>
      </c>
      <c r="G1849">
        <f>YEAR(electric_vehicle_sales_by_state[[#This Row],[date]])</f>
        <v>2022</v>
      </c>
      <c r="M1849" s="34">
        <f t="shared" si="57"/>
        <v>1500000</v>
      </c>
    </row>
    <row r="1850" spans="1:13" x14ac:dyDescent="0.3">
      <c r="A1850" s="1">
        <v>44743</v>
      </c>
      <c r="B1850" t="s">
        <v>36</v>
      </c>
      <c r="C1850" t="s">
        <v>6</v>
      </c>
      <c r="D1850">
        <v>1964</v>
      </c>
      <c r="E1850">
        <v>37691</v>
      </c>
      <c r="F1850" s="29">
        <f t="shared" si="56"/>
        <v>2946000000</v>
      </c>
      <c r="G1850">
        <f>YEAR(electric_vehicle_sales_by_state[[#This Row],[date]])</f>
        <v>2022</v>
      </c>
      <c r="M1850" s="34">
        <f t="shared" si="57"/>
        <v>1500000</v>
      </c>
    </row>
    <row r="1851" spans="1:13" x14ac:dyDescent="0.3">
      <c r="A1851" s="1">
        <v>44743</v>
      </c>
      <c r="B1851" t="s">
        <v>24</v>
      </c>
      <c r="C1851" t="s">
        <v>6</v>
      </c>
      <c r="D1851">
        <v>1722</v>
      </c>
      <c r="E1851">
        <v>81579</v>
      </c>
      <c r="F1851" s="29">
        <f t="shared" si="56"/>
        <v>2583000000</v>
      </c>
      <c r="G1851">
        <f>YEAR(electric_vehicle_sales_by_state[[#This Row],[date]])</f>
        <v>2022</v>
      </c>
      <c r="M1851" s="34">
        <f t="shared" si="57"/>
        <v>1500000</v>
      </c>
    </row>
    <row r="1852" spans="1:13" x14ac:dyDescent="0.3">
      <c r="A1852" s="1">
        <v>44743</v>
      </c>
      <c r="B1852" t="s">
        <v>37</v>
      </c>
      <c r="C1852" t="s">
        <v>6</v>
      </c>
      <c r="D1852">
        <v>8446</v>
      </c>
      <c r="E1852">
        <v>111895</v>
      </c>
      <c r="F1852" s="29">
        <f t="shared" si="56"/>
        <v>12669000000</v>
      </c>
      <c r="G1852">
        <f>YEAR(electric_vehicle_sales_by_state[[#This Row],[date]])</f>
        <v>2022</v>
      </c>
      <c r="M1852" s="34">
        <f t="shared" si="57"/>
        <v>1500000</v>
      </c>
    </row>
    <row r="1853" spans="1:13" x14ac:dyDescent="0.3">
      <c r="A1853" s="1">
        <v>44743</v>
      </c>
      <c r="B1853" t="s">
        <v>15</v>
      </c>
      <c r="C1853" t="s">
        <v>6</v>
      </c>
      <c r="D1853">
        <v>21</v>
      </c>
      <c r="E1853">
        <v>4103</v>
      </c>
      <c r="F1853" s="29">
        <f t="shared" si="56"/>
        <v>31500000</v>
      </c>
      <c r="G1853">
        <f>YEAR(electric_vehicle_sales_by_state[[#This Row],[date]])</f>
        <v>2022</v>
      </c>
      <c r="M1853" s="34">
        <f t="shared" si="57"/>
        <v>1500000</v>
      </c>
    </row>
    <row r="1854" spans="1:13" x14ac:dyDescent="0.3">
      <c r="A1854" s="1">
        <v>44743</v>
      </c>
      <c r="B1854" t="s">
        <v>16</v>
      </c>
      <c r="C1854" t="s">
        <v>6</v>
      </c>
      <c r="D1854">
        <v>3</v>
      </c>
      <c r="E1854">
        <v>1363</v>
      </c>
      <c r="F1854" s="29">
        <f t="shared" si="56"/>
        <v>4500000</v>
      </c>
      <c r="G1854">
        <f>YEAR(electric_vehicle_sales_by_state[[#This Row],[date]])</f>
        <v>2022</v>
      </c>
      <c r="M1854" s="34">
        <f t="shared" si="57"/>
        <v>1500000</v>
      </c>
    </row>
    <row r="1855" spans="1:13" x14ac:dyDescent="0.3">
      <c r="A1855" s="1">
        <v>44743</v>
      </c>
      <c r="B1855" t="s">
        <v>25</v>
      </c>
      <c r="C1855" t="s">
        <v>6</v>
      </c>
      <c r="D1855">
        <v>1816</v>
      </c>
      <c r="E1855">
        <v>32549</v>
      </c>
      <c r="F1855" s="29">
        <f t="shared" si="56"/>
        <v>2724000000</v>
      </c>
      <c r="G1855">
        <f>YEAR(electric_vehicle_sales_by_state[[#This Row],[date]])</f>
        <v>2022</v>
      </c>
      <c r="M1855" s="34">
        <f t="shared" si="57"/>
        <v>1500000</v>
      </c>
    </row>
    <row r="1856" spans="1:13" x14ac:dyDescent="0.3">
      <c r="A1856" s="1">
        <v>44743</v>
      </c>
      <c r="B1856" t="s">
        <v>19</v>
      </c>
      <c r="C1856" t="s">
        <v>6</v>
      </c>
      <c r="D1856">
        <v>71</v>
      </c>
      <c r="E1856">
        <v>3298</v>
      </c>
      <c r="F1856" s="29">
        <f t="shared" si="56"/>
        <v>106500000</v>
      </c>
      <c r="G1856">
        <f>YEAR(electric_vehicle_sales_by_state[[#This Row],[date]])</f>
        <v>2022</v>
      </c>
      <c r="M1856" s="34">
        <f t="shared" si="57"/>
        <v>1500000</v>
      </c>
    </row>
    <row r="1857" spans="1:13" x14ac:dyDescent="0.3">
      <c r="A1857" s="1">
        <v>44743</v>
      </c>
      <c r="B1857" t="s">
        <v>26</v>
      </c>
      <c r="C1857" t="s">
        <v>6</v>
      </c>
      <c r="D1857">
        <v>603</v>
      </c>
      <c r="E1857">
        <v>27082</v>
      </c>
      <c r="F1857" s="29">
        <f t="shared" si="56"/>
        <v>904500000</v>
      </c>
      <c r="G1857">
        <f>YEAR(electric_vehicle_sales_by_state[[#This Row],[date]])</f>
        <v>2022</v>
      </c>
      <c r="M1857" s="34">
        <f t="shared" si="57"/>
        <v>1500000</v>
      </c>
    </row>
    <row r="1858" spans="1:13" x14ac:dyDescent="0.3">
      <c r="A1858" s="1">
        <v>44743</v>
      </c>
      <c r="B1858" t="s">
        <v>38</v>
      </c>
      <c r="C1858" t="s">
        <v>6</v>
      </c>
      <c r="D1858">
        <v>4574</v>
      </c>
      <c r="E1858">
        <v>63752</v>
      </c>
      <c r="F1858" s="29">
        <f t="shared" ref="F1858:F1921" si="58">D1858*M1858</f>
        <v>6861000000</v>
      </c>
      <c r="G1858">
        <f>YEAR(electric_vehicle_sales_by_state[[#This Row],[date]])</f>
        <v>2022</v>
      </c>
      <c r="M1858" s="34">
        <f t="shared" si="57"/>
        <v>1500000</v>
      </c>
    </row>
    <row r="1859" spans="1:13" x14ac:dyDescent="0.3">
      <c r="A1859" s="1">
        <v>44743</v>
      </c>
      <c r="B1859" t="s">
        <v>39</v>
      </c>
      <c r="C1859" t="s">
        <v>6</v>
      </c>
      <c r="D1859">
        <v>4180</v>
      </c>
      <c r="E1859">
        <v>103800</v>
      </c>
      <c r="F1859" s="29">
        <f t="shared" si="58"/>
        <v>6270000000</v>
      </c>
      <c r="G1859">
        <f>YEAR(electric_vehicle_sales_by_state[[#This Row],[date]])</f>
        <v>2022</v>
      </c>
      <c r="M1859" s="34">
        <f t="shared" ref="M1859:M1922" si="59">IF(C1859 = "4-Wheelers",85000,1500000)</f>
        <v>1500000</v>
      </c>
    </row>
    <row r="1860" spans="1:13" x14ac:dyDescent="0.3">
      <c r="A1860" s="1">
        <v>44743</v>
      </c>
      <c r="B1860" t="s">
        <v>20</v>
      </c>
      <c r="C1860" t="s">
        <v>6</v>
      </c>
      <c r="D1860">
        <v>2</v>
      </c>
      <c r="E1860">
        <v>2632</v>
      </c>
      <c r="F1860" s="29">
        <f t="shared" si="58"/>
        <v>3000000</v>
      </c>
      <c r="G1860">
        <f>YEAR(electric_vehicle_sales_by_state[[#This Row],[date]])</f>
        <v>2022</v>
      </c>
      <c r="M1860" s="34">
        <f t="shared" si="59"/>
        <v>1500000</v>
      </c>
    </row>
    <row r="1861" spans="1:13" x14ac:dyDescent="0.3">
      <c r="A1861" s="1">
        <v>44743</v>
      </c>
      <c r="B1861" t="s">
        <v>40</v>
      </c>
      <c r="C1861" t="s">
        <v>6</v>
      </c>
      <c r="D1861">
        <v>1828</v>
      </c>
      <c r="E1861">
        <v>153826</v>
      </c>
      <c r="F1861" s="29">
        <f t="shared" si="58"/>
        <v>2742000000</v>
      </c>
      <c r="G1861">
        <f>YEAR(electric_vehicle_sales_by_state[[#This Row],[date]])</f>
        <v>2022</v>
      </c>
      <c r="M1861" s="34">
        <f t="shared" si="59"/>
        <v>1500000</v>
      </c>
    </row>
    <row r="1862" spans="1:13" x14ac:dyDescent="0.3">
      <c r="A1862" s="1">
        <v>44743</v>
      </c>
      <c r="B1862" t="s">
        <v>27</v>
      </c>
      <c r="C1862" t="s">
        <v>6</v>
      </c>
      <c r="D1862">
        <v>404</v>
      </c>
      <c r="E1862">
        <v>12603</v>
      </c>
      <c r="F1862" s="29">
        <f t="shared" si="58"/>
        <v>606000000</v>
      </c>
      <c r="G1862">
        <f>YEAR(electric_vehicle_sales_by_state[[#This Row],[date]])</f>
        <v>2022</v>
      </c>
      <c r="M1862" s="34">
        <f t="shared" si="59"/>
        <v>1500000</v>
      </c>
    </row>
    <row r="1863" spans="1:13" x14ac:dyDescent="0.3">
      <c r="A1863" s="1">
        <v>44743</v>
      </c>
      <c r="B1863" t="s">
        <v>41</v>
      </c>
      <c r="C1863" t="s">
        <v>6</v>
      </c>
      <c r="D1863">
        <v>689</v>
      </c>
      <c r="E1863">
        <v>62610</v>
      </c>
      <c r="F1863" s="29">
        <f t="shared" si="58"/>
        <v>1033500000</v>
      </c>
      <c r="G1863">
        <f>YEAR(electric_vehicle_sales_by_state[[#This Row],[date]])</f>
        <v>2022</v>
      </c>
      <c r="M1863" s="34">
        <f t="shared" si="59"/>
        <v>1500000</v>
      </c>
    </row>
    <row r="1864" spans="1:13" x14ac:dyDescent="0.3">
      <c r="A1864" s="1">
        <v>44774</v>
      </c>
      <c r="B1864" t="s">
        <v>32</v>
      </c>
      <c r="C1864" t="s">
        <v>6</v>
      </c>
      <c r="D1864">
        <v>1898</v>
      </c>
      <c r="E1864">
        <v>54365</v>
      </c>
      <c r="F1864" s="29">
        <f t="shared" si="58"/>
        <v>2847000000</v>
      </c>
      <c r="G1864">
        <f>YEAR(electric_vehicle_sales_by_state[[#This Row],[date]])</f>
        <v>2022</v>
      </c>
      <c r="M1864" s="34">
        <f t="shared" si="59"/>
        <v>1500000</v>
      </c>
    </row>
    <row r="1865" spans="1:13" x14ac:dyDescent="0.3">
      <c r="A1865" s="1">
        <v>44774</v>
      </c>
      <c r="B1865" t="s">
        <v>10</v>
      </c>
      <c r="C1865" t="s">
        <v>6</v>
      </c>
      <c r="D1865">
        <v>202</v>
      </c>
      <c r="E1865">
        <v>27466</v>
      </c>
      <c r="F1865" s="29">
        <f t="shared" si="58"/>
        <v>303000000</v>
      </c>
      <c r="G1865">
        <f>YEAR(electric_vehicle_sales_by_state[[#This Row],[date]])</f>
        <v>2022</v>
      </c>
      <c r="M1865" s="34">
        <f t="shared" si="59"/>
        <v>1500000</v>
      </c>
    </row>
    <row r="1866" spans="1:13" x14ac:dyDescent="0.3">
      <c r="A1866" s="1">
        <v>44774</v>
      </c>
      <c r="B1866" t="s">
        <v>21</v>
      </c>
      <c r="C1866" t="s">
        <v>6</v>
      </c>
      <c r="D1866">
        <v>849</v>
      </c>
      <c r="E1866">
        <v>64565</v>
      </c>
      <c r="F1866" s="29">
        <f t="shared" si="58"/>
        <v>1273500000</v>
      </c>
      <c r="G1866">
        <f>YEAR(electric_vehicle_sales_by_state[[#This Row],[date]])</f>
        <v>2022</v>
      </c>
      <c r="M1866" s="34">
        <f t="shared" si="59"/>
        <v>1500000</v>
      </c>
    </row>
    <row r="1867" spans="1:13" x14ac:dyDescent="0.3">
      <c r="A1867" s="1">
        <v>44774</v>
      </c>
      <c r="B1867" t="s">
        <v>22</v>
      </c>
      <c r="C1867" t="s">
        <v>6</v>
      </c>
      <c r="D1867">
        <v>59</v>
      </c>
      <c r="E1867">
        <v>1896</v>
      </c>
      <c r="F1867" s="29">
        <f t="shared" si="58"/>
        <v>88500000</v>
      </c>
      <c r="G1867">
        <f>YEAR(electric_vehicle_sales_by_state[[#This Row],[date]])</f>
        <v>2022</v>
      </c>
      <c r="M1867" s="34">
        <f t="shared" si="59"/>
        <v>1500000</v>
      </c>
    </row>
    <row r="1868" spans="1:13" x14ac:dyDescent="0.3">
      <c r="A1868" s="1">
        <v>44774</v>
      </c>
      <c r="B1868" t="s">
        <v>11</v>
      </c>
      <c r="C1868" t="s">
        <v>6</v>
      </c>
      <c r="D1868">
        <v>1360</v>
      </c>
      <c r="E1868">
        <v>23146</v>
      </c>
      <c r="F1868" s="29">
        <f t="shared" si="58"/>
        <v>2040000000</v>
      </c>
      <c r="G1868">
        <f>YEAR(electric_vehicle_sales_by_state[[#This Row],[date]])</f>
        <v>2022</v>
      </c>
      <c r="M1868" s="34">
        <f t="shared" si="59"/>
        <v>1500000</v>
      </c>
    </row>
    <row r="1869" spans="1:13" x14ac:dyDescent="0.3">
      <c r="A1869" s="1">
        <v>44774</v>
      </c>
      <c r="B1869" t="s">
        <v>12</v>
      </c>
      <c r="C1869" t="s">
        <v>6</v>
      </c>
      <c r="D1869">
        <v>6</v>
      </c>
      <c r="E1869">
        <v>742</v>
      </c>
      <c r="F1869" s="29">
        <f t="shared" si="58"/>
        <v>9000000</v>
      </c>
      <c r="G1869">
        <f>YEAR(electric_vehicle_sales_by_state[[#This Row],[date]])</f>
        <v>2022</v>
      </c>
      <c r="M1869" s="34">
        <f t="shared" si="59"/>
        <v>1500000</v>
      </c>
    </row>
    <row r="1870" spans="1:13" x14ac:dyDescent="0.3">
      <c r="A1870" s="1">
        <v>44774</v>
      </c>
      <c r="B1870" t="s">
        <v>23</v>
      </c>
      <c r="C1870" t="s">
        <v>6</v>
      </c>
      <c r="D1870">
        <v>3259</v>
      </c>
      <c r="E1870">
        <v>31869</v>
      </c>
      <c r="F1870" s="29">
        <f t="shared" si="58"/>
        <v>4888500000</v>
      </c>
      <c r="G1870">
        <f>YEAR(electric_vehicle_sales_by_state[[#This Row],[date]])</f>
        <v>2022</v>
      </c>
      <c r="M1870" s="34">
        <f t="shared" si="59"/>
        <v>1500000</v>
      </c>
    </row>
    <row r="1871" spans="1:13" x14ac:dyDescent="0.3">
      <c r="A1871" s="1">
        <v>44774</v>
      </c>
      <c r="B1871" t="s">
        <v>33</v>
      </c>
      <c r="C1871" t="s">
        <v>6</v>
      </c>
      <c r="D1871">
        <v>303</v>
      </c>
      <c r="E1871">
        <v>4503</v>
      </c>
      <c r="F1871" s="29">
        <f t="shared" si="58"/>
        <v>454500000</v>
      </c>
      <c r="G1871">
        <f>YEAR(electric_vehicle_sales_by_state[[#This Row],[date]])</f>
        <v>2022</v>
      </c>
      <c r="M1871" s="34">
        <f t="shared" si="59"/>
        <v>1500000</v>
      </c>
    </row>
    <row r="1872" spans="1:13" x14ac:dyDescent="0.3">
      <c r="A1872" s="1">
        <v>44774</v>
      </c>
      <c r="B1872" t="s">
        <v>34</v>
      </c>
      <c r="C1872" t="s">
        <v>6</v>
      </c>
      <c r="D1872">
        <v>5059</v>
      </c>
      <c r="E1872">
        <v>74982</v>
      </c>
      <c r="F1872" s="29">
        <f t="shared" si="58"/>
        <v>7588500000</v>
      </c>
      <c r="G1872">
        <f>YEAR(electric_vehicle_sales_by_state[[#This Row],[date]])</f>
        <v>2022</v>
      </c>
      <c r="M1872" s="34">
        <f t="shared" si="59"/>
        <v>1500000</v>
      </c>
    </row>
    <row r="1873" spans="1:13" x14ac:dyDescent="0.3">
      <c r="A1873" s="1">
        <v>44774</v>
      </c>
      <c r="B1873" t="s">
        <v>30</v>
      </c>
      <c r="C1873" t="s">
        <v>6</v>
      </c>
      <c r="D1873">
        <v>915</v>
      </c>
      <c r="E1873">
        <v>33336</v>
      </c>
      <c r="F1873" s="29">
        <f t="shared" si="58"/>
        <v>1372500000</v>
      </c>
      <c r="G1873">
        <f>YEAR(electric_vehicle_sales_by_state[[#This Row],[date]])</f>
        <v>2022</v>
      </c>
      <c r="M1873" s="34">
        <f t="shared" si="59"/>
        <v>1500000</v>
      </c>
    </row>
    <row r="1874" spans="1:13" x14ac:dyDescent="0.3">
      <c r="A1874" s="1">
        <v>44774</v>
      </c>
      <c r="B1874" t="s">
        <v>28</v>
      </c>
      <c r="C1874" t="s">
        <v>6</v>
      </c>
      <c r="D1874">
        <v>59</v>
      </c>
      <c r="E1874">
        <v>5281</v>
      </c>
      <c r="F1874" s="29">
        <f t="shared" si="58"/>
        <v>88500000</v>
      </c>
      <c r="G1874">
        <f>YEAR(electric_vehicle_sales_by_state[[#This Row],[date]])</f>
        <v>2022</v>
      </c>
      <c r="M1874" s="34">
        <f t="shared" si="59"/>
        <v>1500000</v>
      </c>
    </row>
    <row r="1875" spans="1:13" x14ac:dyDescent="0.3">
      <c r="A1875" s="1">
        <v>44774</v>
      </c>
      <c r="B1875" t="s">
        <v>13</v>
      </c>
      <c r="C1875" t="s">
        <v>6</v>
      </c>
      <c r="D1875">
        <v>182</v>
      </c>
      <c r="E1875">
        <v>9131</v>
      </c>
      <c r="F1875" s="29">
        <f t="shared" si="58"/>
        <v>273000000</v>
      </c>
      <c r="G1875">
        <f>YEAR(electric_vehicle_sales_by_state[[#This Row],[date]])</f>
        <v>2022</v>
      </c>
      <c r="M1875" s="34">
        <f t="shared" si="59"/>
        <v>1500000</v>
      </c>
    </row>
    <row r="1876" spans="1:13" x14ac:dyDescent="0.3">
      <c r="A1876" s="1">
        <v>44774</v>
      </c>
      <c r="B1876" t="s">
        <v>31</v>
      </c>
      <c r="C1876" t="s">
        <v>6</v>
      </c>
      <c r="D1876">
        <v>561</v>
      </c>
      <c r="E1876">
        <v>25332</v>
      </c>
      <c r="F1876" s="29">
        <f t="shared" si="58"/>
        <v>841500000</v>
      </c>
      <c r="G1876">
        <f>YEAR(electric_vehicle_sales_by_state[[#This Row],[date]])</f>
        <v>2022</v>
      </c>
      <c r="M1876" s="34">
        <f t="shared" si="59"/>
        <v>1500000</v>
      </c>
    </row>
    <row r="1877" spans="1:13" x14ac:dyDescent="0.3">
      <c r="A1877" s="1">
        <v>44774</v>
      </c>
      <c r="B1877" t="s">
        <v>35</v>
      </c>
      <c r="C1877" t="s">
        <v>6</v>
      </c>
      <c r="D1877">
        <v>7476</v>
      </c>
      <c r="E1877">
        <v>88611</v>
      </c>
      <c r="F1877" s="29">
        <f t="shared" si="58"/>
        <v>11214000000</v>
      </c>
      <c r="G1877">
        <f>YEAR(electric_vehicle_sales_by_state[[#This Row],[date]])</f>
        <v>2022</v>
      </c>
      <c r="M1877" s="34">
        <f t="shared" si="59"/>
        <v>1500000</v>
      </c>
    </row>
    <row r="1878" spans="1:13" x14ac:dyDescent="0.3">
      <c r="A1878" s="1">
        <v>44774</v>
      </c>
      <c r="B1878" t="s">
        <v>36</v>
      </c>
      <c r="C1878" t="s">
        <v>6</v>
      </c>
      <c r="D1878">
        <v>3069</v>
      </c>
      <c r="E1878">
        <v>50954</v>
      </c>
      <c r="F1878" s="29">
        <f t="shared" si="58"/>
        <v>4603500000</v>
      </c>
      <c r="G1878">
        <f>YEAR(electric_vehicle_sales_by_state[[#This Row],[date]])</f>
        <v>2022</v>
      </c>
      <c r="M1878" s="34">
        <f t="shared" si="59"/>
        <v>1500000</v>
      </c>
    </row>
    <row r="1879" spans="1:13" x14ac:dyDescent="0.3">
      <c r="A1879" s="1">
        <v>44774</v>
      </c>
      <c r="B1879" t="s">
        <v>24</v>
      </c>
      <c r="C1879" t="s">
        <v>6</v>
      </c>
      <c r="D1879">
        <v>1931</v>
      </c>
      <c r="E1879">
        <v>98165</v>
      </c>
      <c r="F1879" s="29">
        <f t="shared" si="58"/>
        <v>2896500000</v>
      </c>
      <c r="G1879">
        <f>YEAR(electric_vehicle_sales_by_state[[#This Row],[date]])</f>
        <v>2022</v>
      </c>
      <c r="M1879" s="34">
        <f t="shared" si="59"/>
        <v>1500000</v>
      </c>
    </row>
    <row r="1880" spans="1:13" x14ac:dyDescent="0.3">
      <c r="A1880" s="1">
        <v>44774</v>
      </c>
      <c r="B1880" t="s">
        <v>37</v>
      </c>
      <c r="C1880" t="s">
        <v>6</v>
      </c>
      <c r="D1880">
        <v>9723</v>
      </c>
      <c r="E1880">
        <v>118886</v>
      </c>
      <c r="F1880" s="29">
        <f t="shared" si="58"/>
        <v>14584500000</v>
      </c>
      <c r="G1880">
        <f>YEAR(electric_vehicle_sales_by_state[[#This Row],[date]])</f>
        <v>2022</v>
      </c>
      <c r="M1880" s="34">
        <f t="shared" si="59"/>
        <v>1500000</v>
      </c>
    </row>
    <row r="1881" spans="1:13" x14ac:dyDescent="0.3">
      <c r="A1881" s="1">
        <v>44774</v>
      </c>
      <c r="B1881" t="s">
        <v>15</v>
      </c>
      <c r="C1881" t="s">
        <v>6</v>
      </c>
      <c r="D1881">
        <v>8</v>
      </c>
      <c r="E1881">
        <v>3647</v>
      </c>
      <c r="F1881" s="29">
        <f t="shared" si="58"/>
        <v>12000000</v>
      </c>
      <c r="G1881">
        <f>YEAR(electric_vehicle_sales_by_state[[#This Row],[date]])</f>
        <v>2022</v>
      </c>
      <c r="M1881" s="34">
        <f t="shared" si="59"/>
        <v>1500000</v>
      </c>
    </row>
    <row r="1882" spans="1:13" x14ac:dyDescent="0.3">
      <c r="A1882" s="1">
        <v>44774</v>
      </c>
      <c r="B1882" t="s">
        <v>16</v>
      </c>
      <c r="C1882" t="s">
        <v>6</v>
      </c>
      <c r="D1882">
        <v>2</v>
      </c>
      <c r="E1882">
        <v>1734</v>
      </c>
      <c r="F1882" s="29">
        <f t="shared" si="58"/>
        <v>3000000</v>
      </c>
      <c r="G1882">
        <f>YEAR(electric_vehicle_sales_by_state[[#This Row],[date]])</f>
        <v>2022</v>
      </c>
      <c r="M1882" s="34">
        <f t="shared" si="59"/>
        <v>1500000</v>
      </c>
    </row>
    <row r="1883" spans="1:13" x14ac:dyDescent="0.3">
      <c r="A1883" s="1">
        <v>44774</v>
      </c>
      <c r="B1883" t="s">
        <v>17</v>
      </c>
      <c r="C1883" t="s">
        <v>6</v>
      </c>
      <c r="D1883">
        <v>6</v>
      </c>
      <c r="E1883">
        <v>2062</v>
      </c>
      <c r="F1883" s="29">
        <f t="shared" si="58"/>
        <v>9000000</v>
      </c>
      <c r="G1883">
        <f>YEAR(electric_vehicle_sales_by_state[[#This Row],[date]])</f>
        <v>2022</v>
      </c>
      <c r="M1883" s="34">
        <f t="shared" si="59"/>
        <v>1500000</v>
      </c>
    </row>
    <row r="1884" spans="1:13" x14ac:dyDescent="0.3">
      <c r="A1884" s="1">
        <v>44774</v>
      </c>
      <c r="B1884" t="s">
        <v>25</v>
      </c>
      <c r="C1884" t="s">
        <v>6</v>
      </c>
      <c r="D1884">
        <v>2007</v>
      </c>
      <c r="E1884">
        <v>30540</v>
      </c>
      <c r="F1884" s="29">
        <f t="shared" si="58"/>
        <v>3010500000</v>
      </c>
      <c r="G1884">
        <f>YEAR(electric_vehicle_sales_by_state[[#This Row],[date]])</f>
        <v>2022</v>
      </c>
      <c r="M1884" s="34">
        <f t="shared" si="59"/>
        <v>1500000</v>
      </c>
    </row>
    <row r="1885" spans="1:13" x14ac:dyDescent="0.3">
      <c r="A1885" s="1">
        <v>44774</v>
      </c>
      <c r="B1885" t="s">
        <v>19</v>
      </c>
      <c r="C1885" t="s">
        <v>6</v>
      </c>
      <c r="D1885">
        <v>91</v>
      </c>
      <c r="E1885">
        <v>3810</v>
      </c>
      <c r="F1885" s="29">
        <f t="shared" si="58"/>
        <v>136500000</v>
      </c>
      <c r="G1885">
        <f>YEAR(electric_vehicle_sales_by_state[[#This Row],[date]])</f>
        <v>2022</v>
      </c>
      <c r="M1885" s="34">
        <f t="shared" si="59"/>
        <v>1500000</v>
      </c>
    </row>
    <row r="1886" spans="1:13" x14ac:dyDescent="0.3">
      <c r="A1886" s="1">
        <v>44774</v>
      </c>
      <c r="B1886" t="s">
        <v>26</v>
      </c>
      <c r="C1886" t="s">
        <v>6</v>
      </c>
      <c r="D1886">
        <v>645</v>
      </c>
      <c r="E1886">
        <v>32591</v>
      </c>
      <c r="F1886" s="29">
        <f t="shared" si="58"/>
        <v>967500000</v>
      </c>
      <c r="G1886">
        <f>YEAR(electric_vehicle_sales_by_state[[#This Row],[date]])</f>
        <v>2022</v>
      </c>
      <c r="M1886" s="34">
        <f t="shared" si="59"/>
        <v>1500000</v>
      </c>
    </row>
    <row r="1887" spans="1:13" x14ac:dyDescent="0.3">
      <c r="A1887" s="1">
        <v>44774</v>
      </c>
      <c r="B1887" t="s">
        <v>38</v>
      </c>
      <c r="C1887" t="s">
        <v>6</v>
      </c>
      <c r="D1887">
        <v>4159</v>
      </c>
      <c r="E1887">
        <v>60191</v>
      </c>
      <c r="F1887" s="29">
        <f t="shared" si="58"/>
        <v>6238500000</v>
      </c>
      <c r="G1887">
        <f>YEAR(electric_vehicle_sales_by_state[[#This Row],[date]])</f>
        <v>2022</v>
      </c>
      <c r="M1887" s="34">
        <f t="shared" si="59"/>
        <v>1500000</v>
      </c>
    </row>
    <row r="1888" spans="1:13" x14ac:dyDescent="0.3">
      <c r="A1888" s="1">
        <v>44774</v>
      </c>
      <c r="B1888" t="s">
        <v>39</v>
      </c>
      <c r="C1888" t="s">
        <v>6</v>
      </c>
      <c r="D1888">
        <v>5306</v>
      </c>
      <c r="E1888">
        <v>120312</v>
      </c>
      <c r="F1888" s="29">
        <f t="shared" si="58"/>
        <v>7959000000</v>
      </c>
      <c r="G1888">
        <f>YEAR(electric_vehicle_sales_by_state[[#This Row],[date]])</f>
        <v>2022</v>
      </c>
      <c r="M1888" s="34">
        <f t="shared" si="59"/>
        <v>1500000</v>
      </c>
    </row>
    <row r="1889" spans="1:13" x14ac:dyDescent="0.3">
      <c r="A1889" s="1">
        <v>44774</v>
      </c>
      <c r="B1889" t="s">
        <v>20</v>
      </c>
      <c r="C1889" t="s">
        <v>6</v>
      </c>
      <c r="D1889">
        <v>14</v>
      </c>
      <c r="E1889">
        <v>2643</v>
      </c>
      <c r="F1889" s="29">
        <f t="shared" si="58"/>
        <v>21000000</v>
      </c>
      <c r="G1889">
        <f>YEAR(electric_vehicle_sales_by_state[[#This Row],[date]])</f>
        <v>2022</v>
      </c>
      <c r="M1889" s="34">
        <f t="shared" si="59"/>
        <v>1500000</v>
      </c>
    </row>
    <row r="1890" spans="1:13" x14ac:dyDescent="0.3">
      <c r="A1890" s="1">
        <v>44774</v>
      </c>
      <c r="B1890" t="s">
        <v>40</v>
      </c>
      <c r="C1890" t="s">
        <v>6</v>
      </c>
      <c r="D1890">
        <v>1920</v>
      </c>
      <c r="E1890">
        <v>131703</v>
      </c>
      <c r="F1890" s="29">
        <f t="shared" si="58"/>
        <v>2880000000</v>
      </c>
      <c r="G1890">
        <f>YEAR(electric_vehicle_sales_by_state[[#This Row],[date]])</f>
        <v>2022</v>
      </c>
      <c r="M1890" s="34">
        <f t="shared" si="59"/>
        <v>1500000</v>
      </c>
    </row>
    <row r="1891" spans="1:13" x14ac:dyDescent="0.3">
      <c r="A1891" s="1">
        <v>44774</v>
      </c>
      <c r="B1891" t="s">
        <v>27</v>
      </c>
      <c r="C1891" t="s">
        <v>6</v>
      </c>
      <c r="D1891">
        <v>494</v>
      </c>
      <c r="E1891">
        <v>12711</v>
      </c>
      <c r="F1891" s="29">
        <f t="shared" si="58"/>
        <v>741000000</v>
      </c>
      <c r="G1891">
        <f>YEAR(electric_vehicle_sales_by_state[[#This Row],[date]])</f>
        <v>2022</v>
      </c>
      <c r="M1891" s="34">
        <f t="shared" si="59"/>
        <v>1500000</v>
      </c>
    </row>
    <row r="1892" spans="1:13" x14ac:dyDescent="0.3">
      <c r="A1892" s="1">
        <v>44774</v>
      </c>
      <c r="B1892" t="s">
        <v>41</v>
      </c>
      <c r="C1892" t="s">
        <v>6</v>
      </c>
      <c r="D1892">
        <v>663</v>
      </c>
      <c r="E1892">
        <v>62200</v>
      </c>
      <c r="F1892" s="29">
        <f t="shared" si="58"/>
        <v>994500000</v>
      </c>
      <c r="G1892">
        <f>YEAR(electric_vehicle_sales_by_state[[#This Row],[date]])</f>
        <v>2022</v>
      </c>
      <c r="M1892" s="34">
        <f t="shared" si="59"/>
        <v>1500000</v>
      </c>
    </row>
    <row r="1893" spans="1:13" x14ac:dyDescent="0.3">
      <c r="A1893" s="1">
        <v>44805</v>
      </c>
      <c r="B1893" t="s">
        <v>32</v>
      </c>
      <c r="C1893" t="s">
        <v>6</v>
      </c>
      <c r="D1893">
        <v>2239</v>
      </c>
      <c r="E1893">
        <v>52804</v>
      </c>
      <c r="F1893" s="29">
        <f t="shared" si="58"/>
        <v>3358500000</v>
      </c>
      <c r="G1893">
        <f>YEAR(electric_vehicle_sales_by_state[[#This Row],[date]])</f>
        <v>2022</v>
      </c>
      <c r="M1893" s="34">
        <f t="shared" si="59"/>
        <v>1500000</v>
      </c>
    </row>
    <row r="1894" spans="1:13" x14ac:dyDescent="0.3">
      <c r="A1894" s="1">
        <v>44805</v>
      </c>
      <c r="B1894" t="s">
        <v>10</v>
      </c>
      <c r="C1894" t="s">
        <v>6</v>
      </c>
      <c r="D1894">
        <v>200</v>
      </c>
      <c r="E1894">
        <v>31729</v>
      </c>
      <c r="F1894" s="29">
        <f t="shared" si="58"/>
        <v>300000000</v>
      </c>
      <c r="G1894">
        <f>YEAR(electric_vehicle_sales_by_state[[#This Row],[date]])</f>
        <v>2022</v>
      </c>
      <c r="M1894" s="34">
        <f t="shared" si="59"/>
        <v>1500000</v>
      </c>
    </row>
    <row r="1895" spans="1:13" x14ac:dyDescent="0.3">
      <c r="A1895" s="1">
        <v>44805</v>
      </c>
      <c r="B1895" t="s">
        <v>21</v>
      </c>
      <c r="C1895" t="s">
        <v>6</v>
      </c>
      <c r="D1895">
        <v>951</v>
      </c>
      <c r="E1895">
        <v>54364</v>
      </c>
      <c r="F1895" s="29">
        <f t="shared" si="58"/>
        <v>1426500000</v>
      </c>
      <c r="G1895">
        <f>YEAR(electric_vehicle_sales_by_state[[#This Row],[date]])</f>
        <v>2022</v>
      </c>
      <c r="M1895" s="34">
        <f t="shared" si="59"/>
        <v>1500000</v>
      </c>
    </row>
    <row r="1896" spans="1:13" x14ac:dyDescent="0.3">
      <c r="A1896" s="1">
        <v>44805</v>
      </c>
      <c r="B1896" t="s">
        <v>22</v>
      </c>
      <c r="C1896" t="s">
        <v>6</v>
      </c>
      <c r="D1896">
        <v>70</v>
      </c>
      <c r="E1896">
        <v>1929</v>
      </c>
      <c r="F1896" s="29">
        <f t="shared" si="58"/>
        <v>105000000</v>
      </c>
      <c r="G1896">
        <f>YEAR(electric_vehicle_sales_by_state[[#This Row],[date]])</f>
        <v>2022</v>
      </c>
      <c r="M1896" s="34">
        <f t="shared" si="59"/>
        <v>1500000</v>
      </c>
    </row>
    <row r="1897" spans="1:13" x14ac:dyDescent="0.3">
      <c r="A1897" s="1">
        <v>44805</v>
      </c>
      <c r="B1897" t="s">
        <v>11</v>
      </c>
      <c r="C1897" t="s">
        <v>6</v>
      </c>
      <c r="D1897">
        <v>1190</v>
      </c>
      <c r="E1897">
        <v>23465</v>
      </c>
      <c r="F1897" s="29">
        <f t="shared" si="58"/>
        <v>1785000000</v>
      </c>
      <c r="G1897">
        <f>YEAR(electric_vehicle_sales_by_state[[#This Row],[date]])</f>
        <v>2022</v>
      </c>
      <c r="M1897" s="34">
        <f t="shared" si="59"/>
        <v>1500000</v>
      </c>
    </row>
    <row r="1898" spans="1:13" x14ac:dyDescent="0.3">
      <c r="A1898" s="1">
        <v>44805</v>
      </c>
      <c r="B1898" t="s">
        <v>12</v>
      </c>
      <c r="C1898" t="s">
        <v>6</v>
      </c>
      <c r="D1898">
        <v>8</v>
      </c>
      <c r="E1898">
        <v>629</v>
      </c>
      <c r="F1898" s="29">
        <f t="shared" si="58"/>
        <v>12000000</v>
      </c>
      <c r="G1898">
        <f>YEAR(electric_vehicle_sales_by_state[[#This Row],[date]])</f>
        <v>2022</v>
      </c>
      <c r="M1898" s="34">
        <f t="shared" si="59"/>
        <v>1500000</v>
      </c>
    </row>
    <row r="1899" spans="1:13" x14ac:dyDescent="0.3">
      <c r="A1899" s="1">
        <v>44805</v>
      </c>
      <c r="B1899" t="s">
        <v>23</v>
      </c>
      <c r="C1899" t="s">
        <v>6</v>
      </c>
      <c r="D1899">
        <v>2301</v>
      </c>
      <c r="E1899">
        <v>25409</v>
      </c>
      <c r="F1899" s="29">
        <f t="shared" si="58"/>
        <v>3451500000</v>
      </c>
      <c r="G1899">
        <f>YEAR(electric_vehicle_sales_by_state[[#This Row],[date]])</f>
        <v>2022</v>
      </c>
      <c r="M1899" s="34">
        <f t="shared" si="59"/>
        <v>1500000</v>
      </c>
    </row>
    <row r="1900" spans="1:13" x14ac:dyDescent="0.3">
      <c r="A1900" s="1">
        <v>44805</v>
      </c>
      <c r="B1900" t="s">
        <v>33</v>
      </c>
      <c r="C1900" t="s">
        <v>6</v>
      </c>
      <c r="D1900">
        <v>400</v>
      </c>
      <c r="E1900">
        <v>4078</v>
      </c>
      <c r="F1900" s="29">
        <f t="shared" si="58"/>
        <v>600000000</v>
      </c>
      <c r="G1900">
        <f>YEAR(electric_vehicle_sales_by_state[[#This Row],[date]])</f>
        <v>2022</v>
      </c>
      <c r="M1900" s="34">
        <f t="shared" si="59"/>
        <v>1500000</v>
      </c>
    </row>
    <row r="1901" spans="1:13" x14ac:dyDescent="0.3">
      <c r="A1901" s="1">
        <v>44805</v>
      </c>
      <c r="B1901" t="s">
        <v>34</v>
      </c>
      <c r="C1901" t="s">
        <v>6</v>
      </c>
      <c r="D1901">
        <v>5333</v>
      </c>
      <c r="E1901">
        <v>77920</v>
      </c>
      <c r="F1901" s="29">
        <f t="shared" si="58"/>
        <v>7999500000</v>
      </c>
      <c r="G1901">
        <f>YEAR(electric_vehicle_sales_by_state[[#This Row],[date]])</f>
        <v>2022</v>
      </c>
      <c r="M1901" s="34">
        <f t="shared" si="59"/>
        <v>1500000</v>
      </c>
    </row>
    <row r="1902" spans="1:13" x14ac:dyDescent="0.3">
      <c r="A1902" s="1">
        <v>44805</v>
      </c>
      <c r="B1902" t="s">
        <v>30</v>
      </c>
      <c r="C1902" t="s">
        <v>6</v>
      </c>
      <c r="D1902">
        <v>848</v>
      </c>
      <c r="E1902">
        <v>25832</v>
      </c>
      <c r="F1902" s="29">
        <f t="shared" si="58"/>
        <v>1272000000</v>
      </c>
      <c r="G1902">
        <f>YEAR(electric_vehicle_sales_by_state[[#This Row],[date]])</f>
        <v>2022</v>
      </c>
      <c r="M1902" s="34">
        <f t="shared" si="59"/>
        <v>1500000</v>
      </c>
    </row>
    <row r="1903" spans="1:13" x14ac:dyDescent="0.3">
      <c r="A1903" s="1">
        <v>44805</v>
      </c>
      <c r="B1903" t="s">
        <v>28</v>
      </c>
      <c r="C1903" t="s">
        <v>6</v>
      </c>
      <c r="D1903">
        <v>67</v>
      </c>
      <c r="E1903">
        <v>4101</v>
      </c>
      <c r="F1903" s="29">
        <f t="shared" si="58"/>
        <v>100500000</v>
      </c>
      <c r="G1903">
        <f>YEAR(electric_vehicle_sales_by_state[[#This Row],[date]])</f>
        <v>2022</v>
      </c>
      <c r="M1903" s="34">
        <f t="shared" si="59"/>
        <v>1500000</v>
      </c>
    </row>
    <row r="1904" spans="1:13" x14ac:dyDescent="0.3">
      <c r="A1904" s="1">
        <v>44805</v>
      </c>
      <c r="B1904" t="s">
        <v>13</v>
      </c>
      <c r="C1904" t="s">
        <v>6</v>
      </c>
      <c r="D1904">
        <v>220</v>
      </c>
      <c r="E1904">
        <v>8320</v>
      </c>
      <c r="F1904" s="29">
        <f t="shared" si="58"/>
        <v>330000000</v>
      </c>
      <c r="G1904">
        <f>YEAR(electric_vehicle_sales_by_state[[#This Row],[date]])</f>
        <v>2022</v>
      </c>
      <c r="M1904" s="34">
        <f t="shared" si="59"/>
        <v>1500000</v>
      </c>
    </row>
    <row r="1905" spans="1:13" x14ac:dyDescent="0.3">
      <c r="A1905" s="1">
        <v>44805</v>
      </c>
      <c r="B1905" t="s">
        <v>31</v>
      </c>
      <c r="C1905" t="s">
        <v>6</v>
      </c>
      <c r="D1905">
        <v>498</v>
      </c>
      <c r="E1905">
        <v>23758</v>
      </c>
      <c r="F1905" s="29">
        <f t="shared" si="58"/>
        <v>747000000</v>
      </c>
      <c r="G1905">
        <f>YEAR(electric_vehicle_sales_by_state[[#This Row],[date]])</f>
        <v>2022</v>
      </c>
      <c r="M1905" s="34">
        <f t="shared" si="59"/>
        <v>1500000</v>
      </c>
    </row>
    <row r="1906" spans="1:13" x14ac:dyDescent="0.3">
      <c r="A1906" s="1">
        <v>44805</v>
      </c>
      <c r="B1906" t="s">
        <v>35</v>
      </c>
      <c r="C1906" t="s">
        <v>6</v>
      </c>
      <c r="D1906">
        <v>7616</v>
      </c>
      <c r="E1906">
        <v>87981</v>
      </c>
      <c r="F1906" s="29">
        <f t="shared" si="58"/>
        <v>11424000000</v>
      </c>
      <c r="G1906">
        <f>YEAR(electric_vehicle_sales_by_state[[#This Row],[date]])</f>
        <v>2022</v>
      </c>
      <c r="M1906" s="34">
        <f t="shared" si="59"/>
        <v>1500000</v>
      </c>
    </row>
    <row r="1907" spans="1:13" x14ac:dyDescent="0.3">
      <c r="A1907" s="1">
        <v>44805</v>
      </c>
      <c r="B1907" t="s">
        <v>36</v>
      </c>
      <c r="C1907" t="s">
        <v>6</v>
      </c>
      <c r="D1907">
        <v>3100</v>
      </c>
      <c r="E1907">
        <v>53877</v>
      </c>
      <c r="F1907" s="29">
        <f t="shared" si="58"/>
        <v>4650000000</v>
      </c>
      <c r="G1907">
        <f>YEAR(electric_vehicle_sales_by_state[[#This Row],[date]])</f>
        <v>2022</v>
      </c>
      <c r="M1907" s="34">
        <f t="shared" si="59"/>
        <v>1500000</v>
      </c>
    </row>
    <row r="1908" spans="1:13" x14ac:dyDescent="0.3">
      <c r="A1908" s="1">
        <v>44805</v>
      </c>
      <c r="B1908" t="s">
        <v>24</v>
      </c>
      <c r="C1908" t="s">
        <v>6</v>
      </c>
      <c r="D1908">
        <v>1898</v>
      </c>
      <c r="E1908">
        <v>53245</v>
      </c>
      <c r="F1908" s="29">
        <f t="shared" si="58"/>
        <v>2847000000</v>
      </c>
      <c r="G1908">
        <f>YEAR(electric_vehicle_sales_by_state[[#This Row],[date]])</f>
        <v>2022</v>
      </c>
      <c r="M1908" s="34">
        <f t="shared" si="59"/>
        <v>1500000</v>
      </c>
    </row>
    <row r="1909" spans="1:13" x14ac:dyDescent="0.3">
      <c r="A1909" s="1">
        <v>44805</v>
      </c>
      <c r="B1909" t="s">
        <v>37</v>
      </c>
      <c r="C1909" t="s">
        <v>6</v>
      </c>
      <c r="D1909">
        <v>10730</v>
      </c>
      <c r="E1909">
        <v>122642</v>
      </c>
      <c r="F1909" s="29">
        <f t="shared" si="58"/>
        <v>16095000000</v>
      </c>
      <c r="G1909">
        <f>YEAR(electric_vehicle_sales_by_state[[#This Row],[date]])</f>
        <v>2022</v>
      </c>
      <c r="M1909" s="34">
        <f t="shared" si="59"/>
        <v>1500000</v>
      </c>
    </row>
    <row r="1910" spans="1:13" x14ac:dyDescent="0.3">
      <c r="A1910" s="1">
        <v>44805</v>
      </c>
      <c r="B1910" t="s">
        <v>17</v>
      </c>
      <c r="C1910" t="s">
        <v>6</v>
      </c>
      <c r="D1910">
        <v>4</v>
      </c>
      <c r="E1910">
        <v>1568</v>
      </c>
      <c r="F1910" s="29">
        <f t="shared" si="58"/>
        <v>6000000</v>
      </c>
      <c r="G1910">
        <f>YEAR(electric_vehicle_sales_by_state[[#This Row],[date]])</f>
        <v>2022</v>
      </c>
      <c r="M1910" s="34">
        <f t="shared" si="59"/>
        <v>1500000</v>
      </c>
    </row>
    <row r="1911" spans="1:13" x14ac:dyDescent="0.3">
      <c r="A1911" s="1">
        <v>44805</v>
      </c>
      <c r="B1911" t="s">
        <v>25</v>
      </c>
      <c r="C1911" t="s">
        <v>6</v>
      </c>
      <c r="D1911">
        <v>2197</v>
      </c>
      <c r="E1911">
        <v>36139</v>
      </c>
      <c r="F1911" s="29">
        <f t="shared" si="58"/>
        <v>3295500000</v>
      </c>
      <c r="G1911">
        <f>YEAR(electric_vehicle_sales_by_state[[#This Row],[date]])</f>
        <v>2022</v>
      </c>
      <c r="M1911" s="34">
        <f t="shared" si="59"/>
        <v>1500000</v>
      </c>
    </row>
    <row r="1912" spans="1:13" x14ac:dyDescent="0.3">
      <c r="A1912" s="1">
        <v>44805</v>
      </c>
      <c r="B1912" t="s">
        <v>19</v>
      </c>
      <c r="C1912" t="s">
        <v>6</v>
      </c>
      <c r="D1912">
        <v>114</v>
      </c>
      <c r="E1912">
        <v>3772</v>
      </c>
      <c r="F1912" s="29">
        <f t="shared" si="58"/>
        <v>171000000</v>
      </c>
      <c r="G1912">
        <f>YEAR(electric_vehicle_sales_by_state[[#This Row],[date]])</f>
        <v>2022</v>
      </c>
      <c r="M1912" s="34">
        <f t="shared" si="59"/>
        <v>1500000</v>
      </c>
    </row>
    <row r="1913" spans="1:13" x14ac:dyDescent="0.3">
      <c r="A1913" s="1">
        <v>44805</v>
      </c>
      <c r="B1913" t="s">
        <v>26</v>
      </c>
      <c r="C1913" t="s">
        <v>6</v>
      </c>
      <c r="D1913">
        <v>590</v>
      </c>
      <c r="E1913">
        <v>27407</v>
      </c>
      <c r="F1913" s="29">
        <f t="shared" si="58"/>
        <v>885000000</v>
      </c>
      <c r="G1913">
        <f>YEAR(electric_vehicle_sales_by_state[[#This Row],[date]])</f>
        <v>2022</v>
      </c>
      <c r="M1913" s="34">
        <f t="shared" si="59"/>
        <v>1500000</v>
      </c>
    </row>
    <row r="1914" spans="1:13" x14ac:dyDescent="0.3">
      <c r="A1914" s="1">
        <v>44805</v>
      </c>
      <c r="B1914" t="s">
        <v>38</v>
      </c>
      <c r="C1914" t="s">
        <v>6</v>
      </c>
      <c r="D1914">
        <v>4677</v>
      </c>
      <c r="E1914">
        <v>53951</v>
      </c>
      <c r="F1914" s="29">
        <f t="shared" si="58"/>
        <v>7015500000</v>
      </c>
      <c r="G1914">
        <f>YEAR(electric_vehicle_sales_by_state[[#This Row],[date]])</f>
        <v>2022</v>
      </c>
      <c r="M1914" s="34">
        <f t="shared" si="59"/>
        <v>1500000</v>
      </c>
    </row>
    <row r="1915" spans="1:13" x14ac:dyDescent="0.3">
      <c r="A1915" s="1">
        <v>44805</v>
      </c>
      <c r="B1915" t="s">
        <v>39</v>
      </c>
      <c r="C1915" t="s">
        <v>6</v>
      </c>
      <c r="D1915">
        <v>5112</v>
      </c>
      <c r="E1915">
        <v>121791</v>
      </c>
      <c r="F1915" s="29">
        <f t="shared" si="58"/>
        <v>7668000000</v>
      </c>
      <c r="G1915">
        <f>YEAR(electric_vehicle_sales_by_state[[#This Row],[date]])</f>
        <v>2022</v>
      </c>
      <c r="M1915" s="34">
        <f t="shared" si="59"/>
        <v>1500000</v>
      </c>
    </row>
    <row r="1916" spans="1:13" x14ac:dyDescent="0.3">
      <c r="A1916" s="1">
        <v>44805</v>
      </c>
      <c r="B1916" t="s">
        <v>20</v>
      </c>
      <c r="C1916" t="s">
        <v>6</v>
      </c>
      <c r="D1916">
        <v>17</v>
      </c>
      <c r="E1916">
        <v>3842</v>
      </c>
      <c r="F1916" s="29">
        <f t="shared" si="58"/>
        <v>25500000</v>
      </c>
      <c r="G1916">
        <f>YEAR(electric_vehicle_sales_by_state[[#This Row],[date]])</f>
        <v>2022</v>
      </c>
      <c r="M1916" s="34">
        <f t="shared" si="59"/>
        <v>1500000</v>
      </c>
    </row>
    <row r="1917" spans="1:13" x14ac:dyDescent="0.3">
      <c r="A1917" s="1">
        <v>44805</v>
      </c>
      <c r="B1917" t="s">
        <v>40</v>
      </c>
      <c r="C1917" t="s">
        <v>6</v>
      </c>
      <c r="D1917">
        <v>1787</v>
      </c>
      <c r="E1917">
        <v>97293</v>
      </c>
      <c r="F1917" s="29">
        <f t="shared" si="58"/>
        <v>2680500000</v>
      </c>
      <c r="G1917">
        <f>YEAR(electric_vehicle_sales_by_state[[#This Row],[date]])</f>
        <v>2022</v>
      </c>
      <c r="M1917" s="34">
        <f t="shared" si="59"/>
        <v>1500000</v>
      </c>
    </row>
    <row r="1918" spans="1:13" x14ac:dyDescent="0.3">
      <c r="A1918" s="1">
        <v>44805</v>
      </c>
      <c r="B1918" t="s">
        <v>27</v>
      </c>
      <c r="C1918" t="s">
        <v>6</v>
      </c>
      <c r="D1918">
        <v>386</v>
      </c>
      <c r="E1918">
        <v>9325</v>
      </c>
      <c r="F1918" s="29">
        <f t="shared" si="58"/>
        <v>579000000</v>
      </c>
      <c r="G1918">
        <f>YEAR(electric_vehicle_sales_by_state[[#This Row],[date]])</f>
        <v>2022</v>
      </c>
      <c r="M1918" s="34">
        <f t="shared" si="59"/>
        <v>1500000</v>
      </c>
    </row>
    <row r="1919" spans="1:13" x14ac:dyDescent="0.3">
      <c r="A1919" s="1">
        <v>44805</v>
      </c>
      <c r="B1919" t="s">
        <v>41</v>
      </c>
      <c r="C1919" t="s">
        <v>6</v>
      </c>
      <c r="D1919">
        <v>727</v>
      </c>
      <c r="E1919">
        <v>64255</v>
      </c>
      <c r="F1919" s="29">
        <f t="shared" si="58"/>
        <v>1090500000</v>
      </c>
      <c r="G1919">
        <f>YEAR(electric_vehicle_sales_by_state[[#This Row],[date]])</f>
        <v>2022</v>
      </c>
      <c r="M1919" s="34">
        <f t="shared" si="59"/>
        <v>1500000</v>
      </c>
    </row>
    <row r="1920" spans="1:13" x14ac:dyDescent="0.3">
      <c r="A1920" s="1">
        <v>44835</v>
      </c>
      <c r="B1920" t="s">
        <v>32</v>
      </c>
      <c r="C1920" t="s">
        <v>6</v>
      </c>
      <c r="D1920">
        <v>2568</v>
      </c>
      <c r="E1920">
        <v>74374</v>
      </c>
      <c r="F1920" s="29">
        <f t="shared" si="58"/>
        <v>3852000000</v>
      </c>
      <c r="G1920">
        <f>YEAR(electric_vehicle_sales_by_state[[#This Row],[date]])</f>
        <v>2022</v>
      </c>
      <c r="M1920" s="34">
        <f t="shared" si="59"/>
        <v>1500000</v>
      </c>
    </row>
    <row r="1921" spans="1:13" x14ac:dyDescent="0.3">
      <c r="A1921" s="1">
        <v>44835</v>
      </c>
      <c r="B1921" t="s">
        <v>10</v>
      </c>
      <c r="C1921" t="s">
        <v>6</v>
      </c>
      <c r="D1921">
        <v>194</v>
      </c>
      <c r="E1921">
        <v>38033</v>
      </c>
      <c r="F1921" s="29">
        <f t="shared" si="58"/>
        <v>291000000</v>
      </c>
      <c r="G1921">
        <f>YEAR(electric_vehicle_sales_by_state[[#This Row],[date]])</f>
        <v>2022</v>
      </c>
      <c r="M1921" s="34">
        <f t="shared" si="59"/>
        <v>1500000</v>
      </c>
    </row>
    <row r="1922" spans="1:13" x14ac:dyDescent="0.3">
      <c r="A1922" s="1">
        <v>44835</v>
      </c>
      <c r="B1922" t="s">
        <v>21</v>
      </c>
      <c r="C1922" t="s">
        <v>6</v>
      </c>
      <c r="D1922">
        <v>1377</v>
      </c>
      <c r="E1922">
        <v>88895</v>
      </c>
      <c r="F1922" s="29">
        <f t="shared" ref="F1922:F1985" si="60">D1922*M1922</f>
        <v>2065500000</v>
      </c>
      <c r="G1922">
        <f>YEAR(electric_vehicle_sales_by_state[[#This Row],[date]])</f>
        <v>2022</v>
      </c>
      <c r="M1922" s="34">
        <f t="shared" si="59"/>
        <v>1500000</v>
      </c>
    </row>
    <row r="1923" spans="1:13" x14ac:dyDescent="0.3">
      <c r="A1923" s="1">
        <v>44835</v>
      </c>
      <c r="B1923" t="s">
        <v>22</v>
      </c>
      <c r="C1923" t="s">
        <v>6</v>
      </c>
      <c r="D1923">
        <v>118</v>
      </c>
      <c r="E1923">
        <v>3103</v>
      </c>
      <c r="F1923" s="29">
        <f t="shared" si="60"/>
        <v>177000000</v>
      </c>
      <c r="G1923">
        <f>YEAR(electric_vehicle_sales_by_state[[#This Row],[date]])</f>
        <v>2022</v>
      </c>
      <c r="M1923" s="34">
        <f t="shared" ref="M1923:M1986" si="61">IF(C1923 = "4-Wheelers",85000,1500000)</f>
        <v>1500000</v>
      </c>
    </row>
    <row r="1924" spans="1:13" x14ac:dyDescent="0.3">
      <c r="A1924" s="1">
        <v>44835</v>
      </c>
      <c r="B1924" t="s">
        <v>11</v>
      </c>
      <c r="C1924" t="s">
        <v>6</v>
      </c>
      <c r="D1924">
        <v>2471</v>
      </c>
      <c r="E1924">
        <v>57951</v>
      </c>
      <c r="F1924" s="29">
        <f t="shared" si="60"/>
        <v>3706500000</v>
      </c>
      <c r="G1924">
        <f>YEAR(electric_vehicle_sales_by_state[[#This Row],[date]])</f>
        <v>2022</v>
      </c>
      <c r="M1924" s="34">
        <f t="shared" si="61"/>
        <v>1500000</v>
      </c>
    </row>
    <row r="1925" spans="1:13" x14ac:dyDescent="0.3">
      <c r="A1925" s="1">
        <v>44835</v>
      </c>
      <c r="B1925" t="s">
        <v>12</v>
      </c>
      <c r="C1925" t="s">
        <v>6</v>
      </c>
      <c r="D1925">
        <v>5</v>
      </c>
      <c r="E1925">
        <v>619</v>
      </c>
      <c r="F1925" s="29">
        <f t="shared" si="60"/>
        <v>7500000</v>
      </c>
      <c r="G1925">
        <f>YEAR(electric_vehicle_sales_by_state[[#This Row],[date]])</f>
        <v>2022</v>
      </c>
      <c r="M1925" s="34">
        <f t="shared" si="61"/>
        <v>1500000</v>
      </c>
    </row>
    <row r="1926" spans="1:13" x14ac:dyDescent="0.3">
      <c r="A1926" s="1">
        <v>44835</v>
      </c>
      <c r="B1926" t="s">
        <v>23</v>
      </c>
      <c r="C1926" t="s">
        <v>6</v>
      </c>
      <c r="D1926">
        <v>3699</v>
      </c>
      <c r="E1926">
        <v>50702</v>
      </c>
      <c r="F1926" s="29">
        <f t="shared" si="60"/>
        <v>5548500000</v>
      </c>
      <c r="G1926">
        <f>YEAR(electric_vehicle_sales_by_state[[#This Row],[date]])</f>
        <v>2022</v>
      </c>
      <c r="M1926" s="34">
        <f t="shared" si="61"/>
        <v>1500000</v>
      </c>
    </row>
    <row r="1927" spans="1:13" x14ac:dyDescent="0.3">
      <c r="A1927" s="1">
        <v>44835</v>
      </c>
      <c r="B1927" t="s">
        <v>33</v>
      </c>
      <c r="C1927" t="s">
        <v>6</v>
      </c>
      <c r="D1927">
        <v>704</v>
      </c>
      <c r="E1927">
        <v>6241</v>
      </c>
      <c r="F1927" s="29">
        <f t="shared" si="60"/>
        <v>1056000000</v>
      </c>
      <c r="G1927">
        <f>YEAR(electric_vehicle_sales_by_state[[#This Row],[date]])</f>
        <v>2022</v>
      </c>
      <c r="M1927" s="34">
        <f t="shared" si="61"/>
        <v>1500000</v>
      </c>
    </row>
    <row r="1928" spans="1:13" x14ac:dyDescent="0.3">
      <c r="A1928" s="1">
        <v>44835</v>
      </c>
      <c r="B1928" t="s">
        <v>34</v>
      </c>
      <c r="C1928" t="s">
        <v>6</v>
      </c>
      <c r="D1928">
        <v>6635</v>
      </c>
      <c r="E1928">
        <v>115540</v>
      </c>
      <c r="F1928" s="29">
        <f t="shared" si="60"/>
        <v>9952500000</v>
      </c>
      <c r="G1928">
        <f>YEAR(electric_vehicle_sales_by_state[[#This Row],[date]])</f>
        <v>2022</v>
      </c>
      <c r="M1928" s="34">
        <f t="shared" si="61"/>
        <v>1500000</v>
      </c>
    </row>
    <row r="1929" spans="1:13" x14ac:dyDescent="0.3">
      <c r="A1929" s="1">
        <v>44835</v>
      </c>
      <c r="B1929" t="s">
        <v>30</v>
      </c>
      <c r="C1929" t="s">
        <v>6</v>
      </c>
      <c r="D1929">
        <v>1313</v>
      </c>
      <c r="E1929">
        <v>38921</v>
      </c>
      <c r="F1929" s="29">
        <f t="shared" si="60"/>
        <v>1969500000</v>
      </c>
      <c r="G1929">
        <f>YEAR(electric_vehicle_sales_by_state[[#This Row],[date]])</f>
        <v>2022</v>
      </c>
      <c r="M1929" s="34">
        <f t="shared" si="61"/>
        <v>1500000</v>
      </c>
    </row>
    <row r="1930" spans="1:13" x14ac:dyDescent="0.3">
      <c r="A1930" s="1">
        <v>44835</v>
      </c>
      <c r="B1930" t="s">
        <v>28</v>
      </c>
      <c r="C1930" t="s">
        <v>6</v>
      </c>
      <c r="D1930">
        <v>79</v>
      </c>
      <c r="E1930">
        <v>5548</v>
      </c>
      <c r="F1930" s="29">
        <f t="shared" si="60"/>
        <v>118500000</v>
      </c>
      <c r="G1930">
        <f>YEAR(electric_vehicle_sales_by_state[[#This Row],[date]])</f>
        <v>2022</v>
      </c>
      <c r="M1930" s="34">
        <f t="shared" si="61"/>
        <v>1500000</v>
      </c>
    </row>
    <row r="1931" spans="1:13" x14ac:dyDescent="0.3">
      <c r="A1931" s="1">
        <v>44835</v>
      </c>
      <c r="B1931" t="s">
        <v>13</v>
      </c>
      <c r="C1931" t="s">
        <v>6</v>
      </c>
      <c r="D1931">
        <v>258</v>
      </c>
      <c r="E1931">
        <v>9184</v>
      </c>
      <c r="F1931" s="29">
        <f t="shared" si="60"/>
        <v>387000000</v>
      </c>
      <c r="G1931">
        <f>YEAR(electric_vehicle_sales_by_state[[#This Row],[date]])</f>
        <v>2022</v>
      </c>
      <c r="M1931" s="34">
        <f t="shared" si="61"/>
        <v>1500000</v>
      </c>
    </row>
    <row r="1932" spans="1:13" x14ac:dyDescent="0.3">
      <c r="A1932" s="1">
        <v>44835</v>
      </c>
      <c r="B1932" t="s">
        <v>31</v>
      </c>
      <c r="C1932" t="s">
        <v>6</v>
      </c>
      <c r="D1932">
        <v>949</v>
      </c>
      <c r="E1932">
        <v>50073</v>
      </c>
      <c r="F1932" s="29">
        <f t="shared" si="60"/>
        <v>1423500000</v>
      </c>
      <c r="G1932">
        <f>YEAR(electric_vehicle_sales_by_state[[#This Row],[date]])</f>
        <v>2022</v>
      </c>
      <c r="M1932" s="34">
        <f t="shared" si="61"/>
        <v>1500000</v>
      </c>
    </row>
    <row r="1933" spans="1:13" x14ac:dyDescent="0.3">
      <c r="A1933" s="1">
        <v>44835</v>
      </c>
      <c r="B1933" t="s">
        <v>35</v>
      </c>
      <c r="C1933" t="s">
        <v>6</v>
      </c>
      <c r="D1933">
        <v>9706</v>
      </c>
      <c r="E1933">
        <v>117015</v>
      </c>
      <c r="F1933" s="29">
        <f t="shared" si="60"/>
        <v>14559000000</v>
      </c>
      <c r="G1933">
        <f>YEAR(electric_vehicle_sales_by_state[[#This Row],[date]])</f>
        <v>2022</v>
      </c>
      <c r="M1933" s="34">
        <f t="shared" si="61"/>
        <v>1500000</v>
      </c>
    </row>
    <row r="1934" spans="1:13" x14ac:dyDescent="0.3">
      <c r="A1934" s="1">
        <v>44835</v>
      </c>
      <c r="B1934" t="s">
        <v>36</v>
      </c>
      <c r="C1934" t="s">
        <v>6</v>
      </c>
      <c r="D1934">
        <v>3629</v>
      </c>
      <c r="E1934">
        <v>44021</v>
      </c>
      <c r="F1934" s="29">
        <f t="shared" si="60"/>
        <v>5443500000</v>
      </c>
      <c r="G1934">
        <f>YEAR(electric_vehicle_sales_by_state[[#This Row],[date]])</f>
        <v>2022</v>
      </c>
      <c r="M1934" s="34">
        <f t="shared" si="61"/>
        <v>1500000</v>
      </c>
    </row>
    <row r="1935" spans="1:13" x14ac:dyDescent="0.3">
      <c r="A1935" s="1">
        <v>44835</v>
      </c>
      <c r="B1935" t="s">
        <v>24</v>
      </c>
      <c r="C1935" t="s">
        <v>6</v>
      </c>
      <c r="D1935">
        <v>3616</v>
      </c>
      <c r="E1935">
        <v>137210</v>
      </c>
      <c r="F1935" s="29">
        <f t="shared" si="60"/>
        <v>5424000000</v>
      </c>
      <c r="G1935">
        <f>YEAR(electric_vehicle_sales_by_state[[#This Row],[date]])</f>
        <v>2022</v>
      </c>
      <c r="M1935" s="34">
        <f t="shared" si="61"/>
        <v>1500000</v>
      </c>
    </row>
    <row r="1936" spans="1:13" x14ac:dyDescent="0.3">
      <c r="A1936" s="1">
        <v>44835</v>
      </c>
      <c r="B1936" t="s">
        <v>37</v>
      </c>
      <c r="C1936" t="s">
        <v>6</v>
      </c>
      <c r="D1936">
        <v>15999</v>
      </c>
      <c r="E1936">
        <v>189870</v>
      </c>
      <c r="F1936" s="29">
        <f t="shared" si="60"/>
        <v>23998500000</v>
      </c>
      <c r="G1936">
        <f>YEAR(electric_vehicle_sales_by_state[[#This Row],[date]])</f>
        <v>2022</v>
      </c>
      <c r="M1936" s="34">
        <f t="shared" si="61"/>
        <v>1500000</v>
      </c>
    </row>
    <row r="1937" spans="1:13" x14ac:dyDescent="0.3">
      <c r="A1937" s="1">
        <v>44835</v>
      </c>
      <c r="B1937" t="s">
        <v>15</v>
      </c>
      <c r="C1937" t="s">
        <v>6</v>
      </c>
      <c r="D1937">
        <v>4</v>
      </c>
      <c r="E1937">
        <v>2532</v>
      </c>
      <c r="F1937" s="29">
        <f t="shared" si="60"/>
        <v>6000000</v>
      </c>
      <c r="G1937">
        <f>YEAR(electric_vehicle_sales_by_state[[#This Row],[date]])</f>
        <v>2022</v>
      </c>
      <c r="M1937" s="34">
        <f t="shared" si="61"/>
        <v>1500000</v>
      </c>
    </row>
    <row r="1938" spans="1:13" x14ac:dyDescent="0.3">
      <c r="A1938" s="1">
        <v>44835</v>
      </c>
      <c r="B1938" t="s">
        <v>16</v>
      </c>
      <c r="C1938" t="s">
        <v>6</v>
      </c>
      <c r="D1938">
        <v>5</v>
      </c>
      <c r="E1938">
        <v>1558</v>
      </c>
      <c r="F1938" s="29">
        <f t="shared" si="60"/>
        <v>7500000</v>
      </c>
      <c r="G1938">
        <f>YEAR(electric_vehicle_sales_by_state[[#This Row],[date]])</f>
        <v>2022</v>
      </c>
      <c r="M1938" s="34">
        <f t="shared" si="61"/>
        <v>1500000</v>
      </c>
    </row>
    <row r="1939" spans="1:13" x14ac:dyDescent="0.3">
      <c r="A1939" s="1">
        <v>44835</v>
      </c>
      <c r="B1939" t="s">
        <v>17</v>
      </c>
      <c r="C1939" t="s">
        <v>6</v>
      </c>
      <c r="D1939">
        <v>3</v>
      </c>
      <c r="E1939">
        <v>1638</v>
      </c>
      <c r="F1939" s="29">
        <f t="shared" si="60"/>
        <v>4500000</v>
      </c>
      <c r="G1939">
        <f>YEAR(electric_vehicle_sales_by_state[[#This Row],[date]])</f>
        <v>2022</v>
      </c>
      <c r="M1939" s="34">
        <f t="shared" si="61"/>
        <v>1500000</v>
      </c>
    </row>
    <row r="1940" spans="1:13" x14ac:dyDescent="0.3">
      <c r="A1940" s="1">
        <v>44835</v>
      </c>
      <c r="B1940" t="s">
        <v>25</v>
      </c>
      <c r="C1940" t="s">
        <v>6</v>
      </c>
      <c r="D1940">
        <v>3695</v>
      </c>
      <c r="E1940">
        <v>72161</v>
      </c>
      <c r="F1940" s="29">
        <f t="shared" si="60"/>
        <v>5542500000</v>
      </c>
      <c r="G1940">
        <f>YEAR(electric_vehicle_sales_by_state[[#This Row],[date]])</f>
        <v>2022</v>
      </c>
      <c r="M1940" s="34">
        <f t="shared" si="61"/>
        <v>1500000</v>
      </c>
    </row>
    <row r="1941" spans="1:13" x14ac:dyDescent="0.3">
      <c r="A1941" s="1">
        <v>44835</v>
      </c>
      <c r="B1941" t="s">
        <v>19</v>
      </c>
      <c r="C1941" t="s">
        <v>6</v>
      </c>
      <c r="D1941">
        <v>180</v>
      </c>
      <c r="E1941">
        <v>3564</v>
      </c>
      <c r="F1941" s="29">
        <f t="shared" si="60"/>
        <v>270000000</v>
      </c>
      <c r="G1941">
        <f>YEAR(electric_vehicle_sales_by_state[[#This Row],[date]])</f>
        <v>2022</v>
      </c>
      <c r="M1941" s="34">
        <f t="shared" si="61"/>
        <v>1500000</v>
      </c>
    </row>
    <row r="1942" spans="1:13" x14ac:dyDescent="0.3">
      <c r="A1942" s="1">
        <v>44835</v>
      </c>
      <c r="B1942" t="s">
        <v>26</v>
      </c>
      <c r="C1942" t="s">
        <v>6</v>
      </c>
      <c r="D1942">
        <v>707</v>
      </c>
      <c r="E1942">
        <v>37265</v>
      </c>
      <c r="F1942" s="29">
        <f t="shared" si="60"/>
        <v>1060500000</v>
      </c>
      <c r="G1942">
        <f>YEAR(electric_vehicle_sales_by_state[[#This Row],[date]])</f>
        <v>2022</v>
      </c>
      <c r="M1942" s="34">
        <f t="shared" si="61"/>
        <v>1500000</v>
      </c>
    </row>
    <row r="1943" spans="1:13" x14ac:dyDescent="0.3">
      <c r="A1943" s="1">
        <v>44835</v>
      </c>
      <c r="B1943" t="s">
        <v>38</v>
      </c>
      <c r="C1943" t="s">
        <v>6</v>
      </c>
      <c r="D1943">
        <v>9455</v>
      </c>
      <c r="E1943">
        <v>133585</v>
      </c>
      <c r="F1943" s="29">
        <f t="shared" si="60"/>
        <v>14182500000</v>
      </c>
      <c r="G1943">
        <f>YEAR(electric_vehicle_sales_by_state[[#This Row],[date]])</f>
        <v>2022</v>
      </c>
      <c r="M1943" s="34">
        <f t="shared" si="61"/>
        <v>1500000</v>
      </c>
    </row>
    <row r="1944" spans="1:13" x14ac:dyDescent="0.3">
      <c r="A1944" s="1">
        <v>44835</v>
      </c>
      <c r="B1944" t="s">
        <v>39</v>
      </c>
      <c r="C1944" t="s">
        <v>6</v>
      </c>
      <c r="D1944">
        <v>5530</v>
      </c>
      <c r="E1944">
        <v>111507</v>
      </c>
      <c r="F1944" s="29">
        <f t="shared" si="60"/>
        <v>8295000000</v>
      </c>
      <c r="G1944">
        <f>YEAR(electric_vehicle_sales_by_state[[#This Row],[date]])</f>
        <v>2022</v>
      </c>
      <c r="M1944" s="34">
        <f t="shared" si="61"/>
        <v>1500000</v>
      </c>
    </row>
    <row r="1945" spans="1:13" x14ac:dyDescent="0.3">
      <c r="A1945" s="1">
        <v>44835</v>
      </c>
      <c r="B1945" t="s">
        <v>20</v>
      </c>
      <c r="C1945" t="s">
        <v>6</v>
      </c>
      <c r="D1945">
        <v>13</v>
      </c>
      <c r="E1945">
        <v>3431</v>
      </c>
      <c r="F1945" s="29">
        <f t="shared" si="60"/>
        <v>19500000</v>
      </c>
      <c r="G1945">
        <f>YEAR(electric_vehicle_sales_by_state[[#This Row],[date]])</f>
        <v>2022</v>
      </c>
      <c r="M1945" s="34">
        <f t="shared" si="61"/>
        <v>1500000</v>
      </c>
    </row>
    <row r="1946" spans="1:13" x14ac:dyDescent="0.3">
      <c r="A1946" s="1">
        <v>44835</v>
      </c>
      <c r="B1946" t="s">
        <v>40</v>
      </c>
      <c r="C1946" t="s">
        <v>6</v>
      </c>
      <c r="D1946">
        <v>3003</v>
      </c>
      <c r="E1946">
        <v>258110</v>
      </c>
      <c r="F1946" s="29">
        <f t="shared" si="60"/>
        <v>4504500000</v>
      </c>
      <c r="G1946">
        <f>YEAR(electric_vehicle_sales_by_state[[#This Row],[date]])</f>
        <v>2022</v>
      </c>
      <c r="M1946" s="34">
        <f t="shared" si="61"/>
        <v>1500000</v>
      </c>
    </row>
    <row r="1947" spans="1:13" x14ac:dyDescent="0.3">
      <c r="A1947" s="1">
        <v>44835</v>
      </c>
      <c r="B1947" t="s">
        <v>27</v>
      </c>
      <c r="C1947" t="s">
        <v>6</v>
      </c>
      <c r="D1947">
        <v>797</v>
      </c>
      <c r="E1947">
        <v>19532</v>
      </c>
      <c r="F1947" s="29">
        <f t="shared" si="60"/>
        <v>1195500000</v>
      </c>
      <c r="G1947">
        <f>YEAR(electric_vehicle_sales_by_state[[#This Row],[date]])</f>
        <v>2022</v>
      </c>
      <c r="M1947" s="34">
        <f t="shared" si="61"/>
        <v>1500000</v>
      </c>
    </row>
    <row r="1948" spans="1:13" x14ac:dyDescent="0.3">
      <c r="A1948" s="1">
        <v>44835</v>
      </c>
      <c r="B1948" t="s">
        <v>41</v>
      </c>
      <c r="C1948" t="s">
        <v>6</v>
      </c>
      <c r="D1948">
        <v>538</v>
      </c>
      <c r="E1948">
        <v>50676</v>
      </c>
      <c r="F1948" s="29">
        <f t="shared" si="60"/>
        <v>807000000</v>
      </c>
      <c r="G1948">
        <f>YEAR(electric_vehicle_sales_by_state[[#This Row],[date]])</f>
        <v>2022</v>
      </c>
      <c r="M1948" s="34">
        <f t="shared" si="61"/>
        <v>1500000</v>
      </c>
    </row>
    <row r="1949" spans="1:13" x14ac:dyDescent="0.3">
      <c r="A1949" s="1">
        <v>44866</v>
      </c>
      <c r="B1949" t="s">
        <v>8</v>
      </c>
      <c r="C1949" t="s">
        <v>6</v>
      </c>
      <c r="D1949">
        <v>6</v>
      </c>
      <c r="E1949">
        <v>405</v>
      </c>
      <c r="F1949" s="29">
        <f t="shared" si="60"/>
        <v>9000000</v>
      </c>
      <c r="G1949">
        <f>YEAR(electric_vehicle_sales_by_state[[#This Row],[date]])</f>
        <v>2022</v>
      </c>
      <c r="M1949" s="34">
        <f t="shared" si="61"/>
        <v>1500000</v>
      </c>
    </row>
    <row r="1950" spans="1:13" x14ac:dyDescent="0.3">
      <c r="A1950" s="1">
        <v>44866</v>
      </c>
      <c r="B1950" t="s">
        <v>32</v>
      </c>
      <c r="C1950" t="s">
        <v>6</v>
      </c>
      <c r="D1950">
        <v>2742</v>
      </c>
      <c r="E1950">
        <v>69695</v>
      </c>
      <c r="F1950" s="29">
        <f t="shared" si="60"/>
        <v>4113000000</v>
      </c>
      <c r="G1950">
        <f>YEAR(electric_vehicle_sales_by_state[[#This Row],[date]])</f>
        <v>2022</v>
      </c>
      <c r="M1950" s="34">
        <f t="shared" si="61"/>
        <v>1500000</v>
      </c>
    </row>
    <row r="1951" spans="1:13" x14ac:dyDescent="0.3">
      <c r="A1951" s="1">
        <v>44866</v>
      </c>
      <c r="B1951" t="s">
        <v>10</v>
      </c>
      <c r="C1951" t="s">
        <v>6</v>
      </c>
      <c r="D1951">
        <v>176</v>
      </c>
      <c r="E1951">
        <v>32542</v>
      </c>
      <c r="F1951" s="29">
        <f t="shared" si="60"/>
        <v>264000000</v>
      </c>
      <c r="G1951">
        <f>YEAR(electric_vehicle_sales_by_state[[#This Row],[date]])</f>
        <v>2022</v>
      </c>
      <c r="M1951" s="34">
        <f t="shared" si="61"/>
        <v>1500000</v>
      </c>
    </row>
    <row r="1952" spans="1:13" x14ac:dyDescent="0.3">
      <c r="A1952" s="1">
        <v>44866</v>
      </c>
      <c r="B1952" t="s">
        <v>21</v>
      </c>
      <c r="C1952" t="s">
        <v>6</v>
      </c>
      <c r="D1952">
        <v>1253</v>
      </c>
      <c r="E1952">
        <v>110759</v>
      </c>
      <c r="F1952" s="29">
        <f t="shared" si="60"/>
        <v>1879500000</v>
      </c>
      <c r="G1952">
        <f>YEAR(electric_vehicle_sales_by_state[[#This Row],[date]])</f>
        <v>2022</v>
      </c>
      <c r="M1952" s="34">
        <f t="shared" si="61"/>
        <v>1500000</v>
      </c>
    </row>
    <row r="1953" spans="1:13" x14ac:dyDescent="0.3">
      <c r="A1953" s="1">
        <v>44866</v>
      </c>
      <c r="B1953" t="s">
        <v>22</v>
      </c>
      <c r="C1953" t="s">
        <v>6</v>
      </c>
      <c r="D1953">
        <v>163</v>
      </c>
      <c r="E1953">
        <v>1727</v>
      </c>
      <c r="F1953" s="29">
        <f t="shared" si="60"/>
        <v>244500000</v>
      </c>
      <c r="G1953">
        <f>YEAR(electric_vehicle_sales_by_state[[#This Row],[date]])</f>
        <v>2022</v>
      </c>
      <c r="M1953" s="34">
        <f t="shared" si="61"/>
        <v>1500000</v>
      </c>
    </row>
    <row r="1954" spans="1:13" x14ac:dyDescent="0.3">
      <c r="A1954" s="1">
        <v>44866</v>
      </c>
      <c r="B1954" t="s">
        <v>11</v>
      </c>
      <c r="C1954" t="s">
        <v>6</v>
      </c>
      <c r="D1954">
        <v>2725</v>
      </c>
      <c r="E1954">
        <v>42575</v>
      </c>
      <c r="F1954" s="29">
        <f t="shared" si="60"/>
        <v>4087500000</v>
      </c>
      <c r="G1954">
        <f>YEAR(electric_vehicle_sales_by_state[[#This Row],[date]])</f>
        <v>2022</v>
      </c>
      <c r="M1954" s="34">
        <f t="shared" si="61"/>
        <v>1500000</v>
      </c>
    </row>
    <row r="1955" spans="1:13" x14ac:dyDescent="0.3">
      <c r="A1955" s="1">
        <v>44866</v>
      </c>
      <c r="B1955" t="s">
        <v>12</v>
      </c>
      <c r="C1955" t="s">
        <v>6</v>
      </c>
      <c r="D1955">
        <v>14</v>
      </c>
      <c r="E1955">
        <v>1290</v>
      </c>
      <c r="F1955" s="29">
        <f t="shared" si="60"/>
        <v>21000000</v>
      </c>
      <c r="G1955">
        <f>YEAR(electric_vehicle_sales_by_state[[#This Row],[date]])</f>
        <v>2022</v>
      </c>
      <c r="M1955" s="34">
        <f t="shared" si="61"/>
        <v>1500000</v>
      </c>
    </row>
    <row r="1956" spans="1:13" x14ac:dyDescent="0.3">
      <c r="A1956" s="1">
        <v>44866</v>
      </c>
      <c r="B1956" t="s">
        <v>23</v>
      </c>
      <c r="C1956" t="s">
        <v>6</v>
      </c>
      <c r="D1956">
        <v>3869</v>
      </c>
      <c r="E1956">
        <v>41689</v>
      </c>
      <c r="F1956" s="29">
        <f t="shared" si="60"/>
        <v>5803500000</v>
      </c>
      <c r="G1956">
        <f>YEAR(electric_vehicle_sales_by_state[[#This Row],[date]])</f>
        <v>2022</v>
      </c>
      <c r="M1956" s="34">
        <f t="shared" si="61"/>
        <v>1500000</v>
      </c>
    </row>
    <row r="1957" spans="1:13" x14ac:dyDescent="0.3">
      <c r="A1957" s="1">
        <v>44866</v>
      </c>
      <c r="B1957" t="s">
        <v>33</v>
      </c>
      <c r="C1957" t="s">
        <v>6</v>
      </c>
      <c r="D1957">
        <v>587</v>
      </c>
      <c r="E1957">
        <v>5285</v>
      </c>
      <c r="F1957" s="29">
        <f t="shared" si="60"/>
        <v>880500000</v>
      </c>
      <c r="G1957">
        <f>YEAR(electric_vehicle_sales_by_state[[#This Row],[date]])</f>
        <v>2022</v>
      </c>
      <c r="M1957" s="34">
        <f t="shared" si="61"/>
        <v>1500000</v>
      </c>
    </row>
    <row r="1958" spans="1:13" x14ac:dyDescent="0.3">
      <c r="A1958" s="1">
        <v>44866</v>
      </c>
      <c r="B1958" t="s">
        <v>34</v>
      </c>
      <c r="C1958" t="s">
        <v>6</v>
      </c>
      <c r="D1958">
        <v>8322</v>
      </c>
      <c r="E1958">
        <v>165828</v>
      </c>
      <c r="F1958" s="29">
        <f t="shared" si="60"/>
        <v>12483000000</v>
      </c>
      <c r="G1958">
        <f>YEAR(electric_vehicle_sales_by_state[[#This Row],[date]])</f>
        <v>2022</v>
      </c>
      <c r="M1958" s="34">
        <f t="shared" si="61"/>
        <v>1500000</v>
      </c>
    </row>
    <row r="1959" spans="1:13" x14ac:dyDescent="0.3">
      <c r="A1959" s="1">
        <v>44866</v>
      </c>
      <c r="B1959" t="s">
        <v>30</v>
      </c>
      <c r="C1959" t="s">
        <v>6</v>
      </c>
      <c r="D1959">
        <v>1369</v>
      </c>
      <c r="E1959">
        <v>58469</v>
      </c>
      <c r="F1959" s="29">
        <f t="shared" si="60"/>
        <v>2053500000</v>
      </c>
      <c r="G1959">
        <f>YEAR(electric_vehicle_sales_by_state[[#This Row],[date]])</f>
        <v>2022</v>
      </c>
      <c r="M1959" s="34">
        <f t="shared" si="61"/>
        <v>1500000</v>
      </c>
    </row>
    <row r="1960" spans="1:13" x14ac:dyDescent="0.3">
      <c r="A1960" s="1">
        <v>44866</v>
      </c>
      <c r="B1960" t="s">
        <v>28</v>
      </c>
      <c r="C1960" t="s">
        <v>6</v>
      </c>
      <c r="D1960">
        <v>134</v>
      </c>
      <c r="E1960">
        <v>9181</v>
      </c>
      <c r="F1960" s="29">
        <f t="shared" si="60"/>
        <v>201000000</v>
      </c>
      <c r="G1960">
        <f>YEAR(electric_vehicle_sales_by_state[[#This Row],[date]])</f>
        <v>2022</v>
      </c>
      <c r="M1960" s="34">
        <f t="shared" si="61"/>
        <v>1500000</v>
      </c>
    </row>
    <row r="1961" spans="1:13" x14ac:dyDescent="0.3">
      <c r="A1961" s="1">
        <v>44866</v>
      </c>
      <c r="B1961" t="s">
        <v>13</v>
      </c>
      <c r="C1961" t="s">
        <v>6</v>
      </c>
      <c r="D1961">
        <v>194</v>
      </c>
      <c r="E1961">
        <v>4656</v>
      </c>
      <c r="F1961" s="29">
        <f t="shared" si="60"/>
        <v>291000000</v>
      </c>
      <c r="G1961">
        <f>YEAR(electric_vehicle_sales_by_state[[#This Row],[date]])</f>
        <v>2022</v>
      </c>
      <c r="M1961" s="34">
        <f t="shared" si="61"/>
        <v>1500000</v>
      </c>
    </row>
    <row r="1962" spans="1:13" x14ac:dyDescent="0.3">
      <c r="A1962" s="1">
        <v>44866</v>
      </c>
      <c r="B1962" t="s">
        <v>31</v>
      </c>
      <c r="C1962" t="s">
        <v>6</v>
      </c>
      <c r="D1962">
        <v>953</v>
      </c>
      <c r="E1962">
        <v>40248</v>
      </c>
      <c r="F1962" s="29">
        <f t="shared" si="60"/>
        <v>1429500000</v>
      </c>
      <c r="G1962">
        <f>YEAR(electric_vehicle_sales_by_state[[#This Row],[date]])</f>
        <v>2022</v>
      </c>
      <c r="M1962" s="34">
        <f t="shared" si="61"/>
        <v>1500000</v>
      </c>
    </row>
    <row r="1963" spans="1:13" x14ac:dyDescent="0.3">
      <c r="A1963" s="1">
        <v>44866</v>
      </c>
      <c r="B1963" t="s">
        <v>35</v>
      </c>
      <c r="C1963" t="s">
        <v>6</v>
      </c>
      <c r="D1963">
        <v>9851</v>
      </c>
      <c r="E1963">
        <v>109695</v>
      </c>
      <c r="F1963" s="29">
        <f t="shared" si="60"/>
        <v>14776500000</v>
      </c>
      <c r="G1963">
        <f>YEAR(electric_vehicle_sales_by_state[[#This Row],[date]])</f>
        <v>2022</v>
      </c>
      <c r="M1963" s="34">
        <f t="shared" si="61"/>
        <v>1500000</v>
      </c>
    </row>
    <row r="1964" spans="1:13" x14ac:dyDescent="0.3">
      <c r="A1964" s="1">
        <v>44866</v>
      </c>
      <c r="B1964" t="s">
        <v>36</v>
      </c>
      <c r="C1964" t="s">
        <v>6</v>
      </c>
      <c r="D1964">
        <v>3698</v>
      </c>
      <c r="E1964">
        <v>40561</v>
      </c>
      <c r="F1964" s="29">
        <f t="shared" si="60"/>
        <v>5547000000</v>
      </c>
      <c r="G1964">
        <f>YEAR(electric_vehicle_sales_by_state[[#This Row],[date]])</f>
        <v>2022</v>
      </c>
      <c r="M1964" s="34">
        <f t="shared" si="61"/>
        <v>1500000</v>
      </c>
    </row>
    <row r="1965" spans="1:13" x14ac:dyDescent="0.3">
      <c r="A1965" s="1">
        <v>44866</v>
      </c>
      <c r="B1965" t="s">
        <v>24</v>
      </c>
      <c r="C1965" t="s">
        <v>6</v>
      </c>
      <c r="D1965">
        <v>3426</v>
      </c>
      <c r="E1965">
        <v>130285</v>
      </c>
      <c r="F1965" s="29">
        <f t="shared" si="60"/>
        <v>5139000000</v>
      </c>
      <c r="G1965">
        <f>YEAR(electric_vehicle_sales_by_state[[#This Row],[date]])</f>
        <v>2022</v>
      </c>
      <c r="M1965" s="34">
        <f t="shared" si="61"/>
        <v>1500000</v>
      </c>
    </row>
    <row r="1966" spans="1:13" x14ac:dyDescent="0.3">
      <c r="A1966" s="1">
        <v>44866</v>
      </c>
      <c r="B1966" t="s">
        <v>37</v>
      </c>
      <c r="C1966" t="s">
        <v>6</v>
      </c>
      <c r="D1966">
        <v>13718</v>
      </c>
      <c r="E1966">
        <v>204988</v>
      </c>
      <c r="F1966" s="29">
        <f t="shared" si="60"/>
        <v>20577000000</v>
      </c>
      <c r="G1966">
        <f>YEAR(electric_vehicle_sales_by_state[[#This Row],[date]])</f>
        <v>2022</v>
      </c>
      <c r="M1966" s="34">
        <f t="shared" si="61"/>
        <v>1500000</v>
      </c>
    </row>
    <row r="1967" spans="1:13" x14ac:dyDescent="0.3">
      <c r="A1967" s="1">
        <v>44866</v>
      </c>
      <c r="B1967" t="s">
        <v>15</v>
      </c>
      <c r="C1967" t="s">
        <v>6</v>
      </c>
      <c r="D1967">
        <v>2</v>
      </c>
      <c r="E1967">
        <v>5529</v>
      </c>
      <c r="F1967" s="29">
        <f t="shared" si="60"/>
        <v>3000000</v>
      </c>
      <c r="G1967">
        <f>YEAR(electric_vehicle_sales_by_state[[#This Row],[date]])</f>
        <v>2022</v>
      </c>
      <c r="M1967" s="34">
        <f t="shared" si="61"/>
        <v>1500000</v>
      </c>
    </row>
    <row r="1968" spans="1:13" x14ac:dyDescent="0.3">
      <c r="A1968" s="1">
        <v>44866</v>
      </c>
      <c r="B1968" t="s">
        <v>16</v>
      </c>
      <c r="C1968" t="s">
        <v>6</v>
      </c>
      <c r="D1968">
        <v>3</v>
      </c>
      <c r="E1968">
        <v>1438</v>
      </c>
      <c r="F1968" s="29">
        <f t="shared" si="60"/>
        <v>4500000</v>
      </c>
      <c r="G1968">
        <f>YEAR(electric_vehicle_sales_by_state[[#This Row],[date]])</f>
        <v>2022</v>
      </c>
      <c r="M1968" s="34">
        <f t="shared" si="61"/>
        <v>1500000</v>
      </c>
    </row>
    <row r="1969" spans="1:13" x14ac:dyDescent="0.3">
      <c r="A1969" s="1">
        <v>44866</v>
      </c>
      <c r="B1969" t="s">
        <v>17</v>
      </c>
      <c r="C1969" t="s">
        <v>6</v>
      </c>
      <c r="D1969">
        <v>8</v>
      </c>
      <c r="E1969">
        <v>1542</v>
      </c>
      <c r="F1969" s="29">
        <f t="shared" si="60"/>
        <v>12000000</v>
      </c>
      <c r="G1969">
        <f>YEAR(electric_vehicle_sales_by_state[[#This Row],[date]])</f>
        <v>2022</v>
      </c>
      <c r="M1969" s="34">
        <f t="shared" si="61"/>
        <v>1500000</v>
      </c>
    </row>
    <row r="1970" spans="1:13" x14ac:dyDescent="0.3">
      <c r="A1970" s="1">
        <v>44866</v>
      </c>
      <c r="B1970" t="s">
        <v>25</v>
      </c>
      <c r="C1970" t="s">
        <v>6</v>
      </c>
      <c r="D1970">
        <v>2997</v>
      </c>
      <c r="E1970">
        <v>38593</v>
      </c>
      <c r="F1970" s="29">
        <f t="shared" si="60"/>
        <v>4495500000</v>
      </c>
      <c r="G1970">
        <f>YEAR(electric_vehicle_sales_by_state[[#This Row],[date]])</f>
        <v>2022</v>
      </c>
      <c r="M1970" s="34">
        <f t="shared" si="61"/>
        <v>1500000</v>
      </c>
    </row>
    <row r="1971" spans="1:13" x14ac:dyDescent="0.3">
      <c r="A1971" s="1">
        <v>44866</v>
      </c>
      <c r="B1971" t="s">
        <v>19</v>
      </c>
      <c r="C1971" t="s">
        <v>6</v>
      </c>
      <c r="D1971">
        <v>153</v>
      </c>
      <c r="E1971">
        <v>3002</v>
      </c>
      <c r="F1971" s="29">
        <f t="shared" si="60"/>
        <v>229500000</v>
      </c>
      <c r="G1971">
        <f>YEAR(electric_vehicle_sales_by_state[[#This Row],[date]])</f>
        <v>2022</v>
      </c>
      <c r="M1971" s="34">
        <f t="shared" si="61"/>
        <v>1500000</v>
      </c>
    </row>
    <row r="1972" spans="1:13" x14ac:dyDescent="0.3">
      <c r="A1972" s="1">
        <v>44866</v>
      </c>
      <c r="B1972" t="s">
        <v>26</v>
      </c>
      <c r="C1972" t="s">
        <v>6</v>
      </c>
      <c r="D1972">
        <v>1042</v>
      </c>
      <c r="E1972">
        <v>46873</v>
      </c>
      <c r="F1972" s="29">
        <f t="shared" si="60"/>
        <v>1563000000</v>
      </c>
      <c r="G1972">
        <f>YEAR(electric_vehicle_sales_by_state[[#This Row],[date]])</f>
        <v>2022</v>
      </c>
      <c r="M1972" s="34">
        <f t="shared" si="61"/>
        <v>1500000</v>
      </c>
    </row>
    <row r="1973" spans="1:13" x14ac:dyDescent="0.3">
      <c r="A1973" s="1">
        <v>44866</v>
      </c>
      <c r="B1973" t="s">
        <v>38</v>
      </c>
      <c r="C1973" t="s">
        <v>6</v>
      </c>
      <c r="D1973">
        <v>7306</v>
      </c>
      <c r="E1973">
        <v>158463</v>
      </c>
      <c r="F1973" s="29">
        <f t="shared" si="60"/>
        <v>10959000000</v>
      </c>
      <c r="G1973">
        <f>YEAR(electric_vehicle_sales_by_state[[#This Row],[date]])</f>
        <v>2022</v>
      </c>
      <c r="M1973" s="34">
        <f t="shared" si="61"/>
        <v>1500000</v>
      </c>
    </row>
    <row r="1974" spans="1:13" x14ac:dyDescent="0.3">
      <c r="A1974" s="1">
        <v>44866</v>
      </c>
      <c r="B1974" t="s">
        <v>39</v>
      </c>
      <c r="C1974" t="s">
        <v>6</v>
      </c>
      <c r="D1974">
        <v>7258</v>
      </c>
      <c r="E1974">
        <v>120109</v>
      </c>
      <c r="F1974" s="29">
        <f t="shared" si="60"/>
        <v>10887000000</v>
      </c>
      <c r="G1974">
        <f>YEAR(electric_vehicle_sales_by_state[[#This Row],[date]])</f>
        <v>2022</v>
      </c>
      <c r="M1974" s="34">
        <f t="shared" si="61"/>
        <v>1500000</v>
      </c>
    </row>
    <row r="1975" spans="1:13" x14ac:dyDescent="0.3">
      <c r="A1975" s="1">
        <v>44866</v>
      </c>
      <c r="B1975" t="s">
        <v>20</v>
      </c>
      <c r="C1975" t="s">
        <v>6</v>
      </c>
      <c r="D1975">
        <v>12</v>
      </c>
      <c r="E1975">
        <v>3427</v>
      </c>
      <c r="F1975" s="29">
        <f t="shared" si="60"/>
        <v>18000000</v>
      </c>
      <c r="G1975">
        <f>YEAR(electric_vehicle_sales_by_state[[#This Row],[date]])</f>
        <v>2022</v>
      </c>
      <c r="M1975" s="34">
        <f t="shared" si="61"/>
        <v>1500000</v>
      </c>
    </row>
    <row r="1976" spans="1:13" x14ac:dyDescent="0.3">
      <c r="A1976" s="1">
        <v>44866</v>
      </c>
      <c r="B1976" t="s">
        <v>40</v>
      </c>
      <c r="C1976" t="s">
        <v>6</v>
      </c>
      <c r="D1976">
        <v>2746</v>
      </c>
      <c r="E1976">
        <v>279169</v>
      </c>
      <c r="F1976" s="29">
        <f t="shared" si="60"/>
        <v>4119000000</v>
      </c>
      <c r="G1976">
        <f>YEAR(electric_vehicle_sales_by_state[[#This Row],[date]])</f>
        <v>2022</v>
      </c>
      <c r="M1976" s="34">
        <f t="shared" si="61"/>
        <v>1500000</v>
      </c>
    </row>
    <row r="1977" spans="1:13" x14ac:dyDescent="0.3">
      <c r="A1977" s="1">
        <v>44866</v>
      </c>
      <c r="B1977" t="s">
        <v>27</v>
      </c>
      <c r="C1977" t="s">
        <v>6</v>
      </c>
      <c r="D1977">
        <v>839</v>
      </c>
      <c r="E1977">
        <v>25037</v>
      </c>
      <c r="F1977" s="29">
        <f t="shared" si="60"/>
        <v>1258500000</v>
      </c>
      <c r="G1977">
        <f>YEAR(electric_vehicle_sales_by_state[[#This Row],[date]])</f>
        <v>2022</v>
      </c>
      <c r="M1977" s="34">
        <f t="shared" si="61"/>
        <v>1500000</v>
      </c>
    </row>
    <row r="1978" spans="1:13" x14ac:dyDescent="0.3">
      <c r="A1978" s="1">
        <v>44866</v>
      </c>
      <c r="B1978" t="s">
        <v>41</v>
      </c>
      <c r="C1978" t="s">
        <v>6</v>
      </c>
      <c r="D1978">
        <v>1209</v>
      </c>
      <c r="E1978">
        <v>100516</v>
      </c>
      <c r="F1978" s="29">
        <f t="shared" si="60"/>
        <v>1813500000</v>
      </c>
      <c r="G1978">
        <f>YEAR(electric_vehicle_sales_by_state[[#This Row],[date]])</f>
        <v>2022</v>
      </c>
      <c r="M1978" s="34">
        <f t="shared" si="61"/>
        <v>1500000</v>
      </c>
    </row>
    <row r="1979" spans="1:13" x14ac:dyDescent="0.3">
      <c r="A1979" s="1">
        <v>44896</v>
      </c>
      <c r="B1979" t="s">
        <v>8</v>
      </c>
      <c r="C1979" t="s">
        <v>6</v>
      </c>
      <c r="D1979">
        <v>10</v>
      </c>
      <c r="E1979">
        <v>397</v>
      </c>
      <c r="F1979" s="29">
        <f t="shared" si="60"/>
        <v>15000000</v>
      </c>
      <c r="G1979">
        <f>YEAR(electric_vehicle_sales_by_state[[#This Row],[date]])</f>
        <v>2022</v>
      </c>
      <c r="M1979" s="34">
        <f t="shared" si="61"/>
        <v>1500000</v>
      </c>
    </row>
    <row r="1980" spans="1:13" x14ac:dyDescent="0.3">
      <c r="A1980" s="1">
        <v>44896</v>
      </c>
      <c r="B1980" t="s">
        <v>32</v>
      </c>
      <c r="C1980" t="s">
        <v>6</v>
      </c>
      <c r="D1980">
        <v>2718</v>
      </c>
      <c r="E1980">
        <v>47327</v>
      </c>
      <c r="F1980" s="29">
        <f t="shared" si="60"/>
        <v>4077000000</v>
      </c>
      <c r="G1980">
        <f>YEAR(electric_vehicle_sales_by_state[[#This Row],[date]])</f>
        <v>2022</v>
      </c>
      <c r="M1980" s="34">
        <f t="shared" si="61"/>
        <v>1500000</v>
      </c>
    </row>
    <row r="1981" spans="1:13" x14ac:dyDescent="0.3">
      <c r="A1981" s="1">
        <v>44896</v>
      </c>
      <c r="B1981" t="s">
        <v>10</v>
      </c>
      <c r="C1981" t="s">
        <v>6</v>
      </c>
      <c r="D1981">
        <v>250</v>
      </c>
      <c r="E1981">
        <v>34737</v>
      </c>
      <c r="F1981" s="29">
        <f t="shared" si="60"/>
        <v>375000000</v>
      </c>
      <c r="G1981">
        <f>YEAR(electric_vehicle_sales_by_state[[#This Row],[date]])</f>
        <v>2022</v>
      </c>
      <c r="M1981" s="34">
        <f t="shared" si="61"/>
        <v>1500000</v>
      </c>
    </row>
    <row r="1982" spans="1:13" x14ac:dyDescent="0.3">
      <c r="A1982" s="1">
        <v>44896</v>
      </c>
      <c r="B1982" t="s">
        <v>21</v>
      </c>
      <c r="C1982" t="s">
        <v>6</v>
      </c>
      <c r="D1982">
        <v>987</v>
      </c>
      <c r="E1982">
        <v>60432</v>
      </c>
      <c r="F1982" s="29">
        <f t="shared" si="60"/>
        <v>1480500000</v>
      </c>
      <c r="G1982">
        <f>YEAR(electric_vehicle_sales_by_state[[#This Row],[date]])</f>
        <v>2022</v>
      </c>
      <c r="M1982" s="34">
        <f t="shared" si="61"/>
        <v>1500000</v>
      </c>
    </row>
    <row r="1983" spans="1:13" x14ac:dyDescent="0.3">
      <c r="A1983" s="1">
        <v>44896</v>
      </c>
      <c r="B1983" t="s">
        <v>22</v>
      </c>
      <c r="C1983" t="s">
        <v>6</v>
      </c>
      <c r="D1983">
        <v>123</v>
      </c>
      <c r="E1983">
        <v>1454</v>
      </c>
      <c r="F1983" s="29">
        <f t="shared" si="60"/>
        <v>184500000</v>
      </c>
      <c r="G1983">
        <f>YEAR(electric_vehicle_sales_by_state[[#This Row],[date]])</f>
        <v>2022</v>
      </c>
      <c r="M1983" s="34">
        <f t="shared" si="61"/>
        <v>1500000</v>
      </c>
    </row>
    <row r="1984" spans="1:13" x14ac:dyDescent="0.3">
      <c r="A1984" s="1">
        <v>44896</v>
      </c>
      <c r="B1984" t="s">
        <v>11</v>
      </c>
      <c r="C1984" t="s">
        <v>6</v>
      </c>
      <c r="D1984">
        <v>1883</v>
      </c>
      <c r="E1984">
        <v>26359</v>
      </c>
      <c r="F1984" s="29">
        <f t="shared" si="60"/>
        <v>2824500000</v>
      </c>
      <c r="G1984">
        <f>YEAR(electric_vehicle_sales_by_state[[#This Row],[date]])</f>
        <v>2022</v>
      </c>
      <c r="M1984" s="34">
        <f t="shared" si="61"/>
        <v>1500000</v>
      </c>
    </row>
    <row r="1985" spans="1:13" x14ac:dyDescent="0.3">
      <c r="A1985" s="1">
        <v>44896</v>
      </c>
      <c r="B1985" t="s">
        <v>12</v>
      </c>
      <c r="C1985" t="s">
        <v>6</v>
      </c>
      <c r="D1985">
        <v>19</v>
      </c>
      <c r="E1985">
        <v>1112</v>
      </c>
      <c r="F1985" s="29">
        <f t="shared" si="60"/>
        <v>28500000</v>
      </c>
      <c r="G1985">
        <f>YEAR(electric_vehicle_sales_by_state[[#This Row],[date]])</f>
        <v>2022</v>
      </c>
      <c r="M1985" s="34">
        <f t="shared" si="61"/>
        <v>1500000</v>
      </c>
    </row>
    <row r="1986" spans="1:13" x14ac:dyDescent="0.3">
      <c r="A1986" s="1">
        <v>44896</v>
      </c>
      <c r="B1986" t="s">
        <v>23</v>
      </c>
      <c r="C1986" t="s">
        <v>6</v>
      </c>
      <c r="D1986">
        <v>3826</v>
      </c>
      <c r="E1986">
        <v>21773</v>
      </c>
      <c r="F1986" s="29">
        <f t="shared" ref="F1986:F2049" si="62">D1986*M1986</f>
        <v>5739000000</v>
      </c>
      <c r="G1986">
        <f>YEAR(electric_vehicle_sales_by_state[[#This Row],[date]])</f>
        <v>2022</v>
      </c>
      <c r="M1986" s="34">
        <f t="shared" si="61"/>
        <v>1500000</v>
      </c>
    </row>
    <row r="1987" spans="1:13" x14ac:dyDescent="0.3">
      <c r="A1987" s="1">
        <v>44896</v>
      </c>
      <c r="B1987" t="s">
        <v>33</v>
      </c>
      <c r="C1987" t="s">
        <v>6</v>
      </c>
      <c r="D1987">
        <v>528</v>
      </c>
      <c r="E1987">
        <v>4983</v>
      </c>
      <c r="F1987" s="29">
        <f t="shared" si="62"/>
        <v>792000000</v>
      </c>
      <c r="G1987">
        <f>YEAR(electric_vehicle_sales_by_state[[#This Row],[date]])</f>
        <v>2022</v>
      </c>
      <c r="M1987" s="34">
        <f t="shared" ref="M1987:M2050" si="63">IF(C1987 = "4-Wheelers",85000,1500000)</f>
        <v>1500000</v>
      </c>
    </row>
    <row r="1988" spans="1:13" x14ac:dyDescent="0.3">
      <c r="A1988" s="1">
        <v>44896</v>
      </c>
      <c r="B1988" t="s">
        <v>34</v>
      </c>
      <c r="C1988" t="s">
        <v>6</v>
      </c>
      <c r="D1988">
        <v>7906</v>
      </c>
      <c r="E1988">
        <v>107138</v>
      </c>
      <c r="F1988" s="29">
        <f t="shared" si="62"/>
        <v>11859000000</v>
      </c>
      <c r="G1988">
        <f>YEAR(electric_vehicle_sales_by_state[[#This Row],[date]])</f>
        <v>2022</v>
      </c>
      <c r="M1988" s="34">
        <f t="shared" si="63"/>
        <v>1500000</v>
      </c>
    </row>
    <row r="1989" spans="1:13" x14ac:dyDescent="0.3">
      <c r="A1989" s="1">
        <v>44896</v>
      </c>
      <c r="B1989" t="s">
        <v>30</v>
      </c>
      <c r="C1989" t="s">
        <v>6</v>
      </c>
      <c r="D1989">
        <v>885</v>
      </c>
      <c r="E1989">
        <v>37571</v>
      </c>
      <c r="F1989" s="29">
        <f t="shared" si="62"/>
        <v>1327500000</v>
      </c>
      <c r="G1989">
        <f>YEAR(electric_vehicle_sales_by_state[[#This Row],[date]])</f>
        <v>2022</v>
      </c>
      <c r="M1989" s="34">
        <f t="shared" si="63"/>
        <v>1500000</v>
      </c>
    </row>
    <row r="1990" spans="1:13" x14ac:dyDescent="0.3">
      <c r="A1990" s="1">
        <v>44896</v>
      </c>
      <c r="B1990" t="s">
        <v>28</v>
      </c>
      <c r="C1990" t="s">
        <v>6</v>
      </c>
      <c r="D1990">
        <v>100</v>
      </c>
      <c r="E1990">
        <v>6751</v>
      </c>
      <c r="F1990" s="29">
        <f t="shared" si="62"/>
        <v>150000000</v>
      </c>
      <c r="G1990">
        <f>YEAR(electric_vehicle_sales_by_state[[#This Row],[date]])</f>
        <v>2022</v>
      </c>
      <c r="M1990" s="34">
        <f t="shared" si="63"/>
        <v>1500000</v>
      </c>
    </row>
    <row r="1991" spans="1:13" x14ac:dyDescent="0.3">
      <c r="A1991" s="1">
        <v>44896</v>
      </c>
      <c r="B1991" t="s">
        <v>13</v>
      </c>
      <c r="C1991" t="s">
        <v>6</v>
      </c>
      <c r="D1991">
        <v>150</v>
      </c>
      <c r="E1991">
        <v>3943</v>
      </c>
      <c r="F1991" s="29">
        <f t="shared" si="62"/>
        <v>225000000</v>
      </c>
      <c r="G1991">
        <f>YEAR(electric_vehicle_sales_by_state[[#This Row],[date]])</f>
        <v>2022</v>
      </c>
      <c r="M1991" s="34">
        <f t="shared" si="63"/>
        <v>1500000</v>
      </c>
    </row>
    <row r="1992" spans="1:13" x14ac:dyDescent="0.3">
      <c r="A1992" s="1">
        <v>44896</v>
      </c>
      <c r="B1992" t="s">
        <v>31</v>
      </c>
      <c r="C1992" t="s">
        <v>6</v>
      </c>
      <c r="D1992">
        <v>653</v>
      </c>
      <c r="E1992">
        <v>27130</v>
      </c>
      <c r="F1992" s="29">
        <f t="shared" si="62"/>
        <v>979500000</v>
      </c>
      <c r="G1992">
        <f>YEAR(electric_vehicle_sales_by_state[[#This Row],[date]])</f>
        <v>2022</v>
      </c>
      <c r="M1992" s="34">
        <f t="shared" si="63"/>
        <v>1500000</v>
      </c>
    </row>
    <row r="1993" spans="1:13" x14ac:dyDescent="0.3">
      <c r="A1993" s="1">
        <v>44896</v>
      </c>
      <c r="B1993" t="s">
        <v>35</v>
      </c>
      <c r="C1993" t="s">
        <v>6</v>
      </c>
      <c r="D1993">
        <v>7750</v>
      </c>
      <c r="E1993">
        <v>75110</v>
      </c>
      <c r="F1993" s="29">
        <f t="shared" si="62"/>
        <v>11625000000</v>
      </c>
      <c r="G1993">
        <f>YEAR(electric_vehicle_sales_by_state[[#This Row],[date]])</f>
        <v>2022</v>
      </c>
      <c r="M1993" s="34">
        <f t="shared" si="63"/>
        <v>1500000</v>
      </c>
    </row>
    <row r="1994" spans="1:13" x14ac:dyDescent="0.3">
      <c r="A1994" s="1">
        <v>44896</v>
      </c>
      <c r="B1994" t="s">
        <v>36</v>
      </c>
      <c r="C1994" t="s">
        <v>6</v>
      </c>
      <c r="D1994">
        <v>4112</v>
      </c>
      <c r="E1994">
        <v>40445</v>
      </c>
      <c r="F1994" s="29">
        <f t="shared" si="62"/>
        <v>6168000000</v>
      </c>
      <c r="G1994">
        <f>YEAR(electric_vehicle_sales_by_state[[#This Row],[date]])</f>
        <v>2022</v>
      </c>
      <c r="M1994" s="34">
        <f t="shared" si="63"/>
        <v>1500000</v>
      </c>
    </row>
    <row r="1995" spans="1:13" x14ac:dyDescent="0.3">
      <c r="A1995" s="1">
        <v>44896</v>
      </c>
      <c r="B1995" t="s">
        <v>24</v>
      </c>
      <c r="C1995" t="s">
        <v>6</v>
      </c>
      <c r="D1995">
        <v>2328</v>
      </c>
      <c r="E1995">
        <v>64980</v>
      </c>
      <c r="F1995" s="29">
        <f t="shared" si="62"/>
        <v>3492000000</v>
      </c>
      <c r="G1995">
        <f>YEAR(electric_vehicle_sales_by_state[[#This Row],[date]])</f>
        <v>2022</v>
      </c>
      <c r="M1995" s="34">
        <f t="shared" si="63"/>
        <v>1500000</v>
      </c>
    </row>
    <row r="1996" spans="1:13" x14ac:dyDescent="0.3">
      <c r="A1996" s="1">
        <v>44896</v>
      </c>
      <c r="B1996" t="s">
        <v>37</v>
      </c>
      <c r="C1996" t="s">
        <v>6</v>
      </c>
      <c r="D1996">
        <v>13076</v>
      </c>
      <c r="E1996">
        <v>136534</v>
      </c>
      <c r="F1996" s="29">
        <f t="shared" si="62"/>
        <v>19614000000</v>
      </c>
      <c r="G1996">
        <f>YEAR(electric_vehicle_sales_by_state[[#This Row],[date]])</f>
        <v>2022</v>
      </c>
      <c r="M1996" s="34">
        <f t="shared" si="63"/>
        <v>1500000</v>
      </c>
    </row>
    <row r="1997" spans="1:13" x14ac:dyDescent="0.3">
      <c r="A1997" s="1">
        <v>44896</v>
      </c>
      <c r="B1997" t="s">
        <v>15</v>
      </c>
      <c r="C1997" t="s">
        <v>6</v>
      </c>
      <c r="D1997">
        <v>63</v>
      </c>
      <c r="E1997">
        <v>4150</v>
      </c>
      <c r="F1997" s="29">
        <f t="shared" si="62"/>
        <v>94500000</v>
      </c>
      <c r="G1997">
        <f>YEAR(electric_vehicle_sales_by_state[[#This Row],[date]])</f>
        <v>2022</v>
      </c>
      <c r="M1997" s="34">
        <f t="shared" si="63"/>
        <v>1500000</v>
      </c>
    </row>
    <row r="1998" spans="1:13" x14ac:dyDescent="0.3">
      <c r="A1998" s="1">
        <v>44896</v>
      </c>
      <c r="B1998" t="s">
        <v>17</v>
      </c>
      <c r="C1998" t="s">
        <v>6</v>
      </c>
      <c r="D1998">
        <v>11</v>
      </c>
      <c r="E1998">
        <v>1792</v>
      </c>
      <c r="F1998" s="29">
        <f t="shared" si="62"/>
        <v>16500000</v>
      </c>
      <c r="G1998">
        <f>YEAR(electric_vehicle_sales_by_state[[#This Row],[date]])</f>
        <v>2022</v>
      </c>
      <c r="M1998" s="34">
        <f t="shared" si="63"/>
        <v>1500000</v>
      </c>
    </row>
    <row r="1999" spans="1:13" x14ac:dyDescent="0.3">
      <c r="A1999" s="1">
        <v>44896</v>
      </c>
      <c r="B1999" t="s">
        <v>25</v>
      </c>
      <c r="C1999" t="s">
        <v>6</v>
      </c>
      <c r="D1999">
        <v>2379</v>
      </c>
      <c r="E1999">
        <v>38217</v>
      </c>
      <c r="F1999" s="29">
        <f t="shared" si="62"/>
        <v>3568500000</v>
      </c>
      <c r="G1999">
        <f>YEAR(electric_vehicle_sales_by_state[[#This Row],[date]])</f>
        <v>2022</v>
      </c>
      <c r="M1999" s="34">
        <f t="shared" si="63"/>
        <v>1500000</v>
      </c>
    </row>
    <row r="2000" spans="1:13" x14ac:dyDescent="0.3">
      <c r="A2000" s="1">
        <v>44896</v>
      </c>
      <c r="B2000" t="s">
        <v>19</v>
      </c>
      <c r="C2000" t="s">
        <v>6</v>
      </c>
      <c r="D2000">
        <v>177</v>
      </c>
      <c r="E2000">
        <v>2396</v>
      </c>
      <c r="F2000" s="29">
        <f t="shared" si="62"/>
        <v>265500000</v>
      </c>
      <c r="G2000">
        <f>YEAR(electric_vehicle_sales_by_state[[#This Row],[date]])</f>
        <v>2022</v>
      </c>
      <c r="M2000" s="34">
        <f t="shared" si="63"/>
        <v>1500000</v>
      </c>
    </row>
    <row r="2001" spans="1:13" x14ac:dyDescent="0.3">
      <c r="A2001" s="1">
        <v>44896</v>
      </c>
      <c r="B2001" t="s">
        <v>26</v>
      </c>
      <c r="C2001" t="s">
        <v>6</v>
      </c>
      <c r="D2001">
        <v>635</v>
      </c>
      <c r="E2001">
        <v>35992</v>
      </c>
      <c r="F2001" s="29">
        <f t="shared" si="62"/>
        <v>952500000</v>
      </c>
      <c r="G2001">
        <f>YEAR(electric_vehicle_sales_by_state[[#This Row],[date]])</f>
        <v>2022</v>
      </c>
      <c r="M2001" s="34">
        <f t="shared" si="63"/>
        <v>1500000</v>
      </c>
    </row>
    <row r="2002" spans="1:13" x14ac:dyDescent="0.3">
      <c r="A2002" s="1">
        <v>44896</v>
      </c>
      <c r="B2002" t="s">
        <v>38</v>
      </c>
      <c r="C2002" t="s">
        <v>6</v>
      </c>
      <c r="D2002">
        <v>5060</v>
      </c>
      <c r="E2002">
        <v>57108</v>
      </c>
      <c r="F2002" s="29">
        <f t="shared" si="62"/>
        <v>7590000000</v>
      </c>
      <c r="G2002">
        <f>YEAR(electric_vehicle_sales_by_state[[#This Row],[date]])</f>
        <v>2022</v>
      </c>
      <c r="M2002" s="34">
        <f t="shared" si="63"/>
        <v>1500000</v>
      </c>
    </row>
    <row r="2003" spans="1:13" x14ac:dyDescent="0.3">
      <c r="A2003" s="1">
        <v>44896</v>
      </c>
      <c r="B2003" t="s">
        <v>39</v>
      </c>
      <c r="C2003" t="s">
        <v>6</v>
      </c>
      <c r="D2003">
        <v>4991</v>
      </c>
      <c r="E2003">
        <v>77848</v>
      </c>
      <c r="F2003" s="29">
        <f t="shared" si="62"/>
        <v>7486500000</v>
      </c>
      <c r="G2003">
        <f>YEAR(electric_vehicle_sales_by_state[[#This Row],[date]])</f>
        <v>2022</v>
      </c>
      <c r="M2003" s="34">
        <f t="shared" si="63"/>
        <v>1500000</v>
      </c>
    </row>
    <row r="2004" spans="1:13" x14ac:dyDescent="0.3">
      <c r="A2004" s="1">
        <v>44896</v>
      </c>
      <c r="B2004" t="s">
        <v>20</v>
      </c>
      <c r="C2004" t="s">
        <v>6</v>
      </c>
      <c r="D2004">
        <v>57</v>
      </c>
      <c r="E2004">
        <v>3393</v>
      </c>
      <c r="F2004" s="29">
        <f t="shared" si="62"/>
        <v>85500000</v>
      </c>
      <c r="G2004">
        <f>YEAR(electric_vehicle_sales_by_state[[#This Row],[date]])</f>
        <v>2022</v>
      </c>
      <c r="M2004" s="34">
        <f t="shared" si="63"/>
        <v>1500000</v>
      </c>
    </row>
    <row r="2005" spans="1:13" x14ac:dyDescent="0.3">
      <c r="A2005" s="1">
        <v>44896</v>
      </c>
      <c r="B2005" t="s">
        <v>40</v>
      </c>
      <c r="C2005" t="s">
        <v>6</v>
      </c>
      <c r="D2005">
        <v>2334</v>
      </c>
      <c r="E2005">
        <v>134747</v>
      </c>
      <c r="F2005" s="29">
        <f t="shared" si="62"/>
        <v>3501000000</v>
      </c>
      <c r="G2005">
        <f>YEAR(electric_vehicle_sales_by_state[[#This Row],[date]])</f>
        <v>2022</v>
      </c>
      <c r="M2005" s="34">
        <f t="shared" si="63"/>
        <v>1500000</v>
      </c>
    </row>
    <row r="2006" spans="1:13" x14ac:dyDescent="0.3">
      <c r="A2006" s="1">
        <v>44896</v>
      </c>
      <c r="B2006" t="s">
        <v>27</v>
      </c>
      <c r="C2006" t="s">
        <v>6</v>
      </c>
      <c r="D2006">
        <v>581</v>
      </c>
      <c r="E2006">
        <v>10627</v>
      </c>
      <c r="F2006" s="29">
        <f t="shared" si="62"/>
        <v>871500000</v>
      </c>
      <c r="G2006">
        <f>YEAR(electric_vehicle_sales_by_state[[#This Row],[date]])</f>
        <v>2022</v>
      </c>
      <c r="M2006" s="34">
        <f t="shared" si="63"/>
        <v>1500000</v>
      </c>
    </row>
    <row r="2007" spans="1:13" x14ac:dyDescent="0.3">
      <c r="A2007" s="1">
        <v>44896</v>
      </c>
      <c r="B2007" t="s">
        <v>41</v>
      </c>
      <c r="C2007" t="s">
        <v>6</v>
      </c>
      <c r="D2007">
        <v>1047</v>
      </c>
      <c r="E2007">
        <v>69018</v>
      </c>
      <c r="F2007" s="29">
        <f t="shared" si="62"/>
        <v>1570500000</v>
      </c>
      <c r="G2007">
        <f>YEAR(electric_vehicle_sales_by_state[[#This Row],[date]])</f>
        <v>2022</v>
      </c>
      <c r="M2007" s="34">
        <f t="shared" si="63"/>
        <v>1500000</v>
      </c>
    </row>
    <row r="2008" spans="1:13" x14ac:dyDescent="0.3">
      <c r="A2008" s="1">
        <v>44927</v>
      </c>
      <c r="B2008" t="s">
        <v>32</v>
      </c>
      <c r="C2008" t="s">
        <v>6</v>
      </c>
      <c r="D2008">
        <v>2680</v>
      </c>
      <c r="E2008">
        <v>49537</v>
      </c>
      <c r="F2008" s="29">
        <f t="shared" si="62"/>
        <v>4020000000</v>
      </c>
      <c r="G2008">
        <f>YEAR(electric_vehicle_sales_by_state[[#This Row],[date]])</f>
        <v>2023</v>
      </c>
      <c r="M2008" s="34">
        <f t="shared" si="63"/>
        <v>1500000</v>
      </c>
    </row>
    <row r="2009" spans="1:13" x14ac:dyDescent="0.3">
      <c r="A2009" s="1">
        <v>44927</v>
      </c>
      <c r="B2009" t="s">
        <v>10</v>
      </c>
      <c r="C2009" t="s">
        <v>6</v>
      </c>
      <c r="D2009">
        <v>142</v>
      </c>
      <c r="E2009">
        <v>41897</v>
      </c>
      <c r="F2009" s="29">
        <f t="shared" si="62"/>
        <v>213000000</v>
      </c>
      <c r="G2009">
        <f>YEAR(electric_vehicle_sales_by_state[[#This Row],[date]])</f>
        <v>2023</v>
      </c>
      <c r="M2009" s="34">
        <f t="shared" si="63"/>
        <v>1500000</v>
      </c>
    </row>
    <row r="2010" spans="1:13" x14ac:dyDescent="0.3">
      <c r="A2010" s="1">
        <v>44927</v>
      </c>
      <c r="B2010" t="s">
        <v>21</v>
      </c>
      <c r="C2010" t="s">
        <v>6</v>
      </c>
      <c r="D2010">
        <v>987</v>
      </c>
      <c r="E2010">
        <v>63994</v>
      </c>
      <c r="F2010" s="29">
        <f t="shared" si="62"/>
        <v>1480500000</v>
      </c>
      <c r="G2010">
        <f>YEAR(electric_vehicle_sales_by_state[[#This Row],[date]])</f>
        <v>2023</v>
      </c>
      <c r="M2010" s="34">
        <f t="shared" si="63"/>
        <v>1500000</v>
      </c>
    </row>
    <row r="2011" spans="1:13" x14ac:dyDescent="0.3">
      <c r="A2011" s="1">
        <v>44927</v>
      </c>
      <c r="B2011" t="s">
        <v>22</v>
      </c>
      <c r="C2011" t="s">
        <v>6</v>
      </c>
      <c r="D2011">
        <v>172</v>
      </c>
      <c r="E2011">
        <v>1977</v>
      </c>
      <c r="F2011" s="29">
        <f t="shared" si="62"/>
        <v>258000000</v>
      </c>
      <c r="G2011">
        <f>YEAR(electric_vehicle_sales_by_state[[#This Row],[date]])</f>
        <v>2023</v>
      </c>
      <c r="M2011" s="34">
        <f t="shared" si="63"/>
        <v>1500000</v>
      </c>
    </row>
    <row r="2012" spans="1:13" x14ac:dyDescent="0.3">
      <c r="A2012" s="1">
        <v>44927</v>
      </c>
      <c r="B2012" t="s">
        <v>11</v>
      </c>
      <c r="C2012" t="s">
        <v>6</v>
      </c>
      <c r="D2012">
        <v>1923</v>
      </c>
      <c r="E2012">
        <v>35000</v>
      </c>
      <c r="F2012" s="29">
        <f t="shared" si="62"/>
        <v>2884500000</v>
      </c>
      <c r="G2012">
        <f>YEAR(electric_vehicle_sales_by_state[[#This Row],[date]])</f>
        <v>2023</v>
      </c>
      <c r="M2012" s="34">
        <f t="shared" si="63"/>
        <v>1500000</v>
      </c>
    </row>
    <row r="2013" spans="1:13" x14ac:dyDescent="0.3">
      <c r="A2013" s="1">
        <v>44927</v>
      </c>
      <c r="B2013" t="s">
        <v>12</v>
      </c>
      <c r="C2013" t="s">
        <v>6</v>
      </c>
      <c r="D2013">
        <v>9</v>
      </c>
      <c r="E2013">
        <v>698</v>
      </c>
      <c r="F2013" s="29">
        <f t="shared" si="62"/>
        <v>13500000</v>
      </c>
      <c r="G2013">
        <f>YEAR(electric_vehicle_sales_by_state[[#This Row],[date]])</f>
        <v>2023</v>
      </c>
      <c r="M2013" s="34">
        <f t="shared" si="63"/>
        <v>1500000</v>
      </c>
    </row>
    <row r="2014" spans="1:13" x14ac:dyDescent="0.3">
      <c r="A2014" s="1">
        <v>44927</v>
      </c>
      <c r="B2014" t="s">
        <v>23</v>
      </c>
      <c r="C2014" t="s">
        <v>6</v>
      </c>
      <c r="D2014">
        <v>3285</v>
      </c>
      <c r="E2014">
        <v>35973</v>
      </c>
      <c r="F2014" s="29">
        <f t="shared" si="62"/>
        <v>4927500000</v>
      </c>
      <c r="G2014">
        <f>YEAR(electric_vehicle_sales_by_state[[#This Row],[date]])</f>
        <v>2023</v>
      </c>
      <c r="M2014" s="34">
        <f t="shared" si="63"/>
        <v>1500000</v>
      </c>
    </row>
    <row r="2015" spans="1:13" x14ac:dyDescent="0.3">
      <c r="A2015" s="1">
        <v>44927</v>
      </c>
      <c r="B2015" t="s">
        <v>33</v>
      </c>
      <c r="C2015" t="s">
        <v>6</v>
      </c>
      <c r="D2015">
        <v>662</v>
      </c>
      <c r="E2015">
        <v>4457</v>
      </c>
      <c r="F2015" s="29">
        <f t="shared" si="62"/>
        <v>993000000</v>
      </c>
      <c r="G2015">
        <f>YEAR(electric_vehicle_sales_by_state[[#This Row],[date]])</f>
        <v>2023</v>
      </c>
      <c r="M2015" s="34">
        <f t="shared" si="63"/>
        <v>1500000</v>
      </c>
    </row>
    <row r="2016" spans="1:13" x14ac:dyDescent="0.3">
      <c r="A2016" s="1">
        <v>44927</v>
      </c>
      <c r="B2016" t="s">
        <v>34</v>
      </c>
      <c r="C2016" t="s">
        <v>6</v>
      </c>
      <c r="D2016">
        <v>5873</v>
      </c>
      <c r="E2016">
        <v>70897</v>
      </c>
      <c r="F2016" s="29">
        <f t="shared" si="62"/>
        <v>8809500000</v>
      </c>
      <c r="G2016">
        <f>YEAR(electric_vehicle_sales_by_state[[#This Row],[date]])</f>
        <v>2023</v>
      </c>
      <c r="M2016" s="34">
        <f t="shared" si="63"/>
        <v>1500000</v>
      </c>
    </row>
    <row r="2017" spans="1:13" x14ac:dyDescent="0.3">
      <c r="A2017" s="1">
        <v>44927</v>
      </c>
      <c r="B2017" t="s">
        <v>30</v>
      </c>
      <c r="C2017" t="s">
        <v>6</v>
      </c>
      <c r="D2017">
        <v>706</v>
      </c>
      <c r="E2017">
        <v>29990</v>
      </c>
      <c r="F2017" s="29">
        <f t="shared" si="62"/>
        <v>1059000000</v>
      </c>
      <c r="G2017">
        <f>YEAR(electric_vehicle_sales_by_state[[#This Row],[date]])</f>
        <v>2023</v>
      </c>
      <c r="M2017" s="34">
        <f t="shared" si="63"/>
        <v>1500000</v>
      </c>
    </row>
    <row r="2018" spans="1:13" x14ac:dyDescent="0.3">
      <c r="A2018" s="1">
        <v>44927</v>
      </c>
      <c r="B2018" t="s">
        <v>28</v>
      </c>
      <c r="C2018" t="s">
        <v>6</v>
      </c>
      <c r="D2018">
        <v>78</v>
      </c>
      <c r="E2018">
        <v>4421</v>
      </c>
      <c r="F2018" s="29">
        <f t="shared" si="62"/>
        <v>117000000</v>
      </c>
      <c r="G2018">
        <f>YEAR(electric_vehicle_sales_by_state[[#This Row],[date]])</f>
        <v>2023</v>
      </c>
      <c r="M2018" s="34">
        <f t="shared" si="63"/>
        <v>1500000</v>
      </c>
    </row>
    <row r="2019" spans="1:13" x14ac:dyDescent="0.3">
      <c r="A2019" s="1">
        <v>44927</v>
      </c>
      <c r="B2019" t="s">
        <v>13</v>
      </c>
      <c r="C2019" t="s">
        <v>6</v>
      </c>
      <c r="D2019">
        <v>115</v>
      </c>
      <c r="E2019">
        <v>3934</v>
      </c>
      <c r="F2019" s="29">
        <f t="shared" si="62"/>
        <v>172500000</v>
      </c>
      <c r="G2019">
        <f>YEAR(electric_vehicle_sales_by_state[[#This Row],[date]])</f>
        <v>2023</v>
      </c>
      <c r="M2019" s="34">
        <f t="shared" si="63"/>
        <v>1500000</v>
      </c>
    </row>
    <row r="2020" spans="1:13" x14ac:dyDescent="0.3">
      <c r="A2020" s="1">
        <v>44927</v>
      </c>
      <c r="B2020" t="s">
        <v>31</v>
      </c>
      <c r="C2020" t="s">
        <v>6</v>
      </c>
      <c r="D2020">
        <v>655</v>
      </c>
      <c r="E2020">
        <v>27267</v>
      </c>
      <c r="F2020" s="29">
        <f t="shared" si="62"/>
        <v>982500000</v>
      </c>
      <c r="G2020">
        <f>YEAR(electric_vehicle_sales_by_state[[#This Row],[date]])</f>
        <v>2023</v>
      </c>
      <c r="M2020" s="34">
        <f t="shared" si="63"/>
        <v>1500000</v>
      </c>
    </row>
    <row r="2021" spans="1:13" x14ac:dyDescent="0.3">
      <c r="A2021" s="1">
        <v>44927</v>
      </c>
      <c r="B2021" t="s">
        <v>35</v>
      </c>
      <c r="C2021" t="s">
        <v>6</v>
      </c>
      <c r="D2021">
        <v>9969</v>
      </c>
      <c r="E2021">
        <v>94898</v>
      </c>
      <c r="F2021" s="29">
        <f t="shared" si="62"/>
        <v>14953500000</v>
      </c>
      <c r="G2021">
        <f>YEAR(electric_vehicle_sales_by_state[[#This Row],[date]])</f>
        <v>2023</v>
      </c>
      <c r="M2021" s="34">
        <f t="shared" si="63"/>
        <v>1500000</v>
      </c>
    </row>
    <row r="2022" spans="1:13" x14ac:dyDescent="0.3">
      <c r="A2022" s="1">
        <v>44927</v>
      </c>
      <c r="B2022" t="s">
        <v>36</v>
      </c>
      <c r="C2022" t="s">
        <v>6</v>
      </c>
      <c r="D2022">
        <v>4667</v>
      </c>
      <c r="E2022">
        <v>43110</v>
      </c>
      <c r="F2022" s="29">
        <f t="shared" si="62"/>
        <v>7000500000</v>
      </c>
      <c r="G2022">
        <f>YEAR(electric_vehicle_sales_by_state[[#This Row],[date]])</f>
        <v>2023</v>
      </c>
      <c r="M2022" s="34">
        <f t="shared" si="63"/>
        <v>1500000</v>
      </c>
    </row>
    <row r="2023" spans="1:13" x14ac:dyDescent="0.3">
      <c r="A2023" s="1">
        <v>44927</v>
      </c>
      <c r="B2023" t="s">
        <v>24</v>
      </c>
      <c r="C2023" t="s">
        <v>6</v>
      </c>
      <c r="D2023">
        <v>2443</v>
      </c>
      <c r="E2023">
        <v>80312</v>
      </c>
      <c r="F2023" s="29">
        <f t="shared" si="62"/>
        <v>3664500000</v>
      </c>
      <c r="G2023">
        <f>YEAR(electric_vehicle_sales_by_state[[#This Row],[date]])</f>
        <v>2023</v>
      </c>
      <c r="M2023" s="34">
        <f t="shared" si="63"/>
        <v>1500000</v>
      </c>
    </row>
    <row r="2024" spans="1:13" x14ac:dyDescent="0.3">
      <c r="A2024" s="1">
        <v>44927</v>
      </c>
      <c r="B2024" t="s">
        <v>37</v>
      </c>
      <c r="C2024" t="s">
        <v>6</v>
      </c>
      <c r="D2024">
        <v>13802</v>
      </c>
      <c r="E2024">
        <v>148279</v>
      </c>
      <c r="F2024" s="29">
        <f t="shared" si="62"/>
        <v>20703000000</v>
      </c>
      <c r="G2024">
        <f>YEAR(electric_vehicle_sales_by_state[[#This Row],[date]])</f>
        <v>2023</v>
      </c>
      <c r="M2024" s="34">
        <f t="shared" si="63"/>
        <v>1500000</v>
      </c>
    </row>
    <row r="2025" spans="1:13" x14ac:dyDescent="0.3">
      <c r="A2025" s="1">
        <v>44927</v>
      </c>
      <c r="B2025" t="s">
        <v>15</v>
      </c>
      <c r="C2025" t="s">
        <v>6</v>
      </c>
      <c r="D2025">
        <v>7</v>
      </c>
      <c r="E2025">
        <v>3158</v>
      </c>
      <c r="F2025" s="29">
        <f t="shared" si="62"/>
        <v>10500000</v>
      </c>
      <c r="G2025">
        <f>YEAR(electric_vehicle_sales_by_state[[#This Row],[date]])</f>
        <v>2023</v>
      </c>
      <c r="M2025" s="34">
        <f t="shared" si="63"/>
        <v>1500000</v>
      </c>
    </row>
    <row r="2026" spans="1:13" x14ac:dyDescent="0.3">
      <c r="A2026" s="1">
        <v>44927</v>
      </c>
      <c r="B2026" t="s">
        <v>16</v>
      </c>
      <c r="C2026" t="s">
        <v>6</v>
      </c>
      <c r="D2026">
        <v>4</v>
      </c>
      <c r="E2026">
        <v>1372</v>
      </c>
      <c r="F2026" s="29">
        <f t="shared" si="62"/>
        <v>6000000</v>
      </c>
      <c r="G2026">
        <f>YEAR(electric_vehicle_sales_by_state[[#This Row],[date]])</f>
        <v>2023</v>
      </c>
      <c r="M2026" s="34">
        <f t="shared" si="63"/>
        <v>1500000</v>
      </c>
    </row>
    <row r="2027" spans="1:13" x14ac:dyDescent="0.3">
      <c r="A2027" s="1">
        <v>44927</v>
      </c>
      <c r="B2027" t="s">
        <v>17</v>
      </c>
      <c r="C2027" t="s">
        <v>6</v>
      </c>
      <c r="D2027">
        <v>10</v>
      </c>
      <c r="E2027">
        <v>1599</v>
      </c>
      <c r="F2027" s="29">
        <f t="shared" si="62"/>
        <v>15000000</v>
      </c>
      <c r="G2027">
        <f>YEAR(electric_vehicle_sales_by_state[[#This Row],[date]])</f>
        <v>2023</v>
      </c>
      <c r="M2027" s="34">
        <f t="shared" si="63"/>
        <v>1500000</v>
      </c>
    </row>
    <row r="2028" spans="1:13" x14ac:dyDescent="0.3">
      <c r="A2028" s="1">
        <v>44927</v>
      </c>
      <c r="B2028" t="s">
        <v>25</v>
      </c>
      <c r="C2028" t="s">
        <v>6</v>
      </c>
      <c r="D2028">
        <v>2533</v>
      </c>
      <c r="E2028">
        <v>47973</v>
      </c>
      <c r="F2028" s="29">
        <f t="shared" si="62"/>
        <v>3799500000</v>
      </c>
      <c r="G2028">
        <f>YEAR(electric_vehicle_sales_by_state[[#This Row],[date]])</f>
        <v>2023</v>
      </c>
      <c r="M2028" s="34">
        <f t="shared" si="63"/>
        <v>1500000</v>
      </c>
    </row>
    <row r="2029" spans="1:13" x14ac:dyDescent="0.3">
      <c r="A2029" s="1">
        <v>44927</v>
      </c>
      <c r="B2029" t="s">
        <v>19</v>
      </c>
      <c r="C2029" t="s">
        <v>6</v>
      </c>
      <c r="D2029">
        <v>197</v>
      </c>
      <c r="E2029">
        <v>4395</v>
      </c>
      <c r="F2029" s="29">
        <f t="shared" si="62"/>
        <v>295500000</v>
      </c>
      <c r="G2029">
        <f>YEAR(electric_vehicle_sales_by_state[[#This Row],[date]])</f>
        <v>2023</v>
      </c>
      <c r="M2029" s="34">
        <f t="shared" si="63"/>
        <v>1500000</v>
      </c>
    </row>
    <row r="2030" spans="1:13" x14ac:dyDescent="0.3">
      <c r="A2030" s="1">
        <v>44927</v>
      </c>
      <c r="B2030" t="s">
        <v>26</v>
      </c>
      <c r="C2030" t="s">
        <v>6</v>
      </c>
      <c r="D2030">
        <v>590</v>
      </c>
      <c r="E2030">
        <v>33117</v>
      </c>
      <c r="F2030" s="29">
        <f t="shared" si="62"/>
        <v>885000000</v>
      </c>
      <c r="G2030">
        <f>YEAR(electric_vehicle_sales_by_state[[#This Row],[date]])</f>
        <v>2023</v>
      </c>
      <c r="M2030" s="34">
        <f t="shared" si="63"/>
        <v>1500000</v>
      </c>
    </row>
    <row r="2031" spans="1:13" x14ac:dyDescent="0.3">
      <c r="A2031" s="1">
        <v>44927</v>
      </c>
      <c r="B2031" t="s">
        <v>38</v>
      </c>
      <c r="C2031" t="s">
        <v>6</v>
      </c>
      <c r="D2031">
        <v>4624</v>
      </c>
      <c r="E2031">
        <v>62966</v>
      </c>
      <c r="F2031" s="29">
        <f t="shared" si="62"/>
        <v>6936000000</v>
      </c>
      <c r="G2031">
        <f>YEAR(electric_vehicle_sales_by_state[[#This Row],[date]])</f>
        <v>2023</v>
      </c>
      <c r="M2031" s="34">
        <f t="shared" si="63"/>
        <v>1500000</v>
      </c>
    </row>
    <row r="2032" spans="1:13" x14ac:dyDescent="0.3">
      <c r="A2032" s="1">
        <v>44927</v>
      </c>
      <c r="B2032" t="s">
        <v>39</v>
      </c>
      <c r="C2032" t="s">
        <v>6</v>
      </c>
      <c r="D2032">
        <v>5505</v>
      </c>
      <c r="E2032">
        <v>135769</v>
      </c>
      <c r="F2032" s="29">
        <f t="shared" si="62"/>
        <v>8257500000</v>
      </c>
      <c r="G2032">
        <f>YEAR(electric_vehicle_sales_by_state[[#This Row],[date]])</f>
        <v>2023</v>
      </c>
      <c r="M2032" s="34">
        <f t="shared" si="63"/>
        <v>1500000</v>
      </c>
    </row>
    <row r="2033" spans="1:13" x14ac:dyDescent="0.3">
      <c r="A2033" s="1">
        <v>44927</v>
      </c>
      <c r="B2033" t="s">
        <v>20</v>
      </c>
      <c r="C2033" t="s">
        <v>6</v>
      </c>
      <c r="D2033">
        <v>8</v>
      </c>
      <c r="E2033">
        <v>2766</v>
      </c>
      <c r="F2033" s="29">
        <f t="shared" si="62"/>
        <v>12000000</v>
      </c>
      <c r="G2033">
        <f>YEAR(electric_vehicle_sales_by_state[[#This Row],[date]])</f>
        <v>2023</v>
      </c>
      <c r="M2033" s="34">
        <f t="shared" si="63"/>
        <v>1500000</v>
      </c>
    </row>
    <row r="2034" spans="1:13" x14ac:dyDescent="0.3">
      <c r="A2034" s="1">
        <v>44927</v>
      </c>
      <c r="B2034" t="s">
        <v>40</v>
      </c>
      <c r="C2034" t="s">
        <v>6</v>
      </c>
      <c r="D2034">
        <v>1952</v>
      </c>
      <c r="E2034">
        <v>171721</v>
      </c>
      <c r="F2034" s="29">
        <f t="shared" si="62"/>
        <v>2928000000</v>
      </c>
      <c r="G2034">
        <f>YEAR(electric_vehicle_sales_by_state[[#This Row],[date]])</f>
        <v>2023</v>
      </c>
      <c r="M2034" s="34">
        <f t="shared" si="63"/>
        <v>1500000</v>
      </c>
    </row>
    <row r="2035" spans="1:13" x14ac:dyDescent="0.3">
      <c r="A2035" s="1">
        <v>44927</v>
      </c>
      <c r="B2035" t="s">
        <v>27</v>
      </c>
      <c r="C2035" t="s">
        <v>6</v>
      </c>
      <c r="D2035">
        <v>447</v>
      </c>
      <c r="E2035">
        <v>12862</v>
      </c>
      <c r="F2035" s="29">
        <f t="shared" si="62"/>
        <v>670500000</v>
      </c>
      <c r="G2035">
        <f>YEAR(electric_vehicle_sales_by_state[[#This Row],[date]])</f>
        <v>2023</v>
      </c>
      <c r="M2035" s="34">
        <f t="shared" si="63"/>
        <v>1500000</v>
      </c>
    </row>
    <row r="2036" spans="1:13" x14ac:dyDescent="0.3">
      <c r="A2036" s="1">
        <v>44927</v>
      </c>
      <c r="B2036" t="s">
        <v>41</v>
      </c>
      <c r="C2036" t="s">
        <v>6</v>
      </c>
      <c r="D2036">
        <v>632</v>
      </c>
      <c r="E2036">
        <v>52431</v>
      </c>
      <c r="F2036" s="29">
        <f t="shared" si="62"/>
        <v>948000000</v>
      </c>
      <c r="G2036">
        <f>YEAR(electric_vehicle_sales_by_state[[#This Row],[date]])</f>
        <v>2023</v>
      </c>
      <c r="M2036" s="34">
        <f t="shared" si="63"/>
        <v>1500000</v>
      </c>
    </row>
    <row r="2037" spans="1:13" x14ac:dyDescent="0.3">
      <c r="A2037" s="1">
        <v>44958</v>
      </c>
      <c r="B2037" t="s">
        <v>32</v>
      </c>
      <c r="C2037" t="s">
        <v>6</v>
      </c>
      <c r="D2037">
        <v>2907</v>
      </c>
      <c r="E2037">
        <v>51810</v>
      </c>
      <c r="F2037" s="29">
        <f t="shared" si="62"/>
        <v>4360500000</v>
      </c>
      <c r="G2037">
        <f>YEAR(electric_vehicle_sales_by_state[[#This Row],[date]])</f>
        <v>2023</v>
      </c>
      <c r="M2037" s="34">
        <f t="shared" si="63"/>
        <v>1500000</v>
      </c>
    </row>
    <row r="2038" spans="1:13" x14ac:dyDescent="0.3">
      <c r="A2038" s="1">
        <v>44958</v>
      </c>
      <c r="B2038" t="s">
        <v>10</v>
      </c>
      <c r="C2038" t="s">
        <v>6</v>
      </c>
      <c r="D2038">
        <v>190</v>
      </c>
      <c r="E2038">
        <v>36795</v>
      </c>
      <c r="F2038" s="29">
        <f t="shared" si="62"/>
        <v>285000000</v>
      </c>
      <c r="G2038">
        <f>YEAR(electric_vehicle_sales_by_state[[#This Row],[date]])</f>
        <v>2023</v>
      </c>
      <c r="M2038" s="34">
        <f t="shared" si="63"/>
        <v>1500000</v>
      </c>
    </row>
    <row r="2039" spans="1:13" x14ac:dyDescent="0.3">
      <c r="A2039" s="1">
        <v>44958</v>
      </c>
      <c r="B2039" t="s">
        <v>21</v>
      </c>
      <c r="C2039" t="s">
        <v>6</v>
      </c>
      <c r="D2039">
        <v>911</v>
      </c>
      <c r="E2039">
        <v>77926</v>
      </c>
      <c r="F2039" s="29">
        <f t="shared" si="62"/>
        <v>1366500000</v>
      </c>
      <c r="G2039">
        <f>YEAR(electric_vehicle_sales_by_state[[#This Row],[date]])</f>
        <v>2023</v>
      </c>
      <c r="M2039" s="34">
        <f t="shared" si="63"/>
        <v>1500000</v>
      </c>
    </row>
    <row r="2040" spans="1:13" x14ac:dyDescent="0.3">
      <c r="A2040" s="1">
        <v>44958</v>
      </c>
      <c r="B2040" t="s">
        <v>22</v>
      </c>
      <c r="C2040" t="s">
        <v>6</v>
      </c>
      <c r="D2040">
        <v>216</v>
      </c>
      <c r="E2040">
        <v>955</v>
      </c>
      <c r="F2040" s="29">
        <f t="shared" si="62"/>
        <v>324000000</v>
      </c>
      <c r="G2040">
        <f>YEAR(electric_vehicle_sales_by_state[[#This Row],[date]])</f>
        <v>2023</v>
      </c>
      <c r="M2040" s="34">
        <f t="shared" si="63"/>
        <v>1500000</v>
      </c>
    </row>
    <row r="2041" spans="1:13" x14ac:dyDescent="0.3">
      <c r="A2041" s="1">
        <v>44958</v>
      </c>
      <c r="B2041" t="s">
        <v>11</v>
      </c>
      <c r="C2041" t="s">
        <v>6</v>
      </c>
      <c r="D2041">
        <v>1874</v>
      </c>
      <c r="E2041">
        <v>30804</v>
      </c>
      <c r="F2041" s="29">
        <f t="shared" si="62"/>
        <v>2811000000</v>
      </c>
      <c r="G2041">
        <f>YEAR(electric_vehicle_sales_by_state[[#This Row],[date]])</f>
        <v>2023</v>
      </c>
      <c r="M2041" s="34">
        <f t="shared" si="63"/>
        <v>1500000</v>
      </c>
    </row>
    <row r="2042" spans="1:13" x14ac:dyDescent="0.3">
      <c r="A2042" s="1">
        <v>44958</v>
      </c>
      <c r="B2042" t="s">
        <v>12</v>
      </c>
      <c r="C2042" t="s">
        <v>6</v>
      </c>
      <c r="D2042">
        <v>16</v>
      </c>
      <c r="E2042">
        <v>777</v>
      </c>
      <c r="F2042" s="29">
        <f t="shared" si="62"/>
        <v>24000000</v>
      </c>
      <c r="G2042">
        <f>YEAR(electric_vehicle_sales_by_state[[#This Row],[date]])</f>
        <v>2023</v>
      </c>
      <c r="M2042" s="34">
        <f t="shared" si="63"/>
        <v>1500000</v>
      </c>
    </row>
    <row r="2043" spans="1:13" x14ac:dyDescent="0.3">
      <c r="A2043" s="1">
        <v>44958</v>
      </c>
      <c r="B2043" t="s">
        <v>23</v>
      </c>
      <c r="C2043" t="s">
        <v>6</v>
      </c>
      <c r="D2043">
        <v>2800</v>
      </c>
      <c r="E2043">
        <v>29396</v>
      </c>
      <c r="F2043" s="29">
        <f t="shared" si="62"/>
        <v>4200000000</v>
      </c>
      <c r="G2043">
        <f>YEAR(electric_vehicle_sales_by_state[[#This Row],[date]])</f>
        <v>2023</v>
      </c>
      <c r="M2043" s="34">
        <f t="shared" si="63"/>
        <v>1500000</v>
      </c>
    </row>
    <row r="2044" spans="1:13" x14ac:dyDescent="0.3">
      <c r="A2044" s="1">
        <v>44958</v>
      </c>
      <c r="B2044" t="s">
        <v>33</v>
      </c>
      <c r="C2044" t="s">
        <v>6</v>
      </c>
      <c r="D2044">
        <v>628</v>
      </c>
      <c r="E2044">
        <v>3919</v>
      </c>
      <c r="F2044" s="29">
        <f t="shared" si="62"/>
        <v>942000000</v>
      </c>
      <c r="G2044">
        <f>YEAR(electric_vehicle_sales_by_state[[#This Row],[date]])</f>
        <v>2023</v>
      </c>
      <c r="M2044" s="34">
        <f t="shared" si="63"/>
        <v>1500000</v>
      </c>
    </row>
    <row r="2045" spans="1:13" x14ac:dyDescent="0.3">
      <c r="A2045" s="1">
        <v>44958</v>
      </c>
      <c r="B2045" t="s">
        <v>34</v>
      </c>
      <c r="C2045" t="s">
        <v>6</v>
      </c>
      <c r="D2045">
        <v>6757</v>
      </c>
      <c r="E2045">
        <v>85424</v>
      </c>
      <c r="F2045" s="29">
        <f t="shared" si="62"/>
        <v>10135500000</v>
      </c>
      <c r="G2045">
        <f>YEAR(electric_vehicle_sales_by_state[[#This Row],[date]])</f>
        <v>2023</v>
      </c>
      <c r="M2045" s="34">
        <f t="shared" si="63"/>
        <v>1500000</v>
      </c>
    </row>
    <row r="2046" spans="1:13" x14ac:dyDescent="0.3">
      <c r="A2046" s="1">
        <v>44958</v>
      </c>
      <c r="B2046" t="s">
        <v>30</v>
      </c>
      <c r="C2046" t="s">
        <v>6</v>
      </c>
      <c r="D2046">
        <v>702</v>
      </c>
      <c r="E2046">
        <v>31279</v>
      </c>
      <c r="F2046" s="29">
        <f t="shared" si="62"/>
        <v>1053000000</v>
      </c>
      <c r="G2046">
        <f>YEAR(electric_vehicle_sales_by_state[[#This Row],[date]])</f>
        <v>2023</v>
      </c>
      <c r="M2046" s="34">
        <f t="shared" si="63"/>
        <v>1500000</v>
      </c>
    </row>
    <row r="2047" spans="1:13" x14ac:dyDescent="0.3">
      <c r="A2047" s="1">
        <v>44958</v>
      </c>
      <c r="B2047" t="s">
        <v>28</v>
      </c>
      <c r="C2047" t="s">
        <v>6</v>
      </c>
      <c r="D2047">
        <v>65</v>
      </c>
      <c r="E2047">
        <v>4784</v>
      </c>
      <c r="F2047" s="29">
        <f t="shared" si="62"/>
        <v>97500000</v>
      </c>
      <c r="G2047">
        <f>YEAR(electric_vehicle_sales_by_state[[#This Row],[date]])</f>
        <v>2023</v>
      </c>
      <c r="M2047" s="34">
        <f t="shared" si="63"/>
        <v>1500000</v>
      </c>
    </row>
    <row r="2048" spans="1:13" x14ac:dyDescent="0.3">
      <c r="A2048" s="1">
        <v>44958</v>
      </c>
      <c r="B2048" t="s">
        <v>13</v>
      </c>
      <c r="C2048" t="s">
        <v>6</v>
      </c>
      <c r="D2048">
        <v>147</v>
      </c>
      <c r="E2048">
        <v>4868</v>
      </c>
      <c r="F2048" s="29">
        <f t="shared" si="62"/>
        <v>220500000</v>
      </c>
      <c r="G2048">
        <f>YEAR(electric_vehicle_sales_by_state[[#This Row],[date]])</f>
        <v>2023</v>
      </c>
      <c r="M2048" s="34">
        <f t="shared" si="63"/>
        <v>1500000</v>
      </c>
    </row>
    <row r="2049" spans="1:13" x14ac:dyDescent="0.3">
      <c r="A2049" s="1">
        <v>44958</v>
      </c>
      <c r="B2049" t="s">
        <v>31</v>
      </c>
      <c r="C2049" t="s">
        <v>6</v>
      </c>
      <c r="D2049">
        <v>652</v>
      </c>
      <c r="E2049">
        <v>31633</v>
      </c>
      <c r="F2049" s="29">
        <f t="shared" si="62"/>
        <v>978000000</v>
      </c>
      <c r="G2049">
        <f>YEAR(electric_vehicle_sales_by_state[[#This Row],[date]])</f>
        <v>2023</v>
      </c>
      <c r="M2049" s="34">
        <f t="shared" si="63"/>
        <v>1500000</v>
      </c>
    </row>
    <row r="2050" spans="1:13" x14ac:dyDescent="0.3">
      <c r="A2050" s="1">
        <v>44958</v>
      </c>
      <c r="B2050" t="s">
        <v>35</v>
      </c>
      <c r="C2050" t="s">
        <v>6</v>
      </c>
      <c r="D2050">
        <v>10266</v>
      </c>
      <c r="E2050">
        <v>88323</v>
      </c>
      <c r="F2050" s="29">
        <f t="shared" ref="F2050:F2113" si="64">D2050*M2050</f>
        <v>15399000000</v>
      </c>
      <c r="G2050">
        <f>YEAR(electric_vehicle_sales_by_state[[#This Row],[date]])</f>
        <v>2023</v>
      </c>
      <c r="M2050" s="34">
        <f t="shared" si="63"/>
        <v>1500000</v>
      </c>
    </row>
    <row r="2051" spans="1:13" x14ac:dyDescent="0.3">
      <c r="A2051" s="1">
        <v>44958</v>
      </c>
      <c r="B2051" t="s">
        <v>36</v>
      </c>
      <c r="C2051" t="s">
        <v>6</v>
      </c>
      <c r="D2051">
        <v>5558</v>
      </c>
      <c r="E2051">
        <v>39985</v>
      </c>
      <c r="F2051" s="29">
        <f t="shared" si="64"/>
        <v>8337000000</v>
      </c>
      <c r="G2051">
        <f>YEAR(electric_vehicle_sales_by_state[[#This Row],[date]])</f>
        <v>2023</v>
      </c>
      <c r="M2051" s="34">
        <f t="shared" ref="M2051:M2114" si="65">IF(C2051 = "4-Wheelers",85000,1500000)</f>
        <v>1500000</v>
      </c>
    </row>
    <row r="2052" spans="1:13" x14ac:dyDescent="0.3">
      <c r="A2052" s="1">
        <v>44958</v>
      </c>
      <c r="B2052" t="s">
        <v>24</v>
      </c>
      <c r="C2052" t="s">
        <v>6</v>
      </c>
      <c r="D2052">
        <v>2358</v>
      </c>
      <c r="E2052">
        <v>75150</v>
      </c>
      <c r="F2052" s="29">
        <f t="shared" si="64"/>
        <v>3537000000</v>
      </c>
      <c r="G2052">
        <f>YEAR(electric_vehicle_sales_by_state[[#This Row],[date]])</f>
        <v>2023</v>
      </c>
      <c r="M2052" s="34">
        <f t="shared" si="65"/>
        <v>1500000</v>
      </c>
    </row>
    <row r="2053" spans="1:13" x14ac:dyDescent="0.3">
      <c r="A2053" s="1">
        <v>44958</v>
      </c>
      <c r="B2053" t="s">
        <v>37</v>
      </c>
      <c r="C2053" t="s">
        <v>6</v>
      </c>
      <c r="D2053">
        <v>12070</v>
      </c>
      <c r="E2053">
        <v>129508</v>
      </c>
      <c r="F2053" s="29">
        <f t="shared" si="64"/>
        <v>18105000000</v>
      </c>
      <c r="G2053">
        <f>YEAR(electric_vehicle_sales_by_state[[#This Row],[date]])</f>
        <v>2023</v>
      </c>
      <c r="M2053" s="34">
        <f t="shared" si="65"/>
        <v>1500000</v>
      </c>
    </row>
    <row r="2054" spans="1:13" x14ac:dyDescent="0.3">
      <c r="A2054" s="1">
        <v>44958</v>
      </c>
      <c r="B2054" t="s">
        <v>15</v>
      </c>
      <c r="C2054" t="s">
        <v>6</v>
      </c>
      <c r="D2054">
        <v>14</v>
      </c>
      <c r="E2054">
        <v>2990</v>
      </c>
      <c r="F2054" s="29">
        <f t="shared" si="64"/>
        <v>21000000</v>
      </c>
      <c r="G2054">
        <f>YEAR(electric_vehicle_sales_by_state[[#This Row],[date]])</f>
        <v>2023</v>
      </c>
      <c r="M2054" s="34">
        <f t="shared" si="65"/>
        <v>1500000</v>
      </c>
    </row>
    <row r="2055" spans="1:13" x14ac:dyDescent="0.3">
      <c r="A2055" s="1">
        <v>44958</v>
      </c>
      <c r="B2055" t="s">
        <v>16</v>
      </c>
      <c r="C2055" t="s">
        <v>6</v>
      </c>
      <c r="D2055">
        <v>2</v>
      </c>
      <c r="E2055">
        <v>1192</v>
      </c>
      <c r="F2055" s="29">
        <f t="shared" si="64"/>
        <v>3000000</v>
      </c>
      <c r="G2055">
        <f>YEAR(electric_vehicle_sales_by_state[[#This Row],[date]])</f>
        <v>2023</v>
      </c>
      <c r="M2055" s="34">
        <f t="shared" si="65"/>
        <v>1500000</v>
      </c>
    </row>
    <row r="2056" spans="1:13" x14ac:dyDescent="0.3">
      <c r="A2056" s="1">
        <v>44958</v>
      </c>
      <c r="B2056" t="s">
        <v>17</v>
      </c>
      <c r="C2056" t="s">
        <v>6</v>
      </c>
      <c r="D2056">
        <v>9</v>
      </c>
      <c r="E2056">
        <v>1655</v>
      </c>
      <c r="F2056" s="29">
        <f t="shared" si="64"/>
        <v>13500000</v>
      </c>
      <c r="G2056">
        <f>YEAR(electric_vehicle_sales_by_state[[#This Row],[date]])</f>
        <v>2023</v>
      </c>
      <c r="M2056" s="34">
        <f t="shared" si="65"/>
        <v>1500000</v>
      </c>
    </row>
    <row r="2057" spans="1:13" x14ac:dyDescent="0.3">
      <c r="A2057" s="1">
        <v>44958</v>
      </c>
      <c r="B2057" t="s">
        <v>25</v>
      </c>
      <c r="C2057" t="s">
        <v>6</v>
      </c>
      <c r="D2057">
        <v>2552</v>
      </c>
      <c r="E2057">
        <v>49375</v>
      </c>
      <c r="F2057" s="29">
        <f t="shared" si="64"/>
        <v>3828000000</v>
      </c>
      <c r="G2057">
        <f>YEAR(electric_vehicle_sales_by_state[[#This Row],[date]])</f>
        <v>2023</v>
      </c>
      <c r="M2057" s="34">
        <f t="shared" si="65"/>
        <v>1500000</v>
      </c>
    </row>
    <row r="2058" spans="1:13" x14ac:dyDescent="0.3">
      <c r="A2058" s="1">
        <v>44958</v>
      </c>
      <c r="B2058" t="s">
        <v>19</v>
      </c>
      <c r="C2058" t="s">
        <v>6</v>
      </c>
      <c r="D2058">
        <v>177</v>
      </c>
      <c r="E2058">
        <v>3354</v>
      </c>
      <c r="F2058" s="29">
        <f t="shared" si="64"/>
        <v>265500000</v>
      </c>
      <c r="G2058">
        <f>YEAR(electric_vehicle_sales_by_state[[#This Row],[date]])</f>
        <v>2023</v>
      </c>
      <c r="M2058" s="34">
        <f t="shared" si="65"/>
        <v>1500000</v>
      </c>
    </row>
    <row r="2059" spans="1:13" x14ac:dyDescent="0.3">
      <c r="A2059" s="1">
        <v>44958</v>
      </c>
      <c r="B2059" t="s">
        <v>26</v>
      </c>
      <c r="C2059" t="s">
        <v>6</v>
      </c>
      <c r="D2059">
        <v>609</v>
      </c>
      <c r="E2059">
        <v>34555</v>
      </c>
      <c r="F2059" s="29">
        <f t="shared" si="64"/>
        <v>913500000</v>
      </c>
      <c r="G2059">
        <f>YEAR(electric_vehicle_sales_by_state[[#This Row],[date]])</f>
        <v>2023</v>
      </c>
      <c r="M2059" s="34">
        <f t="shared" si="65"/>
        <v>1500000</v>
      </c>
    </row>
    <row r="2060" spans="1:13" x14ac:dyDescent="0.3">
      <c r="A2060" s="1">
        <v>44958</v>
      </c>
      <c r="B2060" t="s">
        <v>38</v>
      </c>
      <c r="C2060" t="s">
        <v>6</v>
      </c>
      <c r="D2060">
        <v>4662</v>
      </c>
      <c r="E2060">
        <v>62207</v>
      </c>
      <c r="F2060" s="29">
        <f t="shared" si="64"/>
        <v>6993000000</v>
      </c>
      <c r="G2060">
        <f>YEAR(electric_vehicle_sales_by_state[[#This Row],[date]])</f>
        <v>2023</v>
      </c>
      <c r="M2060" s="34">
        <f t="shared" si="65"/>
        <v>1500000</v>
      </c>
    </row>
    <row r="2061" spans="1:13" x14ac:dyDescent="0.3">
      <c r="A2061" s="1">
        <v>44958</v>
      </c>
      <c r="B2061" t="s">
        <v>39</v>
      </c>
      <c r="C2061" t="s">
        <v>6</v>
      </c>
      <c r="D2061">
        <v>6701</v>
      </c>
      <c r="E2061">
        <v>118355</v>
      </c>
      <c r="F2061" s="29">
        <f t="shared" si="64"/>
        <v>10051500000</v>
      </c>
      <c r="G2061">
        <f>YEAR(electric_vehicle_sales_by_state[[#This Row],[date]])</f>
        <v>2023</v>
      </c>
      <c r="M2061" s="34">
        <f t="shared" si="65"/>
        <v>1500000</v>
      </c>
    </row>
    <row r="2062" spans="1:13" x14ac:dyDescent="0.3">
      <c r="A2062" s="1">
        <v>44958</v>
      </c>
      <c r="B2062" t="s">
        <v>20</v>
      </c>
      <c r="C2062" t="s">
        <v>6</v>
      </c>
      <c r="D2062">
        <v>20</v>
      </c>
      <c r="E2062">
        <v>2860</v>
      </c>
      <c r="F2062" s="29">
        <f t="shared" si="64"/>
        <v>30000000</v>
      </c>
      <c r="G2062">
        <f>YEAR(electric_vehicle_sales_by_state[[#This Row],[date]])</f>
        <v>2023</v>
      </c>
      <c r="M2062" s="34">
        <f t="shared" si="65"/>
        <v>1500000</v>
      </c>
    </row>
    <row r="2063" spans="1:13" x14ac:dyDescent="0.3">
      <c r="A2063" s="1">
        <v>44958</v>
      </c>
      <c r="B2063" t="s">
        <v>40</v>
      </c>
      <c r="C2063" t="s">
        <v>6</v>
      </c>
      <c r="D2063">
        <v>1968</v>
      </c>
      <c r="E2063">
        <v>190812</v>
      </c>
      <c r="F2063" s="29">
        <f t="shared" si="64"/>
        <v>2952000000</v>
      </c>
      <c r="G2063">
        <f>YEAR(electric_vehicle_sales_by_state[[#This Row],[date]])</f>
        <v>2023</v>
      </c>
      <c r="M2063" s="34">
        <f t="shared" si="65"/>
        <v>1500000</v>
      </c>
    </row>
    <row r="2064" spans="1:13" x14ac:dyDescent="0.3">
      <c r="A2064" s="1">
        <v>44958</v>
      </c>
      <c r="B2064" t="s">
        <v>27</v>
      </c>
      <c r="C2064" t="s">
        <v>6</v>
      </c>
      <c r="D2064">
        <v>426</v>
      </c>
      <c r="E2064">
        <v>11079</v>
      </c>
      <c r="F2064" s="29">
        <f t="shared" si="64"/>
        <v>639000000</v>
      </c>
      <c r="G2064">
        <f>YEAR(electric_vehicle_sales_by_state[[#This Row],[date]])</f>
        <v>2023</v>
      </c>
      <c r="M2064" s="34">
        <f t="shared" si="65"/>
        <v>1500000</v>
      </c>
    </row>
    <row r="2065" spans="1:13" x14ac:dyDescent="0.3">
      <c r="A2065" s="1">
        <v>44958</v>
      </c>
      <c r="B2065" t="s">
        <v>41</v>
      </c>
      <c r="C2065" t="s">
        <v>6</v>
      </c>
      <c r="D2065">
        <v>814</v>
      </c>
      <c r="E2065">
        <v>67188</v>
      </c>
      <c r="F2065" s="29">
        <f t="shared" si="64"/>
        <v>1221000000</v>
      </c>
      <c r="G2065">
        <f>YEAR(electric_vehicle_sales_by_state[[#This Row],[date]])</f>
        <v>2023</v>
      </c>
      <c r="M2065" s="34">
        <f t="shared" si="65"/>
        <v>1500000</v>
      </c>
    </row>
    <row r="2066" spans="1:13" x14ac:dyDescent="0.3">
      <c r="A2066" s="1">
        <v>44986</v>
      </c>
      <c r="B2066" t="s">
        <v>32</v>
      </c>
      <c r="C2066" t="s">
        <v>6</v>
      </c>
      <c r="D2066">
        <v>3515</v>
      </c>
      <c r="E2066">
        <v>54298</v>
      </c>
      <c r="F2066" s="29">
        <f t="shared" si="64"/>
        <v>5272500000</v>
      </c>
      <c r="G2066">
        <f>YEAR(electric_vehicle_sales_by_state[[#This Row],[date]])</f>
        <v>2023</v>
      </c>
      <c r="M2066" s="34">
        <f t="shared" si="65"/>
        <v>1500000</v>
      </c>
    </row>
    <row r="2067" spans="1:13" x14ac:dyDescent="0.3">
      <c r="A2067" s="1">
        <v>44986</v>
      </c>
      <c r="B2067" t="s">
        <v>10</v>
      </c>
      <c r="C2067" t="s">
        <v>6</v>
      </c>
      <c r="D2067">
        <v>221</v>
      </c>
      <c r="E2067">
        <v>41575</v>
      </c>
      <c r="F2067" s="29">
        <f t="shared" si="64"/>
        <v>331500000</v>
      </c>
      <c r="G2067">
        <f>YEAR(electric_vehicle_sales_by_state[[#This Row],[date]])</f>
        <v>2023</v>
      </c>
      <c r="M2067" s="34">
        <f t="shared" si="65"/>
        <v>1500000</v>
      </c>
    </row>
    <row r="2068" spans="1:13" x14ac:dyDescent="0.3">
      <c r="A2068" s="1">
        <v>44986</v>
      </c>
      <c r="B2068" t="s">
        <v>21</v>
      </c>
      <c r="C2068" t="s">
        <v>6</v>
      </c>
      <c r="D2068">
        <v>1302</v>
      </c>
      <c r="E2068">
        <v>92334</v>
      </c>
      <c r="F2068" s="29">
        <f t="shared" si="64"/>
        <v>1953000000</v>
      </c>
      <c r="G2068">
        <f>YEAR(electric_vehicle_sales_by_state[[#This Row],[date]])</f>
        <v>2023</v>
      </c>
      <c r="M2068" s="34">
        <f t="shared" si="65"/>
        <v>1500000</v>
      </c>
    </row>
    <row r="2069" spans="1:13" x14ac:dyDescent="0.3">
      <c r="A2069" s="1">
        <v>44986</v>
      </c>
      <c r="B2069" t="s">
        <v>22</v>
      </c>
      <c r="C2069" t="s">
        <v>6</v>
      </c>
      <c r="D2069">
        <v>362</v>
      </c>
      <c r="E2069">
        <v>663</v>
      </c>
      <c r="F2069" s="29">
        <f t="shared" si="64"/>
        <v>543000000</v>
      </c>
      <c r="G2069">
        <f>YEAR(electric_vehicle_sales_by_state[[#This Row],[date]])</f>
        <v>2023</v>
      </c>
      <c r="M2069" s="34">
        <f t="shared" si="65"/>
        <v>1500000</v>
      </c>
    </row>
    <row r="2070" spans="1:13" x14ac:dyDescent="0.3">
      <c r="A2070" s="1">
        <v>44986</v>
      </c>
      <c r="B2070" t="s">
        <v>11</v>
      </c>
      <c r="C2070" t="s">
        <v>6</v>
      </c>
      <c r="D2070">
        <v>2188</v>
      </c>
      <c r="E2070">
        <v>33362</v>
      </c>
      <c r="F2070" s="29">
        <f t="shared" si="64"/>
        <v>3282000000</v>
      </c>
      <c r="G2070">
        <f>YEAR(electric_vehicle_sales_by_state[[#This Row],[date]])</f>
        <v>2023</v>
      </c>
      <c r="M2070" s="34">
        <f t="shared" si="65"/>
        <v>1500000</v>
      </c>
    </row>
    <row r="2071" spans="1:13" x14ac:dyDescent="0.3">
      <c r="A2071" s="1">
        <v>44986</v>
      </c>
      <c r="B2071" t="s">
        <v>12</v>
      </c>
      <c r="C2071" t="s">
        <v>6</v>
      </c>
      <c r="D2071">
        <v>5</v>
      </c>
      <c r="E2071">
        <v>902</v>
      </c>
      <c r="F2071" s="29">
        <f t="shared" si="64"/>
        <v>7500000</v>
      </c>
      <c r="G2071">
        <f>YEAR(electric_vehicle_sales_by_state[[#This Row],[date]])</f>
        <v>2023</v>
      </c>
      <c r="M2071" s="34">
        <f t="shared" si="65"/>
        <v>1500000</v>
      </c>
    </row>
    <row r="2072" spans="1:13" x14ac:dyDescent="0.3">
      <c r="A2072" s="1">
        <v>44986</v>
      </c>
      <c r="B2072" t="s">
        <v>23</v>
      </c>
      <c r="C2072" t="s">
        <v>6</v>
      </c>
      <c r="D2072">
        <v>3782</v>
      </c>
      <c r="E2072">
        <v>30396</v>
      </c>
      <c r="F2072" s="29">
        <f t="shared" si="64"/>
        <v>5673000000</v>
      </c>
      <c r="G2072">
        <f>YEAR(electric_vehicle_sales_by_state[[#This Row],[date]])</f>
        <v>2023</v>
      </c>
      <c r="M2072" s="34">
        <f t="shared" si="65"/>
        <v>1500000</v>
      </c>
    </row>
    <row r="2073" spans="1:13" x14ac:dyDescent="0.3">
      <c r="A2073" s="1">
        <v>44986</v>
      </c>
      <c r="B2073" t="s">
        <v>33</v>
      </c>
      <c r="C2073" t="s">
        <v>6</v>
      </c>
      <c r="D2073">
        <v>837</v>
      </c>
      <c r="E2073">
        <v>5064</v>
      </c>
      <c r="F2073" s="29">
        <f t="shared" si="64"/>
        <v>1255500000</v>
      </c>
      <c r="G2073">
        <f>YEAR(electric_vehicle_sales_by_state[[#This Row],[date]])</f>
        <v>2023</v>
      </c>
      <c r="M2073" s="34">
        <f t="shared" si="65"/>
        <v>1500000</v>
      </c>
    </row>
    <row r="2074" spans="1:13" x14ac:dyDescent="0.3">
      <c r="A2074" s="1">
        <v>44986</v>
      </c>
      <c r="B2074" t="s">
        <v>34</v>
      </c>
      <c r="C2074" t="s">
        <v>6</v>
      </c>
      <c r="D2074">
        <v>7790</v>
      </c>
      <c r="E2074">
        <v>92417</v>
      </c>
      <c r="F2074" s="29">
        <f t="shared" si="64"/>
        <v>11685000000</v>
      </c>
      <c r="G2074">
        <f>YEAR(electric_vehicle_sales_by_state[[#This Row],[date]])</f>
        <v>2023</v>
      </c>
      <c r="M2074" s="34">
        <f t="shared" si="65"/>
        <v>1500000</v>
      </c>
    </row>
    <row r="2075" spans="1:13" x14ac:dyDescent="0.3">
      <c r="A2075" s="1">
        <v>44986</v>
      </c>
      <c r="B2075" t="s">
        <v>30</v>
      </c>
      <c r="C2075" t="s">
        <v>6</v>
      </c>
      <c r="D2075">
        <v>714</v>
      </c>
      <c r="E2075">
        <v>33171</v>
      </c>
      <c r="F2075" s="29">
        <f t="shared" si="64"/>
        <v>1071000000</v>
      </c>
      <c r="G2075">
        <f>YEAR(electric_vehicle_sales_by_state[[#This Row],[date]])</f>
        <v>2023</v>
      </c>
      <c r="M2075" s="34">
        <f t="shared" si="65"/>
        <v>1500000</v>
      </c>
    </row>
    <row r="2076" spans="1:13" x14ac:dyDescent="0.3">
      <c r="A2076" s="1">
        <v>44986</v>
      </c>
      <c r="B2076" t="s">
        <v>28</v>
      </c>
      <c r="C2076" t="s">
        <v>6</v>
      </c>
      <c r="D2076">
        <v>91</v>
      </c>
      <c r="E2076">
        <v>4543</v>
      </c>
      <c r="F2076" s="29">
        <f t="shared" si="64"/>
        <v>136500000</v>
      </c>
      <c r="G2076">
        <f>YEAR(electric_vehicle_sales_by_state[[#This Row],[date]])</f>
        <v>2023</v>
      </c>
      <c r="M2076" s="34">
        <f t="shared" si="65"/>
        <v>1500000</v>
      </c>
    </row>
    <row r="2077" spans="1:13" x14ac:dyDescent="0.3">
      <c r="A2077" s="1">
        <v>44986</v>
      </c>
      <c r="B2077" t="s">
        <v>13</v>
      </c>
      <c r="C2077" t="s">
        <v>6</v>
      </c>
      <c r="D2077">
        <v>198</v>
      </c>
      <c r="E2077">
        <v>7789</v>
      </c>
      <c r="F2077" s="29">
        <f t="shared" si="64"/>
        <v>297000000</v>
      </c>
      <c r="G2077">
        <f>YEAR(electric_vehicle_sales_by_state[[#This Row],[date]])</f>
        <v>2023</v>
      </c>
      <c r="M2077" s="34">
        <f t="shared" si="65"/>
        <v>1500000</v>
      </c>
    </row>
    <row r="2078" spans="1:13" x14ac:dyDescent="0.3">
      <c r="A2078" s="1">
        <v>44986</v>
      </c>
      <c r="B2078" t="s">
        <v>31</v>
      </c>
      <c r="C2078" t="s">
        <v>6</v>
      </c>
      <c r="D2078">
        <v>797</v>
      </c>
      <c r="E2078">
        <v>39001</v>
      </c>
      <c r="F2078" s="29">
        <f t="shared" si="64"/>
        <v>1195500000</v>
      </c>
      <c r="G2078">
        <f>YEAR(electric_vehicle_sales_by_state[[#This Row],[date]])</f>
        <v>2023</v>
      </c>
      <c r="M2078" s="34">
        <f t="shared" si="65"/>
        <v>1500000</v>
      </c>
    </row>
    <row r="2079" spans="1:13" x14ac:dyDescent="0.3">
      <c r="A2079" s="1">
        <v>44986</v>
      </c>
      <c r="B2079" t="s">
        <v>35</v>
      </c>
      <c r="C2079" t="s">
        <v>6</v>
      </c>
      <c r="D2079">
        <v>13056</v>
      </c>
      <c r="E2079">
        <v>104953</v>
      </c>
      <c r="F2079" s="29">
        <f t="shared" si="64"/>
        <v>19584000000</v>
      </c>
      <c r="G2079">
        <f>YEAR(electric_vehicle_sales_by_state[[#This Row],[date]])</f>
        <v>2023</v>
      </c>
      <c r="M2079" s="34">
        <f t="shared" si="65"/>
        <v>1500000</v>
      </c>
    </row>
    <row r="2080" spans="1:13" x14ac:dyDescent="0.3">
      <c r="A2080" s="1">
        <v>44986</v>
      </c>
      <c r="B2080" t="s">
        <v>36</v>
      </c>
      <c r="C2080" t="s">
        <v>6</v>
      </c>
      <c r="D2080">
        <v>6773</v>
      </c>
      <c r="E2080">
        <v>50705</v>
      </c>
      <c r="F2080" s="29">
        <f t="shared" si="64"/>
        <v>10159500000</v>
      </c>
      <c r="G2080">
        <f>YEAR(electric_vehicle_sales_by_state[[#This Row],[date]])</f>
        <v>2023</v>
      </c>
      <c r="M2080" s="34">
        <f t="shared" si="65"/>
        <v>1500000</v>
      </c>
    </row>
    <row r="2081" spans="1:13" x14ac:dyDescent="0.3">
      <c r="A2081" s="1">
        <v>44986</v>
      </c>
      <c r="B2081" t="s">
        <v>24</v>
      </c>
      <c r="C2081" t="s">
        <v>6</v>
      </c>
      <c r="D2081">
        <v>3213</v>
      </c>
      <c r="E2081">
        <v>100653</v>
      </c>
      <c r="F2081" s="29">
        <f t="shared" si="64"/>
        <v>4819500000</v>
      </c>
      <c r="G2081">
        <f>YEAR(electric_vehicle_sales_by_state[[#This Row],[date]])</f>
        <v>2023</v>
      </c>
      <c r="M2081" s="34">
        <f t="shared" si="65"/>
        <v>1500000</v>
      </c>
    </row>
    <row r="2082" spans="1:13" x14ac:dyDescent="0.3">
      <c r="A2082" s="1">
        <v>44986</v>
      </c>
      <c r="B2082" t="s">
        <v>37</v>
      </c>
      <c r="C2082" t="s">
        <v>6</v>
      </c>
      <c r="D2082">
        <v>17077</v>
      </c>
      <c r="E2082">
        <v>154632</v>
      </c>
      <c r="F2082" s="29">
        <f t="shared" si="64"/>
        <v>25615500000</v>
      </c>
      <c r="G2082">
        <f>YEAR(electric_vehicle_sales_by_state[[#This Row],[date]])</f>
        <v>2023</v>
      </c>
      <c r="M2082" s="34">
        <f t="shared" si="65"/>
        <v>1500000</v>
      </c>
    </row>
    <row r="2083" spans="1:13" x14ac:dyDescent="0.3">
      <c r="A2083" s="1">
        <v>44986</v>
      </c>
      <c r="B2083" t="s">
        <v>15</v>
      </c>
      <c r="C2083" t="s">
        <v>6</v>
      </c>
      <c r="D2083">
        <v>3</v>
      </c>
      <c r="E2083">
        <v>3985</v>
      </c>
      <c r="F2083" s="29">
        <f t="shared" si="64"/>
        <v>4500000</v>
      </c>
      <c r="G2083">
        <f>YEAR(electric_vehicle_sales_by_state[[#This Row],[date]])</f>
        <v>2023</v>
      </c>
      <c r="M2083" s="34">
        <f t="shared" si="65"/>
        <v>1500000</v>
      </c>
    </row>
    <row r="2084" spans="1:13" x14ac:dyDescent="0.3">
      <c r="A2084" s="1">
        <v>44986</v>
      </c>
      <c r="B2084" t="s">
        <v>17</v>
      </c>
      <c r="C2084" t="s">
        <v>6</v>
      </c>
      <c r="D2084">
        <v>10</v>
      </c>
      <c r="E2084">
        <v>1615</v>
      </c>
      <c r="F2084" s="29">
        <f t="shared" si="64"/>
        <v>15000000</v>
      </c>
      <c r="G2084">
        <f>YEAR(electric_vehicle_sales_by_state[[#This Row],[date]])</f>
        <v>2023</v>
      </c>
      <c r="M2084" s="34">
        <f t="shared" si="65"/>
        <v>1500000</v>
      </c>
    </row>
    <row r="2085" spans="1:13" x14ac:dyDescent="0.3">
      <c r="A2085" s="1">
        <v>44986</v>
      </c>
      <c r="B2085" t="s">
        <v>25</v>
      </c>
      <c r="C2085" t="s">
        <v>6</v>
      </c>
      <c r="D2085">
        <v>3269</v>
      </c>
      <c r="E2085">
        <v>52642</v>
      </c>
      <c r="F2085" s="29">
        <f t="shared" si="64"/>
        <v>4903500000</v>
      </c>
      <c r="G2085">
        <f>YEAR(electric_vehicle_sales_by_state[[#This Row],[date]])</f>
        <v>2023</v>
      </c>
      <c r="M2085" s="34">
        <f t="shared" si="65"/>
        <v>1500000</v>
      </c>
    </row>
    <row r="2086" spans="1:13" x14ac:dyDescent="0.3">
      <c r="A2086" s="1">
        <v>44986</v>
      </c>
      <c r="B2086" t="s">
        <v>19</v>
      </c>
      <c r="C2086" t="s">
        <v>6</v>
      </c>
      <c r="D2086">
        <v>261</v>
      </c>
      <c r="E2086">
        <v>3608</v>
      </c>
      <c r="F2086" s="29">
        <f t="shared" si="64"/>
        <v>391500000</v>
      </c>
      <c r="G2086">
        <f>YEAR(electric_vehicle_sales_by_state[[#This Row],[date]])</f>
        <v>2023</v>
      </c>
      <c r="M2086" s="34">
        <f t="shared" si="65"/>
        <v>1500000</v>
      </c>
    </row>
    <row r="2087" spans="1:13" x14ac:dyDescent="0.3">
      <c r="A2087" s="1">
        <v>44986</v>
      </c>
      <c r="B2087" t="s">
        <v>26</v>
      </c>
      <c r="C2087" t="s">
        <v>6</v>
      </c>
      <c r="D2087">
        <v>805</v>
      </c>
      <c r="E2087">
        <v>36806</v>
      </c>
      <c r="F2087" s="29">
        <f t="shared" si="64"/>
        <v>1207500000</v>
      </c>
      <c r="G2087">
        <f>YEAR(electric_vehicle_sales_by_state[[#This Row],[date]])</f>
        <v>2023</v>
      </c>
      <c r="M2087" s="34">
        <f t="shared" si="65"/>
        <v>1500000</v>
      </c>
    </row>
    <row r="2088" spans="1:13" x14ac:dyDescent="0.3">
      <c r="A2088" s="1">
        <v>44986</v>
      </c>
      <c r="B2088" t="s">
        <v>38</v>
      </c>
      <c r="C2088" t="s">
        <v>6</v>
      </c>
      <c r="D2088">
        <v>6375</v>
      </c>
      <c r="E2088">
        <v>85324</v>
      </c>
      <c r="F2088" s="29">
        <f t="shared" si="64"/>
        <v>9562500000</v>
      </c>
      <c r="G2088">
        <f>YEAR(electric_vehicle_sales_by_state[[#This Row],[date]])</f>
        <v>2023</v>
      </c>
      <c r="M2088" s="34">
        <f t="shared" si="65"/>
        <v>1500000</v>
      </c>
    </row>
    <row r="2089" spans="1:13" x14ac:dyDescent="0.3">
      <c r="A2089" s="1">
        <v>44986</v>
      </c>
      <c r="B2089" t="s">
        <v>39</v>
      </c>
      <c r="C2089" t="s">
        <v>6</v>
      </c>
      <c r="D2089">
        <v>8388</v>
      </c>
      <c r="E2089">
        <v>119376</v>
      </c>
      <c r="F2089" s="29">
        <f t="shared" si="64"/>
        <v>12582000000</v>
      </c>
      <c r="G2089">
        <f>YEAR(electric_vehicle_sales_by_state[[#This Row],[date]])</f>
        <v>2023</v>
      </c>
      <c r="M2089" s="34">
        <f t="shared" si="65"/>
        <v>1500000</v>
      </c>
    </row>
    <row r="2090" spans="1:13" x14ac:dyDescent="0.3">
      <c r="A2090" s="1">
        <v>44986</v>
      </c>
      <c r="B2090" t="s">
        <v>20</v>
      </c>
      <c r="C2090" t="s">
        <v>6</v>
      </c>
      <c r="D2090">
        <v>23</v>
      </c>
      <c r="E2090">
        <v>3016</v>
      </c>
      <c r="F2090" s="29">
        <f t="shared" si="64"/>
        <v>34500000</v>
      </c>
      <c r="G2090">
        <f>YEAR(electric_vehicle_sales_by_state[[#This Row],[date]])</f>
        <v>2023</v>
      </c>
      <c r="M2090" s="34">
        <f t="shared" si="65"/>
        <v>1500000</v>
      </c>
    </row>
    <row r="2091" spans="1:13" x14ac:dyDescent="0.3">
      <c r="A2091" s="1">
        <v>44986</v>
      </c>
      <c r="B2091" t="s">
        <v>40</v>
      </c>
      <c r="C2091" t="s">
        <v>6</v>
      </c>
      <c r="D2091">
        <v>3559</v>
      </c>
      <c r="E2091">
        <v>206315</v>
      </c>
      <c r="F2091" s="29">
        <f t="shared" si="64"/>
        <v>5338500000</v>
      </c>
      <c r="G2091">
        <f>YEAR(electric_vehicle_sales_by_state[[#This Row],[date]])</f>
        <v>2023</v>
      </c>
      <c r="M2091" s="34">
        <f t="shared" si="65"/>
        <v>1500000</v>
      </c>
    </row>
    <row r="2092" spans="1:13" x14ac:dyDescent="0.3">
      <c r="A2092" s="1">
        <v>44986</v>
      </c>
      <c r="B2092" t="s">
        <v>27</v>
      </c>
      <c r="C2092" t="s">
        <v>6</v>
      </c>
      <c r="D2092">
        <v>587</v>
      </c>
      <c r="E2092">
        <v>13077</v>
      </c>
      <c r="F2092" s="29">
        <f t="shared" si="64"/>
        <v>880500000</v>
      </c>
      <c r="G2092">
        <f>YEAR(electric_vehicle_sales_by_state[[#This Row],[date]])</f>
        <v>2023</v>
      </c>
      <c r="M2092" s="34">
        <f t="shared" si="65"/>
        <v>1500000</v>
      </c>
    </row>
    <row r="2093" spans="1:13" x14ac:dyDescent="0.3">
      <c r="A2093" s="1">
        <v>44986</v>
      </c>
      <c r="B2093" t="s">
        <v>41</v>
      </c>
      <c r="C2093" t="s">
        <v>6</v>
      </c>
      <c r="D2093">
        <v>1103</v>
      </c>
      <c r="E2093">
        <v>73690</v>
      </c>
      <c r="F2093" s="29">
        <f t="shared" si="64"/>
        <v>1654500000</v>
      </c>
      <c r="G2093">
        <f>YEAR(electric_vehicle_sales_by_state[[#This Row],[date]])</f>
        <v>2023</v>
      </c>
      <c r="M2093" s="34">
        <f t="shared" si="65"/>
        <v>1500000</v>
      </c>
    </row>
    <row r="2094" spans="1:13" x14ac:dyDescent="0.3">
      <c r="A2094" s="1">
        <v>45017</v>
      </c>
      <c r="B2094" t="s">
        <v>32</v>
      </c>
      <c r="C2094" t="s">
        <v>6</v>
      </c>
      <c r="D2094">
        <v>3515</v>
      </c>
      <c r="E2094">
        <v>48046</v>
      </c>
      <c r="F2094" s="29">
        <f t="shared" si="64"/>
        <v>5272500000</v>
      </c>
      <c r="G2094">
        <f>YEAR(electric_vehicle_sales_by_state[[#This Row],[date]])</f>
        <v>2023</v>
      </c>
      <c r="M2094" s="34">
        <f t="shared" si="65"/>
        <v>1500000</v>
      </c>
    </row>
    <row r="2095" spans="1:13" x14ac:dyDescent="0.3">
      <c r="A2095" s="1">
        <v>45017</v>
      </c>
      <c r="B2095" t="s">
        <v>10</v>
      </c>
      <c r="C2095" t="s">
        <v>6</v>
      </c>
      <c r="D2095">
        <v>178</v>
      </c>
      <c r="E2095">
        <v>35047</v>
      </c>
      <c r="F2095" s="29">
        <f t="shared" si="64"/>
        <v>267000000</v>
      </c>
      <c r="G2095">
        <f>YEAR(electric_vehicle_sales_by_state[[#This Row],[date]])</f>
        <v>2023</v>
      </c>
      <c r="M2095" s="34">
        <f t="shared" si="65"/>
        <v>1500000</v>
      </c>
    </row>
    <row r="2096" spans="1:13" x14ac:dyDescent="0.3">
      <c r="A2096" s="1">
        <v>45017</v>
      </c>
      <c r="B2096" t="s">
        <v>21</v>
      </c>
      <c r="C2096" t="s">
        <v>6</v>
      </c>
      <c r="D2096">
        <v>971</v>
      </c>
      <c r="E2096">
        <v>84319</v>
      </c>
      <c r="F2096" s="29">
        <f t="shared" si="64"/>
        <v>1456500000</v>
      </c>
      <c r="G2096">
        <f>YEAR(electric_vehicle_sales_by_state[[#This Row],[date]])</f>
        <v>2023</v>
      </c>
      <c r="M2096" s="34">
        <f t="shared" si="65"/>
        <v>1500000</v>
      </c>
    </row>
    <row r="2097" spans="1:13" x14ac:dyDescent="0.3">
      <c r="A2097" s="1">
        <v>45017</v>
      </c>
      <c r="B2097" t="s">
        <v>22</v>
      </c>
      <c r="C2097" t="s">
        <v>6</v>
      </c>
      <c r="D2097">
        <v>126</v>
      </c>
      <c r="E2097">
        <v>2085</v>
      </c>
      <c r="F2097" s="29">
        <f t="shared" si="64"/>
        <v>189000000</v>
      </c>
      <c r="G2097">
        <f>YEAR(electric_vehicle_sales_by_state[[#This Row],[date]])</f>
        <v>2023</v>
      </c>
      <c r="M2097" s="34">
        <f t="shared" si="65"/>
        <v>1500000</v>
      </c>
    </row>
    <row r="2098" spans="1:13" x14ac:dyDescent="0.3">
      <c r="A2098" s="1">
        <v>45017</v>
      </c>
      <c r="B2098" t="s">
        <v>11</v>
      </c>
      <c r="C2098" t="s">
        <v>6</v>
      </c>
      <c r="D2098">
        <v>1559</v>
      </c>
      <c r="E2098">
        <v>27613</v>
      </c>
      <c r="F2098" s="29">
        <f t="shared" si="64"/>
        <v>2338500000</v>
      </c>
      <c r="G2098">
        <f>YEAR(electric_vehicle_sales_by_state[[#This Row],[date]])</f>
        <v>2023</v>
      </c>
      <c r="M2098" s="34">
        <f t="shared" si="65"/>
        <v>1500000</v>
      </c>
    </row>
    <row r="2099" spans="1:13" x14ac:dyDescent="0.3">
      <c r="A2099" s="1">
        <v>45017</v>
      </c>
      <c r="B2099" t="s">
        <v>12</v>
      </c>
      <c r="C2099" t="s">
        <v>6</v>
      </c>
      <c r="D2099">
        <v>5</v>
      </c>
      <c r="E2099">
        <v>666</v>
      </c>
      <c r="F2099" s="29">
        <f t="shared" si="64"/>
        <v>7500000</v>
      </c>
      <c r="G2099">
        <f>YEAR(electric_vehicle_sales_by_state[[#This Row],[date]])</f>
        <v>2023</v>
      </c>
      <c r="M2099" s="34">
        <f t="shared" si="65"/>
        <v>1500000</v>
      </c>
    </row>
    <row r="2100" spans="1:13" x14ac:dyDescent="0.3">
      <c r="A2100" s="1">
        <v>45017</v>
      </c>
      <c r="B2100" t="s">
        <v>23</v>
      </c>
      <c r="C2100" t="s">
        <v>6</v>
      </c>
      <c r="D2100">
        <v>2738</v>
      </c>
      <c r="E2100">
        <v>28590</v>
      </c>
      <c r="F2100" s="29">
        <f t="shared" si="64"/>
        <v>4107000000</v>
      </c>
      <c r="G2100">
        <f>YEAR(electric_vehicle_sales_by_state[[#This Row],[date]])</f>
        <v>2023</v>
      </c>
      <c r="M2100" s="34">
        <f t="shared" si="65"/>
        <v>1500000</v>
      </c>
    </row>
    <row r="2101" spans="1:13" x14ac:dyDescent="0.3">
      <c r="A2101" s="1">
        <v>45017</v>
      </c>
      <c r="B2101" t="s">
        <v>33</v>
      </c>
      <c r="C2101" t="s">
        <v>6</v>
      </c>
      <c r="D2101">
        <v>698</v>
      </c>
      <c r="E2101">
        <v>3609</v>
      </c>
      <c r="F2101" s="29">
        <f t="shared" si="64"/>
        <v>1047000000</v>
      </c>
      <c r="G2101">
        <f>YEAR(electric_vehicle_sales_by_state[[#This Row],[date]])</f>
        <v>2023</v>
      </c>
      <c r="M2101" s="34">
        <f t="shared" si="65"/>
        <v>1500000</v>
      </c>
    </row>
    <row r="2102" spans="1:13" x14ac:dyDescent="0.3">
      <c r="A2102" s="1">
        <v>45017</v>
      </c>
      <c r="B2102" t="s">
        <v>34</v>
      </c>
      <c r="C2102" t="s">
        <v>6</v>
      </c>
      <c r="D2102">
        <v>8266</v>
      </c>
      <c r="E2102">
        <v>89782</v>
      </c>
      <c r="F2102" s="29">
        <f t="shared" si="64"/>
        <v>12399000000</v>
      </c>
      <c r="G2102">
        <f>YEAR(electric_vehicle_sales_by_state[[#This Row],[date]])</f>
        <v>2023</v>
      </c>
      <c r="M2102" s="34">
        <f t="shared" si="65"/>
        <v>1500000</v>
      </c>
    </row>
    <row r="2103" spans="1:13" x14ac:dyDescent="0.3">
      <c r="A2103" s="1">
        <v>45017</v>
      </c>
      <c r="B2103" t="s">
        <v>30</v>
      </c>
      <c r="C2103" t="s">
        <v>6</v>
      </c>
      <c r="D2103">
        <v>802</v>
      </c>
      <c r="E2103">
        <v>34168</v>
      </c>
      <c r="F2103" s="29">
        <f t="shared" si="64"/>
        <v>1203000000</v>
      </c>
      <c r="G2103">
        <f>YEAR(electric_vehicle_sales_by_state[[#This Row],[date]])</f>
        <v>2023</v>
      </c>
      <c r="M2103" s="34">
        <f t="shared" si="65"/>
        <v>1500000</v>
      </c>
    </row>
    <row r="2104" spans="1:13" x14ac:dyDescent="0.3">
      <c r="A2104" s="1">
        <v>45017</v>
      </c>
      <c r="B2104" t="s">
        <v>28</v>
      </c>
      <c r="C2104" t="s">
        <v>6</v>
      </c>
      <c r="D2104">
        <v>96</v>
      </c>
      <c r="E2104">
        <v>4847</v>
      </c>
      <c r="F2104" s="29">
        <f t="shared" si="64"/>
        <v>144000000</v>
      </c>
      <c r="G2104">
        <f>YEAR(electric_vehicle_sales_by_state[[#This Row],[date]])</f>
        <v>2023</v>
      </c>
      <c r="M2104" s="34">
        <f t="shared" si="65"/>
        <v>1500000</v>
      </c>
    </row>
    <row r="2105" spans="1:13" x14ac:dyDescent="0.3">
      <c r="A2105" s="1">
        <v>45017</v>
      </c>
      <c r="B2105" t="s">
        <v>13</v>
      </c>
      <c r="C2105" t="s">
        <v>6</v>
      </c>
      <c r="D2105">
        <v>212</v>
      </c>
      <c r="E2105">
        <v>6299</v>
      </c>
      <c r="F2105" s="29">
        <f t="shared" si="64"/>
        <v>318000000</v>
      </c>
      <c r="G2105">
        <f>YEAR(electric_vehicle_sales_by_state[[#This Row],[date]])</f>
        <v>2023</v>
      </c>
      <c r="M2105" s="34">
        <f t="shared" si="65"/>
        <v>1500000</v>
      </c>
    </row>
    <row r="2106" spans="1:13" x14ac:dyDescent="0.3">
      <c r="A2106" s="1">
        <v>45017</v>
      </c>
      <c r="B2106" t="s">
        <v>31</v>
      </c>
      <c r="C2106" t="s">
        <v>6</v>
      </c>
      <c r="D2106">
        <v>682</v>
      </c>
      <c r="E2106">
        <v>36353</v>
      </c>
      <c r="F2106" s="29">
        <f t="shared" si="64"/>
        <v>1023000000</v>
      </c>
      <c r="G2106">
        <f>YEAR(electric_vehicle_sales_by_state[[#This Row],[date]])</f>
        <v>2023</v>
      </c>
      <c r="M2106" s="34">
        <f t="shared" si="65"/>
        <v>1500000</v>
      </c>
    </row>
    <row r="2107" spans="1:13" x14ac:dyDescent="0.3">
      <c r="A2107" s="1">
        <v>45017</v>
      </c>
      <c r="B2107" t="s">
        <v>35</v>
      </c>
      <c r="C2107" t="s">
        <v>6</v>
      </c>
      <c r="D2107">
        <v>9711</v>
      </c>
      <c r="E2107">
        <v>91491</v>
      </c>
      <c r="F2107" s="29">
        <f t="shared" si="64"/>
        <v>14566500000</v>
      </c>
      <c r="G2107">
        <f>YEAR(electric_vehicle_sales_by_state[[#This Row],[date]])</f>
        <v>2023</v>
      </c>
      <c r="M2107" s="34">
        <f t="shared" si="65"/>
        <v>1500000</v>
      </c>
    </row>
    <row r="2108" spans="1:13" x14ac:dyDescent="0.3">
      <c r="A2108" s="1">
        <v>45017</v>
      </c>
      <c r="B2108" t="s">
        <v>36</v>
      </c>
      <c r="C2108" t="s">
        <v>6</v>
      </c>
      <c r="D2108">
        <v>4659</v>
      </c>
      <c r="E2108">
        <v>32903</v>
      </c>
      <c r="F2108" s="29">
        <f t="shared" si="64"/>
        <v>6988500000</v>
      </c>
      <c r="G2108">
        <f>YEAR(electric_vehicle_sales_by_state[[#This Row],[date]])</f>
        <v>2023</v>
      </c>
      <c r="M2108" s="34">
        <f t="shared" si="65"/>
        <v>1500000</v>
      </c>
    </row>
    <row r="2109" spans="1:13" x14ac:dyDescent="0.3">
      <c r="A2109" s="1">
        <v>45017</v>
      </c>
      <c r="B2109" t="s">
        <v>24</v>
      </c>
      <c r="C2109" t="s">
        <v>6</v>
      </c>
      <c r="D2109">
        <v>1958</v>
      </c>
      <c r="E2109">
        <v>64877</v>
      </c>
      <c r="F2109" s="29">
        <f t="shared" si="64"/>
        <v>2937000000</v>
      </c>
      <c r="G2109">
        <f>YEAR(electric_vehicle_sales_by_state[[#This Row],[date]])</f>
        <v>2023</v>
      </c>
      <c r="M2109" s="34">
        <f t="shared" si="65"/>
        <v>1500000</v>
      </c>
    </row>
    <row r="2110" spans="1:13" x14ac:dyDescent="0.3">
      <c r="A2110" s="1">
        <v>45017</v>
      </c>
      <c r="B2110" t="s">
        <v>37</v>
      </c>
      <c r="C2110" t="s">
        <v>6</v>
      </c>
      <c r="D2110">
        <v>12260</v>
      </c>
      <c r="E2110">
        <v>130977</v>
      </c>
      <c r="F2110" s="29">
        <f t="shared" si="64"/>
        <v>18390000000</v>
      </c>
      <c r="G2110">
        <f>YEAR(electric_vehicle_sales_by_state[[#This Row],[date]])</f>
        <v>2023</v>
      </c>
      <c r="M2110" s="34">
        <f t="shared" si="65"/>
        <v>1500000</v>
      </c>
    </row>
    <row r="2111" spans="1:13" x14ac:dyDescent="0.3">
      <c r="A2111" s="1">
        <v>45017</v>
      </c>
      <c r="B2111" t="s">
        <v>15</v>
      </c>
      <c r="C2111" t="s">
        <v>6</v>
      </c>
      <c r="D2111">
        <v>15</v>
      </c>
      <c r="E2111">
        <v>3425</v>
      </c>
      <c r="F2111" s="29">
        <f t="shared" si="64"/>
        <v>22500000</v>
      </c>
      <c r="G2111">
        <f>YEAR(electric_vehicle_sales_by_state[[#This Row],[date]])</f>
        <v>2023</v>
      </c>
      <c r="M2111" s="34">
        <f t="shared" si="65"/>
        <v>1500000</v>
      </c>
    </row>
    <row r="2112" spans="1:13" x14ac:dyDescent="0.3">
      <c r="A2112" s="1">
        <v>45017</v>
      </c>
      <c r="B2112" t="s">
        <v>16</v>
      </c>
      <c r="C2112" t="s">
        <v>6</v>
      </c>
      <c r="D2112">
        <v>3</v>
      </c>
      <c r="E2112">
        <v>1501</v>
      </c>
      <c r="F2112" s="29">
        <f t="shared" si="64"/>
        <v>4500000</v>
      </c>
      <c r="G2112">
        <f>YEAR(electric_vehicle_sales_by_state[[#This Row],[date]])</f>
        <v>2023</v>
      </c>
      <c r="M2112" s="34">
        <f t="shared" si="65"/>
        <v>1500000</v>
      </c>
    </row>
    <row r="2113" spans="1:13" x14ac:dyDescent="0.3">
      <c r="A2113" s="1">
        <v>45017</v>
      </c>
      <c r="B2113" t="s">
        <v>17</v>
      </c>
      <c r="C2113" t="s">
        <v>6</v>
      </c>
      <c r="D2113">
        <v>8</v>
      </c>
      <c r="E2113">
        <v>1565</v>
      </c>
      <c r="F2113" s="29">
        <f t="shared" si="64"/>
        <v>12000000</v>
      </c>
      <c r="G2113">
        <f>YEAR(electric_vehicle_sales_by_state[[#This Row],[date]])</f>
        <v>2023</v>
      </c>
      <c r="M2113" s="34">
        <f t="shared" si="65"/>
        <v>1500000</v>
      </c>
    </row>
    <row r="2114" spans="1:13" x14ac:dyDescent="0.3">
      <c r="A2114" s="1">
        <v>45017</v>
      </c>
      <c r="B2114" t="s">
        <v>25</v>
      </c>
      <c r="C2114" t="s">
        <v>6</v>
      </c>
      <c r="D2114">
        <v>2848</v>
      </c>
      <c r="E2114">
        <v>43956</v>
      </c>
      <c r="F2114" s="29">
        <f t="shared" ref="F2114:F2177" si="66">D2114*M2114</f>
        <v>4272000000</v>
      </c>
      <c r="G2114">
        <f>YEAR(electric_vehicle_sales_by_state[[#This Row],[date]])</f>
        <v>2023</v>
      </c>
      <c r="M2114" s="34">
        <f t="shared" si="65"/>
        <v>1500000</v>
      </c>
    </row>
    <row r="2115" spans="1:13" x14ac:dyDescent="0.3">
      <c r="A2115" s="1">
        <v>45017</v>
      </c>
      <c r="B2115" t="s">
        <v>19</v>
      </c>
      <c r="C2115" t="s">
        <v>6</v>
      </c>
      <c r="D2115">
        <v>157</v>
      </c>
      <c r="E2115">
        <v>3076</v>
      </c>
      <c r="F2115" s="29">
        <f t="shared" si="66"/>
        <v>235500000</v>
      </c>
      <c r="G2115">
        <f>YEAR(electric_vehicle_sales_by_state[[#This Row],[date]])</f>
        <v>2023</v>
      </c>
      <c r="M2115" s="34">
        <f t="shared" ref="M2115:M2178" si="67">IF(C2115 = "4-Wheelers",85000,1500000)</f>
        <v>1500000</v>
      </c>
    </row>
    <row r="2116" spans="1:13" x14ac:dyDescent="0.3">
      <c r="A2116" s="1">
        <v>45017</v>
      </c>
      <c r="B2116" t="s">
        <v>26</v>
      </c>
      <c r="C2116" t="s">
        <v>6</v>
      </c>
      <c r="D2116">
        <v>376</v>
      </c>
      <c r="E2116">
        <v>28269</v>
      </c>
      <c r="F2116" s="29">
        <f t="shared" si="66"/>
        <v>564000000</v>
      </c>
      <c r="G2116">
        <f>YEAR(electric_vehicle_sales_by_state[[#This Row],[date]])</f>
        <v>2023</v>
      </c>
      <c r="M2116" s="34">
        <f t="shared" si="67"/>
        <v>1500000</v>
      </c>
    </row>
    <row r="2117" spans="1:13" x14ac:dyDescent="0.3">
      <c r="A2117" s="1">
        <v>45017</v>
      </c>
      <c r="B2117" t="s">
        <v>38</v>
      </c>
      <c r="C2117" t="s">
        <v>6</v>
      </c>
      <c r="D2117">
        <v>3914</v>
      </c>
      <c r="E2117">
        <v>67999</v>
      </c>
      <c r="F2117" s="29">
        <f t="shared" si="66"/>
        <v>5871000000</v>
      </c>
      <c r="G2117">
        <f>YEAR(electric_vehicle_sales_by_state[[#This Row],[date]])</f>
        <v>2023</v>
      </c>
      <c r="M2117" s="34">
        <f t="shared" si="67"/>
        <v>1500000</v>
      </c>
    </row>
    <row r="2118" spans="1:13" x14ac:dyDescent="0.3">
      <c r="A2118" s="1">
        <v>45017</v>
      </c>
      <c r="B2118" t="s">
        <v>39</v>
      </c>
      <c r="C2118" t="s">
        <v>6</v>
      </c>
      <c r="D2118">
        <v>6509</v>
      </c>
      <c r="E2118">
        <v>94801</v>
      </c>
      <c r="F2118" s="29">
        <f t="shared" si="66"/>
        <v>9763500000</v>
      </c>
      <c r="G2118">
        <f>YEAR(electric_vehicle_sales_by_state[[#This Row],[date]])</f>
        <v>2023</v>
      </c>
      <c r="M2118" s="34">
        <f t="shared" si="67"/>
        <v>1500000</v>
      </c>
    </row>
    <row r="2119" spans="1:13" x14ac:dyDescent="0.3">
      <c r="A2119" s="1">
        <v>45017</v>
      </c>
      <c r="B2119" t="s">
        <v>20</v>
      </c>
      <c r="C2119" t="s">
        <v>6</v>
      </c>
      <c r="D2119">
        <v>19</v>
      </c>
      <c r="E2119">
        <v>2450</v>
      </c>
      <c r="F2119" s="29">
        <f t="shared" si="66"/>
        <v>28500000</v>
      </c>
      <c r="G2119">
        <f>YEAR(electric_vehicle_sales_by_state[[#This Row],[date]])</f>
        <v>2023</v>
      </c>
      <c r="M2119" s="34">
        <f t="shared" si="67"/>
        <v>1500000</v>
      </c>
    </row>
    <row r="2120" spans="1:13" x14ac:dyDescent="0.3">
      <c r="A2120" s="1">
        <v>45017</v>
      </c>
      <c r="B2120" t="s">
        <v>40</v>
      </c>
      <c r="C2120" t="s">
        <v>6</v>
      </c>
      <c r="D2120">
        <v>3087</v>
      </c>
      <c r="E2120">
        <v>195568</v>
      </c>
      <c r="F2120" s="29">
        <f t="shared" si="66"/>
        <v>4630500000</v>
      </c>
      <c r="G2120">
        <f>YEAR(electric_vehicle_sales_by_state[[#This Row],[date]])</f>
        <v>2023</v>
      </c>
      <c r="M2120" s="34">
        <f t="shared" si="67"/>
        <v>1500000</v>
      </c>
    </row>
    <row r="2121" spans="1:13" x14ac:dyDescent="0.3">
      <c r="A2121" s="1">
        <v>45017</v>
      </c>
      <c r="B2121" t="s">
        <v>27</v>
      </c>
      <c r="C2121" t="s">
        <v>6</v>
      </c>
      <c r="D2121">
        <v>524</v>
      </c>
      <c r="E2121">
        <v>12580</v>
      </c>
      <c r="F2121" s="29">
        <f t="shared" si="66"/>
        <v>786000000</v>
      </c>
      <c r="G2121">
        <f>YEAR(electric_vehicle_sales_by_state[[#This Row],[date]])</f>
        <v>2023</v>
      </c>
      <c r="M2121" s="34">
        <f t="shared" si="67"/>
        <v>1500000</v>
      </c>
    </row>
    <row r="2122" spans="1:13" x14ac:dyDescent="0.3">
      <c r="A2122" s="1">
        <v>45017</v>
      </c>
      <c r="B2122" t="s">
        <v>41</v>
      </c>
      <c r="C2122" t="s">
        <v>6</v>
      </c>
      <c r="D2122">
        <v>918</v>
      </c>
      <c r="E2122">
        <v>54194</v>
      </c>
      <c r="F2122" s="29">
        <f t="shared" si="66"/>
        <v>1377000000</v>
      </c>
      <c r="G2122">
        <f>YEAR(electric_vehicle_sales_by_state[[#This Row],[date]])</f>
        <v>2023</v>
      </c>
      <c r="M2122" s="34">
        <f t="shared" si="67"/>
        <v>1500000</v>
      </c>
    </row>
    <row r="2123" spans="1:13" x14ac:dyDescent="0.3">
      <c r="A2123" s="1">
        <v>45047</v>
      </c>
      <c r="B2123" t="s">
        <v>32</v>
      </c>
      <c r="C2123" t="s">
        <v>6</v>
      </c>
      <c r="D2123">
        <v>4370</v>
      </c>
      <c r="E2123">
        <v>54545</v>
      </c>
      <c r="F2123" s="29">
        <f t="shared" si="66"/>
        <v>6555000000</v>
      </c>
      <c r="G2123">
        <f>YEAR(electric_vehicle_sales_by_state[[#This Row],[date]])</f>
        <v>2023</v>
      </c>
      <c r="M2123" s="34">
        <f t="shared" si="67"/>
        <v>1500000</v>
      </c>
    </row>
    <row r="2124" spans="1:13" x14ac:dyDescent="0.3">
      <c r="A2124" s="1">
        <v>45047</v>
      </c>
      <c r="B2124" t="s">
        <v>10</v>
      </c>
      <c r="C2124" t="s">
        <v>6</v>
      </c>
      <c r="D2124">
        <v>282</v>
      </c>
      <c r="E2124">
        <v>35939</v>
      </c>
      <c r="F2124" s="29">
        <f t="shared" si="66"/>
        <v>423000000</v>
      </c>
      <c r="G2124">
        <f>YEAR(electric_vehicle_sales_by_state[[#This Row],[date]])</f>
        <v>2023</v>
      </c>
      <c r="M2124" s="34">
        <f t="shared" si="67"/>
        <v>1500000</v>
      </c>
    </row>
    <row r="2125" spans="1:13" x14ac:dyDescent="0.3">
      <c r="A2125" s="1">
        <v>45047</v>
      </c>
      <c r="B2125" t="s">
        <v>21</v>
      </c>
      <c r="C2125" t="s">
        <v>6</v>
      </c>
      <c r="D2125">
        <v>1536</v>
      </c>
      <c r="E2125">
        <v>125465</v>
      </c>
      <c r="F2125" s="29">
        <f t="shared" si="66"/>
        <v>2304000000</v>
      </c>
      <c r="G2125">
        <f>YEAR(electric_vehicle_sales_by_state[[#This Row],[date]])</f>
        <v>2023</v>
      </c>
      <c r="M2125" s="34">
        <f t="shared" si="67"/>
        <v>1500000</v>
      </c>
    </row>
    <row r="2126" spans="1:13" x14ac:dyDescent="0.3">
      <c r="A2126" s="1">
        <v>45047</v>
      </c>
      <c r="B2126" t="s">
        <v>22</v>
      </c>
      <c r="C2126" t="s">
        <v>6</v>
      </c>
      <c r="D2126">
        <v>209</v>
      </c>
      <c r="E2126">
        <v>2356</v>
      </c>
      <c r="F2126" s="29">
        <f t="shared" si="66"/>
        <v>313500000</v>
      </c>
      <c r="G2126">
        <f>YEAR(electric_vehicle_sales_by_state[[#This Row],[date]])</f>
        <v>2023</v>
      </c>
      <c r="M2126" s="34">
        <f t="shared" si="67"/>
        <v>1500000</v>
      </c>
    </row>
    <row r="2127" spans="1:13" x14ac:dyDescent="0.3">
      <c r="A2127" s="1">
        <v>45047</v>
      </c>
      <c r="B2127" t="s">
        <v>11</v>
      </c>
      <c r="C2127" t="s">
        <v>6</v>
      </c>
      <c r="D2127">
        <v>2514</v>
      </c>
      <c r="E2127">
        <v>29232</v>
      </c>
      <c r="F2127" s="29">
        <f t="shared" si="66"/>
        <v>3771000000</v>
      </c>
      <c r="G2127">
        <f>YEAR(electric_vehicle_sales_by_state[[#This Row],[date]])</f>
        <v>2023</v>
      </c>
      <c r="M2127" s="34">
        <f t="shared" si="67"/>
        <v>1500000</v>
      </c>
    </row>
    <row r="2128" spans="1:13" x14ac:dyDescent="0.3">
      <c r="A2128" s="1">
        <v>45047</v>
      </c>
      <c r="B2128" t="s">
        <v>12</v>
      </c>
      <c r="C2128" t="s">
        <v>6</v>
      </c>
      <c r="D2128">
        <v>4</v>
      </c>
      <c r="E2128">
        <v>829</v>
      </c>
      <c r="F2128" s="29">
        <f t="shared" si="66"/>
        <v>6000000</v>
      </c>
      <c r="G2128">
        <f>YEAR(electric_vehicle_sales_by_state[[#This Row],[date]])</f>
        <v>2023</v>
      </c>
      <c r="M2128" s="34">
        <f t="shared" si="67"/>
        <v>1500000</v>
      </c>
    </row>
    <row r="2129" spans="1:13" x14ac:dyDescent="0.3">
      <c r="A2129" s="1">
        <v>45047</v>
      </c>
      <c r="B2129" t="s">
        <v>23</v>
      </c>
      <c r="C2129" t="s">
        <v>6</v>
      </c>
      <c r="D2129">
        <v>4977</v>
      </c>
      <c r="E2129">
        <v>32282</v>
      </c>
      <c r="F2129" s="29">
        <f t="shared" si="66"/>
        <v>7465500000</v>
      </c>
      <c r="G2129">
        <f>YEAR(electric_vehicle_sales_by_state[[#This Row],[date]])</f>
        <v>2023</v>
      </c>
      <c r="M2129" s="34">
        <f t="shared" si="67"/>
        <v>1500000</v>
      </c>
    </row>
    <row r="2130" spans="1:13" x14ac:dyDescent="0.3">
      <c r="A2130" s="1">
        <v>45047</v>
      </c>
      <c r="B2130" t="s">
        <v>33</v>
      </c>
      <c r="C2130" t="s">
        <v>6</v>
      </c>
      <c r="D2130">
        <v>863</v>
      </c>
      <c r="E2130">
        <v>3933</v>
      </c>
      <c r="F2130" s="29">
        <f t="shared" si="66"/>
        <v>1294500000</v>
      </c>
      <c r="G2130">
        <f>YEAR(electric_vehicle_sales_by_state[[#This Row],[date]])</f>
        <v>2023</v>
      </c>
      <c r="M2130" s="34">
        <f t="shared" si="67"/>
        <v>1500000</v>
      </c>
    </row>
    <row r="2131" spans="1:13" x14ac:dyDescent="0.3">
      <c r="A2131" s="1">
        <v>45047</v>
      </c>
      <c r="B2131" t="s">
        <v>34</v>
      </c>
      <c r="C2131" t="s">
        <v>6</v>
      </c>
      <c r="D2131">
        <v>9609</v>
      </c>
      <c r="E2131">
        <v>87169</v>
      </c>
      <c r="F2131" s="29">
        <f t="shared" si="66"/>
        <v>14413500000</v>
      </c>
      <c r="G2131">
        <f>YEAR(electric_vehicle_sales_by_state[[#This Row],[date]])</f>
        <v>2023</v>
      </c>
      <c r="M2131" s="34">
        <f t="shared" si="67"/>
        <v>1500000</v>
      </c>
    </row>
    <row r="2132" spans="1:13" x14ac:dyDescent="0.3">
      <c r="A2132" s="1">
        <v>45047</v>
      </c>
      <c r="B2132" t="s">
        <v>30</v>
      </c>
      <c r="C2132" t="s">
        <v>6</v>
      </c>
      <c r="D2132">
        <v>1053</v>
      </c>
      <c r="E2132">
        <v>34399</v>
      </c>
      <c r="F2132" s="29">
        <f t="shared" si="66"/>
        <v>1579500000</v>
      </c>
      <c r="G2132">
        <f>YEAR(electric_vehicle_sales_by_state[[#This Row],[date]])</f>
        <v>2023</v>
      </c>
      <c r="M2132" s="34">
        <f t="shared" si="67"/>
        <v>1500000</v>
      </c>
    </row>
    <row r="2133" spans="1:13" x14ac:dyDescent="0.3">
      <c r="A2133" s="1">
        <v>45047</v>
      </c>
      <c r="B2133" t="s">
        <v>28</v>
      </c>
      <c r="C2133" t="s">
        <v>6</v>
      </c>
      <c r="D2133">
        <v>118</v>
      </c>
      <c r="E2133">
        <v>5278</v>
      </c>
      <c r="F2133" s="29">
        <f t="shared" si="66"/>
        <v>177000000</v>
      </c>
      <c r="G2133">
        <f>YEAR(electric_vehicle_sales_by_state[[#This Row],[date]])</f>
        <v>2023</v>
      </c>
      <c r="M2133" s="34">
        <f t="shared" si="67"/>
        <v>1500000</v>
      </c>
    </row>
    <row r="2134" spans="1:13" x14ac:dyDescent="0.3">
      <c r="A2134" s="1">
        <v>45047</v>
      </c>
      <c r="B2134" t="s">
        <v>13</v>
      </c>
      <c r="C2134" t="s">
        <v>6</v>
      </c>
      <c r="D2134">
        <v>258</v>
      </c>
      <c r="E2134">
        <v>9084</v>
      </c>
      <c r="F2134" s="29">
        <f t="shared" si="66"/>
        <v>387000000</v>
      </c>
      <c r="G2134">
        <f>YEAR(electric_vehicle_sales_by_state[[#This Row],[date]])</f>
        <v>2023</v>
      </c>
      <c r="M2134" s="34">
        <f t="shared" si="67"/>
        <v>1500000</v>
      </c>
    </row>
    <row r="2135" spans="1:13" x14ac:dyDescent="0.3">
      <c r="A2135" s="1">
        <v>45047</v>
      </c>
      <c r="B2135" t="s">
        <v>31</v>
      </c>
      <c r="C2135" t="s">
        <v>6</v>
      </c>
      <c r="D2135">
        <v>839</v>
      </c>
      <c r="E2135">
        <v>41796</v>
      </c>
      <c r="F2135" s="29">
        <f t="shared" si="66"/>
        <v>1258500000</v>
      </c>
      <c r="G2135">
        <f>YEAR(electric_vehicle_sales_by_state[[#This Row],[date]])</f>
        <v>2023</v>
      </c>
      <c r="M2135" s="34">
        <f t="shared" si="67"/>
        <v>1500000</v>
      </c>
    </row>
    <row r="2136" spans="1:13" x14ac:dyDescent="0.3">
      <c r="A2136" s="1">
        <v>45047</v>
      </c>
      <c r="B2136" t="s">
        <v>35</v>
      </c>
      <c r="C2136" t="s">
        <v>6</v>
      </c>
      <c r="D2136">
        <v>17292</v>
      </c>
      <c r="E2136">
        <v>97074</v>
      </c>
      <c r="F2136" s="29">
        <f t="shared" si="66"/>
        <v>25938000000</v>
      </c>
      <c r="G2136">
        <f>YEAR(electric_vehicle_sales_by_state[[#This Row],[date]])</f>
        <v>2023</v>
      </c>
      <c r="M2136" s="34">
        <f t="shared" si="67"/>
        <v>1500000</v>
      </c>
    </row>
    <row r="2137" spans="1:13" x14ac:dyDescent="0.3">
      <c r="A2137" s="1">
        <v>45047</v>
      </c>
      <c r="B2137" t="s">
        <v>36</v>
      </c>
      <c r="C2137" t="s">
        <v>6</v>
      </c>
      <c r="D2137">
        <v>7386</v>
      </c>
      <c r="E2137">
        <v>41347</v>
      </c>
      <c r="F2137" s="29">
        <f t="shared" si="66"/>
        <v>11079000000</v>
      </c>
      <c r="G2137">
        <f>YEAR(electric_vehicle_sales_by_state[[#This Row],[date]])</f>
        <v>2023</v>
      </c>
      <c r="M2137" s="34">
        <f t="shared" si="67"/>
        <v>1500000</v>
      </c>
    </row>
    <row r="2138" spans="1:13" x14ac:dyDescent="0.3">
      <c r="A2138" s="1">
        <v>45047</v>
      </c>
      <c r="B2138" t="s">
        <v>14</v>
      </c>
      <c r="C2138" t="s">
        <v>6</v>
      </c>
      <c r="D2138">
        <v>14</v>
      </c>
      <c r="E2138">
        <v>161</v>
      </c>
      <c r="F2138" s="29">
        <f t="shared" si="66"/>
        <v>21000000</v>
      </c>
      <c r="G2138">
        <f>YEAR(electric_vehicle_sales_by_state[[#This Row],[date]])</f>
        <v>2023</v>
      </c>
      <c r="M2138" s="34">
        <f t="shared" si="67"/>
        <v>1500000</v>
      </c>
    </row>
    <row r="2139" spans="1:13" x14ac:dyDescent="0.3">
      <c r="A2139" s="1">
        <v>45047</v>
      </c>
      <c r="B2139" t="s">
        <v>24</v>
      </c>
      <c r="C2139" t="s">
        <v>6</v>
      </c>
      <c r="D2139">
        <v>3940</v>
      </c>
      <c r="E2139">
        <v>97067</v>
      </c>
      <c r="F2139" s="29">
        <f t="shared" si="66"/>
        <v>5910000000</v>
      </c>
      <c r="G2139">
        <f>YEAR(electric_vehicle_sales_by_state[[#This Row],[date]])</f>
        <v>2023</v>
      </c>
      <c r="M2139" s="34">
        <f t="shared" si="67"/>
        <v>1500000</v>
      </c>
    </row>
    <row r="2140" spans="1:13" x14ac:dyDescent="0.3">
      <c r="A2140" s="1">
        <v>45047</v>
      </c>
      <c r="B2140" t="s">
        <v>37</v>
      </c>
      <c r="C2140" t="s">
        <v>6</v>
      </c>
      <c r="D2140">
        <v>20585</v>
      </c>
      <c r="E2140">
        <v>126680</v>
      </c>
      <c r="F2140" s="29">
        <f t="shared" si="66"/>
        <v>30877500000</v>
      </c>
      <c r="G2140">
        <f>YEAR(electric_vehicle_sales_by_state[[#This Row],[date]])</f>
        <v>2023</v>
      </c>
      <c r="M2140" s="34">
        <f t="shared" si="67"/>
        <v>1500000</v>
      </c>
    </row>
    <row r="2141" spans="1:13" x14ac:dyDescent="0.3">
      <c r="A2141" s="1">
        <v>45047</v>
      </c>
      <c r="B2141" t="s">
        <v>15</v>
      </c>
      <c r="C2141" t="s">
        <v>6</v>
      </c>
      <c r="D2141">
        <v>10</v>
      </c>
      <c r="E2141">
        <v>572</v>
      </c>
      <c r="F2141" s="29">
        <f t="shared" si="66"/>
        <v>15000000</v>
      </c>
      <c r="G2141">
        <f>YEAR(electric_vehicle_sales_by_state[[#This Row],[date]])</f>
        <v>2023</v>
      </c>
      <c r="M2141" s="34">
        <f t="shared" si="67"/>
        <v>1500000</v>
      </c>
    </row>
    <row r="2142" spans="1:13" x14ac:dyDescent="0.3">
      <c r="A2142" s="1">
        <v>45047</v>
      </c>
      <c r="B2142" t="s">
        <v>16</v>
      </c>
      <c r="C2142" t="s">
        <v>6</v>
      </c>
      <c r="D2142">
        <v>7</v>
      </c>
      <c r="E2142">
        <v>2006</v>
      </c>
      <c r="F2142" s="29">
        <f t="shared" si="66"/>
        <v>10500000</v>
      </c>
      <c r="G2142">
        <f>YEAR(electric_vehicle_sales_by_state[[#This Row],[date]])</f>
        <v>2023</v>
      </c>
      <c r="M2142" s="34">
        <f t="shared" si="67"/>
        <v>1500000</v>
      </c>
    </row>
    <row r="2143" spans="1:13" x14ac:dyDescent="0.3">
      <c r="A2143" s="1">
        <v>45047</v>
      </c>
      <c r="B2143" t="s">
        <v>17</v>
      </c>
      <c r="C2143" t="s">
        <v>6</v>
      </c>
      <c r="D2143">
        <v>14</v>
      </c>
      <c r="E2143">
        <v>1626</v>
      </c>
      <c r="F2143" s="29">
        <f t="shared" si="66"/>
        <v>21000000</v>
      </c>
      <c r="G2143">
        <f>YEAR(electric_vehicle_sales_by_state[[#This Row],[date]])</f>
        <v>2023</v>
      </c>
      <c r="M2143" s="34">
        <f t="shared" si="67"/>
        <v>1500000</v>
      </c>
    </row>
    <row r="2144" spans="1:13" x14ac:dyDescent="0.3">
      <c r="A2144" s="1">
        <v>45047</v>
      </c>
      <c r="B2144" t="s">
        <v>25</v>
      </c>
      <c r="C2144" t="s">
        <v>6</v>
      </c>
      <c r="D2144">
        <v>3727</v>
      </c>
      <c r="E2144">
        <v>44563</v>
      </c>
      <c r="F2144" s="29">
        <f t="shared" si="66"/>
        <v>5590500000</v>
      </c>
      <c r="G2144">
        <f>YEAR(electric_vehicle_sales_by_state[[#This Row],[date]])</f>
        <v>2023</v>
      </c>
      <c r="M2144" s="34">
        <f t="shared" si="67"/>
        <v>1500000</v>
      </c>
    </row>
    <row r="2145" spans="1:13" x14ac:dyDescent="0.3">
      <c r="A2145" s="1">
        <v>45047</v>
      </c>
      <c r="B2145" t="s">
        <v>19</v>
      </c>
      <c r="C2145" t="s">
        <v>6</v>
      </c>
      <c r="D2145">
        <v>382</v>
      </c>
      <c r="E2145">
        <v>3736</v>
      </c>
      <c r="F2145" s="29">
        <f t="shared" si="66"/>
        <v>573000000</v>
      </c>
      <c r="G2145">
        <f>YEAR(electric_vehicle_sales_by_state[[#This Row],[date]])</f>
        <v>2023</v>
      </c>
      <c r="M2145" s="34">
        <f t="shared" si="67"/>
        <v>1500000</v>
      </c>
    </row>
    <row r="2146" spans="1:13" x14ac:dyDescent="0.3">
      <c r="A2146" s="1">
        <v>45047</v>
      </c>
      <c r="B2146" t="s">
        <v>26</v>
      </c>
      <c r="C2146" t="s">
        <v>6</v>
      </c>
      <c r="D2146">
        <v>1181</v>
      </c>
      <c r="E2146">
        <v>32433</v>
      </c>
      <c r="F2146" s="29">
        <f t="shared" si="66"/>
        <v>1771500000</v>
      </c>
      <c r="G2146">
        <f>YEAR(electric_vehicle_sales_by_state[[#This Row],[date]])</f>
        <v>2023</v>
      </c>
      <c r="M2146" s="34">
        <f t="shared" si="67"/>
        <v>1500000</v>
      </c>
    </row>
    <row r="2147" spans="1:13" x14ac:dyDescent="0.3">
      <c r="A2147" s="1">
        <v>45047</v>
      </c>
      <c r="B2147" t="s">
        <v>38</v>
      </c>
      <c r="C2147" t="s">
        <v>6</v>
      </c>
      <c r="D2147">
        <v>6897</v>
      </c>
      <c r="E2147">
        <v>79573</v>
      </c>
      <c r="F2147" s="29">
        <f t="shared" si="66"/>
        <v>10345500000</v>
      </c>
      <c r="G2147">
        <f>YEAR(electric_vehicle_sales_by_state[[#This Row],[date]])</f>
        <v>2023</v>
      </c>
      <c r="M2147" s="34">
        <f t="shared" si="67"/>
        <v>1500000</v>
      </c>
    </row>
    <row r="2148" spans="1:13" x14ac:dyDescent="0.3">
      <c r="A2148" s="1">
        <v>45047</v>
      </c>
      <c r="B2148" t="s">
        <v>39</v>
      </c>
      <c r="C2148" t="s">
        <v>6</v>
      </c>
      <c r="D2148">
        <v>10330</v>
      </c>
      <c r="E2148">
        <v>109325</v>
      </c>
      <c r="F2148" s="29">
        <f t="shared" si="66"/>
        <v>15495000000</v>
      </c>
      <c r="G2148">
        <f>YEAR(electric_vehicle_sales_by_state[[#This Row],[date]])</f>
        <v>2023</v>
      </c>
      <c r="M2148" s="34">
        <f t="shared" si="67"/>
        <v>1500000</v>
      </c>
    </row>
    <row r="2149" spans="1:13" x14ac:dyDescent="0.3">
      <c r="A2149" s="1">
        <v>45047</v>
      </c>
      <c r="B2149" t="s">
        <v>20</v>
      </c>
      <c r="C2149" t="s">
        <v>6</v>
      </c>
      <c r="D2149">
        <v>65</v>
      </c>
      <c r="E2149">
        <v>3305</v>
      </c>
      <c r="F2149" s="29">
        <f t="shared" si="66"/>
        <v>97500000</v>
      </c>
      <c r="G2149">
        <f>YEAR(electric_vehicle_sales_by_state[[#This Row],[date]])</f>
        <v>2023</v>
      </c>
      <c r="M2149" s="34">
        <f t="shared" si="67"/>
        <v>1500000</v>
      </c>
    </row>
    <row r="2150" spans="1:13" x14ac:dyDescent="0.3">
      <c r="A2150" s="1">
        <v>45047</v>
      </c>
      <c r="B2150" t="s">
        <v>40</v>
      </c>
      <c r="C2150" t="s">
        <v>6</v>
      </c>
      <c r="D2150">
        <v>4704</v>
      </c>
      <c r="E2150">
        <v>300079</v>
      </c>
      <c r="F2150" s="29">
        <f t="shared" si="66"/>
        <v>7056000000</v>
      </c>
      <c r="G2150">
        <f>YEAR(electric_vehicle_sales_by_state[[#This Row],[date]])</f>
        <v>2023</v>
      </c>
      <c r="M2150" s="34">
        <f t="shared" si="67"/>
        <v>1500000</v>
      </c>
    </row>
    <row r="2151" spans="1:13" x14ac:dyDescent="0.3">
      <c r="A2151" s="1">
        <v>45047</v>
      </c>
      <c r="B2151" t="s">
        <v>27</v>
      </c>
      <c r="C2151" t="s">
        <v>6</v>
      </c>
      <c r="D2151">
        <v>682</v>
      </c>
      <c r="E2151">
        <v>14779</v>
      </c>
      <c r="F2151" s="29">
        <f t="shared" si="66"/>
        <v>1023000000</v>
      </c>
      <c r="G2151">
        <f>YEAR(electric_vehicle_sales_by_state[[#This Row],[date]])</f>
        <v>2023</v>
      </c>
      <c r="M2151" s="34">
        <f t="shared" si="67"/>
        <v>1500000</v>
      </c>
    </row>
    <row r="2152" spans="1:13" x14ac:dyDescent="0.3">
      <c r="A2152" s="1">
        <v>45047</v>
      </c>
      <c r="B2152" t="s">
        <v>41</v>
      </c>
      <c r="C2152" t="s">
        <v>6</v>
      </c>
      <c r="D2152">
        <v>1508</v>
      </c>
      <c r="E2152">
        <v>77494</v>
      </c>
      <c r="F2152" s="29">
        <f t="shared" si="66"/>
        <v>2262000000</v>
      </c>
      <c r="G2152">
        <f>YEAR(electric_vehicle_sales_by_state[[#This Row],[date]])</f>
        <v>2023</v>
      </c>
      <c r="M2152" s="34">
        <f t="shared" si="67"/>
        <v>1500000</v>
      </c>
    </row>
    <row r="2153" spans="1:13" x14ac:dyDescent="0.3">
      <c r="A2153" s="1">
        <v>45078</v>
      </c>
      <c r="B2153" t="s">
        <v>32</v>
      </c>
      <c r="C2153" t="s">
        <v>6</v>
      </c>
      <c r="D2153">
        <v>1004</v>
      </c>
      <c r="E2153">
        <v>45618</v>
      </c>
      <c r="F2153" s="29">
        <f t="shared" si="66"/>
        <v>1506000000</v>
      </c>
      <c r="G2153">
        <f>YEAR(electric_vehicle_sales_by_state[[#This Row],[date]])</f>
        <v>2023</v>
      </c>
      <c r="M2153" s="34">
        <f t="shared" si="67"/>
        <v>1500000</v>
      </c>
    </row>
    <row r="2154" spans="1:13" x14ac:dyDescent="0.3">
      <c r="A2154" s="1">
        <v>45078</v>
      </c>
      <c r="B2154" t="s">
        <v>10</v>
      </c>
      <c r="C2154" t="s">
        <v>6</v>
      </c>
      <c r="D2154">
        <v>177</v>
      </c>
      <c r="E2154">
        <v>31855</v>
      </c>
      <c r="F2154" s="29">
        <f t="shared" si="66"/>
        <v>265500000</v>
      </c>
      <c r="G2154">
        <f>YEAR(electric_vehicle_sales_by_state[[#This Row],[date]])</f>
        <v>2023</v>
      </c>
      <c r="M2154" s="34">
        <f t="shared" si="67"/>
        <v>1500000</v>
      </c>
    </row>
    <row r="2155" spans="1:13" x14ac:dyDescent="0.3">
      <c r="A2155" s="1">
        <v>45078</v>
      </c>
      <c r="B2155" t="s">
        <v>21</v>
      </c>
      <c r="C2155" t="s">
        <v>6</v>
      </c>
      <c r="D2155">
        <v>520</v>
      </c>
      <c r="E2155">
        <v>90944</v>
      </c>
      <c r="F2155" s="29">
        <f t="shared" si="66"/>
        <v>780000000</v>
      </c>
      <c r="G2155">
        <f>YEAR(electric_vehicle_sales_by_state[[#This Row],[date]])</f>
        <v>2023</v>
      </c>
      <c r="M2155" s="34">
        <f t="shared" si="67"/>
        <v>1500000</v>
      </c>
    </row>
    <row r="2156" spans="1:13" x14ac:dyDescent="0.3">
      <c r="A2156" s="1">
        <v>45078</v>
      </c>
      <c r="B2156" t="s">
        <v>22</v>
      </c>
      <c r="C2156" t="s">
        <v>6</v>
      </c>
      <c r="D2156">
        <v>135</v>
      </c>
      <c r="E2156">
        <v>2638</v>
      </c>
      <c r="F2156" s="29">
        <f t="shared" si="66"/>
        <v>202500000</v>
      </c>
      <c r="G2156">
        <f>YEAR(electric_vehicle_sales_by_state[[#This Row],[date]])</f>
        <v>2023</v>
      </c>
      <c r="M2156" s="34">
        <f t="shared" si="67"/>
        <v>1500000</v>
      </c>
    </row>
    <row r="2157" spans="1:13" x14ac:dyDescent="0.3">
      <c r="A2157" s="1">
        <v>45078</v>
      </c>
      <c r="B2157" t="s">
        <v>11</v>
      </c>
      <c r="C2157" t="s">
        <v>6</v>
      </c>
      <c r="D2157">
        <v>1245</v>
      </c>
      <c r="E2157">
        <v>30378</v>
      </c>
      <c r="F2157" s="29">
        <f t="shared" si="66"/>
        <v>1867500000</v>
      </c>
      <c r="G2157">
        <f>YEAR(electric_vehicle_sales_by_state[[#This Row],[date]])</f>
        <v>2023</v>
      </c>
      <c r="M2157" s="34">
        <f t="shared" si="67"/>
        <v>1500000</v>
      </c>
    </row>
    <row r="2158" spans="1:13" x14ac:dyDescent="0.3">
      <c r="A2158" s="1">
        <v>45078</v>
      </c>
      <c r="B2158" t="s">
        <v>12</v>
      </c>
      <c r="C2158" t="s">
        <v>6</v>
      </c>
      <c r="D2158">
        <v>5</v>
      </c>
      <c r="E2158">
        <v>765</v>
      </c>
      <c r="F2158" s="29">
        <f t="shared" si="66"/>
        <v>7500000</v>
      </c>
      <c r="G2158">
        <f>YEAR(electric_vehicle_sales_by_state[[#This Row],[date]])</f>
        <v>2023</v>
      </c>
      <c r="M2158" s="34">
        <f t="shared" si="67"/>
        <v>1500000</v>
      </c>
    </row>
    <row r="2159" spans="1:13" x14ac:dyDescent="0.3">
      <c r="A2159" s="1">
        <v>45078</v>
      </c>
      <c r="B2159" t="s">
        <v>23</v>
      </c>
      <c r="C2159" t="s">
        <v>6</v>
      </c>
      <c r="D2159">
        <v>1787</v>
      </c>
      <c r="E2159">
        <v>28279</v>
      </c>
      <c r="F2159" s="29">
        <f t="shared" si="66"/>
        <v>2680500000</v>
      </c>
      <c r="G2159">
        <f>YEAR(electric_vehicle_sales_by_state[[#This Row],[date]])</f>
        <v>2023</v>
      </c>
      <c r="M2159" s="34">
        <f t="shared" si="67"/>
        <v>1500000</v>
      </c>
    </row>
    <row r="2160" spans="1:13" x14ac:dyDescent="0.3">
      <c r="A2160" s="1">
        <v>45078</v>
      </c>
      <c r="B2160" t="s">
        <v>33</v>
      </c>
      <c r="C2160" t="s">
        <v>6</v>
      </c>
      <c r="D2160">
        <v>531</v>
      </c>
      <c r="E2160">
        <v>3485</v>
      </c>
      <c r="F2160" s="29">
        <f t="shared" si="66"/>
        <v>796500000</v>
      </c>
      <c r="G2160">
        <f>YEAR(electric_vehicle_sales_by_state[[#This Row],[date]])</f>
        <v>2023</v>
      </c>
      <c r="M2160" s="34">
        <f t="shared" si="67"/>
        <v>1500000</v>
      </c>
    </row>
    <row r="2161" spans="1:13" x14ac:dyDescent="0.3">
      <c r="A2161" s="1">
        <v>45078</v>
      </c>
      <c r="B2161" t="s">
        <v>34</v>
      </c>
      <c r="C2161" t="s">
        <v>6</v>
      </c>
      <c r="D2161">
        <v>4019</v>
      </c>
      <c r="E2161">
        <v>80898</v>
      </c>
      <c r="F2161" s="29">
        <f t="shared" si="66"/>
        <v>6028500000</v>
      </c>
      <c r="G2161">
        <f>YEAR(electric_vehicle_sales_by_state[[#This Row],[date]])</f>
        <v>2023</v>
      </c>
      <c r="M2161" s="34">
        <f t="shared" si="67"/>
        <v>1500000</v>
      </c>
    </row>
    <row r="2162" spans="1:13" x14ac:dyDescent="0.3">
      <c r="A2162" s="1">
        <v>45078</v>
      </c>
      <c r="B2162" t="s">
        <v>30</v>
      </c>
      <c r="C2162" t="s">
        <v>6</v>
      </c>
      <c r="D2162">
        <v>408</v>
      </c>
      <c r="E2162">
        <v>33317</v>
      </c>
      <c r="F2162" s="29">
        <f t="shared" si="66"/>
        <v>612000000</v>
      </c>
      <c r="G2162">
        <f>YEAR(electric_vehicle_sales_by_state[[#This Row],[date]])</f>
        <v>2023</v>
      </c>
      <c r="M2162" s="34">
        <f t="shared" si="67"/>
        <v>1500000</v>
      </c>
    </row>
    <row r="2163" spans="1:13" x14ac:dyDescent="0.3">
      <c r="A2163" s="1">
        <v>45078</v>
      </c>
      <c r="B2163" t="s">
        <v>28</v>
      </c>
      <c r="C2163" t="s">
        <v>6</v>
      </c>
      <c r="D2163">
        <v>59</v>
      </c>
      <c r="E2163">
        <v>5397</v>
      </c>
      <c r="F2163" s="29">
        <f t="shared" si="66"/>
        <v>88500000</v>
      </c>
      <c r="G2163">
        <f>YEAR(electric_vehicle_sales_by_state[[#This Row],[date]])</f>
        <v>2023</v>
      </c>
      <c r="M2163" s="34">
        <f t="shared" si="67"/>
        <v>1500000</v>
      </c>
    </row>
    <row r="2164" spans="1:13" x14ac:dyDescent="0.3">
      <c r="A2164" s="1">
        <v>45078</v>
      </c>
      <c r="B2164" t="s">
        <v>13</v>
      </c>
      <c r="C2164" t="s">
        <v>6</v>
      </c>
      <c r="D2164">
        <v>166</v>
      </c>
      <c r="E2164">
        <v>7915</v>
      </c>
      <c r="F2164" s="29">
        <f t="shared" si="66"/>
        <v>249000000</v>
      </c>
      <c r="G2164">
        <f>YEAR(electric_vehicle_sales_by_state[[#This Row],[date]])</f>
        <v>2023</v>
      </c>
      <c r="M2164" s="34">
        <f t="shared" si="67"/>
        <v>1500000</v>
      </c>
    </row>
    <row r="2165" spans="1:13" x14ac:dyDescent="0.3">
      <c r="A2165" s="1">
        <v>45078</v>
      </c>
      <c r="B2165" t="s">
        <v>31</v>
      </c>
      <c r="C2165" t="s">
        <v>6</v>
      </c>
      <c r="D2165">
        <v>390</v>
      </c>
      <c r="E2165">
        <v>36415</v>
      </c>
      <c r="F2165" s="29">
        <f t="shared" si="66"/>
        <v>585000000</v>
      </c>
      <c r="G2165">
        <f>YEAR(electric_vehicle_sales_by_state[[#This Row],[date]])</f>
        <v>2023</v>
      </c>
      <c r="M2165" s="34">
        <f t="shared" si="67"/>
        <v>1500000</v>
      </c>
    </row>
    <row r="2166" spans="1:13" x14ac:dyDescent="0.3">
      <c r="A2166" s="1">
        <v>45078</v>
      </c>
      <c r="B2166" t="s">
        <v>35</v>
      </c>
      <c r="C2166" t="s">
        <v>6</v>
      </c>
      <c r="D2166">
        <v>7730</v>
      </c>
      <c r="E2166">
        <v>101825</v>
      </c>
      <c r="F2166" s="29">
        <f t="shared" si="66"/>
        <v>11595000000</v>
      </c>
      <c r="G2166">
        <f>YEAR(electric_vehicle_sales_by_state[[#This Row],[date]])</f>
        <v>2023</v>
      </c>
      <c r="M2166" s="34">
        <f t="shared" si="67"/>
        <v>1500000</v>
      </c>
    </row>
    <row r="2167" spans="1:13" x14ac:dyDescent="0.3">
      <c r="A2167" s="1">
        <v>45078</v>
      </c>
      <c r="B2167" t="s">
        <v>36</v>
      </c>
      <c r="C2167" t="s">
        <v>6</v>
      </c>
      <c r="D2167">
        <v>4020</v>
      </c>
      <c r="E2167">
        <v>38025</v>
      </c>
      <c r="F2167" s="29">
        <f t="shared" si="66"/>
        <v>6030000000</v>
      </c>
      <c r="G2167">
        <f>YEAR(electric_vehicle_sales_by_state[[#This Row],[date]])</f>
        <v>2023</v>
      </c>
      <c r="M2167" s="34">
        <f t="shared" si="67"/>
        <v>1500000</v>
      </c>
    </row>
    <row r="2168" spans="1:13" x14ac:dyDescent="0.3">
      <c r="A2168" s="1">
        <v>45078</v>
      </c>
      <c r="B2168" t="s">
        <v>14</v>
      </c>
      <c r="C2168" t="s">
        <v>6</v>
      </c>
      <c r="D2168">
        <v>2</v>
      </c>
      <c r="E2168">
        <v>208</v>
      </c>
      <c r="F2168" s="29">
        <f t="shared" si="66"/>
        <v>3000000</v>
      </c>
      <c r="G2168">
        <f>YEAR(electric_vehicle_sales_by_state[[#This Row],[date]])</f>
        <v>2023</v>
      </c>
      <c r="M2168" s="34">
        <f t="shared" si="67"/>
        <v>1500000</v>
      </c>
    </row>
    <row r="2169" spans="1:13" x14ac:dyDescent="0.3">
      <c r="A2169" s="1">
        <v>45078</v>
      </c>
      <c r="B2169" t="s">
        <v>24</v>
      </c>
      <c r="C2169" t="s">
        <v>6</v>
      </c>
      <c r="D2169">
        <v>1671</v>
      </c>
      <c r="E2169">
        <v>78536</v>
      </c>
      <c r="F2169" s="29">
        <f t="shared" si="66"/>
        <v>2506500000</v>
      </c>
      <c r="G2169">
        <f>YEAR(electric_vehicle_sales_by_state[[#This Row],[date]])</f>
        <v>2023</v>
      </c>
      <c r="M2169" s="34">
        <f t="shared" si="67"/>
        <v>1500000</v>
      </c>
    </row>
    <row r="2170" spans="1:13" x14ac:dyDescent="0.3">
      <c r="A2170" s="1">
        <v>45078</v>
      </c>
      <c r="B2170" t="s">
        <v>37</v>
      </c>
      <c r="C2170" t="s">
        <v>6</v>
      </c>
      <c r="D2170">
        <v>8451</v>
      </c>
      <c r="E2170">
        <v>119809</v>
      </c>
      <c r="F2170" s="29">
        <f t="shared" si="66"/>
        <v>12676500000</v>
      </c>
      <c r="G2170">
        <f>YEAR(electric_vehicle_sales_by_state[[#This Row],[date]])</f>
        <v>2023</v>
      </c>
      <c r="M2170" s="34">
        <f t="shared" si="67"/>
        <v>1500000</v>
      </c>
    </row>
    <row r="2171" spans="1:13" x14ac:dyDescent="0.3">
      <c r="A2171" s="1">
        <v>45078</v>
      </c>
      <c r="B2171" t="s">
        <v>15</v>
      </c>
      <c r="C2171" t="s">
        <v>6</v>
      </c>
      <c r="D2171">
        <v>4</v>
      </c>
      <c r="E2171">
        <v>270</v>
      </c>
      <c r="F2171" s="29">
        <f t="shared" si="66"/>
        <v>6000000</v>
      </c>
      <c r="G2171">
        <f>YEAR(electric_vehicle_sales_by_state[[#This Row],[date]])</f>
        <v>2023</v>
      </c>
      <c r="M2171" s="34">
        <f t="shared" si="67"/>
        <v>1500000</v>
      </c>
    </row>
    <row r="2172" spans="1:13" x14ac:dyDescent="0.3">
      <c r="A2172" s="1">
        <v>45078</v>
      </c>
      <c r="B2172" t="s">
        <v>17</v>
      </c>
      <c r="C2172" t="s">
        <v>6</v>
      </c>
      <c r="D2172">
        <v>4</v>
      </c>
      <c r="E2172">
        <v>1795</v>
      </c>
      <c r="F2172" s="29">
        <f t="shared" si="66"/>
        <v>6000000</v>
      </c>
      <c r="G2172">
        <f>YEAR(electric_vehicle_sales_by_state[[#This Row],[date]])</f>
        <v>2023</v>
      </c>
      <c r="M2172" s="34">
        <f t="shared" si="67"/>
        <v>1500000</v>
      </c>
    </row>
    <row r="2173" spans="1:13" x14ac:dyDescent="0.3">
      <c r="A2173" s="1">
        <v>45078</v>
      </c>
      <c r="B2173" t="s">
        <v>25</v>
      </c>
      <c r="C2173" t="s">
        <v>6</v>
      </c>
      <c r="D2173">
        <v>2131</v>
      </c>
      <c r="E2173">
        <v>43202</v>
      </c>
      <c r="F2173" s="29">
        <f t="shared" si="66"/>
        <v>3196500000</v>
      </c>
      <c r="G2173">
        <f>YEAR(electric_vehicle_sales_by_state[[#This Row],[date]])</f>
        <v>2023</v>
      </c>
      <c r="M2173" s="34">
        <f t="shared" si="67"/>
        <v>1500000</v>
      </c>
    </row>
    <row r="2174" spans="1:13" x14ac:dyDescent="0.3">
      <c r="A2174" s="1">
        <v>45078</v>
      </c>
      <c r="B2174" t="s">
        <v>19</v>
      </c>
      <c r="C2174" t="s">
        <v>6</v>
      </c>
      <c r="D2174">
        <v>140</v>
      </c>
      <c r="E2174">
        <v>3591</v>
      </c>
      <c r="F2174" s="29">
        <f t="shared" si="66"/>
        <v>210000000</v>
      </c>
      <c r="G2174">
        <f>YEAR(electric_vehicle_sales_by_state[[#This Row],[date]])</f>
        <v>2023</v>
      </c>
      <c r="M2174" s="34">
        <f t="shared" si="67"/>
        <v>1500000</v>
      </c>
    </row>
    <row r="2175" spans="1:13" x14ac:dyDescent="0.3">
      <c r="A2175" s="1">
        <v>45078</v>
      </c>
      <c r="B2175" t="s">
        <v>26</v>
      </c>
      <c r="C2175" t="s">
        <v>6</v>
      </c>
      <c r="D2175">
        <v>534</v>
      </c>
      <c r="E2175">
        <v>30214</v>
      </c>
      <c r="F2175" s="29">
        <f t="shared" si="66"/>
        <v>801000000</v>
      </c>
      <c r="G2175">
        <f>YEAR(electric_vehicle_sales_by_state[[#This Row],[date]])</f>
        <v>2023</v>
      </c>
      <c r="M2175" s="34">
        <f t="shared" si="67"/>
        <v>1500000</v>
      </c>
    </row>
    <row r="2176" spans="1:13" x14ac:dyDescent="0.3">
      <c r="A2176" s="1">
        <v>45078</v>
      </c>
      <c r="B2176" t="s">
        <v>38</v>
      </c>
      <c r="C2176" t="s">
        <v>6</v>
      </c>
      <c r="D2176">
        <v>3261</v>
      </c>
      <c r="E2176">
        <v>69235</v>
      </c>
      <c r="F2176" s="29">
        <f t="shared" si="66"/>
        <v>4891500000</v>
      </c>
      <c r="G2176">
        <f>YEAR(electric_vehicle_sales_by_state[[#This Row],[date]])</f>
        <v>2023</v>
      </c>
      <c r="M2176" s="34">
        <f t="shared" si="67"/>
        <v>1500000</v>
      </c>
    </row>
    <row r="2177" spans="1:13" x14ac:dyDescent="0.3">
      <c r="A2177" s="1">
        <v>45078</v>
      </c>
      <c r="B2177" t="s">
        <v>39</v>
      </c>
      <c r="C2177" t="s">
        <v>6</v>
      </c>
      <c r="D2177">
        <v>4720</v>
      </c>
      <c r="E2177">
        <v>121451</v>
      </c>
      <c r="F2177" s="29">
        <f t="shared" si="66"/>
        <v>7080000000</v>
      </c>
      <c r="G2177">
        <f>YEAR(electric_vehicle_sales_by_state[[#This Row],[date]])</f>
        <v>2023</v>
      </c>
      <c r="M2177" s="34">
        <f t="shared" si="67"/>
        <v>1500000</v>
      </c>
    </row>
    <row r="2178" spans="1:13" x14ac:dyDescent="0.3">
      <c r="A2178" s="1">
        <v>45078</v>
      </c>
      <c r="B2178" t="s">
        <v>20</v>
      </c>
      <c r="C2178" t="s">
        <v>6</v>
      </c>
      <c r="D2178">
        <v>8</v>
      </c>
      <c r="E2178">
        <v>2709</v>
      </c>
      <c r="F2178" s="29">
        <f t="shared" ref="F2178:F2241" si="68">D2178*M2178</f>
        <v>12000000</v>
      </c>
      <c r="G2178">
        <f>YEAR(electric_vehicle_sales_by_state[[#This Row],[date]])</f>
        <v>2023</v>
      </c>
      <c r="M2178" s="34">
        <f t="shared" si="67"/>
        <v>1500000</v>
      </c>
    </row>
    <row r="2179" spans="1:13" x14ac:dyDescent="0.3">
      <c r="A2179" s="1">
        <v>45078</v>
      </c>
      <c r="B2179" t="s">
        <v>40</v>
      </c>
      <c r="C2179" t="s">
        <v>6</v>
      </c>
      <c r="D2179">
        <v>1932</v>
      </c>
      <c r="E2179">
        <v>219233</v>
      </c>
      <c r="F2179" s="29">
        <f t="shared" si="68"/>
        <v>2898000000</v>
      </c>
      <c r="G2179">
        <f>YEAR(electric_vehicle_sales_by_state[[#This Row],[date]])</f>
        <v>2023</v>
      </c>
      <c r="M2179" s="34">
        <f t="shared" ref="M2179:M2242" si="69">IF(C2179 = "4-Wheelers",85000,1500000)</f>
        <v>1500000</v>
      </c>
    </row>
    <row r="2180" spans="1:13" x14ac:dyDescent="0.3">
      <c r="A2180" s="1">
        <v>45078</v>
      </c>
      <c r="B2180" t="s">
        <v>27</v>
      </c>
      <c r="C2180" t="s">
        <v>6</v>
      </c>
      <c r="D2180">
        <v>324</v>
      </c>
      <c r="E2180">
        <v>13374</v>
      </c>
      <c r="F2180" s="29">
        <f t="shared" si="68"/>
        <v>486000000</v>
      </c>
      <c r="G2180">
        <f>YEAR(electric_vehicle_sales_by_state[[#This Row],[date]])</f>
        <v>2023</v>
      </c>
      <c r="M2180" s="34">
        <f t="shared" si="69"/>
        <v>1500000</v>
      </c>
    </row>
    <row r="2181" spans="1:13" x14ac:dyDescent="0.3">
      <c r="A2181" s="1">
        <v>45078</v>
      </c>
      <c r="B2181" t="s">
        <v>41</v>
      </c>
      <c r="C2181" t="s">
        <v>6</v>
      </c>
      <c r="D2181">
        <v>462</v>
      </c>
      <c r="E2181">
        <v>64854</v>
      </c>
      <c r="F2181" s="29">
        <f t="shared" si="68"/>
        <v>693000000</v>
      </c>
      <c r="G2181">
        <f>YEAR(electric_vehicle_sales_by_state[[#This Row],[date]])</f>
        <v>2023</v>
      </c>
      <c r="M2181" s="34">
        <f t="shared" si="69"/>
        <v>1500000</v>
      </c>
    </row>
    <row r="2182" spans="1:13" x14ac:dyDescent="0.3">
      <c r="A2182" s="1">
        <v>45108</v>
      </c>
      <c r="B2182" t="s">
        <v>32</v>
      </c>
      <c r="C2182" t="s">
        <v>6</v>
      </c>
      <c r="D2182">
        <v>1361</v>
      </c>
      <c r="E2182">
        <v>50877</v>
      </c>
      <c r="F2182" s="29">
        <f t="shared" si="68"/>
        <v>2041500000</v>
      </c>
      <c r="G2182">
        <f>YEAR(electric_vehicle_sales_by_state[[#This Row],[date]])</f>
        <v>2023</v>
      </c>
      <c r="M2182" s="34">
        <f t="shared" si="69"/>
        <v>1500000</v>
      </c>
    </row>
    <row r="2183" spans="1:13" x14ac:dyDescent="0.3">
      <c r="A2183" s="1">
        <v>45108</v>
      </c>
      <c r="B2183" t="s">
        <v>10</v>
      </c>
      <c r="C2183" t="s">
        <v>6</v>
      </c>
      <c r="D2183">
        <v>168</v>
      </c>
      <c r="E2183">
        <v>32074</v>
      </c>
      <c r="F2183" s="29">
        <f t="shared" si="68"/>
        <v>252000000</v>
      </c>
      <c r="G2183">
        <f>YEAR(electric_vehicle_sales_by_state[[#This Row],[date]])</f>
        <v>2023</v>
      </c>
      <c r="M2183" s="34">
        <f t="shared" si="69"/>
        <v>1500000</v>
      </c>
    </row>
    <row r="2184" spans="1:13" x14ac:dyDescent="0.3">
      <c r="A2184" s="1">
        <v>45108</v>
      </c>
      <c r="B2184" t="s">
        <v>21</v>
      </c>
      <c r="C2184" t="s">
        <v>6</v>
      </c>
      <c r="D2184">
        <v>614</v>
      </c>
      <c r="E2184">
        <v>69583</v>
      </c>
      <c r="F2184" s="29">
        <f t="shared" si="68"/>
        <v>921000000</v>
      </c>
      <c r="G2184">
        <f>YEAR(electric_vehicle_sales_by_state[[#This Row],[date]])</f>
        <v>2023</v>
      </c>
      <c r="M2184" s="34">
        <f t="shared" si="69"/>
        <v>1500000</v>
      </c>
    </row>
    <row r="2185" spans="1:13" x14ac:dyDescent="0.3">
      <c r="A2185" s="1">
        <v>45108</v>
      </c>
      <c r="B2185" t="s">
        <v>22</v>
      </c>
      <c r="C2185" t="s">
        <v>6</v>
      </c>
      <c r="D2185">
        <v>134</v>
      </c>
      <c r="E2185">
        <v>1813</v>
      </c>
      <c r="F2185" s="29">
        <f t="shared" si="68"/>
        <v>201000000</v>
      </c>
      <c r="G2185">
        <f>YEAR(electric_vehicle_sales_by_state[[#This Row],[date]])</f>
        <v>2023</v>
      </c>
      <c r="M2185" s="34">
        <f t="shared" si="69"/>
        <v>1500000</v>
      </c>
    </row>
    <row r="2186" spans="1:13" x14ac:dyDescent="0.3">
      <c r="A2186" s="1">
        <v>45108</v>
      </c>
      <c r="B2186" t="s">
        <v>11</v>
      </c>
      <c r="C2186" t="s">
        <v>6</v>
      </c>
      <c r="D2186">
        <v>1584</v>
      </c>
      <c r="E2186">
        <v>28753</v>
      </c>
      <c r="F2186" s="29">
        <f t="shared" si="68"/>
        <v>2376000000</v>
      </c>
      <c r="G2186">
        <f>YEAR(electric_vehicle_sales_by_state[[#This Row],[date]])</f>
        <v>2023</v>
      </c>
      <c r="M2186" s="34">
        <f t="shared" si="69"/>
        <v>1500000</v>
      </c>
    </row>
    <row r="2187" spans="1:13" x14ac:dyDescent="0.3">
      <c r="A2187" s="1">
        <v>45108</v>
      </c>
      <c r="B2187" t="s">
        <v>12</v>
      </c>
      <c r="C2187" t="s">
        <v>6</v>
      </c>
      <c r="D2187">
        <v>5</v>
      </c>
      <c r="E2187">
        <v>856</v>
      </c>
      <c r="F2187" s="29">
        <f t="shared" si="68"/>
        <v>7500000</v>
      </c>
      <c r="G2187">
        <f>YEAR(electric_vehicle_sales_by_state[[#This Row],[date]])</f>
        <v>2023</v>
      </c>
      <c r="M2187" s="34">
        <f t="shared" si="69"/>
        <v>1500000</v>
      </c>
    </row>
    <row r="2188" spans="1:13" x14ac:dyDescent="0.3">
      <c r="A2188" s="1">
        <v>45108</v>
      </c>
      <c r="B2188" t="s">
        <v>23</v>
      </c>
      <c r="C2188" t="s">
        <v>6</v>
      </c>
      <c r="D2188">
        <v>2068</v>
      </c>
      <c r="E2188">
        <v>31269</v>
      </c>
      <c r="F2188" s="29">
        <f t="shared" si="68"/>
        <v>3102000000</v>
      </c>
      <c r="G2188">
        <f>YEAR(electric_vehicle_sales_by_state[[#This Row],[date]])</f>
        <v>2023</v>
      </c>
      <c r="M2188" s="34">
        <f t="shared" si="69"/>
        <v>1500000</v>
      </c>
    </row>
    <row r="2189" spans="1:13" x14ac:dyDescent="0.3">
      <c r="A2189" s="1">
        <v>45108</v>
      </c>
      <c r="B2189" t="s">
        <v>33</v>
      </c>
      <c r="C2189" t="s">
        <v>6</v>
      </c>
      <c r="D2189">
        <v>517</v>
      </c>
      <c r="E2189">
        <v>2877</v>
      </c>
      <c r="F2189" s="29">
        <f t="shared" si="68"/>
        <v>775500000</v>
      </c>
      <c r="G2189">
        <f>YEAR(electric_vehicle_sales_by_state[[#This Row],[date]])</f>
        <v>2023</v>
      </c>
      <c r="M2189" s="34">
        <f t="shared" si="69"/>
        <v>1500000</v>
      </c>
    </row>
    <row r="2190" spans="1:13" x14ac:dyDescent="0.3">
      <c r="A2190" s="1">
        <v>45108</v>
      </c>
      <c r="B2190" t="s">
        <v>34</v>
      </c>
      <c r="C2190" t="s">
        <v>6</v>
      </c>
      <c r="D2190">
        <v>5300</v>
      </c>
      <c r="E2190">
        <v>98394</v>
      </c>
      <c r="F2190" s="29">
        <f t="shared" si="68"/>
        <v>7950000000</v>
      </c>
      <c r="G2190">
        <f>YEAR(electric_vehicle_sales_by_state[[#This Row],[date]])</f>
        <v>2023</v>
      </c>
      <c r="M2190" s="34">
        <f t="shared" si="69"/>
        <v>1500000</v>
      </c>
    </row>
    <row r="2191" spans="1:13" x14ac:dyDescent="0.3">
      <c r="A2191" s="1">
        <v>45108</v>
      </c>
      <c r="B2191" t="s">
        <v>30</v>
      </c>
      <c r="C2191" t="s">
        <v>6</v>
      </c>
      <c r="D2191">
        <v>152</v>
      </c>
      <c r="E2191">
        <v>15523</v>
      </c>
      <c r="F2191" s="29">
        <f t="shared" si="68"/>
        <v>228000000</v>
      </c>
      <c r="G2191">
        <f>YEAR(electric_vehicle_sales_by_state[[#This Row],[date]])</f>
        <v>2023</v>
      </c>
      <c r="M2191" s="34">
        <f t="shared" si="69"/>
        <v>1500000</v>
      </c>
    </row>
    <row r="2192" spans="1:13" x14ac:dyDescent="0.3">
      <c r="A2192" s="1">
        <v>45108</v>
      </c>
      <c r="B2192" t="s">
        <v>28</v>
      </c>
      <c r="C2192" t="s">
        <v>6</v>
      </c>
      <c r="D2192">
        <v>40</v>
      </c>
      <c r="E2192">
        <v>5450</v>
      </c>
      <c r="F2192" s="29">
        <f t="shared" si="68"/>
        <v>60000000</v>
      </c>
      <c r="G2192">
        <f>YEAR(electric_vehicle_sales_by_state[[#This Row],[date]])</f>
        <v>2023</v>
      </c>
      <c r="M2192" s="34">
        <f t="shared" si="69"/>
        <v>1500000</v>
      </c>
    </row>
    <row r="2193" spans="1:13" x14ac:dyDescent="0.3">
      <c r="A2193" s="1">
        <v>45108</v>
      </c>
      <c r="B2193" t="s">
        <v>13</v>
      </c>
      <c r="C2193" t="s">
        <v>6</v>
      </c>
      <c r="D2193">
        <v>116</v>
      </c>
      <c r="E2193">
        <v>8604</v>
      </c>
      <c r="F2193" s="29">
        <f t="shared" si="68"/>
        <v>174000000</v>
      </c>
      <c r="G2193">
        <f>YEAR(electric_vehicle_sales_by_state[[#This Row],[date]])</f>
        <v>2023</v>
      </c>
      <c r="M2193" s="34">
        <f t="shared" si="69"/>
        <v>1500000</v>
      </c>
    </row>
    <row r="2194" spans="1:13" x14ac:dyDescent="0.3">
      <c r="A2194" s="1">
        <v>45108</v>
      </c>
      <c r="B2194" t="s">
        <v>31</v>
      </c>
      <c r="C2194" t="s">
        <v>6</v>
      </c>
      <c r="D2194">
        <v>447</v>
      </c>
      <c r="E2194">
        <v>32370</v>
      </c>
      <c r="F2194" s="29">
        <f t="shared" si="68"/>
        <v>670500000</v>
      </c>
      <c r="G2194">
        <f>YEAR(electric_vehicle_sales_by_state[[#This Row],[date]])</f>
        <v>2023</v>
      </c>
      <c r="M2194" s="34">
        <f t="shared" si="69"/>
        <v>1500000</v>
      </c>
    </row>
    <row r="2195" spans="1:13" x14ac:dyDescent="0.3">
      <c r="A2195" s="1">
        <v>45108</v>
      </c>
      <c r="B2195" t="s">
        <v>35</v>
      </c>
      <c r="C2195" t="s">
        <v>6</v>
      </c>
      <c r="D2195">
        <v>9632</v>
      </c>
      <c r="E2195">
        <v>95036</v>
      </c>
      <c r="F2195" s="29">
        <f t="shared" si="68"/>
        <v>14448000000</v>
      </c>
      <c r="G2195">
        <f>YEAR(electric_vehicle_sales_by_state[[#This Row],[date]])</f>
        <v>2023</v>
      </c>
      <c r="M2195" s="34">
        <f t="shared" si="69"/>
        <v>1500000</v>
      </c>
    </row>
    <row r="2196" spans="1:13" x14ac:dyDescent="0.3">
      <c r="A2196" s="1">
        <v>45108</v>
      </c>
      <c r="B2196" t="s">
        <v>36</v>
      </c>
      <c r="C2196" t="s">
        <v>6</v>
      </c>
      <c r="D2196">
        <v>3937</v>
      </c>
      <c r="E2196">
        <v>34948</v>
      </c>
      <c r="F2196" s="29">
        <f t="shared" si="68"/>
        <v>5905500000</v>
      </c>
      <c r="G2196">
        <f>YEAR(electric_vehicle_sales_by_state[[#This Row],[date]])</f>
        <v>2023</v>
      </c>
      <c r="M2196" s="34">
        <f t="shared" si="69"/>
        <v>1500000</v>
      </c>
    </row>
    <row r="2197" spans="1:13" x14ac:dyDescent="0.3">
      <c r="A2197" s="1">
        <v>45108</v>
      </c>
      <c r="B2197" t="s">
        <v>24</v>
      </c>
      <c r="C2197" t="s">
        <v>6</v>
      </c>
      <c r="D2197">
        <v>1971</v>
      </c>
      <c r="E2197">
        <v>69937</v>
      </c>
      <c r="F2197" s="29">
        <f t="shared" si="68"/>
        <v>2956500000</v>
      </c>
      <c r="G2197">
        <f>YEAR(electric_vehicle_sales_by_state[[#This Row],[date]])</f>
        <v>2023</v>
      </c>
      <c r="M2197" s="34">
        <f t="shared" si="69"/>
        <v>1500000</v>
      </c>
    </row>
    <row r="2198" spans="1:13" x14ac:dyDescent="0.3">
      <c r="A2198" s="1">
        <v>45108</v>
      </c>
      <c r="B2198" t="s">
        <v>37</v>
      </c>
      <c r="C2198" t="s">
        <v>6</v>
      </c>
      <c r="D2198">
        <v>9822</v>
      </c>
      <c r="E2198">
        <v>126943</v>
      </c>
      <c r="F2198" s="29">
        <f t="shared" si="68"/>
        <v>14733000000</v>
      </c>
      <c r="G2198">
        <f>YEAR(electric_vehicle_sales_by_state[[#This Row],[date]])</f>
        <v>2023</v>
      </c>
      <c r="M2198" s="34">
        <f t="shared" si="69"/>
        <v>1500000</v>
      </c>
    </row>
    <row r="2199" spans="1:13" x14ac:dyDescent="0.3">
      <c r="A2199" s="1">
        <v>45108</v>
      </c>
      <c r="B2199" t="s">
        <v>15</v>
      </c>
      <c r="C2199" t="s">
        <v>6</v>
      </c>
      <c r="D2199">
        <v>6</v>
      </c>
      <c r="E2199">
        <v>1145</v>
      </c>
      <c r="F2199" s="29">
        <f t="shared" si="68"/>
        <v>9000000</v>
      </c>
      <c r="G2199">
        <f>YEAR(electric_vehicle_sales_by_state[[#This Row],[date]])</f>
        <v>2023</v>
      </c>
      <c r="M2199" s="34">
        <f t="shared" si="69"/>
        <v>1500000</v>
      </c>
    </row>
    <row r="2200" spans="1:13" x14ac:dyDescent="0.3">
      <c r="A2200" s="1">
        <v>45108</v>
      </c>
      <c r="B2200" t="s">
        <v>16</v>
      </c>
      <c r="C2200" t="s">
        <v>6</v>
      </c>
      <c r="D2200">
        <v>20</v>
      </c>
      <c r="E2200">
        <v>2030</v>
      </c>
      <c r="F2200" s="29">
        <f t="shared" si="68"/>
        <v>30000000</v>
      </c>
      <c r="G2200">
        <f>YEAR(electric_vehicle_sales_by_state[[#This Row],[date]])</f>
        <v>2023</v>
      </c>
      <c r="M2200" s="34">
        <f t="shared" si="69"/>
        <v>1500000</v>
      </c>
    </row>
    <row r="2201" spans="1:13" x14ac:dyDescent="0.3">
      <c r="A2201" s="1">
        <v>45108</v>
      </c>
      <c r="B2201" t="s">
        <v>17</v>
      </c>
      <c r="C2201" t="s">
        <v>6</v>
      </c>
      <c r="D2201">
        <v>6</v>
      </c>
      <c r="E2201">
        <v>1721</v>
      </c>
      <c r="F2201" s="29">
        <f t="shared" si="68"/>
        <v>9000000</v>
      </c>
      <c r="G2201">
        <f>YEAR(electric_vehicle_sales_by_state[[#This Row],[date]])</f>
        <v>2023</v>
      </c>
      <c r="M2201" s="34">
        <f t="shared" si="69"/>
        <v>1500000</v>
      </c>
    </row>
    <row r="2202" spans="1:13" x14ac:dyDescent="0.3">
      <c r="A2202" s="1">
        <v>45108</v>
      </c>
      <c r="B2202" t="s">
        <v>25</v>
      </c>
      <c r="C2202" t="s">
        <v>6</v>
      </c>
      <c r="D2202">
        <v>2805</v>
      </c>
      <c r="E2202">
        <v>38394</v>
      </c>
      <c r="F2202" s="29">
        <f t="shared" si="68"/>
        <v>4207500000</v>
      </c>
      <c r="G2202">
        <f>YEAR(electric_vehicle_sales_by_state[[#This Row],[date]])</f>
        <v>2023</v>
      </c>
      <c r="M2202" s="34">
        <f t="shared" si="69"/>
        <v>1500000</v>
      </c>
    </row>
    <row r="2203" spans="1:13" x14ac:dyDescent="0.3">
      <c r="A2203" s="1">
        <v>45108</v>
      </c>
      <c r="B2203" t="s">
        <v>19</v>
      </c>
      <c r="C2203" t="s">
        <v>6</v>
      </c>
      <c r="D2203">
        <v>189</v>
      </c>
      <c r="E2203">
        <v>3909</v>
      </c>
      <c r="F2203" s="29">
        <f t="shared" si="68"/>
        <v>283500000</v>
      </c>
      <c r="G2203">
        <f>YEAR(electric_vehicle_sales_by_state[[#This Row],[date]])</f>
        <v>2023</v>
      </c>
      <c r="M2203" s="34">
        <f t="shared" si="69"/>
        <v>1500000</v>
      </c>
    </row>
    <row r="2204" spans="1:13" x14ac:dyDescent="0.3">
      <c r="A2204" s="1">
        <v>45108</v>
      </c>
      <c r="B2204" t="s">
        <v>26</v>
      </c>
      <c r="C2204" t="s">
        <v>6</v>
      </c>
      <c r="D2204">
        <v>445</v>
      </c>
      <c r="E2204">
        <v>33588</v>
      </c>
      <c r="F2204" s="29">
        <f t="shared" si="68"/>
        <v>667500000</v>
      </c>
      <c r="G2204">
        <f>YEAR(electric_vehicle_sales_by_state[[#This Row],[date]])</f>
        <v>2023</v>
      </c>
      <c r="M2204" s="34">
        <f t="shared" si="69"/>
        <v>1500000</v>
      </c>
    </row>
    <row r="2205" spans="1:13" x14ac:dyDescent="0.3">
      <c r="A2205" s="1">
        <v>45108</v>
      </c>
      <c r="B2205" t="s">
        <v>38</v>
      </c>
      <c r="C2205" t="s">
        <v>6</v>
      </c>
      <c r="D2205">
        <v>3763</v>
      </c>
      <c r="E2205">
        <v>76511</v>
      </c>
      <c r="F2205" s="29">
        <f t="shared" si="68"/>
        <v>5644500000</v>
      </c>
      <c r="G2205">
        <f>YEAR(electric_vehicle_sales_by_state[[#This Row],[date]])</f>
        <v>2023</v>
      </c>
      <c r="M2205" s="34">
        <f t="shared" si="69"/>
        <v>1500000</v>
      </c>
    </row>
    <row r="2206" spans="1:13" x14ac:dyDescent="0.3">
      <c r="A2206" s="1">
        <v>45108</v>
      </c>
      <c r="B2206" t="s">
        <v>39</v>
      </c>
      <c r="C2206" t="s">
        <v>6</v>
      </c>
      <c r="D2206">
        <v>5839</v>
      </c>
      <c r="E2206">
        <v>119322</v>
      </c>
      <c r="F2206" s="29">
        <f t="shared" si="68"/>
        <v>8758500000</v>
      </c>
      <c r="G2206">
        <f>YEAR(electric_vehicle_sales_by_state[[#This Row],[date]])</f>
        <v>2023</v>
      </c>
      <c r="M2206" s="34">
        <f t="shared" si="69"/>
        <v>1500000</v>
      </c>
    </row>
    <row r="2207" spans="1:13" x14ac:dyDescent="0.3">
      <c r="A2207" s="1">
        <v>45108</v>
      </c>
      <c r="B2207" t="s">
        <v>20</v>
      </c>
      <c r="C2207" t="s">
        <v>6</v>
      </c>
      <c r="D2207">
        <v>6</v>
      </c>
      <c r="E2207">
        <v>2942</v>
      </c>
      <c r="F2207" s="29">
        <f t="shared" si="68"/>
        <v>9000000</v>
      </c>
      <c r="G2207">
        <f>YEAR(electric_vehicle_sales_by_state[[#This Row],[date]])</f>
        <v>2023</v>
      </c>
      <c r="M2207" s="34">
        <f t="shared" si="69"/>
        <v>1500000</v>
      </c>
    </row>
    <row r="2208" spans="1:13" x14ac:dyDescent="0.3">
      <c r="A2208" s="1">
        <v>45108</v>
      </c>
      <c r="B2208" t="s">
        <v>40</v>
      </c>
      <c r="C2208" t="s">
        <v>6</v>
      </c>
      <c r="D2208">
        <v>2326</v>
      </c>
      <c r="E2208">
        <v>158970</v>
      </c>
      <c r="F2208" s="29">
        <f t="shared" si="68"/>
        <v>3489000000</v>
      </c>
      <c r="G2208">
        <f>YEAR(electric_vehicle_sales_by_state[[#This Row],[date]])</f>
        <v>2023</v>
      </c>
      <c r="M2208" s="34">
        <f t="shared" si="69"/>
        <v>1500000</v>
      </c>
    </row>
    <row r="2209" spans="1:13" x14ac:dyDescent="0.3">
      <c r="A2209" s="1">
        <v>45108</v>
      </c>
      <c r="B2209" t="s">
        <v>27</v>
      </c>
      <c r="C2209" t="s">
        <v>6</v>
      </c>
      <c r="D2209">
        <v>408</v>
      </c>
      <c r="E2209">
        <v>13216</v>
      </c>
      <c r="F2209" s="29">
        <f t="shared" si="68"/>
        <v>612000000</v>
      </c>
      <c r="G2209">
        <f>YEAR(electric_vehicle_sales_by_state[[#This Row],[date]])</f>
        <v>2023</v>
      </c>
      <c r="M2209" s="34">
        <f t="shared" si="69"/>
        <v>1500000</v>
      </c>
    </row>
    <row r="2210" spans="1:13" x14ac:dyDescent="0.3">
      <c r="A2210" s="1">
        <v>45108</v>
      </c>
      <c r="B2210" t="s">
        <v>41</v>
      </c>
      <c r="C2210" t="s">
        <v>6</v>
      </c>
      <c r="D2210">
        <v>509</v>
      </c>
      <c r="E2210">
        <v>67367</v>
      </c>
      <c r="F2210" s="29">
        <f t="shared" si="68"/>
        <v>763500000</v>
      </c>
      <c r="G2210">
        <f>YEAR(electric_vehicle_sales_by_state[[#This Row],[date]])</f>
        <v>2023</v>
      </c>
      <c r="M2210" s="34">
        <f t="shared" si="69"/>
        <v>1500000</v>
      </c>
    </row>
    <row r="2211" spans="1:13" x14ac:dyDescent="0.3">
      <c r="A2211" s="1">
        <v>45139</v>
      </c>
      <c r="B2211" t="s">
        <v>32</v>
      </c>
      <c r="C2211" t="s">
        <v>6</v>
      </c>
      <c r="D2211">
        <v>1568</v>
      </c>
      <c r="E2211">
        <v>56399</v>
      </c>
      <c r="F2211" s="29">
        <f t="shared" si="68"/>
        <v>2352000000</v>
      </c>
      <c r="G2211">
        <f>YEAR(electric_vehicle_sales_by_state[[#This Row],[date]])</f>
        <v>2023</v>
      </c>
      <c r="M2211" s="34">
        <f t="shared" si="69"/>
        <v>1500000</v>
      </c>
    </row>
    <row r="2212" spans="1:13" x14ac:dyDescent="0.3">
      <c r="A2212" s="1">
        <v>45139</v>
      </c>
      <c r="B2212" t="s">
        <v>10</v>
      </c>
      <c r="C2212" t="s">
        <v>6</v>
      </c>
      <c r="D2212">
        <v>147</v>
      </c>
      <c r="E2212">
        <v>31641</v>
      </c>
      <c r="F2212" s="29">
        <f t="shared" si="68"/>
        <v>220500000</v>
      </c>
      <c r="G2212">
        <f>YEAR(electric_vehicle_sales_by_state[[#This Row],[date]])</f>
        <v>2023</v>
      </c>
      <c r="M2212" s="34">
        <f t="shared" si="69"/>
        <v>1500000</v>
      </c>
    </row>
    <row r="2213" spans="1:13" x14ac:dyDescent="0.3">
      <c r="A2213" s="1">
        <v>45139</v>
      </c>
      <c r="B2213" t="s">
        <v>21</v>
      </c>
      <c r="C2213" t="s">
        <v>6</v>
      </c>
      <c r="D2213">
        <v>713</v>
      </c>
      <c r="E2213">
        <v>58346</v>
      </c>
      <c r="F2213" s="29">
        <f t="shared" si="68"/>
        <v>1069500000</v>
      </c>
      <c r="G2213">
        <f>YEAR(electric_vehicle_sales_by_state[[#This Row],[date]])</f>
        <v>2023</v>
      </c>
      <c r="M2213" s="34">
        <f t="shared" si="69"/>
        <v>1500000</v>
      </c>
    </row>
    <row r="2214" spans="1:13" x14ac:dyDescent="0.3">
      <c r="A2214" s="1">
        <v>45139</v>
      </c>
      <c r="B2214" t="s">
        <v>22</v>
      </c>
      <c r="C2214" t="s">
        <v>6</v>
      </c>
      <c r="D2214">
        <v>125</v>
      </c>
      <c r="E2214">
        <v>1789</v>
      </c>
      <c r="F2214" s="29">
        <f t="shared" si="68"/>
        <v>187500000</v>
      </c>
      <c r="G2214">
        <f>YEAR(electric_vehicle_sales_by_state[[#This Row],[date]])</f>
        <v>2023</v>
      </c>
      <c r="M2214" s="34">
        <f t="shared" si="69"/>
        <v>1500000</v>
      </c>
    </row>
    <row r="2215" spans="1:13" x14ac:dyDescent="0.3">
      <c r="A2215" s="1">
        <v>45139</v>
      </c>
      <c r="B2215" t="s">
        <v>11</v>
      </c>
      <c r="C2215" t="s">
        <v>6</v>
      </c>
      <c r="D2215">
        <v>2088</v>
      </c>
      <c r="E2215">
        <v>28699</v>
      </c>
      <c r="F2215" s="29">
        <f t="shared" si="68"/>
        <v>3132000000</v>
      </c>
      <c r="G2215">
        <f>YEAR(electric_vehicle_sales_by_state[[#This Row],[date]])</f>
        <v>2023</v>
      </c>
      <c r="M2215" s="34">
        <f t="shared" si="69"/>
        <v>1500000</v>
      </c>
    </row>
    <row r="2216" spans="1:13" x14ac:dyDescent="0.3">
      <c r="A2216" s="1">
        <v>45139</v>
      </c>
      <c r="B2216" t="s">
        <v>12</v>
      </c>
      <c r="C2216" t="s">
        <v>6</v>
      </c>
      <c r="D2216">
        <v>6</v>
      </c>
      <c r="E2216">
        <v>606</v>
      </c>
      <c r="F2216" s="29">
        <f t="shared" si="68"/>
        <v>9000000</v>
      </c>
      <c r="G2216">
        <f>YEAR(electric_vehicle_sales_by_state[[#This Row],[date]])</f>
        <v>2023</v>
      </c>
      <c r="M2216" s="34">
        <f t="shared" si="69"/>
        <v>1500000</v>
      </c>
    </row>
    <row r="2217" spans="1:13" x14ac:dyDescent="0.3">
      <c r="A2217" s="1">
        <v>45139</v>
      </c>
      <c r="B2217" t="s">
        <v>23</v>
      </c>
      <c r="C2217" t="s">
        <v>6</v>
      </c>
      <c r="D2217">
        <v>2116</v>
      </c>
      <c r="E2217">
        <v>33120</v>
      </c>
      <c r="F2217" s="29">
        <f t="shared" si="68"/>
        <v>3174000000</v>
      </c>
      <c r="G2217">
        <f>YEAR(electric_vehicle_sales_by_state[[#This Row],[date]])</f>
        <v>2023</v>
      </c>
      <c r="M2217" s="34">
        <f t="shared" si="69"/>
        <v>1500000</v>
      </c>
    </row>
    <row r="2218" spans="1:13" x14ac:dyDescent="0.3">
      <c r="A2218" s="1">
        <v>45139</v>
      </c>
      <c r="B2218" t="s">
        <v>33</v>
      </c>
      <c r="C2218" t="s">
        <v>6</v>
      </c>
      <c r="D2218">
        <v>689</v>
      </c>
      <c r="E2218">
        <v>4098</v>
      </c>
      <c r="F2218" s="29">
        <f t="shared" si="68"/>
        <v>1033500000</v>
      </c>
      <c r="G2218">
        <f>YEAR(electric_vehicle_sales_by_state[[#This Row],[date]])</f>
        <v>2023</v>
      </c>
      <c r="M2218" s="34">
        <f t="shared" si="69"/>
        <v>1500000</v>
      </c>
    </row>
    <row r="2219" spans="1:13" x14ac:dyDescent="0.3">
      <c r="A2219" s="1">
        <v>45139</v>
      </c>
      <c r="B2219" t="s">
        <v>34</v>
      </c>
      <c r="C2219" t="s">
        <v>6</v>
      </c>
      <c r="D2219">
        <v>5755</v>
      </c>
      <c r="E2219">
        <v>87134</v>
      </c>
      <c r="F2219" s="29">
        <f t="shared" si="68"/>
        <v>8632500000</v>
      </c>
      <c r="G2219">
        <f>YEAR(electric_vehicle_sales_by_state[[#This Row],[date]])</f>
        <v>2023</v>
      </c>
      <c r="M2219" s="34">
        <f t="shared" si="69"/>
        <v>1500000</v>
      </c>
    </row>
    <row r="2220" spans="1:13" x14ac:dyDescent="0.3">
      <c r="A2220" s="1">
        <v>45139</v>
      </c>
      <c r="B2220" t="s">
        <v>30</v>
      </c>
      <c r="C2220" t="s">
        <v>6</v>
      </c>
      <c r="D2220">
        <v>399</v>
      </c>
      <c r="E2220">
        <v>38102</v>
      </c>
      <c r="F2220" s="29">
        <f t="shared" si="68"/>
        <v>598500000</v>
      </c>
      <c r="G2220">
        <f>YEAR(electric_vehicle_sales_by_state[[#This Row],[date]])</f>
        <v>2023</v>
      </c>
      <c r="M2220" s="34">
        <f t="shared" si="69"/>
        <v>1500000</v>
      </c>
    </row>
    <row r="2221" spans="1:13" x14ac:dyDescent="0.3">
      <c r="A2221" s="1">
        <v>45139</v>
      </c>
      <c r="B2221" t="s">
        <v>28</v>
      </c>
      <c r="C2221" t="s">
        <v>6</v>
      </c>
      <c r="D2221">
        <v>64</v>
      </c>
      <c r="E2221">
        <v>5345</v>
      </c>
      <c r="F2221" s="29">
        <f t="shared" si="68"/>
        <v>96000000</v>
      </c>
      <c r="G2221">
        <f>YEAR(electric_vehicle_sales_by_state[[#This Row],[date]])</f>
        <v>2023</v>
      </c>
      <c r="M2221" s="34">
        <f t="shared" si="69"/>
        <v>1500000</v>
      </c>
    </row>
    <row r="2222" spans="1:13" x14ac:dyDescent="0.3">
      <c r="A2222" s="1">
        <v>45139</v>
      </c>
      <c r="B2222" t="s">
        <v>13</v>
      </c>
      <c r="C2222" t="s">
        <v>6</v>
      </c>
      <c r="D2222">
        <v>98</v>
      </c>
      <c r="E2222">
        <v>8650</v>
      </c>
      <c r="F2222" s="29">
        <f t="shared" si="68"/>
        <v>147000000</v>
      </c>
      <c r="G2222">
        <f>YEAR(electric_vehicle_sales_by_state[[#This Row],[date]])</f>
        <v>2023</v>
      </c>
      <c r="M2222" s="34">
        <f t="shared" si="69"/>
        <v>1500000</v>
      </c>
    </row>
    <row r="2223" spans="1:13" x14ac:dyDescent="0.3">
      <c r="A2223" s="1">
        <v>45139</v>
      </c>
      <c r="B2223" t="s">
        <v>31</v>
      </c>
      <c r="C2223" t="s">
        <v>6</v>
      </c>
      <c r="D2223">
        <v>455</v>
      </c>
      <c r="E2223">
        <v>27909</v>
      </c>
      <c r="F2223" s="29">
        <f t="shared" si="68"/>
        <v>682500000</v>
      </c>
      <c r="G2223">
        <f>YEAR(electric_vehicle_sales_by_state[[#This Row],[date]])</f>
        <v>2023</v>
      </c>
      <c r="M2223" s="34">
        <f t="shared" si="69"/>
        <v>1500000</v>
      </c>
    </row>
    <row r="2224" spans="1:13" x14ac:dyDescent="0.3">
      <c r="A2224" s="1">
        <v>45139</v>
      </c>
      <c r="B2224" t="s">
        <v>35</v>
      </c>
      <c r="C2224" t="s">
        <v>6</v>
      </c>
      <c r="D2224">
        <v>9720</v>
      </c>
      <c r="E2224">
        <v>101545</v>
      </c>
      <c r="F2224" s="29">
        <f t="shared" si="68"/>
        <v>14580000000</v>
      </c>
      <c r="G2224">
        <f>YEAR(electric_vehicle_sales_by_state[[#This Row],[date]])</f>
        <v>2023</v>
      </c>
      <c r="M2224" s="34">
        <f t="shared" si="69"/>
        <v>1500000</v>
      </c>
    </row>
    <row r="2225" spans="1:13" x14ac:dyDescent="0.3">
      <c r="A2225" s="1">
        <v>45139</v>
      </c>
      <c r="B2225" t="s">
        <v>36</v>
      </c>
      <c r="C2225" t="s">
        <v>6</v>
      </c>
      <c r="D2225">
        <v>4798</v>
      </c>
      <c r="E2225">
        <v>49548</v>
      </c>
      <c r="F2225" s="29">
        <f t="shared" si="68"/>
        <v>7197000000</v>
      </c>
      <c r="G2225">
        <f>YEAR(electric_vehicle_sales_by_state[[#This Row],[date]])</f>
        <v>2023</v>
      </c>
      <c r="M2225" s="34">
        <f t="shared" si="69"/>
        <v>1500000</v>
      </c>
    </row>
    <row r="2226" spans="1:13" x14ac:dyDescent="0.3">
      <c r="A2226" s="1">
        <v>45139</v>
      </c>
      <c r="B2226" t="s">
        <v>24</v>
      </c>
      <c r="C2226" t="s">
        <v>6</v>
      </c>
      <c r="D2226">
        <v>3907</v>
      </c>
      <c r="E2226">
        <v>73963</v>
      </c>
      <c r="F2226" s="29">
        <f t="shared" si="68"/>
        <v>5860500000</v>
      </c>
      <c r="G2226">
        <f>YEAR(electric_vehicle_sales_by_state[[#This Row],[date]])</f>
        <v>2023</v>
      </c>
      <c r="M2226" s="34">
        <f t="shared" si="69"/>
        <v>1500000</v>
      </c>
    </row>
    <row r="2227" spans="1:13" x14ac:dyDescent="0.3">
      <c r="A2227" s="1">
        <v>45139</v>
      </c>
      <c r="B2227" t="s">
        <v>37</v>
      </c>
      <c r="C2227" t="s">
        <v>6</v>
      </c>
      <c r="D2227">
        <v>12043</v>
      </c>
      <c r="E2227">
        <v>133378</v>
      </c>
      <c r="F2227" s="29">
        <f t="shared" si="68"/>
        <v>18064500000</v>
      </c>
      <c r="G2227">
        <f>YEAR(electric_vehicle_sales_by_state[[#This Row],[date]])</f>
        <v>2023</v>
      </c>
      <c r="M2227" s="34">
        <f t="shared" si="69"/>
        <v>1500000</v>
      </c>
    </row>
    <row r="2228" spans="1:13" x14ac:dyDescent="0.3">
      <c r="A2228" s="1">
        <v>45139</v>
      </c>
      <c r="B2228" t="s">
        <v>15</v>
      </c>
      <c r="C2228" t="s">
        <v>6</v>
      </c>
      <c r="D2228">
        <v>8</v>
      </c>
      <c r="E2228">
        <v>846</v>
      </c>
      <c r="F2228" s="29">
        <f t="shared" si="68"/>
        <v>12000000</v>
      </c>
      <c r="G2228">
        <f>YEAR(electric_vehicle_sales_by_state[[#This Row],[date]])</f>
        <v>2023</v>
      </c>
      <c r="M2228" s="34">
        <f t="shared" si="69"/>
        <v>1500000</v>
      </c>
    </row>
    <row r="2229" spans="1:13" x14ac:dyDescent="0.3">
      <c r="A2229" s="1">
        <v>45139</v>
      </c>
      <c r="B2229" t="s">
        <v>16</v>
      </c>
      <c r="C2229" t="s">
        <v>6</v>
      </c>
      <c r="D2229">
        <v>15</v>
      </c>
      <c r="E2229">
        <v>2060</v>
      </c>
      <c r="F2229" s="29">
        <f t="shared" si="68"/>
        <v>22500000</v>
      </c>
      <c r="G2229">
        <f>YEAR(electric_vehicle_sales_by_state[[#This Row],[date]])</f>
        <v>2023</v>
      </c>
      <c r="M2229" s="34">
        <f t="shared" si="69"/>
        <v>1500000</v>
      </c>
    </row>
    <row r="2230" spans="1:13" x14ac:dyDescent="0.3">
      <c r="A2230" s="1">
        <v>45139</v>
      </c>
      <c r="B2230" t="s">
        <v>17</v>
      </c>
      <c r="C2230" t="s">
        <v>6</v>
      </c>
      <c r="D2230">
        <v>4</v>
      </c>
      <c r="E2230">
        <v>1908</v>
      </c>
      <c r="F2230" s="29">
        <f t="shared" si="68"/>
        <v>6000000</v>
      </c>
      <c r="G2230">
        <f>YEAR(electric_vehicle_sales_by_state[[#This Row],[date]])</f>
        <v>2023</v>
      </c>
      <c r="M2230" s="34">
        <f t="shared" si="69"/>
        <v>1500000</v>
      </c>
    </row>
    <row r="2231" spans="1:13" x14ac:dyDescent="0.3">
      <c r="A2231" s="1">
        <v>45139</v>
      </c>
      <c r="B2231" t="s">
        <v>25</v>
      </c>
      <c r="C2231" t="s">
        <v>6</v>
      </c>
      <c r="D2231">
        <v>2737</v>
      </c>
      <c r="E2231">
        <v>36033</v>
      </c>
      <c r="F2231" s="29">
        <f t="shared" si="68"/>
        <v>4105500000</v>
      </c>
      <c r="G2231">
        <f>YEAR(electric_vehicle_sales_by_state[[#This Row],[date]])</f>
        <v>2023</v>
      </c>
      <c r="M2231" s="34">
        <f t="shared" si="69"/>
        <v>1500000</v>
      </c>
    </row>
    <row r="2232" spans="1:13" x14ac:dyDescent="0.3">
      <c r="A2232" s="1">
        <v>45139</v>
      </c>
      <c r="B2232" t="s">
        <v>19</v>
      </c>
      <c r="C2232" t="s">
        <v>6</v>
      </c>
      <c r="D2232">
        <v>197</v>
      </c>
      <c r="E2232">
        <v>4141</v>
      </c>
      <c r="F2232" s="29">
        <f t="shared" si="68"/>
        <v>295500000</v>
      </c>
      <c r="G2232">
        <f>YEAR(electric_vehicle_sales_by_state[[#This Row],[date]])</f>
        <v>2023</v>
      </c>
      <c r="M2232" s="34">
        <f t="shared" si="69"/>
        <v>1500000</v>
      </c>
    </row>
    <row r="2233" spans="1:13" x14ac:dyDescent="0.3">
      <c r="A2233" s="1">
        <v>45139</v>
      </c>
      <c r="B2233" t="s">
        <v>26</v>
      </c>
      <c r="C2233" t="s">
        <v>6</v>
      </c>
      <c r="D2233">
        <v>642</v>
      </c>
      <c r="E2233">
        <v>34784</v>
      </c>
      <c r="F2233" s="29">
        <f t="shared" si="68"/>
        <v>963000000</v>
      </c>
      <c r="G2233">
        <f>YEAR(electric_vehicle_sales_by_state[[#This Row],[date]])</f>
        <v>2023</v>
      </c>
      <c r="M2233" s="34">
        <f t="shared" si="69"/>
        <v>1500000</v>
      </c>
    </row>
    <row r="2234" spans="1:13" x14ac:dyDescent="0.3">
      <c r="A2234" s="1">
        <v>45139</v>
      </c>
      <c r="B2234" t="s">
        <v>38</v>
      </c>
      <c r="C2234" t="s">
        <v>6</v>
      </c>
      <c r="D2234">
        <v>4313</v>
      </c>
      <c r="E2234">
        <v>76171</v>
      </c>
      <c r="F2234" s="29">
        <f t="shared" si="68"/>
        <v>6469500000</v>
      </c>
      <c r="G2234">
        <f>YEAR(electric_vehicle_sales_by_state[[#This Row],[date]])</f>
        <v>2023</v>
      </c>
      <c r="M2234" s="34">
        <f t="shared" si="69"/>
        <v>1500000</v>
      </c>
    </row>
    <row r="2235" spans="1:13" x14ac:dyDescent="0.3">
      <c r="A2235" s="1">
        <v>45139</v>
      </c>
      <c r="B2235" t="s">
        <v>39</v>
      </c>
      <c r="C2235" t="s">
        <v>6</v>
      </c>
      <c r="D2235">
        <v>6246</v>
      </c>
      <c r="E2235">
        <v>128997</v>
      </c>
      <c r="F2235" s="29">
        <f t="shared" si="68"/>
        <v>9369000000</v>
      </c>
      <c r="G2235">
        <f>YEAR(electric_vehicle_sales_by_state[[#This Row],[date]])</f>
        <v>2023</v>
      </c>
      <c r="M2235" s="34">
        <f t="shared" si="69"/>
        <v>1500000</v>
      </c>
    </row>
    <row r="2236" spans="1:13" x14ac:dyDescent="0.3">
      <c r="A2236" s="1">
        <v>45139</v>
      </c>
      <c r="B2236" t="s">
        <v>20</v>
      </c>
      <c r="C2236" t="s">
        <v>6</v>
      </c>
      <c r="D2236">
        <v>33</v>
      </c>
      <c r="E2236">
        <v>3154</v>
      </c>
      <c r="F2236" s="29">
        <f t="shared" si="68"/>
        <v>49500000</v>
      </c>
      <c r="G2236">
        <f>YEAR(electric_vehicle_sales_by_state[[#This Row],[date]])</f>
        <v>2023</v>
      </c>
      <c r="M2236" s="34">
        <f t="shared" si="69"/>
        <v>1500000</v>
      </c>
    </row>
    <row r="2237" spans="1:13" x14ac:dyDescent="0.3">
      <c r="A2237" s="1">
        <v>45139</v>
      </c>
      <c r="B2237" t="s">
        <v>40</v>
      </c>
      <c r="C2237" t="s">
        <v>6</v>
      </c>
      <c r="D2237">
        <v>2710</v>
      </c>
      <c r="E2237">
        <v>146984</v>
      </c>
      <c r="F2237" s="29">
        <f t="shared" si="68"/>
        <v>4065000000</v>
      </c>
      <c r="G2237">
        <f>YEAR(electric_vehicle_sales_by_state[[#This Row],[date]])</f>
        <v>2023</v>
      </c>
      <c r="M2237" s="34">
        <f t="shared" si="69"/>
        <v>1500000</v>
      </c>
    </row>
    <row r="2238" spans="1:13" x14ac:dyDescent="0.3">
      <c r="A2238" s="1">
        <v>45139</v>
      </c>
      <c r="B2238" t="s">
        <v>27</v>
      </c>
      <c r="C2238" t="s">
        <v>6</v>
      </c>
      <c r="D2238">
        <v>364</v>
      </c>
      <c r="E2238">
        <v>12790</v>
      </c>
      <c r="F2238" s="29">
        <f t="shared" si="68"/>
        <v>546000000</v>
      </c>
      <c r="G2238">
        <f>YEAR(electric_vehicle_sales_by_state[[#This Row],[date]])</f>
        <v>2023</v>
      </c>
      <c r="M2238" s="34">
        <f t="shared" si="69"/>
        <v>1500000</v>
      </c>
    </row>
    <row r="2239" spans="1:13" x14ac:dyDescent="0.3">
      <c r="A2239" s="1">
        <v>45139</v>
      </c>
      <c r="B2239" t="s">
        <v>41</v>
      </c>
      <c r="C2239" t="s">
        <v>6</v>
      </c>
      <c r="D2239">
        <v>511</v>
      </c>
      <c r="E2239">
        <v>64154</v>
      </c>
      <c r="F2239" s="29">
        <f t="shared" si="68"/>
        <v>766500000</v>
      </c>
      <c r="G2239">
        <f>YEAR(electric_vehicle_sales_by_state[[#This Row],[date]])</f>
        <v>2023</v>
      </c>
      <c r="M2239" s="34">
        <f t="shared" si="69"/>
        <v>1500000</v>
      </c>
    </row>
    <row r="2240" spans="1:13" x14ac:dyDescent="0.3">
      <c r="A2240" s="1">
        <v>45170</v>
      </c>
      <c r="B2240" t="s">
        <v>32</v>
      </c>
      <c r="C2240" t="s">
        <v>6</v>
      </c>
      <c r="D2240">
        <v>1388</v>
      </c>
      <c r="E2240">
        <v>53014</v>
      </c>
      <c r="F2240" s="29">
        <f t="shared" si="68"/>
        <v>2082000000</v>
      </c>
      <c r="G2240">
        <f>YEAR(electric_vehicle_sales_by_state[[#This Row],[date]])</f>
        <v>2023</v>
      </c>
      <c r="M2240" s="34">
        <f t="shared" si="69"/>
        <v>1500000</v>
      </c>
    </row>
    <row r="2241" spans="1:13" x14ac:dyDescent="0.3">
      <c r="A2241" s="1">
        <v>45170</v>
      </c>
      <c r="B2241" t="s">
        <v>10</v>
      </c>
      <c r="C2241" t="s">
        <v>6</v>
      </c>
      <c r="D2241">
        <v>257</v>
      </c>
      <c r="E2241">
        <v>32936</v>
      </c>
      <c r="F2241" s="29">
        <f t="shared" si="68"/>
        <v>385500000</v>
      </c>
      <c r="G2241">
        <f>YEAR(electric_vehicle_sales_by_state[[#This Row],[date]])</f>
        <v>2023</v>
      </c>
      <c r="M2241" s="34">
        <f t="shared" si="69"/>
        <v>1500000</v>
      </c>
    </row>
    <row r="2242" spans="1:13" x14ac:dyDescent="0.3">
      <c r="A2242" s="1">
        <v>45170</v>
      </c>
      <c r="B2242" t="s">
        <v>21</v>
      </c>
      <c r="C2242" t="s">
        <v>6</v>
      </c>
      <c r="D2242">
        <v>900</v>
      </c>
      <c r="E2242">
        <v>65102</v>
      </c>
      <c r="F2242" s="29">
        <f t="shared" ref="F2242:F2305" si="70">D2242*M2242</f>
        <v>1350000000</v>
      </c>
      <c r="G2242">
        <f>YEAR(electric_vehicle_sales_by_state[[#This Row],[date]])</f>
        <v>2023</v>
      </c>
      <c r="M2242" s="34">
        <f t="shared" si="69"/>
        <v>1500000</v>
      </c>
    </row>
    <row r="2243" spans="1:13" x14ac:dyDescent="0.3">
      <c r="A2243" s="1">
        <v>45170</v>
      </c>
      <c r="B2243" t="s">
        <v>22</v>
      </c>
      <c r="C2243" t="s">
        <v>6</v>
      </c>
      <c r="D2243">
        <v>134</v>
      </c>
      <c r="E2243">
        <v>1868</v>
      </c>
      <c r="F2243" s="29">
        <f t="shared" si="70"/>
        <v>201000000</v>
      </c>
      <c r="G2243">
        <f>YEAR(electric_vehicle_sales_by_state[[#This Row],[date]])</f>
        <v>2023</v>
      </c>
      <c r="M2243" s="34">
        <f t="shared" ref="M2243:M2306" si="71">IF(C2243 = "4-Wheelers",85000,1500000)</f>
        <v>1500000</v>
      </c>
    </row>
    <row r="2244" spans="1:13" x14ac:dyDescent="0.3">
      <c r="A2244" s="1">
        <v>45170</v>
      </c>
      <c r="B2244" t="s">
        <v>11</v>
      </c>
      <c r="C2244" t="s">
        <v>6</v>
      </c>
      <c r="D2244">
        <v>2178</v>
      </c>
      <c r="E2244">
        <v>30725</v>
      </c>
      <c r="F2244" s="29">
        <f t="shared" si="70"/>
        <v>3267000000</v>
      </c>
      <c r="G2244">
        <f>YEAR(electric_vehicle_sales_by_state[[#This Row],[date]])</f>
        <v>2023</v>
      </c>
      <c r="M2244" s="34">
        <f t="shared" si="71"/>
        <v>1500000</v>
      </c>
    </row>
    <row r="2245" spans="1:13" x14ac:dyDescent="0.3">
      <c r="A2245" s="1">
        <v>45170</v>
      </c>
      <c r="B2245" t="s">
        <v>12</v>
      </c>
      <c r="C2245" t="s">
        <v>6</v>
      </c>
      <c r="D2245">
        <v>12</v>
      </c>
      <c r="E2245">
        <v>732</v>
      </c>
      <c r="F2245" s="29">
        <f t="shared" si="70"/>
        <v>18000000</v>
      </c>
      <c r="G2245">
        <f>YEAR(electric_vehicle_sales_by_state[[#This Row],[date]])</f>
        <v>2023</v>
      </c>
      <c r="M2245" s="34">
        <f t="shared" si="71"/>
        <v>1500000</v>
      </c>
    </row>
    <row r="2246" spans="1:13" x14ac:dyDescent="0.3">
      <c r="A2246" s="1">
        <v>45170</v>
      </c>
      <c r="B2246" t="s">
        <v>23</v>
      </c>
      <c r="C2246" t="s">
        <v>6</v>
      </c>
      <c r="D2246">
        <v>2002</v>
      </c>
      <c r="E2246">
        <v>31468</v>
      </c>
      <c r="F2246" s="29">
        <f t="shared" si="70"/>
        <v>3003000000</v>
      </c>
      <c r="G2246">
        <f>YEAR(electric_vehicle_sales_by_state[[#This Row],[date]])</f>
        <v>2023</v>
      </c>
      <c r="M2246" s="34">
        <f t="shared" si="71"/>
        <v>1500000</v>
      </c>
    </row>
    <row r="2247" spans="1:13" x14ac:dyDescent="0.3">
      <c r="A2247" s="1">
        <v>45170</v>
      </c>
      <c r="B2247" t="s">
        <v>33</v>
      </c>
      <c r="C2247" t="s">
        <v>6</v>
      </c>
      <c r="D2247">
        <v>560</v>
      </c>
      <c r="E2247">
        <v>5539</v>
      </c>
      <c r="F2247" s="29">
        <f t="shared" si="70"/>
        <v>840000000</v>
      </c>
      <c r="G2247">
        <f>YEAR(electric_vehicle_sales_by_state[[#This Row],[date]])</f>
        <v>2023</v>
      </c>
      <c r="M2247" s="34">
        <f t="shared" si="71"/>
        <v>1500000</v>
      </c>
    </row>
    <row r="2248" spans="1:13" x14ac:dyDescent="0.3">
      <c r="A2248" s="1">
        <v>45170</v>
      </c>
      <c r="B2248" t="s">
        <v>34</v>
      </c>
      <c r="C2248" t="s">
        <v>6</v>
      </c>
      <c r="D2248">
        <v>7209</v>
      </c>
      <c r="E2248">
        <v>129851</v>
      </c>
      <c r="F2248" s="29">
        <f t="shared" si="70"/>
        <v>10813500000</v>
      </c>
      <c r="G2248">
        <f>YEAR(electric_vehicle_sales_by_state[[#This Row],[date]])</f>
        <v>2023</v>
      </c>
      <c r="M2248" s="34">
        <f t="shared" si="71"/>
        <v>1500000</v>
      </c>
    </row>
    <row r="2249" spans="1:13" x14ac:dyDescent="0.3">
      <c r="A2249" s="1">
        <v>45170</v>
      </c>
      <c r="B2249" t="s">
        <v>30</v>
      </c>
      <c r="C2249" t="s">
        <v>6</v>
      </c>
      <c r="D2249">
        <v>321</v>
      </c>
      <c r="E2249">
        <v>44459</v>
      </c>
      <c r="F2249" s="29">
        <f t="shared" si="70"/>
        <v>481500000</v>
      </c>
      <c r="G2249">
        <f>YEAR(electric_vehicle_sales_by_state[[#This Row],[date]])</f>
        <v>2023</v>
      </c>
      <c r="M2249" s="34">
        <f t="shared" si="71"/>
        <v>1500000</v>
      </c>
    </row>
    <row r="2250" spans="1:13" x14ac:dyDescent="0.3">
      <c r="A2250" s="1">
        <v>45170</v>
      </c>
      <c r="B2250" t="s">
        <v>28</v>
      </c>
      <c r="C2250" t="s">
        <v>6</v>
      </c>
      <c r="D2250">
        <v>68</v>
      </c>
      <c r="E2250">
        <v>5403</v>
      </c>
      <c r="F2250" s="29">
        <f t="shared" si="70"/>
        <v>102000000</v>
      </c>
      <c r="G2250">
        <f>YEAR(electric_vehicle_sales_by_state[[#This Row],[date]])</f>
        <v>2023</v>
      </c>
      <c r="M2250" s="34">
        <f t="shared" si="71"/>
        <v>1500000</v>
      </c>
    </row>
    <row r="2251" spans="1:13" x14ac:dyDescent="0.3">
      <c r="A2251" s="1">
        <v>45170</v>
      </c>
      <c r="B2251" t="s">
        <v>13</v>
      </c>
      <c r="C2251" t="s">
        <v>6</v>
      </c>
      <c r="D2251">
        <v>113</v>
      </c>
      <c r="E2251">
        <v>8372</v>
      </c>
      <c r="F2251" s="29">
        <f t="shared" si="70"/>
        <v>169500000</v>
      </c>
      <c r="G2251">
        <f>YEAR(electric_vehicle_sales_by_state[[#This Row],[date]])</f>
        <v>2023</v>
      </c>
      <c r="M2251" s="34">
        <f t="shared" si="71"/>
        <v>1500000</v>
      </c>
    </row>
    <row r="2252" spans="1:13" x14ac:dyDescent="0.3">
      <c r="A2252" s="1">
        <v>45170</v>
      </c>
      <c r="B2252" t="s">
        <v>31</v>
      </c>
      <c r="C2252" t="s">
        <v>6</v>
      </c>
      <c r="D2252">
        <v>524</v>
      </c>
      <c r="E2252">
        <v>31209</v>
      </c>
      <c r="F2252" s="29">
        <f t="shared" si="70"/>
        <v>786000000</v>
      </c>
      <c r="G2252">
        <f>YEAR(electric_vehicle_sales_by_state[[#This Row],[date]])</f>
        <v>2023</v>
      </c>
      <c r="M2252" s="34">
        <f t="shared" si="71"/>
        <v>1500000</v>
      </c>
    </row>
    <row r="2253" spans="1:13" x14ac:dyDescent="0.3">
      <c r="A2253" s="1">
        <v>45170</v>
      </c>
      <c r="B2253" t="s">
        <v>35</v>
      </c>
      <c r="C2253" t="s">
        <v>6</v>
      </c>
      <c r="D2253">
        <v>10590</v>
      </c>
      <c r="E2253">
        <v>106981</v>
      </c>
      <c r="F2253" s="29">
        <f t="shared" si="70"/>
        <v>15885000000</v>
      </c>
      <c r="G2253">
        <f>YEAR(electric_vehicle_sales_by_state[[#This Row],[date]])</f>
        <v>2023</v>
      </c>
      <c r="M2253" s="34">
        <f t="shared" si="71"/>
        <v>1500000</v>
      </c>
    </row>
    <row r="2254" spans="1:13" x14ac:dyDescent="0.3">
      <c r="A2254" s="1">
        <v>45170</v>
      </c>
      <c r="B2254" t="s">
        <v>36</v>
      </c>
      <c r="C2254" t="s">
        <v>6</v>
      </c>
      <c r="D2254">
        <v>4461</v>
      </c>
      <c r="E2254">
        <v>48967</v>
      </c>
      <c r="F2254" s="29">
        <f t="shared" si="70"/>
        <v>6691500000</v>
      </c>
      <c r="G2254">
        <f>YEAR(electric_vehicle_sales_by_state[[#This Row],[date]])</f>
        <v>2023</v>
      </c>
      <c r="M2254" s="34">
        <f t="shared" si="71"/>
        <v>1500000</v>
      </c>
    </row>
    <row r="2255" spans="1:13" x14ac:dyDescent="0.3">
      <c r="A2255" s="1">
        <v>45170</v>
      </c>
      <c r="B2255" t="s">
        <v>24</v>
      </c>
      <c r="C2255" t="s">
        <v>6</v>
      </c>
      <c r="D2255">
        <v>3283</v>
      </c>
      <c r="E2255">
        <v>74064</v>
      </c>
      <c r="F2255" s="29">
        <f t="shared" si="70"/>
        <v>4924500000</v>
      </c>
      <c r="G2255">
        <f>YEAR(electric_vehicle_sales_by_state[[#This Row],[date]])</f>
        <v>2023</v>
      </c>
      <c r="M2255" s="34">
        <f t="shared" si="71"/>
        <v>1500000</v>
      </c>
    </row>
    <row r="2256" spans="1:13" x14ac:dyDescent="0.3">
      <c r="A2256" s="1">
        <v>45170</v>
      </c>
      <c r="B2256" t="s">
        <v>37</v>
      </c>
      <c r="C2256" t="s">
        <v>6</v>
      </c>
      <c r="D2256">
        <v>12444</v>
      </c>
      <c r="E2256">
        <v>134556</v>
      </c>
      <c r="F2256" s="29">
        <f t="shared" si="70"/>
        <v>18666000000</v>
      </c>
      <c r="G2256">
        <f>YEAR(electric_vehicle_sales_by_state[[#This Row],[date]])</f>
        <v>2023</v>
      </c>
      <c r="M2256" s="34">
        <f t="shared" si="71"/>
        <v>1500000</v>
      </c>
    </row>
    <row r="2257" spans="1:13" x14ac:dyDescent="0.3">
      <c r="A2257" s="1">
        <v>45170</v>
      </c>
      <c r="B2257" t="s">
        <v>16</v>
      </c>
      <c r="C2257" t="s">
        <v>6</v>
      </c>
      <c r="D2257">
        <v>11</v>
      </c>
      <c r="E2257">
        <v>1991</v>
      </c>
      <c r="F2257" s="29">
        <f t="shared" si="70"/>
        <v>16500000</v>
      </c>
      <c r="G2257">
        <f>YEAR(electric_vehicle_sales_by_state[[#This Row],[date]])</f>
        <v>2023</v>
      </c>
      <c r="M2257" s="34">
        <f t="shared" si="71"/>
        <v>1500000</v>
      </c>
    </row>
    <row r="2258" spans="1:13" x14ac:dyDescent="0.3">
      <c r="A2258" s="1">
        <v>45170</v>
      </c>
      <c r="B2258" t="s">
        <v>17</v>
      </c>
      <c r="C2258" t="s">
        <v>6</v>
      </c>
      <c r="D2258">
        <v>6</v>
      </c>
      <c r="E2258">
        <v>1561</v>
      </c>
      <c r="F2258" s="29">
        <f t="shared" si="70"/>
        <v>9000000</v>
      </c>
      <c r="G2258">
        <f>YEAR(electric_vehicle_sales_by_state[[#This Row],[date]])</f>
        <v>2023</v>
      </c>
      <c r="M2258" s="34">
        <f t="shared" si="71"/>
        <v>1500000</v>
      </c>
    </row>
    <row r="2259" spans="1:13" x14ac:dyDescent="0.3">
      <c r="A2259" s="1">
        <v>45170</v>
      </c>
      <c r="B2259" t="s">
        <v>25</v>
      </c>
      <c r="C2259" t="s">
        <v>6</v>
      </c>
      <c r="D2259">
        <v>3049</v>
      </c>
      <c r="E2259">
        <v>45630</v>
      </c>
      <c r="F2259" s="29">
        <f t="shared" si="70"/>
        <v>4573500000</v>
      </c>
      <c r="G2259">
        <f>YEAR(electric_vehicle_sales_by_state[[#This Row],[date]])</f>
        <v>2023</v>
      </c>
      <c r="M2259" s="34">
        <f t="shared" si="71"/>
        <v>1500000</v>
      </c>
    </row>
    <row r="2260" spans="1:13" x14ac:dyDescent="0.3">
      <c r="A2260" s="1">
        <v>45170</v>
      </c>
      <c r="B2260" t="s">
        <v>19</v>
      </c>
      <c r="C2260" t="s">
        <v>6</v>
      </c>
      <c r="D2260">
        <v>136</v>
      </c>
      <c r="E2260">
        <v>3350</v>
      </c>
      <c r="F2260" s="29">
        <f t="shared" si="70"/>
        <v>204000000</v>
      </c>
      <c r="G2260">
        <f>YEAR(electric_vehicle_sales_by_state[[#This Row],[date]])</f>
        <v>2023</v>
      </c>
      <c r="M2260" s="34">
        <f t="shared" si="71"/>
        <v>1500000</v>
      </c>
    </row>
    <row r="2261" spans="1:13" x14ac:dyDescent="0.3">
      <c r="A2261" s="1">
        <v>45170</v>
      </c>
      <c r="B2261" t="s">
        <v>26</v>
      </c>
      <c r="C2261" t="s">
        <v>6</v>
      </c>
      <c r="D2261">
        <v>676</v>
      </c>
      <c r="E2261">
        <v>35832</v>
      </c>
      <c r="F2261" s="29">
        <f t="shared" si="70"/>
        <v>1014000000</v>
      </c>
      <c r="G2261">
        <f>YEAR(electric_vehicle_sales_by_state[[#This Row],[date]])</f>
        <v>2023</v>
      </c>
      <c r="M2261" s="34">
        <f t="shared" si="71"/>
        <v>1500000</v>
      </c>
    </row>
    <row r="2262" spans="1:13" x14ac:dyDescent="0.3">
      <c r="A2262" s="1">
        <v>45170</v>
      </c>
      <c r="B2262" t="s">
        <v>38</v>
      </c>
      <c r="C2262" t="s">
        <v>6</v>
      </c>
      <c r="D2262">
        <v>4336</v>
      </c>
      <c r="E2262">
        <v>81056</v>
      </c>
      <c r="F2262" s="29">
        <f t="shared" si="70"/>
        <v>6504000000</v>
      </c>
      <c r="G2262">
        <f>YEAR(electric_vehicle_sales_by_state[[#This Row],[date]])</f>
        <v>2023</v>
      </c>
      <c r="M2262" s="34">
        <f t="shared" si="71"/>
        <v>1500000</v>
      </c>
    </row>
    <row r="2263" spans="1:13" x14ac:dyDescent="0.3">
      <c r="A2263" s="1">
        <v>45170</v>
      </c>
      <c r="B2263" t="s">
        <v>39</v>
      </c>
      <c r="C2263" t="s">
        <v>6</v>
      </c>
      <c r="D2263">
        <v>5178</v>
      </c>
      <c r="E2263">
        <v>116071</v>
      </c>
      <c r="F2263" s="29">
        <f t="shared" si="70"/>
        <v>7767000000</v>
      </c>
      <c r="G2263">
        <f>YEAR(electric_vehicle_sales_by_state[[#This Row],[date]])</f>
        <v>2023</v>
      </c>
      <c r="M2263" s="34">
        <f t="shared" si="71"/>
        <v>1500000</v>
      </c>
    </row>
    <row r="2264" spans="1:13" x14ac:dyDescent="0.3">
      <c r="A2264" s="1">
        <v>45170</v>
      </c>
      <c r="B2264" t="s">
        <v>20</v>
      </c>
      <c r="C2264" t="s">
        <v>6</v>
      </c>
      <c r="D2264">
        <v>17</v>
      </c>
      <c r="E2264">
        <v>3157</v>
      </c>
      <c r="F2264" s="29">
        <f t="shared" si="70"/>
        <v>25500000</v>
      </c>
      <c r="G2264">
        <f>YEAR(electric_vehicle_sales_by_state[[#This Row],[date]])</f>
        <v>2023</v>
      </c>
      <c r="M2264" s="34">
        <f t="shared" si="71"/>
        <v>1500000</v>
      </c>
    </row>
    <row r="2265" spans="1:13" x14ac:dyDescent="0.3">
      <c r="A2265" s="1">
        <v>45170</v>
      </c>
      <c r="B2265" t="s">
        <v>40</v>
      </c>
      <c r="C2265" t="s">
        <v>6</v>
      </c>
      <c r="D2265">
        <v>3141</v>
      </c>
      <c r="E2265">
        <v>143067</v>
      </c>
      <c r="F2265" s="29">
        <f t="shared" si="70"/>
        <v>4711500000</v>
      </c>
      <c r="G2265">
        <f>YEAR(electric_vehicle_sales_by_state[[#This Row],[date]])</f>
        <v>2023</v>
      </c>
      <c r="M2265" s="34">
        <f t="shared" si="71"/>
        <v>1500000</v>
      </c>
    </row>
    <row r="2266" spans="1:13" x14ac:dyDescent="0.3">
      <c r="A2266" s="1">
        <v>45170</v>
      </c>
      <c r="B2266" t="s">
        <v>27</v>
      </c>
      <c r="C2266" t="s">
        <v>6</v>
      </c>
      <c r="D2266">
        <v>262</v>
      </c>
      <c r="E2266">
        <v>12642</v>
      </c>
      <c r="F2266" s="29">
        <f t="shared" si="70"/>
        <v>393000000</v>
      </c>
      <c r="G2266">
        <f>YEAR(electric_vehicle_sales_by_state[[#This Row],[date]])</f>
        <v>2023</v>
      </c>
      <c r="M2266" s="34">
        <f t="shared" si="71"/>
        <v>1500000</v>
      </c>
    </row>
    <row r="2267" spans="1:13" x14ac:dyDescent="0.3">
      <c r="A2267" s="1">
        <v>45170</v>
      </c>
      <c r="B2267" t="s">
        <v>41</v>
      </c>
      <c r="C2267" t="s">
        <v>6</v>
      </c>
      <c r="D2267">
        <v>489</v>
      </c>
      <c r="E2267">
        <v>58361</v>
      </c>
      <c r="F2267" s="29">
        <f t="shared" si="70"/>
        <v>733500000</v>
      </c>
      <c r="G2267">
        <f>YEAR(electric_vehicle_sales_by_state[[#This Row],[date]])</f>
        <v>2023</v>
      </c>
      <c r="M2267" s="34">
        <f t="shared" si="71"/>
        <v>1500000</v>
      </c>
    </row>
    <row r="2268" spans="1:13" x14ac:dyDescent="0.3">
      <c r="A2268" s="1">
        <v>45200</v>
      </c>
      <c r="B2268" t="s">
        <v>32</v>
      </c>
      <c r="C2268" t="s">
        <v>6</v>
      </c>
      <c r="D2268">
        <v>1757</v>
      </c>
      <c r="E2268">
        <v>66154</v>
      </c>
      <c r="F2268" s="29">
        <f t="shared" si="70"/>
        <v>2635500000</v>
      </c>
      <c r="G2268">
        <f>YEAR(electric_vehicle_sales_by_state[[#This Row],[date]])</f>
        <v>2023</v>
      </c>
      <c r="M2268" s="34">
        <f t="shared" si="71"/>
        <v>1500000</v>
      </c>
    </row>
    <row r="2269" spans="1:13" x14ac:dyDescent="0.3">
      <c r="A2269" s="1">
        <v>45200</v>
      </c>
      <c r="B2269" t="s">
        <v>10</v>
      </c>
      <c r="C2269" t="s">
        <v>6</v>
      </c>
      <c r="D2269">
        <v>245</v>
      </c>
      <c r="E2269">
        <v>51372</v>
      </c>
      <c r="F2269" s="29">
        <f t="shared" si="70"/>
        <v>367500000</v>
      </c>
      <c r="G2269">
        <f>YEAR(electric_vehicle_sales_by_state[[#This Row],[date]])</f>
        <v>2023</v>
      </c>
      <c r="M2269" s="34">
        <f t="shared" si="71"/>
        <v>1500000</v>
      </c>
    </row>
    <row r="2270" spans="1:13" x14ac:dyDescent="0.3">
      <c r="A2270" s="1">
        <v>45200</v>
      </c>
      <c r="B2270" t="s">
        <v>21</v>
      </c>
      <c r="C2270" t="s">
        <v>6</v>
      </c>
      <c r="D2270">
        <v>820</v>
      </c>
      <c r="E2270">
        <v>65088</v>
      </c>
      <c r="F2270" s="29">
        <f t="shared" si="70"/>
        <v>1230000000</v>
      </c>
      <c r="G2270">
        <f>YEAR(electric_vehicle_sales_by_state[[#This Row],[date]])</f>
        <v>2023</v>
      </c>
      <c r="M2270" s="34">
        <f t="shared" si="71"/>
        <v>1500000</v>
      </c>
    </row>
    <row r="2271" spans="1:13" x14ac:dyDescent="0.3">
      <c r="A2271" s="1">
        <v>45200</v>
      </c>
      <c r="B2271" t="s">
        <v>22</v>
      </c>
      <c r="C2271" t="s">
        <v>6</v>
      </c>
      <c r="D2271">
        <v>157</v>
      </c>
      <c r="E2271">
        <v>1964</v>
      </c>
      <c r="F2271" s="29">
        <f t="shared" si="70"/>
        <v>235500000</v>
      </c>
      <c r="G2271">
        <f>YEAR(electric_vehicle_sales_by_state[[#This Row],[date]])</f>
        <v>2023</v>
      </c>
      <c r="M2271" s="34">
        <f t="shared" si="71"/>
        <v>1500000</v>
      </c>
    </row>
    <row r="2272" spans="1:13" x14ac:dyDescent="0.3">
      <c r="A2272" s="1">
        <v>45200</v>
      </c>
      <c r="B2272" t="s">
        <v>11</v>
      </c>
      <c r="C2272" t="s">
        <v>6</v>
      </c>
      <c r="D2272">
        <v>2195</v>
      </c>
      <c r="E2272">
        <v>38600</v>
      </c>
      <c r="F2272" s="29">
        <f t="shared" si="70"/>
        <v>3292500000</v>
      </c>
      <c r="G2272">
        <f>YEAR(electric_vehicle_sales_by_state[[#This Row],[date]])</f>
        <v>2023</v>
      </c>
      <c r="M2272" s="34">
        <f t="shared" si="71"/>
        <v>1500000</v>
      </c>
    </row>
    <row r="2273" spans="1:13" x14ac:dyDescent="0.3">
      <c r="A2273" s="1">
        <v>45200</v>
      </c>
      <c r="B2273" t="s">
        <v>12</v>
      </c>
      <c r="C2273" t="s">
        <v>6</v>
      </c>
      <c r="D2273">
        <v>4</v>
      </c>
      <c r="E2273">
        <v>1109</v>
      </c>
      <c r="F2273" s="29">
        <f t="shared" si="70"/>
        <v>6000000</v>
      </c>
      <c r="G2273">
        <f>YEAR(electric_vehicle_sales_by_state[[#This Row],[date]])</f>
        <v>2023</v>
      </c>
      <c r="M2273" s="34">
        <f t="shared" si="71"/>
        <v>1500000</v>
      </c>
    </row>
    <row r="2274" spans="1:13" x14ac:dyDescent="0.3">
      <c r="A2274" s="1">
        <v>45200</v>
      </c>
      <c r="B2274" t="s">
        <v>23</v>
      </c>
      <c r="C2274" t="s">
        <v>6</v>
      </c>
      <c r="D2274">
        <v>2611</v>
      </c>
      <c r="E2274">
        <v>35861</v>
      </c>
      <c r="F2274" s="29">
        <f t="shared" si="70"/>
        <v>3916500000</v>
      </c>
      <c r="G2274">
        <f>YEAR(electric_vehicle_sales_by_state[[#This Row],[date]])</f>
        <v>2023</v>
      </c>
      <c r="M2274" s="34">
        <f t="shared" si="71"/>
        <v>1500000</v>
      </c>
    </row>
    <row r="2275" spans="1:13" x14ac:dyDescent="0.3">
      <c r="A2275" s="1">
        <v>45200</v>
      </c>
      <c r="B2275" t="s">
        <v>33</v>
      </c>
      <c r="C2275" t="s">
        <v>6</v>
      </c>
      <c r="D2275">
        <v>567</v>
      </c>
      <c r="E2275">
        <v>5377</v>
      </c>
      <c r="F2275" s="29">
        <f t="shared" si="70"/>
        <v>850500000</v>
      </c>
      <c r="G2275">
        <f>YEAR(electric_vehicle_sales_by_state[[#This Row],[date]])</f>
        <v>2023</v>
      </c>
      <c r="M2275" s="34">
        <f t="shared" si="71"/>
        <v>1500000</v>
      </c>
    </row>
    <row r="2276" spans="1:13" x14ac:dyDescent="0.3">
      <c r="A2276" s="1">
        <v>45200</v>
      </c>
      <c r="B2276" t="s">
        <v>34</v>
      </c>
      <c r="C2276" t="s">
        <v>6</v>
      </c>
      <c r="D2276">
        <v>8417</v>
      </c>
      <c r="E2276">
        <v>149414</v>
      </c>
      <c r="F2276" s="29">
        <f t="shared" si="70"/>
        <v>12625500000</v>
      </c>
      <c r="G2276">
        <f>YEAR(electric_vehicle_sales_by_state[[#This Row],[date]])</f>
        <v>2023</v>
      </c>
      <c r="M2276" s="34">
        <f t="shared" si="71"/>
        <v>1500000</v>
      </c>
    </row>
    <row r="2277" spans="1:13" x14ac:dyDescent="0.3">
      <c r="A2277" s="1">
        <v>45200</v>
      </c>
      <c r="B2277" t="s">
        <v>30</v>
      </c>
      <c r="C2277" t="s">
        <v>6</v>
      </c>
      <c r="D2277">
        <v>591</v>
      </c>
      <c r="E2277">
        <v>37096</v>
      </c>
      <c r="F2277" s="29">
        <f t="shared" si="70"/>
        <v>886500000</v>
      </c>
      <c r="G2277">
        <f>YEAR(electric_vehicle_sales_by_state[[#This Row],[date]])</f>
        <v>2023</v>
      </c>
      <c r="M2277" s="34">
        <f t="shared" si="71"/>
        <v>1500000</v>
      </c>
    </row>
    <row r="2278" spans="1:13" x14ac:dyDescent="0.3">
      <c r="A2278" s="1">
        <v>45200</v>
      </c>
      <c r="B2278" t="s">
        <v>28</v>
      </c>
      <c r="C2278" t="s">
        <v>6</v>
      </c>
      <c r="D2278">
        <v>53</v>
      </c>
      <c r="E2278">
        <v>4480</v>
      </c>
      <c r="F2278" s="29">
        <f t="shared" si="70"/>
        <v>79500000</v>
      </c>
      <c r="G2278">
        <f>YEAR(electric_vehicle_sales_by_state[[#This Row],[date]])</f>
        <v>2023</v>
      </c>
      <c r="M2278" s="34">
        <f t="shared" si="71"/>
        <v>1500000</v>
      </c>
    </row>
    <row r="2279" spans="1:13" x14ac:dyDescent="0.3">
      <c r="A2279" s="1">
        <v>45200</v>
      </c>
      <c r="B2279" t="s">
        <v>13</v>
      </c>
      <c r="C2279" t="s">
        <v>6</v>
      </c>
      <c r="D2279">
        <v>137</v>
      </c>
      <c r="E2279">
        <v>6736</v>
      </c>
      <c r="F2279" s="29">
        <f t="shared" si="70"/>
        <v>205500000</v>
      </c>
      <c r="G2279">
        <f>YEAR(electric_vehicle_sales_by_state[[#This Row],[date]])</f>
        <v>2023</v>
      </c>
      <c r="M2279" s="34">
        <f t="shared" si="71"/>
        <v>1500000</v>
      </c>
    </row>
    <row r="2280" spans="1:13" x14ac:dyDescent="0.3">
      <c r="A2280" s="1">
        <v>45200</v>
      </c>
      <c r="B2280" t="s">
        <v>31</v>
      </c>
      <c r="C2280" t="s">
        <v>6</v>
      </c>
      <c r="D2280">
        <v>502</v>
      </c>
      <c r="E2280">
        <v>33632</v>
      </c>
      <c r="F2280" s="29">
        <f t="shared" si="70"/>
        <v>753000000</v>
      </c>
      <c r="G2280">
        <f>YEAR(electric_vehicle_sales_by_state[[#This Row],[date]])</f>
        <v>2023</v>
      </c>
      <c r="M2280" s="34">
        <f t="shared" si="71"/>
        <v>1500000</v>
      </c>
    </row>
    <row r="2281" spans="1:13" x14ac:dyDescent="0.3">
      <c r="A2281" s="1">
        <v>45200</v>
      </c>
      <c r="B2281" t="s">
        <v>35</v>
      </c>
      <c r="C2281" t="s">
        <v>6</v>
      </c>
      <c r="D2281">
        <v>11137</v>
      </c>
      <c r="E2281">
        <v>108712</v>
      </c>
      <c r="F2281" s="29">
        <f t="shared" si="70"/>
        <v>16705500000</v>
      </c>
      <c r="G2281">
        <f>YEAR(electric_vehicle_sales_by_state[[#This Row],[date]])</f>
        <v>2023</v>
      </c>
      <c r="M2281" s="34">
        <f t="shared" si="71"/>
        <v>1500000</v>
      </c>
    </row>
    <row r="2282" spans="1:13" x14ac:dyDescent="0.3">
      <c r="A2282" s="1">
        <v>45200</v>
      </c>
      <c r="B2282" t="s">
        <v>36</v>
      </c>
      <c r="C2282" t="s">
        <v>6</v>
      </c>
      <c r="D2282">
        <v>5051</v>
      </c>
      <c r="E2282">
        <v>36841</v>
      </c>
      <c r="F2282" s="29">
        <f t="shared" si="70"/>
        <v>7576500000</v>
      </c>
      <c r="G2282">
        <f>YEAR(electric_vehicle_sales_by_state[[#This Row],[date]])</f>
        <v>2023</v>
      </c>
      <c r="M2282" s="34">
        <f t="shared" si="71"/>
        <v>1500000</v>
      </c>
    </row>
    <row r="2283" spans="1:13" x14ac:dyDescent="0.3">
      <c r="A2283" s="1">
        <v>45200</v>
      </c>
      <c r="B2283" t="s">
        <v>24</v>
      </c>
      <c r="C2283" t="s">
        <v>6</v>
      </c>
      <c r="D2283">
        <v>3262</v>
      </c>
      <c r="E2283">
        <v>99036</v>
      </c>
      <c r="F2283" s="29">
        <f t="shared" si="70"/>
        <v>4893000000</v>
      </c>
      <c r="G2283">
        <f>YEAR(electric_vehicle_sales_by_state[[#This Row],[date]])</f>
        <v>2023</v>
      </c>
      <c r="M2283" s="34">
        <f t="shared" si="71"/>
        <v>1500000</v>
      </c>
    </row>
    <row r="2284" spans="1:13" x14ac:dyDescent="0.3">
      <c r="A2284" s="1">
        <v>45200</v>
      </c>
      <c r="B2284" t="s">
        <v>37</v>
      </c>
      <c r="C2284" t="s">
        <v>6</v>
      </c>
      <c r="D2284">
        <v>15716</v>
      </c>
      <c r="E2284">
        <v>167065</v>
      </c>
      <c r="F2284" s="29">
        <f t="shared" si="70"/>
        <v>23574000000</v>
      </c>
      <c r="G2284">
        <f>YEAR(electric_vehicle_sales_by_state[[#This Row],[date]])</f>
        <v>2023</v>
      </c>
      <c r="M2284" s="34">
        <f t="shared" si="71"/>
        <v>1500000</v>
      </c>
    </row>
    <row r="2285" spans="1:13" x14ac:dyDescent="0.3">
      <c r="A2285" s="1">
        <v>45200</v>
      </c>
      <c r="B2285" t="s">
        <v>15</v>
      </c>
      <c r="C2285" t="s">
        <v>6</v>
      </c>
      <c r="D2285">
        <v>6</v>
      </c>
      <c r="E2285">
        <v>1035</v>
      </c>
      <c r="F2285" s="29">
        <f t="shared" si="70"/>
        <v>9000000</v>
      </c>
      <c r="G2285">
        <f>YEAR(electric_vehicle_sales_by_state[[#This Row],[date]])</f>
        <v>2023</v>
      </c>
      <c r="M2285" s="34">
        <f t="shared" si="71"/>
        <v>1500000</v>
      </c>
    </row>
    <row r="2286" spans="1:13" x14ac:dyDescent="0.3">
      <c r="A2286" s="1">
        <v>45200</v>
      </c>
      <c r="B2286" t="s">
        <v>17</v>
      </c>
      <c r="C2286" t="s">
        <v>6</v>
      </c>
      <c r="D2286">
        <v>36</v>
      </c>
      <c r="E2286">
        <v>1958</v>
      </c>
      <c r="F2286" s="29">
        <f t="shared" si="70"/>
        <v>54000000</v>
      </c>
      <c r="G2286">
        <f>YEAR(electric_vehicle_sales_by_state[[#This Row],[date]])</f>
        <v>2023</v>
      </c>
      <c r="M2286" s="34">
        <f t="shared" si="71"/>
        <v>1500000</v>
      </c>
    </row>
    <row r="2287" spans="1:13" x14ac:dyDescent="0.3">
      <c r="A2287" s="1">
        <v>45200</v>
      </c>
      <c r="B2287" t="s">
        <v>25</v>
      </c>
      <c r="C2287" t="s">
        <v>6</v>
      </c>
      <c r="D2287">
        <v>3972</v>
      </c>
      <c r="E2287">
        <v>71596</v>
      </c>
      <c r="F2287" s="29">
        <f t="shared" si="70"/>
        <v>5958000000</v>
      </c>
      <c r="G2287">
        <f>YEAR(electric_vehicle_sales_by_state[[#This Row],[date]])</f>
        <v>2023</v>
      </c>
      <c r="M2287" s="34">
        <f t="shared" si="71"/>
        <v>1500000</v>
      </c>
    </row>
    <row r="2288" spans="1:13" x14ac:dyDescent="0.3">
      <c r="A2288" s="1">
        <v>45200</v>
      </c>
      <c r="B2288" t="s">
        <v>19</v>
      </c>
      <c r="C2288" t="s">
        <v>6</v>
      </c>
      <c r="D2288">
        <v>197</v>
      </c>
      <c r="E2288">
        <v>3765</v>
      </c>
      <c r="F2288" s="29">
        <f t="shared" si="70"/>
        <v>295500000</v>
      </c>
      <c r="G2288">
        <f>YEAR(electric_vehicle_sales_by_state[[#This Row],[date]])</f>
        <v>2023</v>
      </c>
      <c r="M2288" s="34">
        <f t="shared" si="71"/>
        <v>1500000</v>
      </c>
    </row>
    <row r="2289" spans="1:13" x14ac:dyDescent="0.3">
      <c r="A2289" s="1">
        <v>45200</v>
      </c>
      <c r="B2289" t="s">
        <v>26</v>
      </c>
      <c r="C2289" t="s">
        <v>6</v>
      </c>
      <c r="D2289">
        <v>760</v>
      </c>
      <c r="E2289">
        <v>34028</v>
      </c>
      <c r="F2289" s="29">
        <f t="shared" si="70"/>
        <v>1140000000</v>
      </c>
      <c r="G2289">
        <f>YEAR(electric_vehicle_sales_by_state[[#This Row],[date]])</f>
        <v>2023</v>
      </c>
      <c r="M2289" s="34">
        <f t="shared" si="71"/>
        <v>1500000</v>
      </c>
    </row>
    <row r="2290" spans="1:13" x14ac:dyDescent="0.3">
      <c r="A2290" s="1">
        <v>45200</v>
      </c>
      <c r="B2290" t="s">
        <v>38</v>
      </c>
      <c r="C2290" t="s">
        <v>6</v>
      </c>
      <c r="D2290">
        <v>4906</v>
      </c>
      <c r="E2290">
        <v>103647</v>
      </c>
      <c r="F2290" s="29">
        <f t="shared" si="70"/>
        <v>7359000000</v>
      </c>
      <c r="G2290">
        <f>YEAR(electric_vehicle_sales_by_state[[#This Row],[date]])</f>
        <v>2023</v>
      </c>
      <c r="M2290" s="34">
        <f t="shared" si="71"/>
        <v>1500000</v>
      </c>
    </row>
    <row r="2291" spans="1:13" x14ac:dyDescent="0.3">
      <c r="A2291" s="1">
        <v>45200</v>
      </c>
      <c r="B2291" t="s">
        <v>39</v>
      </c>
      <c r="C2291" t="s">
        <v>6</v>
      </c>
      <c r="D2291">
        <v>6507</v>
      </c>
      <c r="E2291">
        <v>131658</v>
      </c>
      <c r="F2291" s="29">
        <f t="shared" si="70"/>
        <v>9760500000</v>
      </c>
      <c r="G2291">
        <f>YEAR(electric_vehicle_sales_by_state[[#This Row],[date]])</f>
        <v>2023</v>
      </c>
      <c r="M2291" s="34">
        <f t="shared" si="71"/>
        <v>1500000</v>
      </c>
    </row>
    <row r="2292" spans="1:13" x14ac:dyDescent="0.3">
      <c r="A2292" s="1">
        <v>45200</v>
      </c>
      <c r="B2292" t="s">
        <v>20</v>
      </c>
      <c r="C2292" t="s">
        <v>6</v>
      </c>
      <c r="D2292">
        <v>6</v>
      </c>
      <c r="E2292">
        <v>4285</v>
      </c>
      <c r="F2292" s="29">
        <f t="shared" si="70"/>
        <v>9000000</v>
      </c>
      <c r="G2292">
        <f>YEAR(electric_vehicle_sales_by_state[[#This Row],[date]])</f>
        <v>2023</v>
      </c>
      <c r="M2292" s="34">
        <f t="shared" si="71"/>
        <v>1500000</v>
      </c>
    </row>
    <row r="2293" spans="1:13" x14ac:dyDescent="0.3">
      <c r="A2293" s="1">
        <v>45200</v>
      </c>
      <c r="B2293" t="s">
        <v>40</v>
      </c>
      <c r="C2293" t="s">
        <v>6</v>
      </c>
      <c r="D2293">
        <v>3775</v>
      </c>
      <c r="E2293">
        <v>162993</v>
      </c>
      <c r="F2293" s="29">
        <f t="shared" si="70"/>
        <v>5662500000</v>
      </c>
      <c r="G2293">
        <f>YEAR(electric_vehicle_sales_by_state[[#This Row],[date]])</f>
        <v>2023</v>
      </c>
      <c r="M2293" s="34">
        <f t="shared" si="71"/>
        <v>1500000</v>
      </c>
    </row>
    <row r="2294" spans="1:13" x14ac:dyDescent="0.3">
      <c r="A2294" s="1">
        <v>45200</v>
      </c>
      <c r="B2294" t="s">
        <v>27</v>
      </c>
      <c r="C2294" t="s">
        <v>6</v>
      </c>
      <c r="D2294">
        <v>383</v>
      </c>
      <c r="E2294">
        <v>13890</v>
      </c>
      <c r="F2294" s="29">
        <f t="shared" si="70"/>
        <v>574500000</v>
      </c>
      <c r="G2294">
        <f>YEAR(electric_vehicle_sales_by_state[[#This Row],[date]])</f>
        <v>2023</v>
      </c>
      <c r="M2294" s="34">
        <f t="shared" si="71"/>
        <v>1500000</v>
      </c>
    </row>
    <row r="2295" spans="1:13" x14ac:dyDescent="0.3">
      <c r="A2295" s="1">
        <v>45200</v>
      </c>
      <c r="B2295" t="s">
        <v>41</v>
      </c>
      <c r="C2295" t="s">
        <v>6</v>
      </c>
      <c r="D2295">
        <v>851</v>
      </c>
      <c r="E2295">
        <v>65489</v>
      </c>
      <c r="F2295" s="29">
        <f t="shared" si="70"/>
        <v>1276500000</v>
      </c>
      <c r="G2295">
        <f>YEAR(electric_vehicle_sales_by_state[[#This Row],[date]])</f>
        <v>2023</v>
      </c>
      <c r="M2295" s="34">
        <f t="shared" si="71"/>
        <v>1500000</v>
      </c>
    </row>
    <row r="2296" spans="1:13" x14ac:dyDescent="0.3">
      <c r="A2296" s="1">
        <v>45231</v>
      </c>
      <c r="B2296" t="s">
        <v>8</v>
      </c>
      <c r="C2296" t="s">
        <v>6</v>
      </c>
      <c r="D2296">
        <v>3</v>
      </c>
      <c r="E2296">
        <v>598</v>
      </c>
      <c r="F2296" s="29">
        <f t="shared" si="70"/>
        <v>4500000</v>
      </c>
      <c r="G2296">
        <f>YEAR(electric_vehicle_sales_by_state[[#This Row],[date]])</f>
        <v>2023</v>
      </c>
      <c r="M2296" s="34">
        <f t="shared" si="71"/>
        <v>1500000</v>
      </c>
    </row>
    <row r="2297" spans="1:13" x14ac:dyDescent="0.3">
      <c r="A2297" s="1">
        <v>45231</v>
      </c>
      <c r="B2297" t="s">
        <v>32</v>
      </c>
      <c r="C2297" t="s">
        <v>6</v>
      </c>
      <c r="D2297">
        <v>1997</v>
      </c>
      <c r="E2297">
        <v>79246</v>
      </c>
      <c r="F2297" s="29">
        <f t="shared" si="70"/>
        <v>2995500000</v>
      </c>
      <c r="G2297">
        <f>YEAR(electric_vehicle_sales_by_state[[#This Row],[date]])</f>
        <v>2023</v>
      </c>
      <c r="M2297" s="34">
        <f t="shared" si="71"/>
        <v>1500000</v>
      </c>
    </row>
    <row r="2298" spans="1:13" x14ac:dyDescent="0.3">
      <c r="A2298" s="1">
        <v>45231</v>
      </c>
      <c r="B2298" t="s">
        <v>10</v>
      </c>
      <c r="C2298" t="s">
        <v>6</v>
      </c>
      <c r="D2298">
        <v>244</v>
      </c>
      <c r="E2298">
        <v>41326</v>
      </c>
      <c r="F2298" s="29">
        <f t="shared" si="70"/>
        <v>366000000</v>
      </c>
      <c r="G2298">
        <f>YEAR(electric_vehicle_sales_by_state[[#This Row],[date]])</f>
        <v>2023</v>
      </c>
      <c r="M2298" s="34">
        <f t="shared" si="71"/>
        <v>1500000</v>
      </c>
    </row>
    <row r="2299" spans="1:13" x14ac:dyDescent="0.3">
      <c r="A2299" s="1">
        <v>45231</v>
      </c>
      <c r="B2299" t="s">
        <v>21</v>
      </c>
      <c r="C2299" t="s">
        <v>6</v>
      </c>
      <c r="D2299">
        <v>1765</v>
      </c>
      <c r="E2299">
        <v>149828</v>
      </c>
      <c r="F2299" s="29">
        <f t="shared" si="70"/>
        <v>2647500000</v>
      </c>
      <c r="G2299">
        <f>YEAR(electric_vehicle_sales_by_state[[#This Row],[date]])</f>
        <v>2023</v>
      </c>
      <c r="M2299" s="34">
        <f t="shared" si="71"/>
        <v>1500000</v>
      </c>
    </row>
    <row r="2300" spans="1:13" x14ac:dyDescent="0.3">
      <c r="A2300" s="1">
        <v>45231</v>
      </c>
      <c r="B2300" t="s">
        <v>22</v>
      </c>
      <c r="C2300" t="s">
        <v>6</v>
      </c>
      <c r="D2300">
        <v>241</v>
      </c>
      <c r="E2300">
        <v>2430</v>
      </c>
      <c r="F2300" s="29">
        <f t="shared" si="70"/>
        <v>361500000</v>
      </c>
      <c r="G2300">
        <f>YEAR(electric_vehicle_sales_by_state[[#This Row],[date]])</f>
        <v>2023</v>
      </c>
      <c r="M2300" s="34">
        <f t="shared" si="71"/>
        <v>1500000</v>
      </c>
    </row>
    <row r="2301" spans="1:13" x14ac:dyDescent="0.3">
      <c r="A2301" s="1">
        <v>45231</v>
      </c>
      <c r="B2301" t="s">
        <v>11</v>
      </c>
      <c r="C2301" t="s">
        <v>6</v>
      </c>
      <c r="D2301">
        <v>3880</v>
      </c>
      <c r="E2301">
        <v>76276</v>
      </c>
      <c r="F2301" s="29">
        <f t="shared" si="70"/>
        <v>5820000000</v>
      </c>
      <c r="G2301">
        <f>YEAR(electric_vehicle_sales_by_state[[#This Row],[date]])</f>
        <v>2023</v>
      </c>
      <c r="M2301" s="34">
        <f t="shared" si="71"/>
        <v>1500000</v>
      </c>
    </row>
    <row r="2302" spans="1:13" x14ac:dyDescent="0.3">
      <c r="A2302" s="1">
        <v>45231</v>
      </c>
      <c r="B2302" t="s">
        <v>12</v>
      </c>
      <c r="C2302" t="s">
        <v>6</v>
      </c>
      <c r="D2302">
        <v>15</v>
      </c>
      <c r="E2302">
        <v>1185</v>
      </c>
      <c r="F2302" s="29">
        <f t="shared" si="70"/>
        <v>22500000</v>
      </c>
      <c r="G2302">
        <f>YEAR(electric_vehicle_sales_by_state[[#This Row],[date]])</f>
        <v>2023</v>
      </c>
      <c r="M2302" s="34">
        <f t="shared" si="71"/>
        <v>1500000</v>
      </c>
    </row>
    <row r="2303" spans="1:13" x14ac:dyDescent="0.3">
      <c r="A2303" s="1">
        <v>45231</v>
      </c>
      <c r="B2303" t="s">
        <v>23</v>
      </c>
      <c r="C2303" t="s">
        <v>6</v>
      </c>
      <c r="D2303">
        <v>3976</v>
      </c>
      <c r="E2303">
        <v>56736</v>
      </c>
      <c r="F2303" s="29">
        <f t="shared" si="70"/>
        <v>5964000000</v>
      </c>
      <c r="G2303">
        <f>YEAR(electric_vehicle_sales_by_state[[#This Row],[date]])</f>
        <v>2023</v>
      </c>
      <c r="M2303" s="34">
        <f t="shared" si="71"/>
        <v>1500000</v>
      </c>
    </row>
    <row r="2304" spans="1:13" x14ac:dyDescent="0.3">
      <c r="A2304" s="1">
        <v>45231</v>
      </c>
      <c r="B2304" t="s">
        <v>33</v>
      </c>
      <c r="C2304" t="s">
        <v>6</v>
      </c>
      <c r="D2304">
        <v>977</v>
      </c>
      <c r="E2304">
        <v>6217</v>
      </c>
      <c r="F2304" s="29">
        <f t="shared" si="70"/>
        <v>1465500000</v>
      </c>
      <c r="G2304">
        <f>YEAR(electric_vehicle_sales_by_state[[#This Row],[date]])</f>
        <v>2023</v>
      </c>
      <c r="M2304" s="34">
        <f t="shared" si="71"/>
        <v>1500000</v>
      </c>
    </row>
    <row r="2305" spans="1:13" x14ac:dyDescent="0.3">
      <c r="A2305" s="1">
        <v>45231</v>
      </c>
      <c r="B2305" t="s">
        <v>34</v>
      </c>
      <c r="C2305" t="s">
        <v>6</v>
      </c>
      <c r="D2305">
        <v>5424</v>
      </c>
      <c r="E2305">
        <v>152556</v>
      </c>
      <c r="F2305" s="29">
        <f t="shared" si="70"/>
        <v>8136000000</v>
      </c>
      <c r="G2305">
        <f>YEAR(electric_vehicle_sales_by_state[[#This Row],[date]])</f>
        <v>2023</v>
      </c>
      <c r="M2305" s="34">
        <f t="shared" si="71"/>
        <v>1500000</v>
      </c>
    </row>
    <row r="2306" spans="1:13" x14ac:dyDescent="0.3">
      <c r="A2306" s="1">
        <v>45231</v>
      </c>
      <c r="B2306" t="s">
        <v>30</v>
      </c>
      <c r="C2306" t="s">
        <v>6</v>
      </c>
      <c r="D2306">
        <v>565</v>
      </c>
      <c r="E2306">
        <v>42364</v>
      </c>
      <c r="F2306" s="29">
        <f t="shared" ref="F2306:F2369" si="72">D2306*M2306</f>
        <v>847500000</v>
      </c>
      <c r="G2306">
        <f>YEAR(electric_vehicle_sales_by_state[[#This Row],[date]])</f>
        <v>2023</v>
      </c>
      <c r="M2306" s="34">
        <f t="shared" si="71"/>
        <v>1500000</v>
      </c>
    </row>
    <row r="2307" spans="1:13" x14ac:dyDescent="0.3">
      <c r="A2307" s="1">
        <v>45231</v>
      </c>
      <c r="B2307" t="s">
        <v>28</v>
      </c>
      <c r="C2307" t="s">
        <v>6</v>
      </c>
      <c r="D2307">
        <v>53</v>
      </c>
      <c r="E2307">
        <v>6131</v>
      </c>
      <c r="F2307" s="29">
        <f t="shared" si="72"/>
        <v>79500000</v>
      </c>
      <c r="G2307">
        <f>YEAR(electric_vehicle_sales_by_state[[#This Row],[date]])</f>
        <v>2023</v>
      </c>
      <c r="M2307" s="34">
        <f t="shared" ref="M2307:M2370" si="73">IF(C2307 = "4-Wheelers",85000,1500000)</f>
        <v>1500000</v>
      </c>
    </row>
    <row r="2308" spans="1:13" x14ac:dyDescent="0.3">
      <c r="A2308" s="1">
        <v>45231</v>
      </c>
      <c r="B2308" t="s">
        <v>13</v>
      </c>
      <c r="C2308" t="s">
        <v>6</v>
      </c>
      <c r="D2308">
        <v>172</v>
      </c>
      <c r="E2308">
        <v>8743</v>
      </c>
      <c r="F2308" s="29">
        <f t="shared" si="72"/>
        <v>258000000</v>
      </c>
      <c r="G2308">
        <f>YEAR(electric_vehicle_sales_by_state[[#This Row],[date]])</f>
        <v>2023</v>
      </c>
      <c r="M2308" s="34">
        <f t="shared" si="73"/>
        <v>1500000</v>
      </c>
    </row>
    <row r="2309" spans="1:13" x14ac:dyDescent="0.3">
      <c r="A2309" s="1">
        <v>45231</v>
      </c>
      <c r="B2309" t="s">
        <v>31</v>
      </c>
      <c r="C2309" t="s">
        <v>6</v>
      </c>
      <c r="D2309">
        <v>825</v>
      </c>
      <c r="E2309">
        <v>63696</v>
      </c>
      <c r="F2309" s="29">
        <f t="shared" si="72"/>
        <v>1237500000</v>
      </c>
      <c r="G2309">
        <f>YEAR(electric_vehicle_sales_by_state[[#This Row],[date]])</f>
        <v>2023</v>
      </c>
      <c r="M2309" s="34">
        <f t="shared" si="73"/>
        <v>1500000</v>
      </c>
    </row>
    <row r="2310" spans="1:13" x14ac:dyDescent="0.3">
      <c r="A2310" s="1">
        <v>45231</v>
      </c>
      <c r="B2310" t="s">
        <v>35</v>
      </c>
      <c r="C2310" t="s">
        <v>6</v>
      </c>
      <c r="D2310">
        <v>14300</v>
      </c>
      <c r="E2310">
        <v>136535</v>
      </c>
      <c r="F2310" s="29">
        <f t="shared" si="72"/>
        <v>21450000000</v>
      </c>
      <c r="G2310">
        <f>YEAR(electric_vehicle_sales_by_state[[#This Row],[date]])</f>
        <v>2023</v>
      </c>
      <c r="M2310" s="34">
        <f t="shared" si="73"/>
        <v>1500000</v>
      </c>
    </row>
    <row r="2311" spans="1:13" x14ac:dyDescent="0.3">
      <c r="A2311" s="1">
        <v>45231</v>
      </c>
      <c r="B2311" t="s">
        <v>36</v>
      </c>
      <c r="C2311" t="s">
        <v>6</v>
      </c>
      <c r="D2311">
        <v>5352</v>
      </c>
      <c r="E2311">
        <v>36822</v>
      </c>
      <c r="F2311" s="29">
        <f t="shared" si="72"/>
        <v>8028000000</v>
      </c>
      <c r="G2311">
        <f>YEAR(electric_vehicle_sales_by_state[[#This Row],[date]])</f>
        <v>2023</v>
      </c>
      <c r="M2311" s="34">
        <f t="shared" si="73"/>
        <v>1500000</v>
      </c>
    </row>
    <row r="2312" spans="1:13" x14ac:dyDescent="0.3">
      <c r="A2312" s="1">
        <v>45231</v>
      </c>
      <c r="B2312" t="s">
        <v>24</v>
      </c>
      <c r="C2312" t="s">
        <v>6</v>
      </c>
      <c r="D2312">
        <v>4861</v>
      </c>
      <c r="E2312">
        <v>204532</v>
      </c>
      <c r="F2312" s="29">
        <f t="shared" si="72"/>
        <v>7291500000</v>
      </c>
      <c r="G2312">
        <f>YEAR(electric_vehicle_sales_by_state[[#This Row],[date]])</f>
        <v>2023</v>
      </c>
      <c r="M2312" s="34">
        <f t="shared" si="73"/>
        <v>1500000</v>
      </c>
    </row>
    <row r="2313" spans="1:13" x14ac:dyDescent="0.3">
      <c r="A2313" s="1">
        <v>45231</v>
      </c>
      <c r="B2313" t="s">
        <v>37</v>
      </c>
      <c r="C2313" t="s">
        <v>6</v>
      </c>
      <c r="D2313">
        <v>19008</v>
      </c>
      <c r="E2313">
        <v>230768</v>
      </c>
      <c r="F2313" s="29">
        <f t="shared" si="72"/>
        <v>28512000000</v>
      </c>
      <c r="G2313">
        <f>YEAR(electric_vehicle_sales_by_state[[#This Row],[date]])</f>
        <v>2023</v>
      </c>
      <c r="M2313" s="34">
        <f t="shared" si="73"/>
        <v>1500000</v>
      </c>
    </row>
    <row r="2314" spans="1:13" x14ac:dyDescent="0.3">
      <c r="A2314" s="1">
        <v>45231</v>
      </c>
      <c r="B2314" t="s">
        <v>15</v>
      </c>
      <c r="C2314" t="s">
        <v>6</v>
      </c>
      <c r="D2314">
        <v>10</v>
      </c>
      <c r="E2314">
        <v>812</v>
      </c>
      <c r="F2314" s="29">
        <f t="shared" si="72"/>
        <v>15000000</v>
      </c>
      <c r="G2314">
        <f>YEAR(electric_vehicle_sales_by_state[[#This Row],[date]])</f>
        <v>2023</v>
      </c>
      <c r="M2314" s="34">
        <f t="shared" si="73"/>
        <v>1500000</v>
      </c>
    </row>
    <row r="2315" spans="1:13" x14ac:dyDescent="0.3">
      <c r="A2315" s="1">
        <v>45231</v>
      </c>
      <c r="B2315" t="s">
        <v>16</v>
      </c>
      <c r="C2315" t="s">
        <v>6</v>
      </c>
      <c r="D2315">
        <v>6</v>
      </c>
      <c r="E2315">
        <v>1893</v>
      </c>
      <c r="F2315" s="29">
        <f t="shared" si="72"/>
        <v>9000000</v>
      </c>
      <c r="G2315">
        <f>YEAR(electric_vehicle_sales_by_state[[#This Row],[date]])</f>
        <v>2023</v>
      </c>
      <c r="M2315" s="34">
        <f t="shared" si="73"/>
        <v>1500000</v>
      </c>
    </row>
    <row r="2316" spans="1:13" x14ac:dyDescent="0.3">
      <c r="A2316" s="1">
        <v>45231</v>
      </c>
      <c r="B2316" t="s">
        <v>17</v>
      </c>
      <c r="C2316" t="s">
        <v>6</v>
      </c>
      <c r="D2316">
        <v>35</v>
      </c>
      <c r="E2316">
        <v>1977</v>
      </c>
      <c r="F2316" s="29">
        <f t="shared" si="72"/>
        <v>52500000</v>
      </c>
      <c r="G2316">
        <f>YEAR(electric_vehicle_sales_by_state[[#This Row],[date]])</f>
        <v>2023</v>
      </c>
      <c r="M2316" s="34">
        <f t="shared" si="73"/>
        <v>1500000</v>
      </c>
    </row>
    <row r="2317" spans="1:13" x14ac:dyDescent="0.3">
      <c r="A2317" s="1">
        <v>45231</v>
      </c>
      <c r="B2317" t="s">
        <v>25</v>
      </c>
      <c r="C2317" t="s">
        <v>6</v>
      </c>
      <c r="D2317">
        <v>4345</v>
      </c>
      <c r="E2317">
        <v>63423</v>
      </c>
      <c r="F2317" s="29">
        <f t="shared" si="72"/>
        <v>6517500000</v>
      </c>
      <c r="G2317">
        <f>YEAR(electric_vehicle_sales_by_state[[#This Row],[date]])</f>
        <v>2023</v>
      </c>
      <c r="M2317" s="34">
        <f t="shared" si="73"/>
        <v>1500000</v>
      </c>
    </row>
    <row r="2318" spans="1:13" x14ac:dyDescent="0.3">
      <c r="A2318" s="1">
        <v>45231</v>
      </c>
      <c r="B2318" t="s">
        <v>19</v>
      </c>
      <c r="C2318" t="s">
        <v>6</v>
      </c>
      <c r="D2318">
        <v>194</v>
      </c>
      <c r="E2318">
        <v>3681</v>
      </c>
      <c r="F2318" s="29">
        <f t="shared" si="72"/>
        <v>291000000</v>
      </c>
      <c r="G2318">
        <f>YEAR(electric_vehicle_sales_by_state[[#This Row],[date]])</f>
        <v>2023</v>
      </c>
      <c r="M2318" s="34">
        <f t="shared" si="73"/>
        <v>1500000</v>
      </c>
    </row>
    <row r="2319" spans="1:13" x14ac:dyDescent="0.3">
      <c r="A2319" s="1">
        <v>45231</v>
      </c>
      <c r="B2319" t="s">
        <v>26</v>
      </c>
      <c r="C2319" t="s">
        <v>6</v>
      </c>
      <c r="D2319">
        <v>1184</v>
      </c>
      <c r="E2319">
        <v>48694</v>
      </c>
      <c r="F2319" s="29">
        <f t="shared" si="72"/>
        <v>1776000000</v>
      </c>
      <c r="G2319">
        <f>YEAR(electric_vehicle_sales_by_state[[#This Row],[date]])</f>
        <v>2023</v>
      </c>
      <c r="M2319" s="34">
        <f t="shared" si="73"/>
        <v>1500000</v>
      </c>
    </row>
    <row r="2320" spans="1:13" x14ac:dyDescent="0.3">
      <c r="A2320" s="1">
        <v>45231</v>
      </c>
      <c r="B2320" t="s">
        <v>38</v>
      </c>
      <c r="C2320" t="s">
        <v>6</v>
      </c>
      <c r="D2320">
        <v>7743</v>
      </c>
      <c r="E2320">
        <v>191722</v>
      </c>
      <c r="F2320" s="29">
        <f t="shared" si="72"/>
        <v>11614500000</v>
      </c>
      <c r="G2320">
        <f>YEAR(electric_vehicle_sales_by_state[[#This Row],[date]])</f>
        <v>2023</v>
      </c>
      <c r="M2320" s="34">
        <f t="shared" si="73"/>
        <v>1500000</v>
      </c>
    </row>
    <row r="2321" spans="1:13" x14ac:dyDescent="0.3">
      <c r="A2321" s="1">
        <v>45231</v>
      </c>
      <c r="B2321" t="s">
        <v>39</v>
      </c>
      <c r="C2321" t="s">
        <v>6</v>
      </c>
      <c r="D2321">
        <v>7096</v>
      </c>
      <c r="E2321">
        <v>121926</v>
      </c>
      <c r="F2321" s="29">
        <f t="shared" si="72"/>
        <v>10644000000</v>
      </c>
      <c r="G2321">
        <f>YEAR(electric_vehicle_sales_by_state[[#This Row],[date]])</f>
        <v>2023</v>
      </c>
      <c r="M2321" s="34">
        <f t="shared" si="73"/>
        <v>1500000</v>
      </c>
    </row>
    <row r="2322" spans="1:13" x14ac:dyDescent="0.3">
      <c r="A2322" s="1">
        <v>45231</v>
      </c>
      <c r="B2322" t="s">
        <v>20</v>
      </c>
      <c r="C2322" t="s">
        <v>6</v>
      </c>
      <c r="D2322">
        <v>11</v>
      </c>
      <c r="E2322">
        <v>4893</v>
      </c>
      <c r="F2322" s="29">
        <f t="shared" si="72"/>
        <v>16500000</v>
      </c>
      <c r="G2322">
        <f>YEAR(electric_vehicle_sales_by_state[[#This Row],[date]])</f>
        <v>2023</v>
      </c>
      <c r="M2322" s="34">
        <f t="shared" si="73"/>
        <v>1500000</v>
      </c>
    </row>
    <row r="2323" spans="1:13" x14ac:dyDescent="0.3">
      <c r="A2323" s="1">
        <v>45231</v>
      </c>
      <c r="B2323" t="s">
        <v>40</v>
      </c>
      <c r="C2323" t="s">
        <v>6</v>
      </c>
      <c r="D2323">
        <v>5327</v>
      </c>
      <c r="E2323">
        <v>387983</v>
      </c>
      <c r="F2323" s="29">
        <f t="shared" si="72"/>
        <v>7990500000</v>
      </c>
      <c r="G2323">
        <f>YEAR(electric_vehicle_sales_by_state[[#This Row],[date]])</f>
        <v>2023</v>
      </c>
      <c r="M2323" s="34">
        <f t="shared" si="73"/>
        <v>1500000</v>
      </c>
    </row>
    <row r="2324" spans="1:13" x14ac:dyDescent="0.3">
      <c r="A2324" s="1">
        <v>45231</v>
      </c>
      <c r="B2324" t="s">
        <v>27</v>
      </c>
      <c r="C2324" t="s">
        <v>6</v>
      </c>
      <c r="D2324">
        <v>626</v>
      </c>
      <c r="E2324">
        <v>24522</v>
      </c>
      <c r="F2324" s="29">
        <f t="shared" si="72"/>
        <v>939000000</v>
      </c>
      <c r="G2324">
        <f>YEAR(electric_vehicle_sales_by_state[[#This Row],[date]])</f>
        <v>2023</v>
      </c>
      <c r="M2324" s="34">
        <f t="shared" si="73"/>
        <v>1500000</v>
      </c>
    </row>
    <row r="2325" spans="1:13" x14ac:dyDescent="0.3">
      <c r="A2325" s="1">
        <v>45231</v>
      </c>
      <c r="B2325" t="s">
        <v>41</v>
      </c>
      <c r="C2325" t="s">
        <v>6</v>
      </c>
      <c r="D2325">
        <v>1007</v>
      </c>
      <c r="E2325">
        <v>97240</v>
      </c>
      <c r="F2325" s="29">
        <f t="shared" si="72"/>
        <v>1510500000</v>
      </c>
      <c r="G2325">
        <f>YEAR(electric_vehicle_sales_by_state[[#This Row],[date]])</f>
        <v>2023</v>
      </c>
      <c r="M2325" s="34">
        <f t="shared" si="73"/>
        <v>1500000</v>
      </c>
    </row>
    <row r="2326" spans="1:13" x14ac:dyDescent="0.3">
      <c r="A2326" s="1">
        <v>45261</v>
      </c>
      <c r="B2326" t="s">
        <v>8</v>
      </c>
      <c r="C2326" t="s">
        <v>6</v>
      </c>
      <c r="D2326">
        <v>7</v>
      </c>
      <c r="E2326">
        <v>430</v>
      </c>
      <c r="F2326" s="29">
        <f t="shared" si="72"/>
        <v>10500000</v>
      </c>
      <c r="G2326">
        <f>YEAR(electric_vehicle_sales_by_state[[#This Row],[date]])</f>
        <v>2023</v>
      </c>
      <c r="M2326" s="34">
        <f t="shared" si="73"/>
        <v>1500000</v>
      </c>
    </row>
    <row r="2327" spans="1:13" x14ac:dyDescent="0.3">
      <c r="A2327" s="1">
        <v>45261</v>
      </c>
      <c r="B2327" t="s">
        <v>32</v>
      </c>
      <c r="C2327" t="s">
        <v>6</v>
      </c>
      <c r="D2327">
        <v>2372</v>
      </c>
      <c r="E2327">
        <v>60868</v>
      </c>
      <c r="F2327" s="29">
        <f t="shared" si="72"/>
        <v>3558000000</v>
      </c>
      <c r="G2327">
        <f>YEAR(electric_vehicle_sales_by_state[[#This Row],[date]])</f>
        <v>2023</v>
      </c>
      <c r="M2327" s="34">
        <f t="shared" si="73"/>
        <v>1500000</v>
      </c>
    </row>
    <row r="2328" spans="1:13" x14ac:dyDescent="0.3">
      <c r="A2328" s="1">
        <v>45261</v>
      </c>
      <c r="B2328" t="s">
        <v>9</v>
      </c>
      <c r="C2328" t="s">
        <v>6</v>
      </c>
      <c r="D2328">
        <v>2</v>
      </c>
      <c r="E2328">
        <v>1377</v>
      </c>
      <c r="F2328" s="29">
        <f t="shared" si="72"/>
        <v>3000000</v>
      </c>
      <c r="G2328">
        <f>YEAR(electric_vehicle_sales_by_state[[#This Row],[date]])</f>
        <v>2023</v>
      </c>
      <c r="M2328" s="34">
        <f t="shared" si="73"/>
        <v>1500000</v>
      </c>
    </row>
    <row r="2329" spans="1:13" x14ac:dyDescent="0.3">
      <c r="A2329" s="1">
        <v>45261</v>
      </c>
      <c r="B2329" t="s">
        <v>10</v>
      </c>
      <c r="C2329" t="s">
        <v>6</v>
      </c>
      <c r="D2329">
        <v>204</v>
      </c>
      <c r="E2329">
        <v>38490</v>
      </c>
      <c r="F2329" s="29">
        <f t="shared" si="72"/>
        <v>306000000</v>
      </c>
      <c r="G2329">
        <f>YEAR(electric_vehicle_sales_by_state[[#This Row],[date]])</f>
        <v>2023</v>
      </c>
      <c r="M2329" s="34">
        <f t="shared" si="73"/>
        <v>1500000</v>
      </c>
    </row>
    <row r="2330" spans="1:13" x14ac:dyDescent="0.3">
      <c r="A2330" s="1">
        <v>45261</v>
      </c>
      <c r="B2330" t="s">
        <v>21</v>
      </c>
      <c r="C2330" t="s">
        <v>6</v>
      </c>
      <c r="D2330">
        <v>1354</v>
      </c>
      <c r="E2330">
        <v>91064</v>
      </c>
      <c r="F2330" s="29">
        <f t="shared" si="72"/>
        <v>2031000000</v>
      </c>
      <c r="G2330">
        <f>YEAR(electric_vehicle_sales_by_state[[#This Row],[date]])</f>
        <v>2023</v>
      </c>
      <c r="M2330" s="34">
        <f t="shared" si="73"/>
        <v>1500000</v>
      </c>
    </row>
    <row r="2331" spans="1:13" x14ac:dyDescent="0.3">
      <c r="A2331" s="1">
        <v>45261</v>
      </c>
      <c r="B2331" t="s">
        <v>22</v>
      </c>
      <c r="C2331" t="s">
        <v>6</v>
      </c>
      <c r="D2331">
        <v>137</v>
      </c>
      <c r="E2331">
        <v>1162</v>
      </c>
      <c r="F2331" s="29">
        <f t="shared" si="72"/>
        <v>205500000</v>
      </c>
      <c r="G2331">
        <f>YEAR(electric_vehicle_sales_by_state[[#This Row],[date]])</f>
        <v>2023</v>
      </c>
      <c r="M2331" s="34">
        <f t="shared" si="73"/>
        <v>1500000</v>
      </c>
    </row>
    <row r="2332" spans="1:13" x14ac:dyDescent="0.3">
      <c r="A2332" s="1">
        <v>45261</v>
      </c>
      <c r="B2332" t="s">
        <v>11</v>
      </c>
      <c r="C2332" t="s">
        <v>6</v>
      </c>
      <c r="D2332">
        <v>1865</v>
      </c>
      <c r="E2332">
        <v>31773</v>
      </c>
      <c r="F2332" s="29">
        <f t="shared" si="72"/>
        <v>2797500000</v>
      </c>
      <c r="G2332">
        <f>YEAR(electric_vehicle_sales_by_state[[#This Row],[date]])</f>
        <v>2023</v>
      </c>
      <c r="M2332" s="34">
        <f t="shared" si="73"/>
        <v>1500000</v>
      </c>
    </row>
    <row r="2333" spans="1:13" x14ac:dyDescent="0.3">
      <c r="A2333" s="1">
        <v>45261</v>
      </c>
      <c r="B2333" t="s">
        <v>12</v>
      </c>
      <c r="C2333" t="s">
        <v>6</v>
      </c>
      <c r="D2333">
        <v>13</v>
      </c>
      <c r="E2333">
        <v>1447</v>
      </c>
      <c r="F2333" s="29">
        <f t="shared" si="72"/>
        <v>19500000</v>
      </c>
      <c r="G2333">
        <f>YEAR(electric_vehicle_sales_by_state[[#This Row],[date]])</f>
        <v>2023</v>
      </c>
      <c r="M2333" s="34">
        <f t="shared" si="73"/>
        <v>1500000</v>
      </c>
    </row>
    <row r="2334" spans="1:13" x14ac:dyDescent="0.3">
      <c r="A2334" s="1">
        <v>45261</v>
      </c>
      <c r="B2334" t="s">
        <v>23</v>
      </c>
      <c r="C2334" t="s">
        <v>6</v>
      </c>
      <c r="D2334">
        <v>5380</v>
      </c>
      <c r="E2334">
        <v>27097</v>
      </c>
      <c r="F2334" s="29">
        <f t="shared" si="72"/>
        <v>8070000000</v>
      </c>
      <c r="G2334">
        <f>YEAR(electric_vehicle_sales_by_state[[#This Row],[date]])</f>
        <v>2023</v>
      </c>
      <c r="M2334" s="34">
        <f t="shared" si="73"/>
        <v>1500000</v>
      </c>
    </row>
    <row r="2335" spans="1:13" x14ac:dyDescent="0.3">
      <c r="A2335" s="1">
        <v>45261</v>
      </c>
      <c r="B2335" t="s">
        <v>33</v>
      </c>
      <c r="C2335" t="s">
        <v>6</v>
      </c>
      <c r="D2335">
        <v>799</v>
      </c>
      <c r="E2335">
        <v>4299</v>
      </c>
      <c r="F2335" s="29">
        <f t="shared" si="72"/>
        <v>1198500000</v>
      </c>
      <c r="G2335">
        <f>YEAR(electric_vehicle_sales_by_state[[#This Row],[date]])</f>
        <v>2023</v>
      </c>
      <c r="M2335" s="34">
        <f t="shared" si="73"/>
        <v>1500000</v>
      </c>
    </row>
    <row r="2336" spans="1:13" x14ac:dyDescent="0.3">
      <c r="A2336" s="1">
        <v>45261</v>
      </c>
      <c r="B2336" t="s">
        <v>34</v>
      </c>
      <c r="C2336" t="s">
        <v>6</v>
      </c>
      <c r="D2336">
        <v>4080</v>
      </c>
      <c r="E2336">
        <v>85848</v>
      </c>
      <c r="F2336" s="29">
        <f t="shared" si="72"/>
        <v>6120000000</v>
      </c>
      <c r="G2336">
        <f>YEAR(electric_vehicle_sales_by_state[[#This Row],[date]])</f>
        <v>2023</v>
      </c>
      <c r="M2336" s="34">
        <f t="shared" si="73"/>
        <v>1500000</v>
      </c>
    </row>
    <row r="2337" spans="1:13" x14ac:dyDescent="0.3">
      <c r="A2337" s="1">
        <v>45261</v>
      </c>
      <c r="B2337" t="s">
        <v>30</v>
      </c>
      <c r="C2337" t="s">
        <v>6</v>
      </c>
      <c r="D2337">
        <v>1019</v>
      </c>
      <c r="E2337">
        <v>60574</v>
      </c>
      <c r="F2337" s="29">
        <f t="shared" si="72"/>
        <v>1528500000</v>
      </c>
      <c r="G2337">
        <f>YEAR(electric_vehicle_sales_by_state[[#This Row],[date]])</f>
        <v>2023</v>
      </c>
      <c r="M2337" s="34">
        <f t="shared" si="73"/>
        <v>1500000</v>
      </c>
    </row>
    <row r="2338" spans="1:13" x14ac:dyDescent="0.3">
      <c r="A2338" s="1">
        <v>45261</v>
      </c>
      <c r="B2338" t="s">
        <v>28</v>
      </c>
      <c r="C2338" t="s">
        <v>6</v>
      </c>
      <c r="D2338">
        <v>102</v>
      </c>
      <c r="E2338">
        <v>9988</v>
      </c>
      <c r="F2338" s="29">
        <f t="shared" si="72"/>
        <v>153000000</v>
      </c>
      <c r="G2338">
        <f>YEAR(electric_vehicle_sales_by_state[[#This Row],[date]])</f>
        <v>2023</v>
      </c>
      <c r="M2338" s="34">
        <f t="shared" si="73"/>
        <v>1500000</v>
      </c>
    </row>
    <row r="2339" spans="1:13" x14ac:dyDescent="0.3">
      <c r="A2339" s="1">
        <v>45261</v>
      </c>
      <c r="B2339" t="s">
        <v>13</v>
      </c>
      <c r="C2339" t="s">
        <v>6</v>
      </c>
      <c r="D2339">
        <v>96</v>
      </c>
      <c r="E2339">
        <v>3661</v>
      </c>
      <c r="F2339" s="29">
        <f t="shared" si="72"/>
        <v>144000000</v>
      </c>
      <c r="G2339">
        <f>YEAR(electric_vehicle_sales_by_state[[#This Row],[date]])</f>
        <v>2023</v>
      </c>
      <c r="M2339" s="34">
        <f t="shared" si="73"/>
        <v>1500000</v>
      </c>
    </row>
    <row r="2340" spans="1:13" x14ac:dyDescent="0.3">
      <c r="A2340" s="1">
        <v>45261</v>
      </c>
      <c r="B2340" t="s">
        <v>31</v>
      </c>
      <c r="C2340" t="s">
        <v>6</v>
      </c>
      <c r="D2340">
        <v>632</v>
      </c>
      <c r="E2340">
        <v>32673</v>
      </c>
      <c r="F2340" s="29">
        <f t="shared" si="72"/>
        <v>948000000</v>
      </c>
      <c r="G2340">
        <f>YEAR(electric_vehicle_sales_by_state[[#This Row],[date]])</f>
        <v>2023</v>
      </c>
      <c r="M2340" s="34">
        <f t="shared" si="73"/>
        <v>1500000</v>
      </c>
    </row>
    <row r="2341" spans="1:13" x14ac:dyDescent="0.3">
      <c r="A2341" s="1">
        <v>45261</v>
      </c>
      <c r="B2341" t="s">
        <v>35</v>
      </c>
      <c r="C2341" t="s">
        <v>6</v>
      </c>
      <c r="D2341">
        <v>10237</v>
      </c>
      <c r="E2341">
        <v>91996</v>
      </c>
      <c r="F2341" s="29">
        <f t="shared" si="72"/>
        <v>15355500000</v>
      </c>
      <c r="G2341">
        <f>YEAR(electric_vehicle_sales_by_state[[#This Row],[date]])</f>
        <v>2023</v>
      </c>
      <c r="M2341" s="34">
        <f t="shared" si="73"/>
        <v>1500000</v>
      </c>
    </row>
    <row r="2342" spans="1:13" x14ac:dyDescent="0.3">
      <c r="A2342" s="1">
        <v>45261</v>
      </c>
      <c r="B2342" t="s">
        <v>36</v>
      </c>
      <c r="C2342" t="s">
        <v>6</v>
      </c>
      <c r="D2342">
        <v>4866</v>
      </c>
      <c r="E2342">
        <v>35712</v>
      </c>
      <c r="F2342" s="29">
        <f t="shared" si="72"/>
        <v>7299000000</v>
      </c>
      <c r="G2342">
        <f>YEAR(electric_vehicle_sales_by_state[[#This Row],[date]])</f>
        <v>2023</v>
      </c>
      <c r="M2342" s="34">
        <f t="shared" si="73"/>
        <v>1500000</v>
      </c>
    </row>
    <row r="2343" spans="1:13" x14ac:dyDescent="0.3">
      <c r="A2343" s="1">
        <v>45261</v>
      </c>
      <c r="B2343" t="s">
        <v>24</v>
      </c>
      <c r="C2343" t="s">
        <v>6</v>
      </c>
      <c r="D2343">
        <v>3359</v>
      </c>
      <c r="E2343">
        <v>88017</v>
      </c>
      <c r="F2343" s="29">
        <f t="shared" si="72"/>
        <v>5038500000</v>
      </c>
      <c r="G2343">
        <f>YEAR(electric_vehicle_sales_by_state[[#This Row],[date]])</f>
        <v>2023</v>
      </c>
      <c r="M2343" s="34">
        <f t="shared" si="73"/>
        <v>1500000</v>
      </c>
    </row>
    <row r="2344" spans="1:13" x14ac:dyDescent="0.3">
      <c r="A2344" s="1">
        <v>45261</v>
      </c>
      <c r="B2344" t="s">
        <v>37</v>
      </c>
      <c r="C2344" t="s">
        <v>6</v>
      </c>
      <c r="D2344">
        <v>14495</v>
      </c>
      <c r="E2344">
        <v>174125</v>
      </c>
      <c r="F2344" s="29">
        <f t="shared" si="72"/>
        <v>21742500000</v>
      </c>
      <c r="G2344">
        <f>YEAR(electric_vehicle_sales_by_state[[#This Row],[date]])</f>
        <v>2023</v>
      </c>
      <c r="M2344" s="34">
        <f t="shared" si="73"/>
        <v>1500000</v>
      </c>
    </row>
    <row r="2345" spans="1:13" x14ac:dyDescent="0.3">
      <c r="A2345" s="1">
        <v>45261</v>
      </c>
      <c r="B2345" t="s">
        <v>15</v>
      </c>
      <c r="C2345" t="s">
        <v>6</v>
      </c>
      <c r="D2345">
        <v>6</v>
      </c>
      <c r="E2345">
        <v>976</v>
      </c>
      <c r="F2345" s="29">
        <f t="shared" si="72"/>
        <v>9000000</v>
      </c>
      <c r="G2345">
        <f>YEAR(electric_vehicle_sales_by_state[[#This Row],[date]])</f>
        <v>2023</v>
      </c>
      <c r="M2345" s="34">
        <f t="shared" si="73"/>
        <v>1500000</v>
      </c>
    </row>
    <row r="2346" spans="1:13" x14ac:dyDescent="0.3">
      <c r="A2346" s="1">
        <v>45261</v>
      </c>
      <c r="B2346" t="s">
        <v>17</v>
      </c>
      <c r="C2346" t="s">
        <v>6</v>
      </c>
      <c r="D2346">
        <v>24</v>
      </c>
      <c r="E2346">
        <v>1974</v>
      </c>
      <c r="F2346" s="29">
        <f t="shared" si="72"/>
        <v>36000000</v>
      </c>
      <c r="G2346">
        <f>YEAR(electric_vehicle_sales_by_state[[#This Row],[date]])</f>
        <v>2023</v>
      </c>
      <c r="M2346" s="34">
        <f t="shared" si="73"/>
        <v>1500000</v>
      </c>
    </row>
    <row r="2347" spans="1:13" x14ac:dyDescent="0.3">
      <c r="A2347" s="1">
        <v>45261</v>
      </c>
      <c r="B2347" t="s">
        <v>25</v>
      </c>
      <c r="C2347" t="s">
        <v>6</v>
      </c>
      <c r="D2347">
        <v>4383</v>
      </c>
      <c r="E2347">
        <v>48402</v>
      </c>
      <c r="F2347" s="29">
        <f t="shared" si="72"/>
        <v>6574500000</v>
      </c>
      <c r="G2347">
        <f>YEAR(electric_vehicle_sales_by_state[[#This Row],[date]])</f>
        <v>2023</v>
      </c>
      <c r="M2347" s="34">
        <f t="shared" si="73"/>
        <v>1500000</v>
      </c>
    </row>
    <row r="2348" spans="1:13" x14ac:dyDescent="0.3">
      <c r="A2348" s="1">
        <v>45261</v>
      </c>
      <c r="B2348" t="s">
        <v>19</v>
      </c>
      <c r="C2348" t="s">
        <v>6</v>
      </c>
      <c r="D2348">
        <v>224</v>
      </c>
      <c r="E2348">
        <v>2836</v>
      </c>
      <c r="F2348" s="29">
        <f t="shared" si="72"/>
        <v>336000000</v>
      </c>
      <c r="G2348">
        <f>YEAR(electric_vehicle_sales_by_state[[#This Row],[date]])</f>
        <v>2023</v>
      </c>
      <c r="M2348" s="34">
        <f t="shared" si="73"/>
        <v>1500000</v>
      </c>
    </row>
    <row r="2349" spans="1:13" x14ac:dyDescent="0.3">
      <c r="A2349" s="1">
        <v>45261</v>
      </c>
      <c r="B2349" t="s">
        <v>26</v>
      </c>
      <c r="C2349" t="s">
        <v>6</v>
      </c>
      <c r="D2349">
        <v>951</v>
      </c>
      <c r="E2349">
        <v>45523</v>
      </c>
      <c r="F2349" s="29">
        <f t="shared" si="72"/>
        <v>1426500000</v>
      </c>
      <c r="G2349">
        <f>YEAR(electric_vehicle_sales_by_state[[#This Row],[date]])</f>
        <v>2023</v>
      </c>
      <c r="M2349" s="34">
        <f t="shared" si="73"/>
        <v>1500000</v>
      </c>
    </row>
    <row r="2350" spans="1:13" x14ac:dyDescent="0.3">
      <c r="A2350" s="1">
        <v>45261</v>
      </c>
      <c r="B2350" t="s">
        <v>38</v>
      </c>
      <c r="C2350" t="s">
        <v>6</v>
      </c>
      <c r="D2350">
        <v>4676</v>
      </c>
      <c r="E2350">
        <v>99479</v>
      </c>
      <c r="F2350" s="29">
        <f t="shared" si="72"/>
        <v>7014000000</v>
      </c>
      <c r="G2350">
        <f>YEAR(electric_vehicle_sales_by_state[[#This Row],[date]])</f>
        <v>2023</v>
      </c>
      <c r="M2350" s="34">
        <f t="shared" si="73"/>
        <v>1500000</v>
      </c>
    </row>
    <row r="2351" spans="1:13" x14ac:dyDescent="0.3">
      <c r="A2351" s="1">
        <v>45261</v>
      </c>
      <c r="B2351" t="s">
        <v>39</v>
      </c>
      <c r="C2351" t="s">
        <v>6</v>
      </c>
      <c r="D2351">
        <v>5403</v>
      </c>
      <c r="E2351">
        <v>82736</v>
      </c>
      <c r="F2351" s="29">
        <f t="shared" si="72"/>
        <v>8104500000</v>
      </c>
      <c r="G2351">
        <f>YEAR(electric_vehicle_sales_by_state[[#This Row],[date]])</f>
        <v>2023</v>
      </c>
      <c r="M2351" s="34">
        <f t="shared" si="73"/>
        <v>1500000</v>
      </c>
    </row>
    <row r="2352" spans="1:13" x14ac:dyDescent="0.3">
      <c r="A2352" s="1">
        <v>45261</v>
      </c>
      <c r="B2352" t="s">
        <v>20</v>
      </c>
      <c r="C2352" t="s">
        <v>6</v>
      </c>
      <c r="D2352">
        <v>40</v>
      </c>
      <c r="E2352">
        <v>3663</v>
      </c>
      <c r="F2352" s="29">
        <f t="shared" si="72"/>
        <v>60000000</v>
      </c>
      <c r="G2352">
        <f>YEAR(electric_vehicle_sales_by_state[[#This Row],[date]])</f>
        <v>2023</v>
      </c>
      <c r="M2352" s="34">
        <f t="shared" si="73"/>
        <v>1500000</v>
      </c>
    </row>
    <row r="2353" spans="1:13" x14ac:dyDescent="0.3">
      <c r="A2353" s="1">
        <v>45261</v>
      </c>
      <c r="B2353" t="s">
        <v>40</v>
      </c>
      <c r="C2353" t="s">
        <v>6</v>
      </c>
      <c r="D2353">
        <v>5487</v>
      </c>
      <c r="E2353">
        <v>211546</v>
      </c>
      <c r="F2353" s="29">
        <f t="shared" si="72"/>
        <v>8230500000</v>
      </c>
      <c r="G2353">
        <f>YEAR(electric_vehicle_sales_by_state[[#This Row],[date]])</f>
        <v>2023</v>
      </c>
      <c r="M2353" s="34">
        <f t="shared" si="73"/>
        <v>1500000</v>
      </c>
    </row>
    <row r="2354" spans="1:13" x14ac:dyDescent="0.3">
      <c r="A2354" s="1">
        <v>45261</v>
      </c>
      <c r="B2354" t="s">
        <v>27</v>
      </c>
      <c r="C2354" t="s">
        <v>6</v>
      </c>
      <c r="D2354">
        <v>655</v>
      </c>
      <c r="E2354">
        <v>19337</v>
      </c>
      <c r="F2354" s="29">
        <f t="shared" si="72"/>
        <v>982500000</v>
      </c>
      <c r="G2354">
        <f>YEAR(electric_vehicle_sales_by_state[[#This Row],[date]])</f>
        <v>2023</v>
      </c>
      <c r="M2354" s="34">
        <f t="shared" si="73"/>
        <v>1500000</v>
      </c>
    </row>
    <row r="2355" spans="1:13" x14ac:dyDescent="0.3">
      <c r="A2355" s="1">
        <v>45261</v>
      </c>
      <c r="B2355" t="s">
        <v>41</v>
      </c>
      <c r="C2355" t="s">
        <v>6</v>
      </c>
      <c r="D2355">
        <v>2625</v>
      </c>
      <c r="E2355">
        <v>90092</v>
      </c>
      <c r="F2355" s="29">
        <f t="shared" si="72"/>
        <v>3937500000</v>
      </c>
      <c r="G2355">
        <f>YEAR(electric_vehicle_sales_by_state[[#This Row],[date]])</f>
        <v>2023</v>
      </c>
      <c r="M2355" s="34">
        <f t="shared" si="73"/>
        <v>1500000</v>
      </c>
    </row>
    <row r="2356" spans="1:13" x14ac:dyDescent="0.3">
      <c r="A2356" s="1">
        <v>45292</v>
      </c>
      <c r="B2356" t="s">
        <v>40</v>
      </c>
      <c r="C2356" t="s">
        <v>6</v>
      </c>
      <c r="D2356">
        <v>5668</v>
      </c>
      <c r="E2356">
        <v>181667</v>
      </c>
      <c r="F2356" s="29">
        <f t="shared" si="72"/>
        <v>8502000000</v>
      </c>
      <c r="G2356">
        <f>YEAR(electric_vehicle_sales_by_state[[#This Row],[date]])</f>
        <v>2024</v>
      </c>
      <c r="M2356" s="34">
        <f t="shared" si="73"/>
        <v>1500000</v>
      </c>
    </row>
    <row r="2357" spans="1:13" x14ac:dyDescent="0.3">
      <c r="A2357" s="1">
        <v>45292</v>
      </c>
      <c r="B2357" t="s">
        <v>37</v>
      </c>
      <c r="C2357" t="s">
        <v>6</v>
      </c>
      <c r="D2357">
        <v>16367</v>
      </c>
      <c r="E2357">
        <v>172830</v>
      </c>
      <c r="F2357" s="29">
        <f t="shared" si="72"/>
        <v>24550500000</v>
      </c>
      <c r="G2357">
        <f>YEAR(electric_vehicle_sales_by_state[[#This Row],[date]])</f>
        <v>2024</v>
      </c>
      <c r="M2357" s="34">
        <f t="shared" si="73"/>
        <v>1500000</v>
      </c>
    </row>
    <row r="2358" spans="1:13" x14ac:dyDescent="0.3">
      <c r="A2358" s="1">
        <v>45292</v>
      </c>
      <c r="B2358" t="s">
        <v>35</v>
      </c>
      <c r="C2358" t="s">
        <v>6</v>
      </c>
      <c r="D2358">
        <v>12415</v>
      </c>
      <c r="E2358">
        <v>115920</v>
      </c>
      <c r="F2358" s="29">
        <f t="shared" si="72"/>
        <v>18622500000</v>
      </c>
      <c r="G2358">
        <f>YEAR(electric_vehicle_sales_by_state[[#This Row],[date]])</f>
        <v>2024</v>
      </c>
      <c r="M2358" s="34">
        <f t="shared" si="73"/>
        <v>1500000</v>
      </c>
    </row>
    <row r="2359" spans="1:13" x14ac:dyDescent="0.3">
      <c r="A2359" s="1">
        <v>45292</v>
      </c>
      <c r="B2359" t="s">
        <v>39</v>
      </c>
      <c r="C2359" t="s">
        <v>6</v>
      </c>
      <c r="D2359">
        <v>7580</v>
      </c>
      <c r="E2359">
        <v>153753</v>
      </c>
      <c r="F2359" s="29">
        <f t="shared" si="72"/>
        <v>11370000000</v>
      </c>
      <c r="G2359">
        <f>YEAR(electric_vehicle_sales_by_state[[#This Row],[date]])</f>
        <v>2024</v>
      </c>
      <c r="M2359" s="34">
        <f t="shared" si="73"/>
        <v>1500000</v>
      </c>
    </row>
    <row r="2360" spans="1:13" x14ac:dyDescent="0.3">
      <c r="A2360" s="1">
        <v>45292</v>
      </c>
      <c r="B2360" t="s">
        <v>21</v>
      </c>
      <c r="C2360" t="s">
        <v>6</v>
      </c>
      <c r="D2360">
        <v>1288</v>
      </c>
      <c r="E2360">
        <v>71556</v>
      </c>
      <c r="F2360" s="29">
        <f t="shared" si="72"/>
        <v>1932000000</v>
      </c>
      <c r="G2360">
        <f>YEAR(electric_vehicle_sales_by_state[[#This Row],[date]])</f>
        <v>2024</v>
      </c>
      <c r="M2360" s="34">
        <f t="shared" si="73"/>
        <v>1500000</v>
      </c>
    </row>
    <row r="2361" spans="1:13" x14ac:dyDescent="0.3">
      <c r="A2361" s="1">
        <v>45292</v>
      </c>
      <c r="B2361" t="s">
        <v>36</v>
      </c>
      <c r="C2361" t="s">
        <v>6</v>
      </c>
      <c r="D2361">
        <v>6457</v>
      </c>
      <c r="E2361">
        <v>42509</v>
      </c>
      <c r="F2361" s="29">
        <f t="shared" si="72"/>
        <v>9685500000</v>
      </c>
      <c r="G2361">
        <f>YEAR(electric_vehicle_sales_by_state[[#This Row],[date]])</f>
        <v>2024</v>
      </c>
      <c r="M2361" s="34">
        <f t="shared" si="73"/>
        <v>1500000</v>
      </c>
    </row>
    <row r="2362" spans="1:13" x14ac:dyDescent="0.3">
      <c r="A2362" s="1">
        <v>45292</v>
      </c>
      <c r="B2362" t="s">
        <v>38</v>
      </c>
      <c r="C2362" t="s">
        <v>6</v>
      </c>
      <c r="D2362">
        <v>4432</v>
      </c>
      <c r="E2362">
        <v>78862</v>
      </c>
      <c r="F2362" s="29">
        <f t="shared" si="72"/>
        <v>6648000000</v>
      </c>
      <c r="G2362">
        <f>YEAR(electric_vehicle_sales_by_state[[#This Row],[date]])</f>
        <v>2024</v>
      </c>
      <c r="M2362" s="34">
        <f t="shared" si="73"/>
        <v>1500000</v>
      </c>
    </row>
    <row r="2363" spans="1:13" x14ac:dyDescent="0.3">
      <c r="A2363" s="1">
        <v>45292</v>
      </c>
      <c r="B2363" t="s">
        <v>23</v>
      </c>
      <c r="C2363" t="s">
        <v>6</v>
      </c>
      <c r="D2363">
        <v>3073</v>
      </c>
      <c r="E2363">
        <v>38413</v>
      </c>
      <c r="F2363" s="29">
        <f t="shared" si="72"/>
        <v>4609500000</v>
      </c>
      <c r="G2363">
        <f>YEAR(electric_vehicle_sales_by_state[[#This Row],[date]])</f>
        <v>2024</v>
      </c>
      <c r="M2363" s="34">
        <f t="shared" si="73"/>
        <v>1500000</v>
      </c>
    </row>
    <row r="2364" spans="1:13" x14ac:dyDescent="0.3">
      <c r="A2364" s="1">
        <v>45292</v>
      </c>
      <c r="B2364" t="s">
        <v>24</v>
      </c>
      <c r="C2364" t="s">
        <v>6</v>
      </c>
      <c r="D2364">
        <v>3684</v>
      </c>
      <c r="E2364">
        <v>92100</v>
      </c>
      <c r="F2364" s="29">
        <f t="shared" si="72"/>
        <v>5526000000</v>
      </c>
      <c r="G2364">
        <f>YEAR(electric_vehicle_sales_by_state[[#This Row],[date]])</f>
        <v>2024</v>
      </c>
      <c r="M2364" s="34">
        <f t="shared" si="73"/>
        <v>1500000</v>
      </c>
    </row>
    <row r="2365" spans="1:13" x14ac:dyDescent="0.3">
      <c r="A2365" s="1">
        <v>45292</v>
      </c>
      <c r="B2365" t="s">
        <v>34</v>
      </c>
      <c r="C2365" t="s">
        <v>6</v>
      </c>
      <c r="D2365">
        <v>5424</v>
      </c>
      <c r="E2365">
        <v>91933</v>
      </c>
      <c r="F2365" s="29">
        <f t="shared" si="72"/>
        <v>8136000000</v>
      </c>
      <c r="G2365">
        <f>YEAR(electric_vehicle_sales_by_state[[#This Row],[date]])</f>
        <v>2024</v>
      </c>
      <c r="M2365" s="34">
        <f t="shared" si="73"/>
        <v>1500000</v>
      </c>
    </row>
    <row r="2366" spans="1:13" x14ac:dyDescent="0.3">
      <c r="A2366" s="1">
        <v>45292</v>
      </c>
      <c r="B2366" t="s">
        <v>25</v>
      </c>
      <c r="C2366" t="s">
        <v>6</v>
      </c>
      <c r="D2366">
        <v>3883</v>
      </c>
      <c r="E2366">
        <v>53485</v>
      </c>
      <c r="F2366" s="29">
        <f t="shared" si="72"/>
        <v>5824500000</v>
      </c>
      <c r="G2366">
        <f>YEAR(electric_vehicle_sales_by_state[[#This Row],[date]])</f>
        <v>2024</v>
      </c>
      <c r="M2366" s="34">
        <f t="shared" si="73"/>
        <v>1500000</v>
      </c>
    </row>
    <row r="2367" spans="1:13" x14ac:dyDescent="0.3">
      <c r="A2367" s="1">
        <v>45292</v>
      </c>
      <c r="B2367" t="s">
        <v>10</v>
      </c>
      <c r="C2367" t="s">
        <v>6</v>
      </c>
      <c r="D2367">
        <v>253</v>
      </c>
      <c r="E2367">
        <v>44386</v>
      </c>
      <c r="F2367" s="29">
        <f t="shared" si="72"/>
        <v>379500000</v>
      </c>
      <c r="G2367">
        <f>YEAR(electric_vehicle_sales_by_state[[#This Row],[date]])</f>
        <v>2024</v>
      </c>
      <c r="M2367" s="34">
        <f t="shared" si="73"/>
        <v>1500000</v>
      </c>
    </row>
    <row r="2368" spans="1:13" x14ac:dyDescent="0.3">
      <c r="A2368" s="1">
        <v>45292</v>
      </c>
      <c r="B2368" t="s">
        <v>30</v>
      </c>
      <c r="C2368" t="s">
        <v>6</v>
      </c>
      <c r="D2368">
        <v>1259</v>
      </c>
      <c r="E2368">
        <v>42824</v>
      </c>
      <c r="F2368" s="29">
        <f t="shared" si="72"/>
        <v>1888500000</v>
      </c>
      <c r="G2368">
        <f>YEAR(electric_vehicle_sales_by_state[[#This Row],[date]])</f>
        <v>2024</v>
      </c>
      <c r="M2368" s="34">
        <f t="shared" si="73"/>
        <v>1500000</v>
      </c>
    </row>
    <row r="2369" spans="1:13" x14ac:dyDescent="0.3">
      <c r="A2369" s="1">
        <v>45292</v>
      </c>
      <c r="B2369" t="s">
        <v>11</v>
      </c>
      <c r="C2369" t="s">
        <v>6</v>
      </c>
      <c r="D2369">
        <v>2367</v>
      </c>
      <c r="E2369">
        <v>42881</v>
      </c>
      <c r="F2369" s="29">
        <f t="shared" si="72"/>
        <v>3550500000</v>
      </c>
      <c r="G2369">
        <f>YEAR(electric_vehicle_sales_by_state[[#This Row],[date]])</f>
        <v>2024</v>
      </c>
      <c r="M2369" s="34">
        <f t="shared" si="73"/>
        <v>1500000</v>
      </c>
    </row>
    <row r="2370" spans="1:13" x14ac:dyDescent="0.3">
      <c r="A2370" s="1">
        <v>45292</v>
      </c>
      <c r="B2370" t="s">
        <v>41</v>
      </c>
      <c r="C2370" t="s">
        <v>6</v>
      </c>
      <c r="D2370">
        <v>1636</v>
      </c>
      <c r="E2370">
        <v>72390</v>
      </c>
      <c r="F2370" s="29">
        <f t="shared" ref="F2370:F2433" si="74">D2370*M2370</f>
        <v>2454000000</v>
      </c>
      <c r="G2370">
        <f>YEAR(electric_vehicle_sales_by_state[[#This Row],[date]])</f>
        <v>2024</v>
      </c>
      <c r="M2370" s="34">
        <f t="shared" si="73"/>
        <v>1500000</v>
      </c>
    </row>
    <row r="2371" spans="1:13" x14ac:dyDescent="0.3">
      <c r="A2371" s="1">
        <v>45292</v>
      </c>
      <c r="B2371" t="s">
        <v>26</v>
      </c>
      <c r="C2371" t="s">
        <v>6</v>
      </c>
      <c r="D2371">
        <v>821</v>
      </c>
      <c r="E2371">
        <v>33511</v>
      </c>
      <c r="F2371" s="29">
        <f t="shared" si="74"/>
        <v>1231500000</v>
      </c>
      <c r="G2371">
        <f>YEAR(electric_vehicle_sales_by_state[[#This Row],[date]])</f>
        <v>2024</v>
      </c>
      <c r="M2371" s="34">
        <f t="shared" ref="M2371:M2434" si="75">IF(C2371 = "4-Wheelers",85000,1500000)</f>
        <v>1500000</v>
      </c>
    </row>
    <row r="2372" spans="1:13" x14ac:dyDescent="0.3">
      <c r="A2372" s="1">
        <v>45292</v>
      </c>
      <c r="B2372" t="s">
        <v>32</v>
      </c>
      <c r="C2372" t="s">
        <v>6</v>
      </c>
      <c r="D2372">
        <v>2134</v>
      </c>
      <c r="E2372">
        <v>53619</v>
      </c>
      <c r="F2372" s="29">
        <f t="shared" si="74"/>
        <v>3201000000</v>
      </c>
      <c r="G2372">
        <f>YEAR(electric_vehicle_sales_by_state[[#This Row],[date]])</f>
        <v>2024</v>
      </c>
      <c r="M2372" s="34">
        <f t="shared" si="75"/>
        <v>1500000</v>
      </c>
    </row>
    <row r="2373" spans="1:13" x14ac:dyDescent="0.3">
      <c r="A2373" s="1">
        <v>45292</v>
      </c>
      <c r="B2373" t="s">
        <v>31</v>
      </c>
      <c r="C2373" t="s">
        <v>6</v>
      </c>
      <c r="D2373">
        <v>551</v>
      </c>
      <c r="E2373">
        <v>30612</v>
      </c>
      <c r="F2373" s="29">
        <f t="shared" si="74"/>
        <v>826500000</v>
      </c>
      <c r="G2373">
        <f>YEAR(electric_vehicle_sales_by_state[[#This Row],[date]])</f>
        <v>2024</v>
      </c>
      <c r="M2373" s="34">
        <f t="shared" si="75"/>
        <v>1500000</v>
      </c>
    </row>
    <row r="2374" spans="1:13" x14ac:dyDescent="0.3">
      <c r="A2374" s="1">
        <v>45292</v>
      </c>
      <c r="B2374" t="s">
        <v>27</v>
      </c>
      <c r="C2374" t="s">
        <v>6</v>
      </c>
      <c r="D2374">
        <v>382</v>
      </c>
      <c r="E2374">
        <v>11682</v>
      </c>
      <c r="F2374" s="29">
        <f t="shared" si="74"/>
        <v>573000000</v>
      </c>
      <c r="G2374">
        <f>YEAR(electric_vehicle_sales_by_state[[#This Row],[date]])</f>
        <v>2024</v>
      </c>
      <c r="M2374" s="34">
        <f t="shared" si="75"/>
        <v>1500000</v>
      </c>
    </row>
    <row r="2375" spans="1:13" x14ac:dyDescent="0.3">
      <c r="A2375" s="1">
        <v>45292</v>
      </c>
      <c r="B2375" t="s">
        <v>13</v>
      </c>
      <c r="C2375" t="s">
        <v>6</v>
      </c>
      <c r="D2375">
        <v>219</v>
      </c>
      <c r="E2375">
        <v>4582</v>
      </c>
      <c r="F2375" s="29">
        <f t="shared" si="74"/>
        <v>328500000</v>
      </c>
      <c r="G2375">
        <f>YEAR(electric_vehicle_sales_by_state[[#This Row],[date]])</f>
        <v>2024</v>
      </c>
      <c r="M2375" s="34">
        <f t="shared" si="75"/>
        <v>1500000</v>
      </c>
    </row>
    <row r="2376" spans="1:13" x14ac:dyDescent="0.3">
      <c r="A2376" s="1">
        <v>45292</v>
      </c>
      <c r="B2376" t="s">
        <v>33</v>
      </c>
      <c r="C2376" t="s">
        <v>6</v>
      </c>
      <c r="D2376">
        <v>832</v>
      </c>
      <c r="E2376">
        <v>5079</v>
      </c>
      <c r="F2376" s="29">
        <f t="shared" si="74"/>
        <v>1248000000</v>
      </c>
      <c r="G2376">
        <f>YEAR(electric_vehicle_sales_by_state[[#This Row],[date]])</f>
        <v>2024</v>
      </c>
      <c r="M2376" s="34">
        <f t="shared" si="75"/>
        <v>1500000</v>
      </c>
    </row>
    <row r="2377" spans="1:13" x14ac:dyDescent="0.3">
      <c r="A2377" s="1">
        <v>45292</v>
      </c>
      <c r="B2377" t="s">
        <v>22</v>
      </c>
      <c r="C2377" t="s">
        <v>6</v>
      </c>
      <c r="D2377">
        <v>118</v>
      </c>
      <c r="E2377">
        <v>1450</v>
      </c>
      <c r="F2377" s="29">
        <f t="shared" si="74"/>
        <v>177000000</v>
      </c>
      <c r="G2377">
        <f>YEAR(electric_vehicle_sales_by_state[[#This Row],[date]])</f>
        <v>2024</v>
      </c>
      <c r="M2377" s="34">
        <f t="shared" si="75"/>
        <v>1500000</v>
      </c>
    </row>
    <row r="2378" spans="1:13" x14ac:dyDescent="0.3">
      <c r="A2378" s="1">
        <v>45292</v>
      </c>
      <c r="B2378" t="s">
        <v>20</v>
      </c>
      <c r="C2378" t="s">
        <v>6</v>
      </c>
      <c r="D2378">
        <v>3</v>
      </c>
      <c r="E2378">
        <v>3000</v>
      </c>
      <c r="F2378" s="29">
        <f t="shared" si="74"/>
        <v>4500000</v>
      </c>
      <c r="G2378">
        <f>YEAR(electric_vehicle_sales_by_state[[#This Row],[date]])</f>
        <v>2024</v>
      </c>
      <c r="M2378" s="34">
        <f t="shared" si="75"/>
        <v>1500000</v>
      </c>
    </row>
    <row r="2379" spans="1:13" x14ac:dyDescent="0.3">
      <c r="A2379" s="1">
        <v>45292</v>
      </c>
      <c r="B2379" t="s">
        <v>19</v>
      </c>
      <c r="C2379" t="s">
        <v>6</v>
      </c>
      <c r="D2379">
        <v>310</v>
      </c>
      <c r="E2379">
        <v>5141</v>
      </c>
      <c r="F2379" s="29">
        <f t="shared" si="74"/>
        <v>465000000</v>
      </c>
      <c r="G2379">
        <f>YEAR(electric_vehicle_sales_by_state[[#This Row],[date]])</f>
        <v>2024</v>
      </c>
      <c r="M2379" s="34">
        <f t="shared" si="75"/>
        <v>1500000</v>
      </c>
    </row>
    <row r="2380" spans="1:13" x14ac:dyDescent="0.3">
      <c r="A2380" s="1">
        <v>45292</v>
      </c>
      <c r="B2380" t="s">
        <v>28</v>
      </c>
      <c r="C2380" t="s">
        <v>6</v>
      </c>
      <c r="D2380">
        <v>79</v>
      </c>
      <c r="E2380">
        <v>6031</v>
      </c>
      <c r="F2380" s="29">
        <f t="shared" si="74"/>
        <v>118500000</v>
      </c>
      <c r="G2380">
        <f>YEAR(electric_vehicle_sales_by_state[[#This Row],[date]])</f>
        <v>2024</v>
      </c>
      <c r="M2380" s="34">
        <f t="shared" si="75"/>
        <v>1500000</v>
      </c>
    </row>
    <row r="2381" spans="1:13" x14ac:dyDescent="0.3">
      <c r="A2381" s="1">
        <v>45292</v>
      </c>
      <c r="B2381" t="s">
        <v>12</v>
      </c>
      <c r="C2381" t="s">
        <v>6</v>
      </c>
      <c r="D2381">
        <v>31</v>
      </c>
      <c r="E2381">
        <v>866</v>
      </c>
      <c r="F2381" s="29">
        <f t="shared" si="74"/>
        <v>46500000</v>
      </c>
      <c r="G2381">
        <f>YEAR(electric_vehicle_sales_by_state[[#This Row],[date]])</f>
        <v>2024</v>
      </c>
      <c r="M2381" s="34">
        <f t="shared" si="75"/>
        <v>1500000</v>
      </c>
    </row>
    <row r="2382" spans="1:13" x14ac:dyDescent="0.3">
      <c r="A2382" s="1">
        <v>45292</v>
      </c>
      <c r="B2382" t="s">
        <v>15</v>
      </c>
      <c r="C2382" t="s">
        <v>6</v>
      </c>
      <c r="D2382">
        <v>7</v>
      </c>
      <c r="E2382">
        <v>1556</v>
      </c>
      <c r="F2382" s="29">
        <f t="shared" si="74"/>
        <v>10500000</v>
      </c>
      <c r="G2382">
        <f>YEAR(electric_vehicle_sales_by_state[[#This Row],[date]])</f>
        <v>2024</v>
      </c>
      <c r="M2382" s="34">
        <f t="shared" si="75"/>
        <v>1500000</v>
      </c>
    </row>
    <row r="2383" spans="1:13" x14ac:dyDescent="0.3">
      <c r="A2383" s="1">
        <v>45292</v>
      </c>
      <c r="B2383" t="s">
        <v>17</v>
      </c>
      <c r="C2383" t="s">
        <v>6</v>
      </c>
      <c r="D2383">
        <v>28</v>
      </c>
      <c r="E2383">
        <v>1872</v>
      </c>
      <c r="F2383" s="29">
        <f t="shared" si="74"/>
        <v>42000000</v>
      </c>
      <c r="G2383">
        <f>YEAR(electric_vehicle_sales_by_state[[#This Row],[date]])</f>
        <v>2024</v>
      </c>
      <c r="M2383" s="34">
        <f t="shared" si="75"/>
        <v>1500000</v>
      </c>
    </row>
    <row r="2384" spans="1:13" x14ac:dyDescent="0.3">
      <c r="A2384" s="1">
        <v>45292</v>
      </c>
      <c r="B2384" t="s">
        <v>16</v>
      </c>
      <c r="C2384" t="s">
        <v>6</v>
      </c>
      <c r="D2384">
        <v>26</v>
      </c>
      <c r="E2384">
        <v>1625</v>
      </c>
      <c r="F2384" s="29">
        <f t="shared" si="74"/>
        <v>39000000</v>
      </c>
      <c r="G2384">
        <f>YEAR(electric_vehicle_sales_by_state[[#This Row],[date]])</f>
        <v>2024</v>
      </c>
      <c r="M2384" s="34">
        <f t="shared" si="75"/>
        <v>1500000</v>
      </c>
    </row>
    <row r="2385" spans="1:13" x14ac:dyDescent="0.3">
      <c r="A2385" s="1">
        <v>45292</v>
      </c>
      <c r="B2385" t="s">
        <v>14</v>
      </c>
      <c r="C2385" t="s">
        <v>6</v>
      </c>
      <c r="D2385">
        <v>14</v>
      </c>
      <c r="E2385">
        <v>37</v>
      </c>
      <c r="F2385" s="29">
        <f t="shared" si="74"/>
        <v>21000000</v>
      </c>
      <c r="G2385">
        <f>YEAR(electric_vehicle_sales_by_state[[#This Row],[date]])</f>
        <v>2024</v>
      </c>
      <c r="M2385" s="34">
        <f t="shared" si="75"/>
        <v>1500000</v>
      </c>
    </row>
    <row r="2386" spans="1:13" x14ac:dyDescent="0.3">
      <c r="A2386" s="1">
        <v>45292</v>
      </c>
      <c r="B2386" t="s">
        <v>29</v>
      </c>
      <c r="C2386" t="s">
        <v>6</v>
      </c>
      <c r="D2386">
        <v>2</v>
      </c>
      <c r="E2386">
        <v>483</v>
      </c>
      <c r="F2386" s="29">
        <f t="shared" si="74"/>
        <v>3000000</v>
      </c>
      <c r="G2386">
        <f>YEAR(electric_vehicle_sales_by_state[[#This Row],[date]])</f>
        <v>2024</v>
      </c>
      <c r="M2386" s="34">
        <f t="shared" si="75"/>
        <v>1500000</v>
      </c>
    </row>
    <row r="2387" spans="1:13" x14ac:dyDescent="0.3">
      <c r="A2387" s="1">
        <v>45323</v>
      </c>
      <c r="B2387" t="s">
        <v>40</v>
      </c>
      <c r="C2387" t="s">
        <v>6</v>
      </c>
      <c r="D2387">
        <v>6557</v>
      </c>
      <c r="E2387">
        <v>206846</v>
      </c>
      <c r="F2387" s="29">
        <f t="shared" si="74"/>
        <v>9835500000</v>
      </c>
      <c r="G2387">
        <f>YEAR(electric_vehicle_sales_by_state[[#This Row],[date]])</f>
        <v>2024</v>
      </c>
      <c r="M2387" s="34">
        <f t="shared" si="75"/>
        <v>1500000</v>
      </c>
    </row>
    <row r="2388" spans="1:13" x14ac:dyDescent="0.3">
      <c r="A2388" s="1">
        <v>45323</v>
      </c>
      <c r="B2388" t="s">
        <v>37</v>
      </c>
      <c r="C2388" t="s">
        <v>6</v>
      </c>
      <c r="D2388">
        <v>15193</v>
      </c>
      <c r="E2388">
        <v>147649</v>
      </c>
      <c r="F2388" s="29">
        <f t="shared" si="74"/>
        <v>22789500000</v>
      </c>
      <c r="G2388">
        <f>YEAR(electric_vehicle_sales_by_state[[#This Row],[date]])</f>
        <v>2024</v>
      </c>
      <c r="M2388" s="34">
        <f t="shared" si="75"/>
        <v>1500000</v>
      </c>
    </row>
    <row r="2389" spans="1:13" x14ac:dyDescent="0.3">
      <c r="A2389" s="1">
        <v>45323</v>
      </c>
      <c r="B2389" t="s">
        <v>35</v>
      </c>
      <c r="C2389" t="s">
        <v>6</v>
      </c>
      <c r="D2389">
        <v>12605</v>
      </c>
      <c r="E2389">
        <v>108852</v>
      </c>
      <c r="F2389" s="29">
        <f t="shared" si="74"/>
        <v>18907500000</v>
      </c>
      <c r="G2389">
        <f>YEAR(electric_vehicle_sales_by_state[[#This Row],[date]])</f>
        <v>2024</v>
      </c>
      <c r="M2389" s="34">
        <f t="shared" si="75"/>
        <v>1500000</v>
      </c>
    </row>
    <row r="2390" spans="1:13" x14ac:dyDescent="0.3">
      <c r="A2390" s="1">
        <v>45323</v>
      </c>
      <c r="B2390" t="s">
        <v>39</v>
      </c>
      <c r="C2390" t="s">
        <v>6</v>
      </c>
      <c r="D2390">
        <v>8647</v>
      </c>
      <c r="E2390">
        <v>143638</v>
      </c>
      <c r="F2390" s="29">
        <f t="shared" si="74"/>
        <v>12970500000</v>
      </c>
      <c r="G2390">
        <f>YEAR(electric_vehicle_sales_by_state[[#This Row],[date]])</f>
        <v>2024</v>
      </c>
      <c r="M2390" s="34">
        <f t="shared" si="75"/>
        <v>1500000</v>
      </c>
    </row>
    <row r="2391" spans="1:13" x14ac:dyDescent="0.3">
      <c r="A2391" s="1">
        <v>45323</v>
      </c>
      <c r="B2391" t="s">
        <v>38</v>
      </c>
      <c r="C2391" t="s">
        <v>6</v>
      </c>
      <c r="D2391">
        <v>5145</v>
      </c>
      <c r="E2391">
        <v>81152</v>
      </c>
      <c r="F2391" s="29">
        <f t="shared" si="74"/>
        <v>7717500000</v>
      </c>
      <c r="G2391">
        <f>YEAR(electric_vehicle_sales_by_state[[#This Row],[date]])</f>
        <v>2024</v>
      </c>
      <c r="M2391" s="34">
        <f t="shared" si="75"/>
        <v>1500000</v>
      </c>
    </row>
    <row r="2392" spans="1:13" x14ac:dyDescent="0.3">
      <c r="A2392" s="1">
        <v>45323</v>
      </c>
      <c r="B2392" t="s">
        <v>21</v>
      </c>
      <c r="C2392" t="s">
        <v>6</v>
      </c>
      <c r="D2392">
        <v>1301</v>
      </c>
      <c r="E2392">
        <v>83398</v>
      </c>
      <c r="F2392" s="29">
        <f t="shared" si="74"/>
        <v>1951500000</v>
      </c>
      <c r="G2392">
        <f>YEAR(electric_vehicle_sales_by_state[[#This Row],[date]])</f>
        <v>2024</v>
      </c>
      <c r="M2392" s="34">
        <f t="shared" si="75"/>
        <v>1500000</v>
      </c>
    </row>
    <row r="2393" spans="1:13" x14ac:dyDescent="0.3">
      <c r="A2393" s="1">
        <v>45323</v>
      </c>
      <c r="B2393" t="s">
        <v>24</v>
      </c>
      <c r="C2393" t="s">
        <v>6</v>
      </c>
      <c r="D2393">
        <v>4006</v>
      </c>
      <c r="E2393">
        <v>87659</v>
      </c>
      <c r="F2393" s="29">
        <f t="shared" si="74"/>
        <v>6009000000</v>
      </c>
      <c r="G2393">
        <f>YEAR(electric_vehicle_sales_by_state[[#This Row],[date]])</f>
        <v>2024</v>
      </c>
      <c r="M2393" s="34">
        <f t="shared" si="75"/>
        <v>1500000</v>
      </c>
    </row>
    <row r="2394" spans="1:13" x14ac:dyDescent="0.3">
      <c r="A2394" s="1">
        <v>45323</v>
      </c>
      <c r="B2394" t="s">
        <v>36</v>
      </c>
      <c r="C2394" t="s">
        <v>6</v>
      </c>
      <c r="D2394">
        <v>5389</v>
      </c>
      <c r="E2394">
        <v>38356</v>
      </c>
      <c r="F2394" s="29">
        <f t="shared" si="74"/>
        <v>8083500000</v>
      </c>
      <c r="G2394">
        <f>YEAR(electric_vehicle_sales_by_state[[#This Row],[date]])</f>
        <v>2024</v>
      </c>
      <c r="M2394" s="34">
        <f t="shared" si="75"/>
        <v>1500000</v>
      </c>
    </row>
    <row r="2395" spans="1:13" x14ac:dyDescent="0.3">
      <c r="A2395" s="1">
        <v>45323</v>
      </c>
      <c r="B2395" t="s">
        <v>34</v>
      </c>
      <c r="C2395" t="s">
        <v>6</v>
      </c>
      <c r="D2395">
        <v>5103</v>
      </c>
      <c r="E2395">
        <v>88441</v>
      </c>
      <c r="F2395" s="29">
        <f t="shared" si="74"/>
        <v>7654500000</v>
      </c>
      <c r="G2395">
        <f>YEAR(electric_vehicle_sales_by_state[[#This Row],[date]])</f>
        <v>2024</v>
      </c>
      <c r="M2395" s="34">
        <f t="shared" si="75"/>
        <v>1500000</v>
      </c>
    </row>
    <row r="2396" spans="1:13" x14ac:dyDescent="0.3">
      <c r="A2396" s="1">
        <v>45323</v>
      </c>
      <c r="B2396" t="s">
        <v>23</v>
      </c>
      <c r="C2396" t="s">
        <v>6</v>
      </c>
      <c r="D2396">
        <v>2364</v>
      </c>
      <c r="E2396">
        <v>30504</v>
      </c>
      <c r="F2396" s="29">
        <f t="shared" si="74"/>
        <v>3546000000</v>
      </c>
      <c r="G2396">
        <f>YEAR(electric_vehicle_sales_by_state[[#This Row],[date]])</f>
        <v>2024</v>
      </c>
      <c r="M2396" s="34">
        <f t="shared" si="75"/>
        <v>1500000</v>
      </c>
    </row>
    <row r="2397" spans="1:13" x14ac:dyDescent="0.3">
      <c r="A2397" s="1">
        <v>45323</v>
      </c>
      <c r="B2397" t="s">
        <v>10</v>
      </c>
      <c r="C2397" t="s">
        <v>6</v>
      </c>
      <c r="D2397">
        <v>246</v>
      </c>
      <c r="E2397">
        <v>39048</v>
      </c>
      <c r="F2397" s="29">
        <f t="shared" si="74"/>
        <v>369000000</v>
      </c>
      <c r="G2397">
        <f>YEAR(electric_vehicle_sales_by_state[[#This Row],[date]])</f>
        <v>2024</v>
      </c>
      <c r="M2397" s="34">
        <f t="shared" si="75"/>
        <v>1500000</v>
      </c>
    </row>
    <row r="2398" spans="1:13" x14ac:dyDescent="0.3">
      <c r="A2398" s="1">
        <v>45323</v>
      </c>
      <c r="B2398" t="s">
        <v>25</v>
      </c>
      <c r="C2398" t="s">
        <v>6</v>
      </c>
      <c r="D2398">
        <v>3733</v>
      </c>
      <c r="E2398">
        <v>57255</v>
      </c>
      <c r="F2398" s="29">
        <f t="shared" si="74"/>
        <v>5599500000</v>
      </c>
      <c r="G2398">
        <f>YEAR(electric_vehicle_sales_by_state[[#This Row],[date]])</f>
        <v>2024</v>
      </c>
      <c r="M2398" s="34">
        <f t="shared" si="75"/>
        <v>1500000</v>
      </c>
    </row>
    <row r="2399" spans="1:13" x14ac:dyDescent="0.3">
      <c r="A2399" s="1">
        <v>45323</v>
      </c>
      <c r="B2399" t="s">
        <v>11</v>
      </c>
      <c r="C2399" t="s">
        <v>6</v>
      </c>
      <c r="D2399">
        <v>2198</v>
      </c>
      <c r="E2399">
        <v>40110</v>
      </c>
      <c r="F2399" s="29">
        <f t="shared" si="74"/>
        <v>3297000000</v>
      </c>
      <c r="G2399">
        <f>YEAR(electric_vehicle_sales_by_state[[#This Row],[date]])</f>
        <v>2024</v>
      </c>
      <c r="M2399" s="34">
        <f t="shared" si="75"/>
        <v>1500000</v>
      </c>
    </row>
    <row r="2400" spans="1:13" x14ac:dyDescent="0.3">
      <c r="A2400" s="1">
        <v>45323</v>
      </c>
      <c r="B2400" t="s">
        <v>26</v>
      </c>
      <c r="C2400" t="s">
        <v>6</v>
      </c>
      <c r="D2400">
        <v>1017</v>
      </c>
      <c r="E2400">
        <v>34359</v>
      </c>
      <c r="F2400" s="29">
        <f t="shared" si="74"/>
        <v>1525500000</v>
      </c>
      <c r="G2400">
        <f>YEAR(electric_vehicle_sales_by_state[[#This Row],[date]])</f>
        <v>2024</v>
      </c>
      <c r="M2400" s="34">
        <f t="shared" si="75"/>
        <v>1500000</v>
      </c>
    </row>
    <row r="2401" spans="1:13" x14ac:dyDescent="0.3">
      <c r="A2401" s="1">
        <v>45323</v>
      </c>
      <c r="B2401" t="s">
        <v>32</v>
      </c>
      <c r="C2401" t="s">
        <v>6</v>
      </c>
      <c r="D2401">
        <v>2830</v>
      </c>
      <c r="E2401">
        <v>56600</v>
      </c>
      <c r="F2401" s="29">
        <f t="shared" si="74"/>
        <v>4245000000</v>
      </c>
      <c r="G2401">
        <f>YEAR(electric_vehicle_sales_by_state[[#This Row],[date]])</f>
        <v>2024</v>
      </c>
      <c r="M2401" s="34">
        <f t="shared" si="75"/>
        <v>1500000</v>
      </c>
    </row>
    <row r="2402" spans="1:13" x14ac:dyDescent="0.3">
      <c r="A2402" s="1">
        <v>45323</v>
      </c>
      <c r="B2402" t="s">
        <v>30</v>
      </c>
      <c r="C2402" t="s">
        <v>6</v>
      </c>
      <c r="D2402">
        <v>1075</v>
      </c>
      <c r="E2402">
        <v>38121</v>
      </c>
      <c r="F2402" s="29">
        <f t="shared" si="74"/>
        <v>1612500000</v>
      </c>
      <c r="G2402">
        <f>YEAR(electric_vehicle_sales_by_state[[#This Row],[date]])</f>
        <v>2024</v>
      </c>
      <c r="M2402" s="34">
        <f t="shared" si="75"/>
        <v>1500000</v>
      </c>
    </row>
    <row r="2403" spans="1:13" x14ac:dyDescent="0.3">
      <c r="A2403" s="1">
        <v>45323</v>
      </c>
      <c r="B2403" t="s">
        <v>41</v>
      </c>
      <c r="C2403" t="s">
        <v>6</v>
      </c>
      <c r="D2403">
        <v>1341</v>
      </c>
      <c r="E2403">
        <v>74089</v>
      </c>
      <c r="F2403" s="29">
        <f t="shared" si="74"/>
        <v>2011500000</v>
      </c>
      <c r="G2403">
        <f>YEAR(electric_vehicle_sales_by_state[[#This Row],[date]])</f>
        <v>2024</v>
      </c>
      <c r="M2403" s="34">
        <f t="shared" si="75"/>
        <v>1500000</v>
      </c>
    </row>
    <row r="2404" spans="1:13" x14ac:dyDescent="0.3">
      <c r="A2404" s="1">
        <v>45323</v>
      </c>
      <c r="B2404" t="s">
        <v>31</v>
      </c>
      <c r="C2404" t="s">
        <v>6</v>
      </c>
      <c r="D2404">
        <v>710</v>
      </c>
      <c r="E2404">
        <v>34467</v>
      </c>
      <c r="F2404" s="29">
        <f t="shared" si="74"/>
        <v>1065000000</v>
      </c>
      <c r="G2404">
        <f>YEAR(electric_vehicle_sales_by_state[[#This Row],[date]])</f>
        <v>2024</v>
      </c>
      <c r="M2404" s="34">
        <f t="shared" si="75"/>
        <v>1500000</v>
      </c>
    </row>
    <row r="2405" spans="1:13" x14ac:dyDescent="0.3">
      <c r="A2405" s="1">
        <v>45323</v>
      </c>
      <c r="B2405" t="s">
        <v>27</v>
      </c>
      <c r="C2405" t="s">
        <v>6</v>
      </c>
      <c r="D2405">
        <v>586</v>
      </c>
      <c r="E2405">
        <v>13692</v>
      </c>
      <c r="F2405" s="29">
        <f t="shared" si="74"/>
        <v>879000000</v>
      </c>
      <c r="G2405">
        <f>YEAR(electric_vehicle_sales_by_state[[#This Row],[date]])</f>
        <v>2024</v>
      </c>
      <c r="M2405" s="34">
        <f t="shared" si="75"/>
        <v>1500000</v>
      </c>
    </row>
    <row r="2406" spans="1:13" x14ac:dyDescent="0.3">
      <c r="A2406" s="1">
        <v>45323</v>
      </c>
      <c r="B2406" t="s">
        <v>13</v>
      </c>
      <c r="C2406" t="s">
        <v>6</v>
      </c>
      <c r="D2406">
        <v>233</v>
      </c>
      <c r="E2406">
        <v>5055</v>
      </c>
      <c r="F2406" s="29">
        <f t="shared" si="74"/>
        <v>349500000</v>
      </c>
      <c r="G2406">
        <f>YEAR(electric_vehicle_sales_by_state[[#This Row],[date]])</f>
        <v>2024</v>
      </c>
      <c r="M2406" s="34">
        <f t="shared" si="75"/>
        <v>1500000</v>
      </c>
    </row>
    <row r="2407" spans="1:13" x14ac:dyDescent="0.3">
      <c r="A2407" s="1">
        <v>45323</v>
      </c>
      <c r="B2407" t="s">
        <v>33</v>
      </c>
      <c r="C2407" t="s">
        <v>6</v>
      </c>
      <c r="D2407">
        <v>990</v>
      </c>
      <c r="E2407">
        <v>4759</v>
      </c>
      <c r="F2407" s="29">
        <f t="shared" si="74"/>
        <v>1485000000</v>
      </c>
      <c r="G2407">
        <f>YEAR(electric_vehicle_sales_by_state[[#This Row],[date]])</f>
        <v>2024</v>
      </c>
      <c r="M2407" s="34">
        <f t="shared" si="75"/>
        <v>1500000</v>
      </c>
    </row>
    <row r="2408" spans="1:13" x14ac:dyDescent="0.3">
      <c r="A2408" s="1">
        <v>45323</v>
      </c>
      <c r="B2408" t="s">
        <v>20</v>
      </c>
      <c r="C2408" t="s">
        <v>6</v>
      </c>
      <c r="D2408">
        <v>24</v>
      </c>
      <c r="E2408">
        <v>3334</v>
      </c>
      <c r="F2408" s="29">
        <f t="shared" si="74"/>
        <v>36000000</v>
      </c>
      <c r="G2408">
        <f>YEAR(electric_vehicle_sales_by_state[[#This Row],[date]])</f>
        <v>2024</v>
      </c>
      <c r="M2408" s="34">
        <f t="shared" si="75"/>
        <v>1500000</v>
      </c>
    </row>
    <row r="2409" spans="1:13" x14ac:dyDescent="0.3">
      <c r="A2409" s="1">
        <v>45323</v>
      </c>
      <c r="B2409" t="s">
        <v>22</v>
      </c>
      <c r="C2409" t="s">
        <v>6</v>
      </c>
      <c r="D2409">
        <v>126</v>
      </c>
      <c r="E2409">
        <v>1416</v>
      </c>
      <c r="F2409" s="29">
        <f t="shared" si="74"/>
        <v>189000000</v>
      </c>
      <c r="G2409">
        <f>YEAR(electric_vehicle_sales_by_state[[#This Row],[date]])</f>
        <v>2024</v>
      </c>
      <c r="M2409" s="34">
        <f t="shared" si="75"/>
        <v>1500000</v>
      </c>
    </row>
    <row r="2410" spans="1:13" x14ac:dyDescent="0.3">
      <c r="A2410" s="1">
        <v>45323</v>
      </c>
      <c r="B2410" t="s">
        <v>19</v>
      </c>
      <c r="C2410" t="s">
        <v>6</v>
      </c>
      <c r="D2410">
        <v>384</v>
      </c>
      <c r="E2410">
        <v>4556</v>
      </c>
      <c r="F2410" s="29">
        <f t="shared" si="74"/>
        <v>576000000</v>
      </c>
      <c r="G2410">
        <f>YEAR(electric_vehicle_sales_by_state[[#This Row],[date]])</f>
        <v>2024</v>
      </c>
      <c r="M2410" s="34">
        <f t="shared" si="75"/>
        <v>1500000</v>
      </c>
    </row>
    <row r="2411" spans="1:13" x14ac:dyDescent="0.3">
      <c r="A2411" s="1">
        <v>45323</v>
      </c>
      <c r="B2411" t="s">
        <v>28</v>
      </c>
      <c r="C2411" t="s">
        <v>6</v>
      </c>
      <c r="D2411">
        <v>66</v>
      </c>
      <c r="E2411">
        <v>4926</v>
      </c>
      <c r="F2411" s="29">
        <f t="shared" si="74"/>
        <v>99000000</v>
      </c>
      <c r="G2411">
        <f>YEAR(electric_vehicle_sales_by_state[[#This Row],[date]])</f>
        <v>2024</v>
      </c>
      <c r="M2411" s="34">
        <f t="shared" si="75"/>
        <v>1500000</v>
      </c>
    </row>
    <row r="2412" spans="1:13" x14ac:dyDescent="0.3">
      <c r="A2412" s="1">
        <v>45323</v>
      </c>
      <c r="B2412" t="s">
        <v>17</v>
      </c>
      <c r="C2412" t="s">
        <v>6</v>
      </c>
      <c r="D2412">
        <v>51</v>
      </c>
      <c r="E2412">
        <v>2146</v>
      </c>
      <c r="F2412" s="29">
        <f t="shared" si="74"/>
        <v>76500000</v>
      </c>
      <c r="G2412">
        <f>YEAR(electric_vehicle_sales_by_state[[#This Row],[date]])</f>
        <v>2024</v>
      </c>
      <c r="M2412" s="34">
        <f t="shared" si="75"/>
        <v>1500000</v>
      </c>
    </row>
    <row r="2413" spans="1:13" x14ac:dyDescent="0.3">
      <c r="A2413" s="1">
        <v>45323</v>
      </c>
      <c r="B2413" t="s">
        <v>15</v>
      </c>
      <c r="C2413" t="s">
        <v>6</v>
      </c>
      <c r="D2413">
        <v>3</v>
      </c>
      <c r="E2413">
        <v>1723</v>
      </c>
      <c r="F2413" s="29">
        <f t="shared" si="74"/>
        <v>4500000</v>
      </c>
      <c r="G2413">
        <f>YEAR(electric_vehicle_sales_by_state[[#This Row],[date]])</f>
        <v>2024</v>
      </c>
      <c r="M2413" s="34">
        <f t="shared" si="75"/>
        <v>1500000</v>
      </c>
    </row>
    <row r="2414" spans="1:13" x14ac:dyDescent="0.3">
      <c r="A2414" s="1">
        <v>45323</v>
      </c>
      <c r="B2414" t="s">
        <v>12</v>
      </c>
      <c r="C2414" t="s">
        <v>6</v>
      </c>
      <c r="D2414">
        <v>24</v>
      </c>
      <c r="E2414">
        <v>1052</v>
      </c>
      <c r="F2414" s="29">
        <f t="shared" si="74"/>
        <v>36000000</v>
      </c>
      <c r="G2414">
        <f>YEAR(electric_vehicle_sales_by_state[[#This Row],[date]])</f>
        <v>2024</v>
      </c>
      <c r="M2414" s="34">
        <f t="shared" si="75"/>
        <v>1500000</v>
      </c>
    </row>
    <row r="2415" spans="1:13" x14ac:dyDescent="0.3">
      <c r="A2415" s="1">
        <v>45323</v>
      </c>
      <c r="B2415" t="s">
        <v>16</v>
      </c>
      <c r="C2415" t="s">
        <v>6</v>
      </c>
      <c r="D2415">
        <v>11</v>
      </c>
      <c r="E2415">
        <v>1890</v>
      </c>
      <c r="F2415" s="29">
        <f t="shared" si="74"/>
        <v>16500000</v>
      </c>
      <c r="G2415">
        <f>YEAR(electric_vehicle_sales_by_state[[#This Row],[date]])</f>
        <v>2024</v>
      </c>
      <c r="M2415" s="34">
        <f t="shared" si="75"/>
        <v>1500000</v>
      </c>
    </row>
    <row r="2416" spans="1:13" x14ac:dyDescent="0.3">
      <c r="A2416" s="1">
        <v>45323</v>
      </c>
      <c r="B2416" t="s">
        <v>8</v>
      </c>
      <c r="C2416" t="s">
        <v>6</v>
      </c>
      <c r="D2416">
        <v>5</v>
      </c>
      <c r="E2416">
        <v>473</v>
      </c>
      <c r="F2416" s="29">
        <f t="shared" si="74"/>
        <v>7500000</v>
      </c>
      <c r="G2416">
        <f>YEAR(electric_vehicle_sales_by_state[[#This Row],[date]])</f>
        <v>2024</v>
      </c>
      <c r="M2416" s="34">
        <f t="shared" si="75"/>
        <v>1500000</v>
      </c>
    </row>
    <row r="2417" spans="1:13" x14ac:dyDescent="0.3">
      <c r="A2417" s="1">
        <v>45352</v>
      </c>
      <c r="B2417" t="s">
        <v>37</v>
      </c>
      <c r="C2417" t="s">
        <v>6</v>
      </c>
      <c r="D2417">
        <v>26668</v>
      </c>
      <c r="E2417">
        <v>152563</v>
      </c>
      <c r="F2417" s="29">
        <f t="shared" si="74"/>
        <v>40002000000</v>
      </c>
      <c r="G2417">
        <f>YEAR(electric_vehicle_sales_by_state[[#This Row],[date]])</f>
        <v>2024</v>
      </c>
      <c r="M2417" s="34">
        <f t="shared" si="75"/>
        <v>1500000</v>
      </c>
    </row>
    <row r="2418" spans="1:13" x14ac:dyDescent="0.3">
      <c r="A2418" s="1">
        <v>45352</v>
      </c>
      <c r="B2418" t="s">
        <v>40</v>
      </c>
      <c r="C2418" t="s">
        <v>6</v>
      </c>
      <c r="D2418">
        <v>7799</v>
      </c>
      <c r="E2418">
        <v>210216</v>
      </c>
      <c r="F2418" s="29">
        <f t="shared" si="74"/>
        <v>11698500000</v>
      </c>
      <c r="G2418">
        <f>YEAR(electric_vehicle_sales_by_state[[#This Row],[date]])</f>
        <v>2024</v>
      </c>
      <c r="M2418" s="34">
        <f t="shared" si="75"/>
        <v>1500000</v>
      </c>
    </row>
    <row r="2419" spans="1:13" x14ac:dyDescent="0.3">
      <c r="A2419" s="1">
        <v>45352</v>
      </c>
      <c r="B2419" t="s">
        <v>35</v>
      </c>
      <c r="C2419" t="s">
        <v>6</v>
      </c>
      <c r="D2419">
        <v>22742</v>
      </c>
      <c r="E2419">
        <v>123800</v>
      </c>
      <c r="F2419" s="29">
        <f t="shared" si="74"/>
        <v>34113000000</v>
      </c>
      <c r="G2419">
        <f>YEAR(electric_vehicle_sales_by_state[[#This Row],[date]])</f>
        <v>2024</v>
      </c>
      <c r="M2419" s="34">
        <f t="shared" si="75"/>
        <v>1500000</v>
      </c>
    </row>
    <row r="2420" spans="1:13" x14ac:dyDescent="0.3">
      <c r="A2420" s="1">
        <v>45352</v>
      </c>
      <c r="B2420" t="s">
        <v>39</v>
      </c>
      <c r="C2420" t="s">
        <v>6</v>
      </c>
      <c r="D2420">
        <v>13350</v>
      </c>
      <c r="E2420">
        <v>124071</v>
      </c>
      <c r="F2420" s="29">
        <f t="shared" si="74"/>
        <v>20025000000</v>
      </c>
      <c r="G2420">
        <f>YEAR(electric_vehicle_sales_by_state[[#This Row],[date]])</f>
        <v>2024</v>
      </c>
      <c r="M2420" s="34">
        <f t="shared" si="75"/>
        <v>1500000</v>
      </c>
    </row>
    <row r="2421" spans="1:13" x14ac:dyDescent="0.3">
      <c r="A2421" s="1">
        <v>45352</v>
      </c>
      <c r="B2421" t="s">
        <v>38</v>
      </c>
      <c r="C2421" t="s">
        <v>6</v>
      </c>
      <c r="D2421">
        <v>7933</v>
      </c>
      <c r="E2421">
        <v>89538</v>
      </c>
      <c r="F2421" s="29">
        <f t="shared" si="74"/>
        <v>11899500000</v>
      </c>
      <c r="G2421">
        <f>YEAR(electric_vehicle_sales_by_state[[#This Row],[date]])</f>
        <v>2024</v>
      </c>
      <c r="M2421" s="34">
        <f t="shared" si="75"/>
        <v>1500000</v>
      </c>
    </row>
    <row r="2422" spans="1:13" x14ac:dyDescent="0.3">
      <c r="A2422" s="1">
        <v>45352</v>
      </c>
      <c r="B2422" t="s">
        <v>23</v>
      </c>
      <c r="C2422" t="s">
        <v>6</v>
      </c>
      <c r="D2422">
        <v>5002</v>
      </c>
      <c r="E2422">
        <v>31599</v>
      </c>
      <c r="F2422" s="29">
        <f t="shared" si="74"/>
        <v>7503000000</v>
      </c>
      <c r="G2422">
        <f>YEAR(electric_vehicle_sales_by_state[[#This Row],[date]])</f>
        <v>2024</v>
      </c>
      <c r="M2422" s="34">
        <f t="shared" si="75"/>
        <v>1500000</v>
      </c>
    </row>
    <row r="2423" spans="1:13" x14ac:dyDescent="0.3">
      <c r="A2423" s="1">
        <v>45352</v>
      </c>
      <c r="B2423" t="s">
        <v>36</v>
      </c>
      <c r="C2423" t="s">
        <v>6</v>
      </c>
      <c r="D2423">
        <v>8393</v>
      </c>
      <c r="E2423">
        <v>42909</v>
      </c>
      <c r="F2423" s="29">
        <f t="shared" si="74"/>
        <v>12589500000</v>
      </c>
      <c r="G2423">
        <f>YEAR(electric_vehicle_sales_by_state[[#This Row],[date]])</f>
        <v>2024</v>
      </c>
      <c r="M2423" s="34">
        <f t="shared" si="75"/>
        <v>1500000</v>
      </c>
    </row>
    <row r="2424" spans="1:13" x14ac:dyDescent="0.3">
      <c r="A2424" s="1">
        <v>45352</v>
      </c>
      <c r="B2424" t="s">
        <v>34</v>
      </c>
      <c r="C2424" t="s">
        <v>6</v>
      </c>
      <c r="D2424">
        <v>8496</v>
      </c>
      <c r="E2424">
        <v>94822</v>
      </c>
      <c r="F2424" s="29">
        <f t="shared" si="74"/>
        <v>12744000000</v>
      </c>
      <c r="G2424">
        <f>YEAR(electric_vehicle_sales_by_state[[#This Row],[date]])</f>
        <v>2024</v>
      </c>
      <c r="M2424" s="34">
        <f t="shared" si="75"/>
        <v>1500000</v>
      </c>
    </row>
    <row r="2425" spans="1:13" x14ac:dyDescent="0.3">
      <c r="A2425" s="1">
        <v>45352</v>
      </c>
      <c r="B2425" t="s">
        <v>21</v>
      </c>
      <c r="C2425" t="s">
        <v>6</v>
      </c>
      <c r="D2425">
        <v>2584</v>
      </c>
      <c r="E2425">
        <v>102949</v>
      </c>
      <c r="F2425" s="29">
        <f t="shared" si="74"/>
        <v>3876000000</v>
      </c>
      <c r="G2425">
        <f>YEAR(electric_vehicle_sales_by_state[[#This Row],[date]])</f>
        <v>2024</v>
      </c>
      <c r="M2425" s="34">
        <f t="shared" si="75"/>
        <v>1500000</v>
      </c>
    </row>
    <row r="2426" spans="1:13" x14ac:dyDescent="0.3">
      <c r="A2426" s="1">
        <v>45352</v>
      </c>
      <c r="B2426" t="s">
        <v>24</v>
      </c>
      <c r="C2426" t="s">
        <v>6</v>
      </c>
      <c r="D2426">
        <v>5772</v>
      </c>
      <c r="E2426">
        <v>95405</v>
      </c>
      <c r="F2426" s="29">
        <f t="shared" si="74"/>
        <v>8658000000</v>
      </c>
      <c r="G2426">
        <f>YEAR(electric_vehicle_sales_by_state[[#This Row],[date]])</f>
        <v>2024</v>
      </c>
      <c r="M2426" s="34">
        <f t="shared" si="75"/>
        <v>1500000</v>
      </c>
    </row>
    <row r="2427" spans="1:13" x14ac:dyDescent="0.3">
      <c r="A2427" s="1">
        <v>45352</v>
      </c>
      <c r="B2427" t="s">
        <v>32</v>
      </c>
      <c r="C2427" t="s">
        <v>6</v>
      </c>
      <c r="D2427">
        <v>7057</v>
      </c>
      <c r="E2427">
        <v>69119</v>
      </c>
      <c r="F2427" s="29">
        <f t="shared" si="74"/>
        <v>10585500000</v>
      </c>
      <c r="G2427">
        <f>YEAR(electric_vehicle_sales_by_state[[#This Row],[date]])</f>
        <v>2024</v>
      </c>
      <c r="M2427" s="34">
        <f t="shared" si="75"/>
        <v>1500000</v>
      </c>
    </row>
    <row r="2428" spans="1:13" x14ac:dyDescent="0.3">
      <c r="A2428" s="1">
        <v>45352</v>
      </c>
      <c r="B2428" t="s">
        <v>10</v>
      </c>
      <c r="C2428" t="s">
        <v>6</v>
      </c>
      <c r="D2428">
        <v>767</v>
      </c>
      <c r="E2428">
        <v>42612</v>
      </c>
      <c r="F2428" s="29">
        <f t="shared" si="74"/>
        <v>1150500000</v>
      </c>
      <c r="G2428">
        <f>YEAR(electric_vehicle_sales_by_state[[#This Row],[date]])</f>
        <v>2024</v>
      </c>
      <c r="M2428" s="34">
        <f t="shared" si="75"/>
        <v>1500000</v>
      </c>
    </row>
    <row r="2429" spans="1:13" x14ac:dyDescent="0.3">
      <c r="A2429" s="1">
        <v>45352</v>
      </c>
      <c r="B2429" t="s">
        <v>11</v>
      </c>
      <c r="C2429" t="s">
        <v>6</v>
      </c>
      <c r="D2429">
        <v>3610</v>
      </c>
      <c r="E2429">
        <v>46046</v>
      </c>
      <c r="F2429" s="29">
        <f t="shared" si="74"/>
        <v>5415000000</v>
      </c>
      <c r="G2429">
        <f>YEAR(electric_vehicle_sales_by_state[[#This Row],[date]])</f>
        <v>2024</v>
      </c>
      <c r="M2429" s="34">
        <f t="shared" si="75"/>
        <v>1500000</v>
      </c>
    </row>
    <row r="2430" spans="1:13" x14ac:dyDescent="0.3">
      <c r="A2430" s="1">
        <v>45352</v>
      </c>
      <c r="B2430" t="s">
        <v>26</v>
      </c>
      <c r="C2430" t="s">
        <v>6</v>
      </c>
      <c r="D2430">
        <v>1514</v>
      </c>
      <c r="E2430">
        <v>35877</v>
      </c>
      <c r="F2430" s="29">
        <f t="shared" si="74"/>
        <v>2271000000</v>
      </c>
      <c r="G2430">
        <f>YEAR(electric_vehicle_sales_by_state[[#This Row],[date]])</f>
        <v>2024</v>
      </c>
      <c r="M2430" s="34">
        <f t="shared" si="75"/>
        <v>1500000</v>
      </c>
    </row>
    <row r="2431" spans="1:13" x14ac:dyDescent="0.3">
      <c r="A2431" s="1">
        <v>45352</v>
      </c>
      <c r="B2431" t="s">
        <v>41</v>
      </c>
      <c r="C2431" t="s">
        <v>6</v>
      </c>
      <c r="D2431">
        <v>2159</v>
      </c>
      <c r="E2431">
        <v>69871</v>
      </c>
      <c r="F2431" s="29">
        <f t="shared" si="74"/>
        <v>3238500000</v>
      </c>
      <c r="G2431">
        <f>YEAR(electric_vehicle_sales_by_state[[#This Row],[date]])</f>
        <v>2024</v>
      </c>
      <c r="M2431" s="34">
        <f t="shared" si="75"/>
        <v>1500000</v>
      </c>
    </row>
    <row r="2432" spans="1:13" x14ac:dyDescent="0.3">
      <c r="A2432" s="1">
        <v>45352</v>
      </c>
      <c r="B2432" t="s">
        <v>30</v>
      </c>
      <c r="C2432" t="s">
        <v>6</v>
      </c>
      <c r="D2432">
        <v>1387</v>
      </c>
      <c r="E2432">
        <v>41778</v>
      </c>
      <c r="F2432" s="29">
        <f t="shared" si="74"/>
        <v>2080500000</v>
      </c>
      <c r="G2432">
        <f>YEAR(electric_vehicle_sales_by_state[[#This Row],[date]])</f>
        <v>2024</v>
      </c>
      <c r="M2432" s="34">
        <f t="shared" si="75"/>
        <v>1500000</v>
      </c>
    </row>
    <row r="2433" spans="1:13" x14ac:dyDescent="0.3">
      <c r="A2433" s="1">
        <v>45352</v>
      </c>
      <c r="B2433" t="s">
        <v>31</v>
      </c>
      <c r="C2433" t="s">
        <v>6</v>
      </c>
      <c r="D2433">
        <v>824</v>
      </c>
      <c r="E2433">
        <v>38149</v>
      </c>
      <c r="F2433" s="29">
        <f t="shared" si="74"/>
        <v>1236000000</v>
      </c>
      <c r="G2433">
        <f>YEAR(electric_vehicle_sales_by_state[[#This Row],[date]])</f>
        <v>2024</v>
      </c>
      <c r="M2433" s="34">
        <f t="shared" si="75"/>
        <v>1500000</v>
      </c>
    </row>
    <row r="2434" spans="1:13" x14ac:dyDescent="0.3">
      <c r="A2434" s="1">
        <v>45352</v>
      </c>
      <c r="B2434" t="s">
        <v>33</v>
      </c>
      <c r="C2434" t="s">
        <v>6</v>
      </c>
      <c r="D2434">
        <v>1745</v>
      </c>
      <c r="E2434">
        <v>5018</v>
      </c>
      <c r="F2434" s="29">
        <f t="shared" ref="F2434:F2446" si="76">D2434*M2434</f>
        <v>2617500000</v>
      </c>
      <c r="G2434">
        <f>YEAR(electric_vehicle_sales_by_state[[#This Row],[date]])</f>
        <v>2024</v>
      </c>
      <c r="M2434" s="34">
        <f t="shared" si="75"/>
        <v>1500000</v>
      </c>
    </row>
    <row r="2435" spans="1:13" x14ac:dyDescent="0.3">
      <c r="A2435" s="1">
        <v>45352</v>
      </c>
      <c r="B2435" t="s">
        <v>27</v>
      </c>
      <c r="C2435" t="s">
        <v>6</v>
      </c>
      <c r="D2435">
        <v>579</v>
      </c>
      <c r="E2435">
        <v>12506</v>
      </c>
      <c r="F2435" s="29">
        <f t="shared" si="76"/>
        <v>868500000</v>
      </c>
      <c r="G2435">
        <f>YEAR(electric_vehicle_sales_by_state[[#This Row],[date]])</f>
        <v>2024</v>
      </c>
      <c r="M2435" s="34">
        <f t="shared" ref="M2435:M2446" si="77">IF(C2435 = "4-Wheelers",85000,1500000)</f>
        <v>1500000</v>
      </c>
    </row>
    <row r="2436" spans="1:13" x14ac:dyDescent="0.3">
      <c r="A2436" s="1">
        <v>45352</v>
      </c>
      <c r="B2436" t="s">
        <v>13</v>
      </c>
      <c r="C2436" t="s">
        <v>6</v>
      </c>
      <c r="D2436">
        <v>297</v>
      </c>
      <c r="E2436">
        <v>6600</v>
      </c>
      <c r="F2436" s="29">
        <f t="shared" si="76"/>
        <v>445500000</v>
      </c>
      <c r="G2436">
        <f>YEAR(electric_vehicle_sales_by_state[[#This Row],[date]])</f>
        <v>2024</v>
      </c>
      <c r="M2436" s="34">
        <f t="shared" si="77"/>
        <v>1500000</v>
      </c>
    </row>
    <row r="2437" spans="1:13" x14ac:dyDescent="0.3">
      <c r="A2437" s="1">
        <v>45352</v>
      </c>
      <c r="B2437" t="s">
        <v>20</v>
      </c>
      <c r="C2437" t="s">
        <v>6</v>
      </c>
      <c r="D2437">
        <v>41</v>
      </c>
      <c r="E2437">
        <v>3728</v>
      </c>
      <c r="F2437" s="29">
        <f t="shared" si="76"/>
        <v>61500000</v>
      </c>
      <c r="G2437">
        <f>YEAR(electric_vehicle_sales_by_state[[#This Row],[date]])</f>
        <v>2024</v>
      </c>
      <c r="M2437" s="34">
        <f t="shared" si="77"/>
        <v>1500000</v>
      </c>
    </row>
    <row r="2438" spans="1:13" x14ac:dyDescent="0.3">
      <c r="A2438" s="1">
        <v>45352</v>
      </c>
      <c r="B2438" t="s">
        <v>22</v>
      </c>
      <c r="C2438" t="s">
        <v>6</v>
      </c>
      <c r="D2438">
        <v>215</v>
      </c>
      <c r="E2438">
        <v>1525</v>
      </c>
      <c r="F2438" s="29">
        <f t="shared" si="76"/>
        <v>322500000</v>
      </c>
      <c r="G2438">
        <f>YEAR(electric_vehicle_sales_by_state[[#This Row],[date]])</f>
        <v>2024</v>
      </c>
      <c r="M2438" s="34">
        <f t="shared" si="77"/>
        <v>1500000</v>
      </c>
    </row>
    <row r="2439" spans="1:13" x14ac:dyDescent="0.3">
      <c r="A2439" s="1">
        <v>45352</v>
      </c>
      <c r="B2439" t="s">
        <v>19</v>
      </c>
      <c r="C2439" t="s">
        <v>6</v>
      </c>
      <c r="D2439">
        <v>477</v>
      </c>
      <c r="E2439">
        <v>4337</v>
      </c>
      <c r="F2439" s="29">
        <f t="shared" si="76"/>
        <v>715500000</v>
      </c>
      <c r="G2439">
        <f>YEAR(electric_vehicle_sales_by_state[[#This Row],[date]])</f>
        <v>2024</v>
      </c>
      <c r="M2439" s="34">
        <f t="shared" si="77"/>
        <v>1500000</v>
      </c>
    </row>
    <row r="2440" spans="1:13" x14ac:dyDescent="0.3">
      <c r="A2440" s="1">
        <v>45352</v>
      </c>
      <c r="B2440" t="s">
        <v>16</v>
      </c>
      <c r="C2440" t="s">
        <v>6</v>
      </c>
      <c r="D2440">
        <v>4</v>
      </c>
      <c r="E2440">
        <v>2223</v>
      </c>
      <c r="F2440" s="29">
        <f t="shared" si="76"/>
        <v>6000000</v>
      </c>
      <c r="G2440">
        <f>YEAR(electric_vehicle_sales_by_state[[#This Row],[date]])</f>
        <v>2024</v>
      </c>
      <c r="M2440" s="34">
        <f t="shared" si="77"/>
        <v>1500000</v>
      </c>
    </row>
    <row r="2441" spans="1:13" x14ac:dyDescent="0.3">
      <c r="A2441" s="1">
        <v>45352</v>
      </c>
      <c r="B2441" t="s">
        <v>28</v>
      </c>
      <c r="C2441" t="s">
        <v>6</v>
      </c>
      <c r="D2441">
        <v>90</v>
      </c>
      <c r="E2441">
        <v>4737</v>
      </c>
      <c r="F2441" s="29">
        <f t="shared" si="76"/>
        <v>135000000</v>
      </c>
      <c r="G2441">
        <f>YEAR(electric_vehicle_sales_by_state[[#This Row],[date]])</f>
        <v>2024</v>
      </c>
      <c r="M2441" s="34">
        <f t="shared" si="77"/>
        <v>1500000</v>
      </c>
    </row>
    <row r="2442" spans="1:13" x14ac:dyDescent="0.3">
      <c r="A2442" s="1">
        <v>45352</v>
      </c>
      <c r="B2442" t="s">
        <v>17</v>
      </c>
      <c r="C2442" t="s">
        <v>6</v>
      </c>
      <c r="D2442">
        <v>58</v>
      </c>
      <c r="E2442">
        <v>1932</v>
      </c>
      <c r="F2442" s="29">
        <f t="shared" si="76"/>
        <v>87000000</v>
      </c>
      <c r="G2442">
        <f>YEAR(electric_vehicle_sales_by_state[[#This Row],[date]])</f>
        <v>2024</v>
      </c>
      <c r="M2442" s="34">
        <f t="shared" si="77"/>
        <v>1500000</v>
      </c>
    </row>
    <row r="2443" spans="1:13" x14ac:dyDescent="0.3">
      <c r="A2443" s="1">
        <v>45352</v>
      </c>
      <c r="B2443" t="s">
        <v>12</v>
      </c>
      <c r="C2443" t="s">
        <v>6</v>
      </c>
      <c r="D2443">
        <v>25</v>
      </c>
      <c r="E2443">
        <v>780</v>
      </c>
      <c r="F2443" s="29">
        <f t="shared" si="76"/>
        <v>37500000</v>
      </c>
      <c r="G2443">
        <f>YEAR(electric_vehicle_sales_by_state[[#This Row],[date]])</f>
        <v>2024</v>
      </c>
      <c r="M2443" s="34">
        <f t="shared" si="77"/>
        <v>1500000</v>
      </c>
    </row>
    <row r="2444" spans="1:13" x14ac:dyDescent="0.3">
      <c r="A2444" s="1">
        <v>45352</v>
      </c>
      <c r="B2444" t="s">
        <v>15</v>
      </c>
      <c r="C2444" t="s">
        <v>6</v>
      </c>
      <c r="D2444">
        <v>13</v>
      </c>
      <c r="E2444">
        <v>1394</v>
      </c>
      <c r="F2444" s="29">
        <f t="shared" si="76"/>
        <v>19500000</v>
      </c>
      <c r="G2444">
        <f>YEAR(electric_vehicle_sales_by_state[[#This Row],[date]])</f>
        <v>2024</v>
      </c>
      <c r="M2444" s="34">
        <f>IF(C2444 = "4-Wheelers",85000,1500000)</f>
        <v>1500000</v>
      </c>
    </row>
    <row r="2445" spans="1:13" x14ac:dyDescent="0.3">
      <c r="A2445" s="1">
        <v>45352</v>
      </c>
      <c r="B2445" t="s">
        <v>8</v>
      </c>
      <c r="C2445" t="s">
        <v>6</v>
      </c>
      <c r="D2445">
        <v>2</v>
      </c>
      <c r="E2445">
        <v>447</v>
      </c>
      <c r="F2445" s="29">
        <f t="shared" si="76"/>
        <v>3000000</v>
      </c>
      <c r="G2445">
        <f>YEAR(electric_vehicle_sales_by_state[[#This Row],[date]])</f>
        <v>2024</v>
      </c>
      <c r="M2445" s="34">
        <f t="shared" si="77"/>
        <v>1500000</v>
      </c>
    </row>
    <row r="2446" spans="1:13" x14ac:dyDescent="0.3">
      <c r="A2446" s="1">
        <v>45352</v>
      </c>
      <c r="B2446" t="s">
        <v>18</v>
      </c>
      <c r="C2446" t="s">
        <v>6</v>
      </c>
      <c r="D2446">
        <v>2</v>
      </c>
      <c r="E2446">
        <v>1180</v>
      </c>
      <c r="F2446" s="29">
        <f t="shared" si="76"/>
        <v>3000000</v>
      </c>
      <c r="G2446">
        <f>YEAR(electric_vehicle_sales_by_state[[#This Row],[date]])</f>
        <v>2024</v>
      </c>
      <c r="M2446" s="34">
        <f t="shared" si="77"/>
        <v>1500000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6C040-5069-4E31-8AEC-DE58F5A79C70}">
  <sheetPr codeName="Sheet13"/>
  <dimension ref="A1:G818"/>
  <sheetViews>
    <sheetView topLeftCell="A2" workbookViewId="0">
      <selection activeCell="D13" sqref="D13"/>
    </sheetView>
  </sheetViews>
  <sheetFormatPr defaultRowHeight="14.4" x14ac:dyDescent="0.3"/>
  <cols>
    <col min="1" max="1" width="10.88671875" bestFit="1" customWidth="1"/>
    <col min="2" max="2" width="17.109375" customWidth="1"/>
    <col min="3" max="3" width="16" customWidth="1"/>
    <col min="4" max="4" width="21" customWidth="1"/>
    <col min="5" max="5" width="12.33203125" bestFit="1" customWidth="1"/>
    <col min="6" max="6" width="11.77734375" customWidth="1"/>
    <col min="7" max="7" width="17" customWidth="1"/>
  </cols>
  <sheetData>
    <row r="1" spans="1:7" x14ac:dyDescent="0.3">
      <c r="A1" s="78" t="s">
        <v>0</v>
      </c>
      <c r="B1" s="54" t="s">
        <v>2</v>
      </c>
      <c r="C1" s="54" t="s">
        <v>68</v>
      </c>
      <c r="D1" s="79" t="s">
        <v>3</v>
      </c>
      <c r="E1" s="65"/>
      <c r="F1" s="66"/>
      <c r="G1" s="67"/>
    </row>
    <row r="2" spans="1:7" x14ac:dyDescent="0.3">
      <c r="A2" s="76">
        <v>44287</v>
      </c>
      <c r="B2" s="26" t="s">
        <v>6</v>
      </c>
      <c r="C2" s="26" t="s">
        <v>54</v>
      </c>
      <c r="D2" s="68">
        <v>0</v>
      </c>
      <c r="E2" s="69"/>
      <c r="F2" s="26"/>
      <c r="G2" s="70"/>
    </row>
    <row r="3" spans="1:7" x14ac:dyDescent="0.3">
      <c r="A3" s="77">
        <v>44652</v>
      </c>
      <c r="B3" s="51" t="s">
        <v>6</v>
      </c>
      <c r="C3" s="51" t="s">
        <v>47</v>
      </c>
      <c r="D3" s="71">
        <v>0</v>
      </c>
      <c r="E3" s="72"/>
      <c r="F3" s="51"/>
      <c r="G3" s="73"/>
    </row>
    <row r="4" spans="1:7" x14ac:dyDescent="0.3">
      <c r="A4" s="76">
        <v>44317</v>
      </c>
      <c r="B4" s="26" t="s">
        <v>6</v>
      </c>
      <c r="C4" s="26" t="s">
        <v>54</v>
      </c>
      <c r="D4" s="68">
        <v>0</v>
      </c>
      <c r="E4" s="69"/>
      <c r="F4" s="26"/>
      <c r="G4" s="70"/>
    </row>
    <row r="5" spans="1:7" x14ac:dyDescent="0.3">
      <c r="A5" s="77">
        <v>44348</v>
      </c>
      <c r="B5" s="51" t="s">
        <v>6</v>
      </c>
      <c r="C5" s="51" t="s">
        <v>54</v>
      </c>
      <c r="D5" s="71">
        <v>0</v>
      </c>
      <c r="E5" s="72"/>
      <c r="F5" s="51"/>
      <c r="G5" s="73"/>
    </row>
    <row r="6" spans="1:7" x14ac:dyDescent="0.3">
      <c r="A6" s="76">
        <v>44378</v>
      </c>
      <c r="B6" s="26" t="s">
        <v>6</v>
      </c>
      <c r="C6" s="26" t="s">
        <v>54</v>
      </c>
      <c r="D6" s="68">
        <v>0</v>
      </c>
      <c r="E6" s="69"/>
      <c r="F6" s="26"/>
      <c r="G6" s="70"/>
    </row>
    <row r="7" spans="1:7" x14ac:dyDescent="0.3">
      <c r="A7" s="77">
        <v>44409</v>
      </c>
      <c r="B7" s="51" t="s">
        <v>6</v>
      </c>
      <c r="C7" s="51" t="s">
        <v>54</v>
      </c>
      <c r="D7" s="71">
        <v>0</v>
      </c>
      <c r="E7" s="72"/>
      <c r="F7" s="51"/>
      <c r="G7" s="73"/>
    </row>
    <row r="8" spans="1:7" x14ac:dyDescent="0.3">
      <c r="A8" s="76">
        <v>44440</v>
      </c>
      <c r="B8" s="26" t="s">
        <v>6</v>
      </c>
      <c r="C8" s="26" t="s">
        <v>54</v>
      </c>
      <c r="D8" s="68">
        <v>0</v>
      </c>
      <c r="E8" s="69"/>
      <c r="F8" s="26"/>
      <c r="G8" s="70"/>
    </row>
    <row r="9" spans="1:7" x14ac:dyDescent="0.3">
      <c r="A9" s="77">
        <v>44470</v>
      </c>
      <c r="B9" s="51" t="s">
        <v>6</v>
      </c>
      <c r="C9" s="51" t="s">
        <v>54</v>
      </c>
      <c r="D9" s="71">
        <v>0</v>
      </c>
      <c r="E9" s="72"/>
      <c r="F9" s="51"/>
      <c r="G9" s="73"/>
    </row>
    <row r="10" spans="1:7" x14ac:dyDescent="0.3">
      <c r="A10" s="76">
        <v>44501</v>
      </c>
      <c r="B10" s="26" t="s">
        <v>6</v>
      </c>
      <c r="C10" s="26" t="s">
        <v>54</v>
      </c>
      <c r="D10" s="68">
        <v>0</v>
      </c>
      <c r="E10" s="69"/>
      <c r="F10" s="26"/>
      <c r="G10" s="70"/>
    </row>
    <row r="11" spans="1:7" x14ac:dyDescent="0.3">
      <c r="A11" s="77">
        <v>44287</v>
      </c>
      <c r="B11" s="51" t="s">
        <v>7</v>
      </c>
      <c r="C11" s="51" t="s">
        <v>64</v>
      </c>
      <c r="D11" s="71">
        <v>0</v>
      </c>
      <c r="E11" s="72"/>
      <c r="F11" s="51"/>
      <c r="G11" s="73"/>
    </row>
    <row r="12" spans="1:7" x14ac:dyDescent="0.3">
      <c r="A12" s="76">
        <v>44287</v>
      </c>
      <c r="B12" s="26" t="s">
        <v>7</v>
      </c>
      <c r="C12" s="26" t="s">
        <v>62</v>
      </c>
      <c r="D12" s="68">
        <v>0</v>
      </c>
      <c r="E12" s="69"/>
      <c r="F12" s="26"/>
      <c r="G12" s="70"/>
    </row>
    <row r="13" spans="1:7" x14ac:dyDescent="0.3">
      <c r="A13" s="77">
        <v>44287</v>
      </c>
      <c r="B13" s="51" t="s">
        <v>7</v>
      </c>
      <c r="C13" s="51" t="s">
        <v>61</v>
      </c>
      <c r="D13" s="71">
        <v>0</v>
      </c>
      <c r="E13" s="72"/>
      <c r="F13" s="51"/>
      <c r="G13" s="73"/>
    </row>
    <row r="14" spans="1:7" x14ac:dyDescent="0.3">
      <c r="A14" s="76">
        <v>44287</v>
      </c>
      <c r="B14" s="26" t="s">
        <v>7</v>
      </c>
      <c r="C14" s="26" t="s">
        <v>59</v>
      </c>
      <c r="D14" s="68">
        <v>0</v>
      </c>
      <c r="E14" s="69"/>
      <c r="F14" s="26"/>
      <c r="G14" s="70"/>
    </row>
    <row r="15" spans="1:7" x14ac:dyDescent="0.3">
      <c r="A15" s="77">
        <v>44287</v>
      </c>
      <c r="B15" s="51" t="s">
        <v>7</v>
      </c>
      <c r="C15" s="51" t="s">
        <v>58</v>
      </c>
      <c r="D15" s="71">
        <v>0</v>
      </c>
      <c r="E15" s="72"/>
      <c r="F15" s="51"/>
      <c r="G15" s="73"/>
    </row>
    <row r="16" spans="1:7" x14ac:dyDescent="0.3">
      <c r="A16" s="76">
        <v>44652</v>
      </c>
      <c r="B16" s="26" t="s">
        <v>7</v>
      </c>
      <c r="C16" s="26" t="s">
        <v>62</v>
      </c>
      <c r="D16" s="68">
        <v>0</v>
      </c>
      <c r="E16" s="69"/>
      <c r="F16" s="26"/>
      <c r="G16" s="70"/>
    </row>
    <row r="17" spans="1:7" x14ac:dyDescent="0.3">
      <c r="A17" s="77">
        <v>44652</v>
      </c>
      <c r="B17" s="51" t="s">
        <v>7</v>
      </c>
      <c r="C17" s="51" t="s">
        <v>59</v>
      </c>
      <c r="D17" s="71">
        <v>0</v>
      </c>
      <c r="E17" s="72"/>
      <c r="F17" s="51"/>
      <c r="G17" s="73"/>
    </row>
    <row r="18" spans="1:7" x14ac:dyDescent="0.3">
      <c r="A18" s="76">
        <v>44652</v>
      </c>
      <c r="B18" s="26" t="s">
        <v>7</v>
      </c>
      <c r="C18" s="26" t="s">
        <v>58</v>
      </c>
      <c r="D18" s="68">
        <v>0</v>
      </c>
      <c r="E18" s="69"/>
      <c r="F18" s="26"/>
      <c r="G18" s="70"/>
    </row>
    <row r="19" spans="1:7" x14ac:dyDescent="0.3">
      <c r="A19" s="77">
        <v>44317</v>
      </c>
      <c r="B19" s="51" t="s">
        <v>7</v>
      </c>
      <c r="C19" s="51" t="s">
        <v>64</v>
      </c>
      <c r="D19" s="71">
        <v>0</v>
      </c>
      <c r="E19" s="72"/>
      <c r="F19" s="51"/>
      <c r="G19" s="73"/>
    </row>
    <row r="20" spans="1:7" x14ac:dyDescent="0.3">
      <c r="A20" s="76">
        <v>44317</v>
      </c>
      <c r="B20" s="26" t="s">
        <v>7</v>
      </c>
      <c r="C20" s="26" t="s">
        <v>62</v>
      </c>
      <c r="D20" s="68">
        <v>0</v>
      </c>
      <c r="E20" s="69"/>
      <c r="F20" s="26"/>
      <c r="G20" s="70"/>
    </row>
    <row r="21" spans="1:7" x14ac:dyDescent="0.3">
      <c r="A21" s="77">
        <v>44317</v>
      </c>
      <c r="B21" s="51" t="s">
        <v>7</v>
      </c>
      <c r="C21" s="51" t="s">
        <v>61</v>
      </c>
      <c r="D21" s="71">
        <v>0</v>
      </c>
      <c r="E21" s="72"/>
      <c r="F21" s="51"/>
      <c r="G21" s="73"/>
    </row>
    <row r="22" spans="1:7" x14ac:dyDescent="0.3">
      <c r="A22" s="76">
        <v>44317</v>
      </c>
      <c r="B22" s="26" t="s">
        <v>7</v>
      </c>
      <c r="C22" s="26" t="s">
        <v>60</v>
      </c>
      <c r="D22" s="68">
        <v>0</v>
      </c>
      <c r="E22" s="69"/>
      <c r="F22" s="26"/>
      <c r="G22" s="70"/>
    </row>
    <row r="23" spans="1:7" x14ac:dyDescent="0.3">
      <c r="A23" s="77">
        <v>44317</v>
      </c>
      <c r="B23" s="51" t="s">
        <v>7</v>
      </c>
      <c r="C23" s="51" t="s">
        <v>59</v>
      </c>
      <c r="D23" s="71">
        <v>0</v>
      </c>
      <c r="E23" s="72"/>
      <c r="F23" s="51"/>
      <c r="G23" s="73"/>
    </row>
    <row r="24" spans="1:7" x14ac:dyDescent="0.3">
      <c r="A24" s="76">
        <v>44317</v>
      </c>
      <c r="B24" s="26" t="s">
        <v>7</v>
      </c>
      <c r="C24" s="26" t="s">
        <v>58</v>
      </c>
      <c r="D24" s="68">
        <v>0</v>
      </c>
      <c r="E24" s="69"/>
      <c r="F24" s="26"/>
      <c r="G24" s="70"/>
    </row>
    <row r="25" spans="1:7" x14ac:dyDescent="0.3">
      <c r="A25" s="77">
        <v>44682</v>
      </c>
      <c r="B25" s="51" t="s">
        <v>7</v>
      </c>
      <c r="C25" s="51" t="s">
        <v>62</v>
      </c>
      <c r="D25" s="71">
        <v>0</v>
      </c>
      <c r="E25" s="72"/>
      <c r="F25" s="51"/>
      <c r="G25" s="73"/>
    </row>
    <row r="26" spans="1:7" x14ac:dyDescent="0.3">
      <c r="A26" s="76">
        <v>44682</v>
      </c>
      <c r="B26" s="26" t="s">
        <v>7</v>
      </c>
      <c r="C26" s="26" t="s">
        <v>59</v>
      </c>
      <c r="D26" s="68">
        <v>0</v>
      </c>
      <c r="E26" s="69"/>
      <c r="F26" s="26"/>
      <c r="G26" s="70"/>
    </row>
    <row r="27" spans="1:7" x14ac:dyDescent="0.3">
      <c r="A27" s="77">
        <v>44682</v>
      </c>
      <c r="B27" s="51" t="s">
        <v>7</v>
      </c>
      <c r="C27" s="51" t="s">
        <v>58</v>
      </c>
      <c r="D27" s="71">
        <v>0</v>
      </c>
      <c r="E27" s="72"/>
      <c r="F27" s="51"/>
      <c r="G27" s="73"/>
    </row>
    <row r="28" spans="1:7" x14ac:dyDescent="0.3">
      <c r="A28" s="76">
        <v>44348</v>
      </c>
      <c r="B28" s="26" t="s">
        <v>7</v>
      </c>
      <c r="C28" s="26" t="s">
        <v>64</v>
      </c>
      <c r="D28" s="68">
        <v>0</v>
      </c>
      <c r="E28" s="69"/>
      <c r="F28" s="26"/>
      <c r="G28" s="70"/>
    </row>
    <row r="29" spans="1:7" x14ac:dyDescent="0.3">
      <c r="A29" s="77">
        <v>44348</v>
      </c>
      <c r="B29" s="51" t="s">
        <v>7</v>
      </c>
      <c r="C29" s="51" t="s">
        <v>62</v>
      </c>
      <c r="D29" s="71">
        <v>0</v>
      </c>
      <c r="E29" s="72"/>
      <c r="F29" s="51"/>
      <c r="G29" s="73"/>
    </row>
    <row r="30" spans="1:7" x14ac:dyDescent="0.3">
      <c r="A30" s="76">
        <v>44348</v>
      </c>
      <c r="B30" s="26" t="s">
        <v>7</v>
      </c>
      <c r="C30" s="26" t="s">
        <v>61</v>
      </c>
      <c r="D30" s="68">
        <v>0</v>
      </c>
      <c r="E30" s="69"/>
      <c r="F30" s="26"/>
      <c r="G30" s="70"/>
    </row>
    <row r="31" spans="1:7" x14ac:dyDescent="0.3">
      <c r="A31" s="77">
        <v>44348</v>
      </c>
      <c r="B31" s="51" t="s">
        <v>7</v>
      </c>
      <c r="C31" s="51" t="s">
        <v>59</v>
      </c>
      <c r="D31" s="71">
        <v>0</v>
      </c>
      <c r="E31" s="72"/>
      <c r="F31" s="51"/>
      <c r="G31" s="73"/>
    </row>
    <row r="32" spans="1:7" x14ac:dyDescent="0.3">
      <c r="A32" s="76">
        <v>44348</v>
      </c>
      <c r="B32" s="26" t="s">
        <v>7</v>
      </c>
      <c r="C32" s="26" t="s">
        <v>58</v>
      </c>
      <c r="D32" s="68">
        <v>0</v>
      </c>
      <c r="E32" s="69"/>
      <c r="F32" s="26"/>
      <c r="G32" s="70"/>
    </row>
    <row r="33" spans="1:7" x14ac:dyDescent="0.3">
      <c r="A33" s="77">
        <v>44713</v>
      </c>
      <c r="B33" s="51" t="s">
        <v>7</v>
      </c>
      <c r="C33" s="51" t="s">
        <v>62</v>
      </c>
      <c r="D33" s="71">
        <v>0</v>
      </c>
      <c r="E33" s="72"/>
      <c r="F33" s="51"/>
      <c r="G33" s="73"/>
    </row>
    <row r="34" spans="1:7" x14ac:dyDescent="0.3">
      <c r="A34" s="76">
        <v>44713</v>
      </c>
      <c r="B34" s="26" t="s">
        <v>7</v>
      </c>
      <c r="C34" s="26" t="s">
        <v>59</v>
      </c>
      <c r="D34" s="68">
        <v>0</v>
      </c>
      <c r="E34" s="69"/>
      <c r="F34" s="26"/>
      <c r="G34" s="70"/>
    </row>
    <row r="35" spans="1:7" x14ac:dyDescent="0.3">
      <c r="A35" s="77">
        <v>44713</v>
      </c>
      <c r="B35" s="51" t="s">
        <v>7</v>
      </c>
      <c r="C35" s="51" t="s">
        <v>58</v>
      </c>
      <c r="D35" s="71">
        <v>0</v>
      </c>
      <c r="E35" s="72"/>
      <c r="F35" s="51"/>
      <c r="G35" s="73"/>
    </row>
    <row r="36" spans="1:7" x14ac:dyDescent="0.3">
      <c r="A36" s="76">
        <v>44378</v>
      </c>
      <c r="B36" s="26" t="s">
        <v>7</v>
      </c>
      <c r="C36" s="26" t="s">
        <v>64</v>
      </c>
      <c r="D36" s="68">
        <v>0</v>
      </c>
      <c r="E36" s="69"/>
      <c r="F36" s="26"/>
      <c r="G36" s="70"/>
    </row>
    <row r="37" spans="1:7" x14ac:dyDescent="0.3">
      <c r="A37" s="77">
        <v>44378</v>
      </c>
      <c r="B37" s="51" t="s">
        <v>7</v>
      </c>
      <c r="C37" s="51" t="s">
        <v>62</v>
      </c>
      <c r="D37" s="71">
        <v>0</v>
      </c>
      <c r="E37" s="72"/>
      <c r="F37" s="51"/>
      <c r="G37" s="73"/>
    </row>
    <row r="38" spans="1:7" x14ac:dyDescent="0.3">
      <c r="A38" s="76">
        <v>44378</v>
      </c>
      <c r="B38" s="26" t="s">
        <v>7</v>
      </c>
      <c r="C38" s="26" t="s">
        <v>61</v>
      </c>
      <c r="D38" s="68">
        <v>0</v>
      </c>
      <c r="E38" s="69"/>
      <c r="F38" s="26"/>
      <c r="G38" s="70"/>
    </row>
    <row r="39" spans="1:7" x14ac:dyDescent="0.3">
      <c r="A39" s="77">
        <v>44378</v>
      </c>
      <c r="B39" s="51" t="s">
        <v>7</v>
      </c>
      <c r="C39" s="51" t="s">
        <v>59</v>
      </c>
      <c r="D39" s="71">
        <v>0</v>
      </c>
      <c r="E39" s="72"/>
      <c r="F39" s="51"/>
      <c r="G39" s="73"/>
    </row>
    <row r="40" spans="1:7" x14ac:dyDescent="0.3">
      <c r="A40" s="76">
        <v>44378</v>
      </c>
      <c r="B40" s="26" t="s">
        <v>7</v>
      </c>
      <c r="C40" s="26" t="s">
        <v>58</v>
      </c>
      <c r="D40" s="68">
        <v>0</v>
      </c>
      <c r="E40" s="69"/>
      <c r="F40" s="26"/>
      <c r="G40" s="70"/>
    </row>
    <row r="41" spans="1:7" x14ac:dyDescent="0.3">
      <c r="A41" s="77">
        <v>44743</v>
      </c>
      <c r="B41" s="51" t="s">
        <v>7</v>
      </c>
      <c r="C41" s="51" t="s">
        <v>62</v>
      </c>
      <c r="D41" s="71">
        <v>0</v>
      </c>
      <c r="E41" s="72"/>
      <c r="F41" s="51"/>
      <c r="G41" s="73"/>
    </row>
    <row r="42" spans="1:7" x14ac:dyDescent="0.3">
      <c r="A42" s="76">
        <v>44743</v>
      </c>
      <c r="B42" s="26" t="s">
        <v>7</v>
      </c>
      <c r="C42" s="26" t="s">
        <v>59</v>
      </c>
      <c r="D42" s="68">
        <v>0</v>
      </c>
      <c r="E42" s="69"/>
      <c r="F42" s="26"/>
      <c r="G42" s="70"/>
    </row>
    <row r="43" spans="1:7" x14ac:dyDescent="0.3">
      <c r="A43" s="77">
        <v>44743</v>
      </c>
      <c r="B43" s="51" t="s">
        <v>7</v>
      </c>
      <c r="C43" s="51" t="s">
        <v>58</v>
      </c>
      <c r="D43" s="71">
        <v>0</v>
      </c>
      <c r="E43" s="72"/>
      <c r="F43" s="51"/>
      <c r="G43" s="73"/>
    </row>
    <row r="44" spans="1:7" x14ac:dyDescent="0.3">
      <c r="A44" s="76">
        <v>44409</v>
      </c>
      <c r="B44" s="26" t="s">
        <v>7</v>
      </c>
      <c r="C44" s="26" t="s">
        <v>64</v>
      </c>
      <c r="D44" s="68">
        <v>0</v>
      </c>
      <c r="E44" s="69"/>
      <c r="F44" s="26"/>
      <c r="G44" s="70"/>
    </row>
    <row r="45" spans="1:7" x14ac:dyDescent="0.3">
      <c r="A45" s="77">
        <v>44409</v>
      </c>
      <c r="B45" s="51" t="s">
        <v>7</v>
      </c>
      <c r="C45" s="51" t="s">
        <v>62</v>
      </c>
      <c r="D45" s="71">
        <v>0</v>
      </c>
      <c r="E45" s="72"/>
      <c r="F45" s="51"/>
      <c r="G45" s="73"/>
    </row>
    <row r="46" spans="1:7" x14ac:dyDescent="0.3">
      <c r="A46" s="76">
        <v>44409</v>
      </c>
      <c r="B46" s="26" t="s">
        <v>7</v>
      </c>
      <c r="C46" s="26" t="s">
        <v>61</v>
      </c>
      <c r="D46" s="68">
        <v>0</v>
      </c>
      <c r="E46" s="69"/>
      <c r="F46" s="26"/>
      <c r="G46" s="70"/>
    </row>
    <row r="47" spans="1:7" x14ac:dyDescent="0.3">
      <c r="A47" s="77">
        <v>44409</v>
      </c>
      <c r="B47" s="51" t="s">
        <v>7</v>
      </c>
      <c r="C47" s="51" t="s">
        <v>59</v>
      </c>
      <c r="D47" s="71">
        <v>0</v>
      </c>
      <c r="E47" s="72"/>
      <c r="F47" s="51"/>
      <c r="G47" s="73"/>
    </row>
    <row r="48" spans="1:7" x14ac:dyDescent="0.3">
      <c r="A48" s="76">
        <v>44409</v>
      </c>
      <c r="B48" s="26" t="s">
        <v>7</v>
      </c>
      <c r="C48" s="26" t="s">
        <v>58</v>
      </c>
      <c r="D48" s="68">
        <v>0</v>
      </c>
      <c r="E48" s="69"/>
      <c r="F48" s="26"/>
      <c r="G48" s="70"/>
    </row>
    <row r="49" spans="1:7" x14ac:dyDescent="0.3">
      <c r="A49" s="77">
        <v>44774</v>
      </c>
      <c r="B49" s="51" t="s">
        <v>7</v>
      </c>
      <c r="C49" s="51" t="s">
        <v>62</v>
      </c>
      <c r="D49" s="71">
        <v>0</v>
      </c>
      <c r="E49" s="72"/>
      <c r="F49" s="51"/>
      <c r="G49" s="73"/>
    </row>
    <row r="50" spans="1:7" x14ac:dyDescent="0.3">
      <c r="A50" s="76">
        <v>44774</v>
      </c>
      <c r="B50" s="26" t="s">
        <v>7</v>
      </c>
      <c r="C50" s="26" t="s">
        <v>59</v>
      </c>
      <c r="D50" s="68">
        <v>0</v>
      </c>
      <c r="E50" s="69"/>
      <c r="F50" s="26"/>
      <c r="G50" s="70"/>
    </row>
    <row r="51" spans="1:7" x14ac:dyDescent="0.3">
      <c r="A51" s="77">
        <v>44774</v>
      </c>
      <c r="B51" s="51" t="s">
        <v>7</v>
      </c>
      <c r="C51" s="51" t="s">
        <v>58</v>
      </c>
      <c r="D51" s="71">
        <v>0</v>
      </c>
      <c r="E51" s="72"/>
      <c r="F51" s="51"/>
      <c r="G51" s="73"/>
    </row>
    <row r="52" spans="1:7" x14ac:dyDescent="0.3">
      <c r="A52" s="76">
        <v>44440</v>
      </c>
      <c r="B52" s="26" t="s">
        <v>7</v>
      </c>
      <c r="C52" s="26" t="s">
        <v>64</v>
      </c>
      <c r="D52" s="68">
        <v>0</v>
      </c>
      <c r="E52" s="69"/>
      <c r="F52" s="26"/>
      <c r="G52" s="70"/>
    </row>
    <row r="53" spans="1:7" x14ac:dyDescent="0.3">
      <c r="A53" s="77">
        <v>44440</v>
      </c>
      <c r="B53" s="51" t="s">
        <v>7</v>
      </c>
      <c r="C53" s="51" t="s">
        <v>62</v>
      </c>
      <c r="D53" s="71">
        <v>0</v>
      </c>
      <c r="E53" s="72"/>
      <c r="F53" s="51"/>
      <c r="G53" s="73"/>
    </row>
    <row r="54" spans="1:7" x14ac:dyDescent="0.3">
      <c r="A54" s="76">
        <v>44440</v>
      </c>
      <c r="B54" s="26" t="s">
        <v>7</v>
      </c>
      <c r="C54" s="26" t="s">
        <v>61</v>
      </c>
      <c r="D54" s="68">
        <v>0</v>
      </c>
      <c r="E54" s="69"/>
      <c r="F54" s="26"/>
      <c r="G54" s="70"/>
    </row>
    <row r="55" spans="1:7" x14ac:dyDescent="0.3">
      <c r="A55" s="77">
        <v>44440</v>
      </c>
      <c r="B55" s="51" t="s">
        <v>7</v>
      </c>
      <c r="C55" s="51" t="s">
        <v>59</v>
      </c>
      <c r="D55" s="71">
        <v>0</v>
      </c>
      <c r="E55" s="72"/>
      <c r="F55" s="51"/>
      <c r="G55" s="73"/>
    </row>
    <row r="56" spans="1:7" x14ac:dyDescent="0.3">
      <c r="A56" s="76">
        <v>44440</v>
      </c>
      <c r="B56" s="26" t="s">
        <v>7</v>
      </c>
      <c r="C56" s="26" t="s">
        <v>58</v>
      </c>
      <c r="D56" s="68">
        <v>0</v>
      </c>
      <c r="E56" s="69"/>
      <c r="F56" s="26"/>
      <c r="G56" s="70"/>
    </row>
    <row r="57" spans="1:7" x14ac:dyDescent="0.3">
      <c r="A57" s="77">
        <v>44805</v>
      </c>
      <c r="B57" s="51" t="s">
        <v>7</v>
      </c>
      <c r="C57" s="51" t="s">
        <v>62</v>
      </c>
      <c r="D57" s="71">
        <v>0</v>
      </c>
      <c r="E57" s="72"/>
      <c r="F57" s="51"/>
      <c r="G57" s="73"/>
    </row>
    <row r="58" spans="1:7" x14ac:dyDescent="0.3">
      <c r="A58" s="76">
        <v>44805</v>
      </c>
      <c r="B58" s="26" t="s">
        <v>7</v>
      </c>
      <c r="C58" s="26" t="s">
        <v>59</v>
      </c>
      <c r="D58" s="68">
        <v>0</v>
      </c>
      <c r="E58" s="69"/>
      <c r="F58" s="26"/>
      <c r="G58" s="70"/>
    </row>
    <row r="59" spans="1:7" x14ac:dyDescent="0.3">
      <c r="A59" s="77">
        <v>44805</v>
      </c>
      <c r="B59" s="51" t="s">
        <v>7</v>
      </c>
      <c r="C59" s="51" t="s">
        <v>58</v>
      </c>
      <c r="D59" s="71">
        <v>0</v>
      </c>
      <c r="E59" s="72"/>
      <c r="F59" s="51"/>
      <c r="G59" s="73"/>
    </row>
    <row r="60" spans="1:7" x14ac:dyDescent="0.3">
      <c r="A60" s="76">
        <v>44470</v>
      </c>
      <c r="B60" s="26" t="s">
        <v>7</v>
      </c>
      <c r="C60" s="26" t="s">
        <v>64</v>
      </c>
      <c r="D60" s="68">
        <v>0</v>
      </c>
      <c r="E60" s="69"/>
      <c r="F60" s="26"/>
      <c r="G60" s="70"/>
    </row>
    <row r="61" spans="1:7" x14ac:dyDescent="0.3">
      <c r="A61" s="77">
        <v>44470</v>
      </c>
      <c r="B61" s="51" t="s">
        <v>7</v>
      </c>
      <c r="C61" s="51" t="s">
        <v>62</v>
      </c>
      <c r="D61" s="71">
        <v>0</v>
      </c>
      <c r="E61" s="72"/>
      <c r="F61" s="51"/>
      <c r="G61" s="73"/>
    </row>
    <row r="62" spans="1:7" x14ac:dyDescent="0.3">
      <c r="A62" s="76">
        <v>44470</v>
      </c>
      <c r="B62" s="26" t="s">
        <v>7</v>
      </c>
      <c r="C62" s="26" t="s">
        <v>61</v>
      </c>
      <c r="D62" s="68">
        <v>0</v>
      </c>
      <c r="E62" s="69"/>
      <c r="F62" s="26"/>
      <c r="G62" s="70"/>
    </row>
    <row r="63" spans="1:7" x14ac:dyDescent="0.3">
      <c r="A63" s="77">
        <v>44470</v>
      </c>
      <c r="B63" s="51" t="s">
        <v>7</v>
      </c>
      <c r="C63" s="51" t="s">
        <v>59</v>
      </c>
      <c r="D63" s="71">
        <v>0</v>
      </c>
      <c r="E63" s="72"/>
      <c r="F63" s="51"/>
      <c r="G63" s="73"/>
    </row>
    <row r="64" spans="1:7" x14ac:dyDescent="0.3">
      <c r="A64" s="76">
        <v>44470</v>
      </c>
      <c r="B64" s="26" t="s">
        <v>7</v>
      </c>
      <c r="C64" s="26" t="s">
        <v>58</v>
      </c>
      <c r="D64" s="68">
        <v>0</v>
      </c>
      <c r="E64" s="69"/>
      <c r="F64" s="26"/>
      <c r="G64" s="70"/>
    </row>
    <row r="65" spans="1:7" x14ac:dyDescent="0.3">
      <c r="A65" s="77">
        <v>44835</v>
      </c>
      <c r="B65" s="51" t="s">
        <v>7</v>
      </c>
      <c r="C65" s="51" t="s">
        <v>62</v>
      </c>
      <c r="D65" s="71">
        <v>0</v>
      </c>
      <c r="E65" s="72"/>
      <c r="F65" s="51"/>
      <c r="G65" s="73"/>
    </row>
    <row r="66" spans="1:7" x14ac:dyDescent="0.3">
      <c r="A66" s="76">
        <v>44835</v>
      </c>
      <c r="B66" s="26" t="s">
        <v>7</v>
      </c>
      <c r="C66" s="26" t="s">
        <v>59</v>
      </c>
      <c r="D66" s="68">
        <v>0</v>
      </c>
      <c r="E66" s="69"/>
      <c r="F66" s="26"/>
      <c r="G66" s="70"/>
    </row>
    <row r="67" spans="1:7" x14ac:dyDescent="0.3">
      <c r="A67" s="77">
        <v>44501</v>
      </c>
      <c r="B67" s="51" t="s">
        <v>7</v>
      </c>
      <c r="C67" s="51" t="s">
        <v>64</v>
      </c>
      <c r="D67" s="71">
        <v>0</v>
      </c>
      <c r="E67" s="72"/>
      <c r="F67" s="51"/>
      <c r="G67" s="73"/>
    </row>
    <row r="68" spans="1:7" x14ac:dyDescent="0.3">
      <c r="A68" s="76">
        <v>44501</v>
      </c>
      <c r="B68" s="26" t="s">
        <v>7</v>
      </c>
      <c r="C68" s="26" t="s">
        <v>62</v>
      </c>
      <c r="D68" s="68">
        <v>0</v>
      </c>
      <c r="E68" s="69"/>
      <c r="F68" s="26"/>
      <c r="G68" s="70"/>
    </row>
    <row r="69" spans="1:7" x14ac:dyDescent="0.3">
      <c r="A69" s="77">
        <v>44501</v>
      </c>
      <c r="B69" s="51" t="s">
        <v>7</v>
      </c>
      <c r="C69" s="51" t="s">
        <v>61</v>
      </c>
      <c r="D69" s="71">
        <v>0</v>
      </c>
      <c r="E69" s="72"/>
      <c r="F69" s="51"/>
      <c r="G69" s="73"/>
    </row>
    <row r="70" spans="1:7" x14ac:dyDescent="0.3">
      <c r="A70" s="76">
        <v>44501</v>
      </c>
      <c r="B70" s="26" t="s">
        <v>7</v>
      </c>
      <c r="C70" s="26" t="s">
        <v>59</v>
      </c>
      <c r="D70" s="68">
        <v>0</v>
      </c>
      <c r="E70" s="69"/>
      <c r="F70" s="26"/>
      <c r="G70" s="70"/>
    </row>
    <row r="71" spans="1:7" x14ac:dyDescent="0.3">
      <c r="A71" s="77">
        <v>44501</v>
      </c>
      <c r="B71" s="51" t="s">
        <v>7</v>
      </c>
      <c r="C71" s="51" t="s">
        <v>58</v>
      </c>
      <c r="D71" s="71">
        <v>0</v>
      </c>
      <c r="E71" s="72"/>
      <c r="F71" s="51"/>
      <c r="G71" s="73"/>
    </row>
    <row r="72" spans="1:7" x14ac:dyDescent="0.3">
      <c r="A72" s="76">
        <v>44866</v>
      </c>
      <c r="B72" s="26" t="s">
        <v>7</v>
      </c>
      <c r="C72" s="26" t="s">
        <v>62</v>
      </c>
      <c r="D72" s="68">
        <v>0</v>
      </c>
      <c r="E72" s="69"/>
      <c r="F72" s="26"/>
      <c r="G72" s="70"/>
    </row>
    <row r="73" spans="1:7" x14ac:dyDescent="0.3">
      <c r="A73" s="77">
        <v>44531</v>
      </c>
      <c r="B73" s="51" t="s">
        <v>7</v>
      </c>
      <c r="C73" s="51" t="s">
        <v>62</v>
      </c>
      <c r="D73" s="71">
        <v>0</v>
      </c>
      <c r="E73" s="72"/>
      <c r="F73" s="51"/>
      <c r="G73" s="73"/>
    </row>
    <row r="74" spans="1:7" x14ac:dyDescent="0.3">
      <c r="A74" s="76">
        <v>44531</v>
      </c>
      <c r="B74" s="26" t="s">
        <v>7</v>
      </c>
      <c r="C74" s="26" t="s">
        <v>61</v>
      </c>
      <c r="D74" s="68">
        <v>0</v>
      </c>
      <c r="E74" s="69"/>
      <c r="F74" s="26"/>
      <c r="G74" s="70"/>
    </row>
    <row r="75" spans="1:7" x14ac:dyDescent="0.3">
      <c r="A75" s="77">
        <v>44531</v>
      </c>
      <c r="B75" s="51" t="s">
        <v>7</v>
      </c>
      <c r="C75" s="51" t="s">
        <v>59</v>
      </c>
      <c r="D75" s="71">
        <v>0</v>
      </c>
      <c r="E75" s="72"/>
      <c r="F75" s="51"/>
      <c r="G75" s="73"/>
    </row>
    <row r="76" spans="1:7" x14ac:dyDescent="0.3">
      <c r="A76" s="76">
        <v>44531</v>
      </c>
      <c r="B76" s="26" t="s">
        <v>7</v>
      </c>
      <c r="C76" s="26" t="s">
        <v>58</v>
      </c>
      <c r="D76" s="68">
        <v>0</v>
      </c>
      <c r="E76" s="69"/>
      <c r="F76" s="26"/>
      <c r="G76" s="70"/>
    </row>
    <row r="77" spans="1:7" x14ac:dyDescent="0.3">
      <c r="A77" s="77">
        <v>44896</v>
      </c>
      <c r="B77" s="51" t="s">
        <v>7</v>
      </c>
      <c r="C77" s="51" t="s">
        <v>62</v>
      </c>
      <c r="D77" s="71">
        <v>0</v>
      </c>
      <c r="E77" s="72"/>
      <c r="F77" s="51"/>
      <c r="G77" s="73"/>
    </row>
    <row r="78" spans="1:7" x14ac:dyDescent="0.3">
      <c r="A78" s="76">
        <v>44562</v>
      </c>
      <c r="B78" s="26" t="s">
        <v>7</v>
      </c>
      <c r="C78" s="26" t="s">
        <v>62</v>
      </c>
      <c r="D78" s="68">
        <v>0</v>
      </c>
      <c r="E78" s="69"/>
      <c r="F78" s="26"/>
      <c r="G78" s="70"/>
    </row>
    <row r="79" spans="1:7" x14ac:dyDescent="0.3">
      <c r="A79" s="77">
        <v>44562</v>
      </c>
      <c r="B79" s="51" t="s">
        <v>7</v>
      </c>
      <c r="C79" s="51" t="s">
        <v>61</v>
      </c>
      <c r="D79" s="71">
        <v>0</v>
      </c>
      <c r="E79" s="72"/>
      <c r="F79" s="51"/>
      <c r="G79" s="73"/>
    </row>
    <row r="80" spans="1:7" x14ac:dyDescent="0.3">
      <c r="A80" s="76">
        <v>44562</v>
      </c>
      <c r="B80" s="26" t="s">
        <v>7</v>
      </c>
      <c r="C80" s="26" t="s">
        <v>59</v>
      </c>
      <c r="D80" s="68">
        <v>0</v>
      </c>
      <c r="E80" s="69"/>
      <c r="F80" s="26"/>
      <c r="G80" s="70"/>
    </row>
    <row r="81" spans="1:7" x14ac:dyDescent="0.3">
      <c r="A81" s="77">
        <v>44562</v>
      </c>
      <c r="B81" s="51" t="s">
        <v>7</v>
      </c>
      <c r="C81" s="51" t="s">
        <v>58</v>
      </c>
      <c r="D81" s="71">
        <v>0</v>
      </c>
      <c r="E81" s="72"/>
      <c r="F81" s="51"/>
      <c r="G81" s="73"/>
    </row>
    <row r="82" spans="1:7" x14ac:dyDescent="0.3">
      <c r="A82" s="76">
        <v>44927</v>
      </c>
      <c r="B82" s="26" t="s">
        <v>7</v>
      </c>
      <c r="C82" s="26" t="s">
        <v>62</v>
      </c>
      <c r="D82" s="68">
        <v>0</v>
      </c>
      <c r="E82" s="69"/>
      <c r="F82" s="26"/>
      <c r="G82" s="70"/>
    </row>
    <row r="83" spans="1:7" x14ac:dyDescent="0.3">
      <c r="A83" s="77">
        <v>44593</v>
      </c>
      <c r="B83" s="51" t="s">
        <v>7</v>
      </c>
      <c r="C83" s="51" t="s">
        <v>62</v>
      </c>
      <c r="D83" s="71">
        <v>0</v>
      </c>
      <c r="E83" s="72"/>
      <c r="F83" s="51"/>
      <c r="G83" s="73"/>
    </row>
    <row r="84" spans="1:7" x14ac:dyDescent="0.3">
      <c r="A84" s="76">
        <v>44593</v>
      </c>
      <c r="B84" s="26" t="s">
        <v>7</v>
      </c>
      <c r="C84" s="26" t="s">
        <v>61</v>
      </c>
      <c r="D84" s="68">
        <v>0</v>
      </c>
      <c r="E84" s="69"/>
      <c r="F84" s="26"/>
      <c r="G84" s="70"/>
    </row>
    <row r="85" spans="1:7" x14ac:dyDescent="0.3">
      <c r="A85" s="77">
        <v>44593</v>
      </c>
      <c r="B85" s="51" t="s">
        <v>7</v>
      </c>
      <c r="C85" s="51" t="s">
        <v>59</v>
      </c>
      <c r="D85" s="71">
        <v>0</v>
      </c>
      <c r="E85" s="72"/>
      <c r="F85" s="51"/>
      <c r="G85" s="73"/>
    </row>
    <row r="86" spans="1:7" x14ac:dyDescent="0.3">
      <c r="A86" s="76">
        <v>44593</v>
      </c>
      <c r="B86" s="26" t="s">
        <v>7</v>
      </c>
      <c r="C86" s="26" t="s">
        <v>58</v>
      </c>
      <c r="D86" s="68">
        <v>0</v>
      </c>
      <c r="E86" s="69"/>
      <c r="F86" s="26"/>
      <c r="G86" s="70"/>
    </row>
    <row r="87" spans="1:7" x14ac:dyDescent="0.3">
      <c r="A87" s="77">
        <v>44958</v>
      </c>
      <c r="B87" s="51" t="s">
        <v>7</v>
      </c>
      <c r="C87" s="51" t="s">
        <v>62</v>
      </c>
      <c r="D87" s="71">
        <v>0</v>
      </c>
      <c r="E87" s="72"/>
      <c r="F87" s="51"/>
      <c r="G87" s="73"/>
    </row>
    <row r="88" spans="1:7" x14ac:dyDescent="0.3">
      <c r="A88" s="76">
        <v>44621</v>
      </c>
      <c r="B88" s="26" t="s">
        <v>7</v>
      </c>
      <c r="C88" s="26" t="s">
        <v>62</v>
      </c>
      <c r="D88" s="68">
        <v>0</v>
      </c>
      <c r="E88" s="69"/>
      <c r="F88" s="26"/>
      <c r="G88" s="70"/>
    </row>
    <row r="89" spans="1:7" x14ac:dyDescent="0.3">
      <c r="A89" s="77">
        <v>44621</v>
      </c>
      <c r="B89" s="51" t="s">
        <v>7</v>
      </c>
      <c r="C89" s="51" t="s">
        <v>58</v>
      </c>
      <c r="D89" s="71">
        <v>0</v>
      </c>
      <c r="E89" s="72"/>
      <c r="F89" s="51"/>
      <c r="G89" s="73"/>
    </row>
    <row r="90" spans="1:7" x14ac:dyDescent="0.3">
      <c r="A90" s="76">
        <v>44287</v>
      </c>
      <c r="B90" s="26" t="s">
        <v>7</v>
      </c>
      <c r="C90" s="26" t="s">
        <v>67</v>
      </c>
      <c r="D90" s="68">
        <v>322</v>
      </c>
      <c r="E90" s="69"/>
      <c r="F90" s="26"/>
      <c r="G90" s="70"/>
    </row>
    <row r="91" spans="1:7" x14ac:dyDescent="0.3">
      <c r="A91" s="77">
        <v>44287</v>
      </c>
      <c r="B91" s="51" t="s">
        <v>7</v>
      </c>
      <c r="C91" s="51" t="s">
        <v>66</v>
      </c>
      <c r="D91" s="71">
        <v>118</v>
      </c>
      <c r="E91" s="72"/>
      <c r="F91" s="51"/>
      <c r="G91" s="73"/>
    </row>
    <row r="92" spans="1:7" x14ac:dyDescent="0.3">
      <c r="A92" s="76">
        <v>44287</v>
      </c>
      <c r="B92" s="26" t="s">
        <v>7</v>
      </c>
      <c r="C92" s="26" t="s">
        <v>65</v>
      </c>
      <c r="D92" s="68">
        <v>171</v>
      </c>
      <c r="E92" s="69"/>
      <c r="F92" s="26"/>
      <c r="G92" s="70"/>
    </row>
    <row r="93" spans="1:7" x14ac:dyDescent="0.3">
      <c r="A93" s="77">
        <v>44287</v>
      </c>
      <c r="B93" s="51" t="s">
        <v>7</v>
      </c>
      <c r="C93" s="51" t="s">
        <v>63</v>
      </c>
      <c r="D93" s="71">
        <v>12</v>
      </c>
      <c r="E93" s="72"/>
      <c r="F93" s="51"/>
      <c r="G93" s="73"/>
    </row>
    <row r="94" spans="1:7" x14ac:dyDescent="0.3">
      <c r="A94" s="76">
        <v>44287</v>
      </c>
      <c r="B94" s="26" t="s">
        <v>7</v>
      </c>
      <c r="C94" s="26" t="s">
        <v>60</v>
      </c>
      <c r="D94" s="68">
        <v>3</v>
      </c>
      <c r="E94" s="69"/>
      <c r="F94" s="26"/>
      <c r="G94" s="70"/>
    </row>
    <row r="95" spans="1:7" x14ac:dyDescent="0.3">
      <c r="A95" s="77">
        <v>44652</v>
      </c>
      <c r="B95" s="51" t="s">
        <v>7</v>
      </c>
      <c r="C95" s="51" t="s">
        <v>67</v>
      </c>
      <c r="D95" s="71">
        <v>1409</v>
      </c>
      <c r="E95" s="72"/>
      <c r="F95" s="51"/>
      <c r="G95" s="73"/>
    </row>
    <row r="96" spans="1:7" x14ac:dyDescent="0.3">
      <c r="A96" s="76">
        <v>44652</v>
      </c>
      <c r="B96" s="26" t="s">
        <v>7</v>
      </c>
      <c r="C96" s="26" t="s">
        <v>66</v>
      </c>
      <c r="D96" s="68">
        <v>177</v>
      </c>
      <c r="E96" s="69"/>
      <c r="F96" s="26"/>
      <c r="G96" s="70"/>
    </row>
    <row r="97" spans="1:7" x14ac:dyDescent="0.3">
      <c r="A97" s="77">
        <v>44652</v>
      </c>
      <c r="B97" s="51" t="s">
        <v>7</v>
      </c>
      <c r="C97" s="51" t="s">
        <v>65</v>
      </c>
      <c r="D97" s="71">
        <v>611</v>
      </c>
      <c r="E97" s="72"/>
      <c r="F97" s="51"/>
      <c r="G97" s="73"/>
    </row>
    <row r="98" spans="1:7" x14ac:dyDescent="0.3">
      <c r="A98" s="76">
        <v>44652</v>
      </c>
      <c r="B98" s="26" t="s">
        <v>7</v>
      </c>
      <c r="C98" s="26" t="s">
        <v>64</v>
      </c>
      <c r="D98" s="68">
        <v>15</v>
      </c>
      <c r="E98" s="69"/>
      <c r="F98" s="26"/>
      <c r="G98" s="70"/>
    </row>
    <row r="99" spans="1:7" x14ac:dyDescent="0.3">
      <c r="A99" s="77">
        <v>44652</v>
      </c>
      <c r="B99" s="51" t="s">
        <v>7</v>
      </c>
      <c r="C99" s="51" t="s">
        <v>63</v>
      </c>
      <c r="D99" s="71">
        <v>17</v>
      </c>
      <c r="E99" s="72"/>
      <c r="F99" s="51"/>
      <c r="G99" s="73"/>
    </row>
    <row r="100" spans="1:7" x14ac:dyDescent="0.3">
      <c r="A100" s="76">
        <v>44652</v>
      </c>
      <c r="B100" s="26" t="s">
        <v>7</v>
      </c>
      <c r="C100" s="26" t="s">
        <v>61</v>
      </c>
      <c r="D100" s="68">
        <v>12</v>
      </c>
      <c r="E100" s="69"/>
      <c r="F100" s="26"/>
      <c r="G100" s="70"/>
    </row>
    <row r="101" spans="1:7" x14ac:dyDescent="0.3">
      <c r="A101" s="77">
        <v>44652</v>
      </c>
      <c r="B101" s="51" t="s">
        <v>7</v>
      </c>
      <c r="C101" s="51" t="s">
        <v>60</v>
      </c>
      <c r="D101" s="71">
        <v>8</v>
      </c>
      <c r="E101" s="72"/>
      <c r="F101" s="51"/>
      <c r="G101" s="73"/>
    </row>
    <row r="102" spans="1:7" x14ac:dyDescent="0.3">
      <c r="A102" s="76">
        <v>45017</v>
      </c>
      <c r="B102" s="26" t="s">
        <v>7</v>
      </c>
      <c r="C102" s="26" t="s">
        <v>67</v>
      </c>
      <c r="D102" s="68">
        <v>364</v>
      </c>
      <c r="E102" s="69"/>
      <c r="F102" s="26"/>
      <c r="G102" s="70"/>
    </row>
    <row r="103" spans="1:7" x14ac:dyDescent="0.3">
      <c r="A103" s="77">
        <v>45017</v>
      </c>
      <c r="B103" s="51" t="s">
        <v>7</v>
      </c>
      <c r="C103" s="51" t="s">
        <v>66</v>
      </c>
      <c r="D103" s="71">
        <v>265</v>
      </c>
      <c r="E103" s="72"/>
      <c r="F103" s="51"/>
      <c r="G103" s="73"/>
    </row>
    <row r="104" spans="1:7" x14ac:dyDescent="0.3">
      <c r="A104" s="76">
        <v>45017</v>
      </c>
      <c r="B104" s="26" t="s">
        <v>7</v>
      </c>
      <c r="C104" s="26" t="s">
        <v>65</v>
      </c>
      <c r="D104" s="68">
        <v>4880</v>
      </c>
      <c r="E104" s="69"/>
      <c r="F104" s="26"/>
      <c r="G104" s="70"/>
    </row>
    <row r="105" spans="1:7" x14ac:dyDescent="0.3">
      <c r="A105" s="77">
        <v>45017</v>
      </c>
      <c r="B105" s="51" t="s">
        <v>7</v>
      </c>
      <c r="C105" s="51" t="s">
        <v>64</v>
      </c>
      <c r="D105" s="71">
        <v>156</v>
      </c>
      <c r="E105" s="72"/>
      <c r="F105" s="51"/>
      <c r="G105" s="73"/>
    </row>
    <row r="106" spans="1:7" x14ac:dyDescent="0.3">
      <c r="A106" s="76">
        <v>45017</v>
      </c>
      <c r="B106" s="26" t="s">
        <v>7</v>
      </c>
      <c r="C106" s="26" t="s">
        <v>63</v>
      </c>
      <c r="D106" s="68">
        <v>42</v>
      </c>
      <c r="E106" s="69"/>
      <c r="F106" s="26"/>
      <c r="G106" s="70"/>
    </row>
    <row r="107" spans="1:7" x14ac:dyDescent="0.3">
      <c r="A107" s="77">
        <v>45017</v>
      </c>
      <c r="B107" s="51" t="s">
        <v>7</v>
      </c>
      <c r="C107" s="51" t="s">
        <v>62</v>
      </c>
      <c r="D107" s="71">
        <v>181</v>
      </c>
      <c r="E107" s="72"/>
      <c r="F107" s="51"/>
      <c r="G107" s="73"/>
    </row>
    <row r="108" spans="1:7" x14ac:dyDescent="0.3">
      <c r="A108" s="76">
        <v>45017</v>
      </c>
      <c r="B108" s="26" t="s">
        <v>7</v>
      </c>
      <c r="C108" s="26" t="s">
        <v>61</v>
      </c>
      <c r="D108" s="68">
        <v>51</v>
      </c>
      <c r="E108" s="69"/>
      <c r="F108" s="26"/>
      <c r="G108" s="70"/>
    </row>
    <row r="109" spans="1:7" x14ac:dyDescent="0.3">
      <c r="A109" s="77">
        <v>45017</v>
      </c>
      <c r="B109" s="51" t="s">
        <v>7</v>
      </c>
      <c r="C109" s="51" t="s">
        <v>60</v>
      </c>
      <c r="D109" s="71">
        <v>8</v>
      </c>
      <c r="E109" s="72"/>
      <c r="F109" s="51"/>
      <c r="G109" s="73"/>
    </row>
    <row r="110" spans="1:7" x14ac:dyDescent="0.3">
      <c r="A110" s="76">
        <v>45017</v>
      </c>
      <c r="B110" s="26" t="s">
        <v>7</v>
      </c>
      <c r="C110" s="26" t="s">
        <v>59</v>
      </c>
      <c r="D110" s="68">
        <v>27</v>
      </c>
      <c r="E110" s="69"/>
      <c r="F110" s="26"/>
      <c r="G110" s="70"/>
    </row>
    <row r="111" spans="1:7" x14ac:dyDescent="0.3">
      <c r="A111" s="77">
        <v>45017</v>
      </c>
      <c r="B111" s="51" t="s">
        <v>7</v>
      </c>
      <c r="C111" s="51" t="s">
        <v>58</v>
      </c>
      <c r="D111" s="71">
        <v>30</v>
      </c>
      <c r="E111" s="72"/>
      <c r="F111" s="51"/>
      <c r="G111" s="73"/>
    </row>
    <row r="112" spans="1:7" x14ac:dyDescent="0.3">
      <c r="A112" s="76">
        <v>44317</v>
      </c>
      <c r="B112" s="26" t="s">
        <v>7</v>
      </c>
      <c r="C112" s="26" t="s">
        <v>67</v>
      </c>
      <c r="D112" s="68">
        <v>137</v>
      </c>
      <c r="E112" s="69"/>
      <c r="F112" s="26"/>
      <c r="G112" s="70"/>
    </row>
    <row r="113" spans="1:7" x14ac:dyDescent="0.3">
      <c r="A113" s="77">
        <v>44317</v>
      </c>
      <c r="B113" s="51" t="s">
        <v>7</v>
      </c>
      <c r="C113" s="51" t="s">
        <v>66</v>
      </c>
      <c r="D113" s="71">
        <v>39</v>
      </c>
      <c r="E113" s="72"/>
      <c r="F113" s="51"/>
      <c r="G113" s="73"/>
    </row>
    <row r="114" spans="1:7" x14ac:dyDescent="0.3">
      <c r="A114" s="76">
        <v>44317</v>
      </c>
      <c r="B114" s="26" t="s">
        <v>7</v>
      </c>
      <c r="C114" s="26" t="s">
        <v>65</v>
      </c>
      <c r="D114" s="68">
        <v>78</v>
      </c>
      <c r="E114" s="69"/>
      <c r="F114" s="26"/>
      <c r="G114" s="70"/>
    </row>
    <row r="115" spans="1:7" x14ac:dyDescent="0.3">
      <c r="A115" s="77">
        <v>44317</v>
      </c>
      <c r="B115" s="51" t="s">
        <v>7</v>
      </c>
      <c r="C115" s="51" t="s">
        <v>63</v>
      </c>
      <c r="D115" s="71">
        <v>3</v>
      </c>
      <c r="E115" s="72"/>
      <c r="F115" s="51"/>
      <c r="G115" s="73"/>
    </row>
    <row r="116" spans="1:7" x14ac:dyDescent="0.3">
      <c r="A116" s="76">
        <v>44682</v>
      </c>
      <c r="B116" s="26" t="s">
        <v>7</v>
      </c>
      <c r="C116" s="26" t="s">
        <v>67</v>
      </c>
      <c r="D116" s="68">
        <v>2097</v>
      </c>
      <c r="E116" s="69"/>
      <c r="F116" s="26"/>
      <c r="G116" s="70"/>
    </row>
    <row r="117" spans="1:7" x14ac:dyDescent="0.3">
      <c r="A117" s="77">
        <v>44682</v>
      </c>
      <c r="B117" s="51" t="s">
        <v>7</v>
      </c>
      <c r="C117" s="51" t="s">
        <v>66</v>
      </c>
      <c r="D117" s="71">
        <v>181</v>
      </c>
      <c r="E117" s="72"/>
      <c r="F117" s="51"/>
      <c r="G117" s="73"/>
    </row>
    <row r="118" spans="1:7" x14ac:dyDescent="0.3">
      <c r="A118" s="76">
        <v>44682</v>
      </c>
      <c r="B118" s="26" t="s">
        <v>7</v>
      </c>
      <c r="C118" s="26" t="s">
        <v>65</v>
      </c>
      <c r="D118" s="68">
        <v>622</v>
      </c>
      <c r="E118" s="69"/>
      <c r="F118" s="26"/>
      <c r="G118" s="70"/>
    </row>
    <row r="119" spans="1:7" x14ac:dyDescent="0.3">
      <c r="A119" s="77">
        <v>44682</v>
      </c>
      <c r="B119" s="51" t="s">
        <v>7</v>
      </c>
      <c r="C119" s="51" t="s">
        <v>64</v>
      </c>
      <c r="D119" s="71">
        <v>30</v>
      </c>
      <c r="E119" s="72"/>
      <c r="F119" s="51"/>
      <c r="G119" s="73"/>
    </row>
    <row r="120" spans="1:7" x14ac:dyDescent="0.3">
      <c r="A120" s="76">
        <v>44682</v>
      </c>
      <c r="B120" s="26" t="s">
        <v>7</v>
      </c>
      <c r="C120" s="26" t="s">
        <v>63</v>
      </c>
      <c r="D120" s="68">
        <v>19</v>
      </c>
      <c r="E120" s="69"/>
      <c r="F120" s="26"/>
      <c r="G120" s="70"/>
    </row>
    <row r="121" spans="1:7" x14ac:dyDescent="0.3">
      <c r="A121" s="77">
        <v>44682</v>
      </c>
      <c r="B121" s="51" t="s">
        <v>7</v>
      </c>
      <c r="C121" s="51" t="s">
        <v>61</v>
      </c>
      <c r="D121" s="71">
        <v>6</v>
      </c>
      <c r="E121" s="72"/>
      <c r="F121" s="51"/>
      <c r="G121" s="73"/>
    </row>
    <row r="122" spans="1:7" x14ac:dyDescent="0.3">
      <c r="A122" s="76">
        <v>44682</v>
      </c>
      <c r="B122" s="26" t="s">
        <v>7</v>
      </c>
      <c r="C122" s="26" t="s">
        <v>60</v>
      </c>
      <c r="D122" s="68">
        <v>4</v>
      </c>
      <c r="E122" s="69"/>
      <c r="F122" s="26"/>
      <c r="G122" s="70"/>
    </row>
    <row r="123" spans="1:7" x14ac:dyDescent="0.3">
      <c r="A123" s="77">
        <v>45047</v>
      </c>
      <c r="B123" s="51" t="s">
        <v>7</v>
      </c>
      <c r="C123" s="51" t="s">
        <v>67</v>
      </c>
      <c r="D123" s="71">
        <v>3212</v>
      </c>
      <c r="E123" s="72"/>
      <c r="F123" s="51"/>
      <c r="G123" s="73"/>
    </row>
    <row r="124" spans="1:7" x14ac:dyDescent="0.3">
      <c r="A124" s="76">
        <v>45047</v>
      </c>
      <c r="B124" s="26" t="s">
        <v>7</v>
      </c>
      <c r="C124" s="26" t="s">
        <v>66</v>
      </c>
      <c r="D124" s="68">
        <v>351</v>
      </c>
      <c r="E124" s="69"/>
      <c r="F124" s="26"/>
      <c r="G124" s="70"/>
    </row>
    <row r="125" spans="1:7" x14ac:dyDescent="0.3">
      <c r="A125" s="77">
        <v>45047</v>
      </c>
      <c r="B125" s="51" t="s">
        <v>7</v>
      </c>
      <c r="C125" s="51" t="s">
        <v>65</v>
      </c>
      <c r="D125" s="71">
        <v>3457</v>
      </c>
      <c r="E125" s="72"/>
      <c r="F125" s="51"/>
      <c r="G125" s="73"/>
    </row>
    <row r="126" spans="1:7" x14ac:dyDescent="0.3">
      <c r="A126" s="76">
        <v>45047</v>
      </c>
      <c r="B126" s="26" t="s">
        <v>7</v>
      </c>
      <c r="C126" s="26" t="s">
        <v>64</v>
      </c>
      <c r="D126" s="68">
        <v>110</v>
      </c>
      <c r="E126" s="69"/>
      <c r="F126" s="26"/>
      <c r="G126" s="70"/>
    </row>
    <row r="127" spans="1:7" x14ac:dyDescent="0.3">
      <c r="A127" s="77">
        <v>45047</v>
      </c>
      <c r="B127" s="51" t="s">
        <v>7</v>
      </c>
      <c r="C127" s="51" t="s">
        <v>63</v>
      </c>
      <c r="D127" s="71">
        <v>129</v>
      </c>
      <c r="E127" s="72"/>
      <c r="F127" s="51"/>
      <c r="G127" s="73"/>
    </row>
    <row r="128" spans="1:7" x14ac:dyDescent="0.3">
      <c r="A128" s="76">
        <v>45047</v>
      </c>
      <c r="B128" s="26" t="s">
        <v>7</v>
      </c>
      <c r="C128" s="26" t="s">
        <v>62</v>
      </c>
      <c r="D128" s="68">
        <v>245</v>
      </c>
      <c r="E128" s="69"/>
      <c r="F128" s="26"/>
      <c r="G128" s="70"/>
    </row>
    <row r="129" spans="1:7" x14ac:dyDescent="0.3">
      <c r="A129" s="77">
        <v>45047</v>
      </c>
      <c r="B129" s="51" t="s">
        <v>7</v>
      </c>
      <c r="C129" s="51" t="s">
        <v>61</v>
      </c>
      <c r="D129" s="71">
        <v>57</v>
      </c>
      <c r="E129" s="72"/>
      <c r="F129" s="51"/>
      <c r="G129" s="73"/>
    </row>
    <row r="130" spans="1:7" x14ac:dyDescent="0.3">
      <c r="A130" s="76">
        <v>45047</v>
      </c>
      <c r="B130" s="26" t="s">
        <v>7</v>
      </c>
      <c r="C130" s="26" t="s">
        <v>60</v>
      </c>
      <c r="D130" s="68">
        <v>9</v>
      </c>
      <c r="E130" s="69"/>
      <c r="F130" s="26"/>
      <c r="G130" s="70"/>
    </row>
    <row r="131" spans="1:7" x14ac:dyDescent="0.3">
      <c r="A131" s="77">
        <v>45047</v>
      </c>
      <c r="B131" s="51" t="s">
        <v>7</v>
      </c>
      <c r="C131" s="51" t="s">
        <v>59</v>
      </c>
      <c r="D131" s="71">
        <v>34</v>
      </c>
      <c r="E131" s="72"/>
      <c r="F131" s="51"/>
      <c r="G131" s="73"/>
    </row>
    <row r="132" spans="1:7" x14ac:dyDescent="0.3">
      <c r="A132" s="76">
        <v>45047</v>
      </c>
      <c r="B132" s="26" t="s">
        <v>7</v>
      </c>
      <c r="C132" s="26" t="s">
        <v>58</v>
      </c>
      <c r="D132" s="68">
        <v>36</v>
      </c>
      <c r="E132" s="69"/>
      <c r="F132" s="26"/>
      <c r="G132" s="70"/>
    </row>
    <row r="133" spans="1:7" x14ac:dyDescent="0.3">
      <c r="A133" s="77">
        <v>44348</v>
      </c>
      <c r="B133" s="51" t="s">
        <v>7</v>
      </c>
      <c r="C133" s="51" t="s">
        <v>67</v>
      </c>
      <c r="D133" s="71">
        <v>572</v>
      </c>
      <c r="E133" s="72"/>
      <c r="F133" s="51"/>
      <c r="G133" s="73"/>
    </row>
    <row r="134" spans="1:7" x14ac:dyDescent="0.3">
      <c r="A134" s="76">
        <v>44348</v>
      </c>
      <c r="B134" s="26" t="s">
        <v>7</v>
      </c>
      <c r="C134" s="26" t="s">
        <v>66</v>
      </c>
      <c r="D134" s="68">
        <v>128</v>
      </c>
      <c r="E134" s="69"/>
      <c r="F134" s="26"/>
      <c r="G134" s="70"/>
    </row>
    <row r="135" spans="1:7" x14ac:dyDescent="0.3">
      <c r="A135" s="77">
        <v>44348</v>
      </c>
      <c r="B135" s="51" t="s">
        <v>7</v>
      </c>
      <c r="C135" s="51" t="s">
        <v>65</v>
      </c>
      <c r="D135" s="71">
        <v>106</v>
      </c>
      <c r="E135" s="72"/>
      <c r="F135" s="51"/>
      <c r="G135" s="73"/>
    </row>
    <row r="136" spans="1:7" x14ac:dyDescent="0.3">
      <c r="A136" s="76">
        <v>44348</v>
      </c>
      <c r="B136" s="26" t="s">
        <v>7</v>
      </c>
      <c r="C136" s="26" t="s">
        <v>63</v>
      </c>
      <c r="D136" s="68">
        <v>10</v>
      </c>
      <c r="E136" s="69"/>
      <c r="F136" s="26"/>
      <c r="G136" s="70"/>
    </row>
    <row r="137" spans="1:7" x14ac:dyDescent="0.3">
      <c r="A137" s="77">
        <v>44348</v>
      </c>
      <c r="B137" s="51" t="s">
        <v>7</v>
      </c>
      <c r="C137" s="51" t="s">
        <v>60</v>
      </c>
      <c r="D137" s="71">
        <v>2</v>
      </c>
      <c r="E137" s="72"/>
      <c r="F137" s="51"/>
      <c r="G137" s="73"/>
    </row>
    <row r="138" spans="1:7" x14ac:dyDescent="0.3">
      <c r="A138" s="76">
        <v>44713</v>
      </c>
      <c r="B138" s="26" t="s">
        <v>7</v>
      </c>
      <c r="C138" s="26" t="s">
        <v>67</v>
      </c>
      <c r="D138" s="68">
        <v>2169</v>
      </c>
      <c r="E138" s="69"/>
      <c r="F138" s="26"/>
      <c r="G138" s="70"/>
    </row>
    <row r="139" spans="1:7" x14ac:dyDescent="0.3">
      <c r="A139" s="77">
        <v>44713</v>
      </c>
      <c r="B139" s="51" t="s">
        <v>7</v>
      </c>
      <c r="C139" s="51" t="s">
        <v>66</v>
      </c>
      <c r="D139" s="71">
        <v>173</v>
      </c>
      <c r="E139" s="72"/>
      <c r="F139" s="51"/>
      <c r="G139" s="73"/>
    </row>
    <row r="140" spans="1:7" x14ac:dyDescent="0.3">
      <c r="A140" s="76">
        <v>44713</v>
      </c>
      <c r="B140" s="26" t="s">
        <v>7</v>
      </c>
      <c r="C140" s="26" t="s">
        <v>65</v>
      </c>
      <c r="D140" s="68">
        <v>787</v>
      </c>
      <c r="E140" s="69"/>
      <c r="F140" s="26"/>
      <c r="G140" s="70"/>
    </row>
    <row r="141" spans="1:7" x14ac:dyDescent="0.3">
      <c r="A141" s="77">
        <v>44713</v>
      </c>
      <c r="B141" s="51" t="s">
        <v>7</v>
      </c>
      <c r="C141" s="51" t="s">
        <v>64</v>
      </c>
      <c r="D141" s="71">
        <v>36</v>
      </c>
      <c r="E141" s="72"/>
      <c r="F141" s="51"/>
      <c r="G141" s="73"/>
    </row>
    <row r="142" spans="1:7" x14ac:dyDescent="0.3">
      <c r="A142" s="76">
        <v>44713</v>
      </c>
      <c r="B142" s="26" t="s">
        <v>7</v>
      </c>
      <c r="C142" s="26" t="s">
        <v>63</v>
      </c>
      <c r="D142" s="68">
        <v>39</v>
      </c>
      <c r="E142" s="69"/>
      <c r="F142" s="26"/>
      <c r="G142" s="70"/>
    </row>
    <row r="143" spans="1:7" x14ac:dyDescent="0.3">
      <c r="A143" s="77">
        <v>44713</v>
      </c>
      <c r="B143" s="51" t="s">
        <v>7</v>
      </c>
      <c r="C143" s="51" t="s">
        <v>61</v>
      </c>
      <c r="D143" s="71">
        <v>4</v>
      </c>
      <c r="E143" s="72"/>
      <c r="F143" s="51"/>
      <c r="G143" s="73"/>
    </row>
    <row r="144" spans="1:7" x14ac:dyDescent="0.3">
      <c r="A144" s="76">
        <v>44713</v>
      </c>
      <c r="B144" s="26" t="s">
        <v>7</v>
      </c>
      <c r="C144" s="26" t="s">
        <v>60</v>
      </c>
      <c r="D144" s="68">
        <v>2</v>
      </c>
      <c r="E144" s="69"/>
      <c r="F144" s="26"/>
      <c r="G144" s="70"/>
    </row>
    <row r="145" spans="1:7" x14ac:dyDescent="0.3">
      <c r="A145" s="77">
        <v>45078</v>
      </c>
      <c r="B145" s="51" t="s">
        <v>7</v>
      </c>
      <c r="C145" s="51" t="s">
        <v>67</v>
      </c>
      <c r="D145" s="71">
        <v>3671</v>
      </c>
      <c r="E145" s="72"/>
      <c r="F145" s="51"/>
      <c r="G145" s="73"/>
    </row>
    <row r="146" spans="1:7" x14ac:dyDescent="0.3">
      <c r="A146" s="76">
        <v>45078</v>
      </c>
      <c r="B146" s="26" t="s">
        <v>7</v>
      </c>
      <c r="C146" s="26" t="s">
        <v>66</v>
      </c>
      <c r="D146" s="68">
        <v>877</v>
      </c>
      <c r="E146" s="69"/>
      <c r="F146" s="26"/>
      <c r="G146" s="70"/>
    </row>
    <row r="147" spans="1:7" x14ac:dyDescent="0.3">
      <c r="A147" s="77">
        <v>45078</v>
      </c>
      <c r="B147" s="51" t="s">
        <v>7</v>
      </c>
      <c r="C147" s="51" t="s">
        <v>65</v>
      </c>
      <c r="D147" s="71">
        <v>2574</v>
      </c>
      <c r="E147" s="72"/>
      <c r="F147" s="51"/>
      <c r="G147" s="73"/>
    </row>
    <row r="148" spans="1:7" x14ac:dyDescent="0.3">
      <c r="A148" s="76">
        <v>45078</v>
      </c>
      <c r="B148" s="26" t="s">
        <v>7</v>
      </c>
      <c r="C148" s="26" t="s">
        <v>64</v>
      </c>
      <c r="D148" s="68">
        <v>140</v>
      </c>
      <c r="E148" s="69"/>
      <c r="F148" s="26"/>
      <c r="G148" s="70"/>
    </row>
    <row r="149" spans="1:7" x14ac:dyDescent="0.3">
      <c r="A149" s="77">
        <v>45078</v>
      </c>
      <c r="B149" s="51" t="s">
        <v>7</v>
      </c>
      <c r="C149" s="51" t="s">
        <v>63</v>
      </c>
      <c r="D149" s="71">
        <v>121</v>
      </c>
      <c r="E149" s="72"/>
      <c r="F149" s="51"/>
      <c r="G149" s="73"/>
    </row>
    <row r="150" spans="1:7" x14ac:dyDescent="0.3">
      <c r="A150" s="76">
        <v>45078</v>
      </c>
      <c r="B150" s="26" t="s">
        <v>7</v>
      </c>
      <c r="C150" s="26" t="s">
        <v>62</v>
      </c>
      <c r="D150" s="68">
        <v>254</v>
      </c>
      <c r="E150" s="69"/>
      <c r="F150" s="26"/>
      <c r="G150" s="70"/>
    </row>
    <row r="151" spans="1:7" x14ac:dyDescent="0.3">
      <c r="A151" s="77">
        <v>45078</v>
      </c>
      <c r="B151" s="51" t="s">
        <v>7</v>
      </c>
      <c r="C151" s="51" t="s">
        <v>61</v>
      </c>
      <c r="D151" s="71">
        <v>76</v>
      </c>
      <c r="E151" s="72"/>
      <c r="F151" s="51"/>
      <c r="G151" s="73"/>
    </row>
    <row r="152" spans="1:7" x14ac:dyDescent="0.3">
      <c r="A152" s="76">
        <v>45078</v>
      </c>
      <c r="B152" s="26" t="s">
        <v>7</v>
      </c>
      <c r="C152" s="26" t="s">
        <v>60</v>
      </c>
      <c r="D152" s="68">
        <v>14</v>
      </c>
      <c r="E152" s="69"/>
      <c r="F152" s="26"/>
      <c r="G152" s="70"/>
    </row>
    <row r="153" spans="1:7" x14ac:dyDescent="0.3">
      <c r="A153" s="77">
        <v>45078</v>
      </c>
      <c r="B153" s="51" t="s">
        <v>7</v>
      </c>
      <c r="C153" s="51" t="s">
        <v>59</v>
      </c>
      <c r="D153" s="71">
        <v>33</v>
      </c>
      <c r="E153" s="72"/>
      <c r="F153" s="51"/>
      <c r="G153" s="73"/>
    </row>
    <row r="154" spans="1:7" x14ac:dyDescent="0.3">
      <c r="A154" s="76">
        <v>45078</v>
      </c>
      <c r="B154" s="26" t="s">
        <v>7</v>
      </c>
      <c r="C154" s="26" t="s">
        <v>58</v>
      </c>
      <c r="D154" s="68">
        <v>30</v>
      </c>
      <c r="E154" s="69"/>
      <c r="F154" s="26"/>
      <c r="G154" s="70"/>
    </row>
    <row r="155" spans="1:7" x14ac:dyDescent="0.3">
      <c r="A155" s="77">
        <v>44378</v>
      </c>
      <c r="B155" s="51" t="s">
        <v>7</v>
      </c>
      <c r="C155" s="51" t="s">
        <v>67</v>
      </c>
      <c r="D155" s="71">
        <v>696</v>
      </c>
      <c r="E155" s="72"/>
      <c r="F155" s="51"/>
      <c r="G155" s="73"/>
    </row>
    <row r="156" spans="1:7" x14ac:dyDescent="0.3">
      <c r="A156" s="76">
        <v>44378</v>
      </c>
      <c r="B156" s="26" t="s">
        <v>7</v>
      </c>
      <c r="C156" s="26" t="s">
        <v>66</v>
      </c>
      <c r="D156" s="68">
        <v>232</v>
      </c>
      <c r="E156" s="69"/>
      <c r="F156" s="26"/>
      <c r="G156" s="70"/>
    </row>
    <row r="157" spans="1:7" x14ac:dyDescent="0.3">
      <c r="A157" s="77">
        <v>44378</v>
      </c>
      <c r="B157" s="51" t="s">
        <v>7</v>
      </c>
      <c r="C157" s="51" t="s">
        <v>65</v>
      </c>
      <c r="D157" s="71">
        <v>171</v>
      </c>
      <c r="E157" s="72"/>
      <c r="F157" s="51"/>
      <c r="G157" s="73"/>
    </row>
    <row r="158" spans="1:7" x14ac:dyDescent="0.3">
      <c r="A158" s="76">
        <v>44378</v>
      </c>
      <c r="B158" s="26" t="s">
        <v>7</v>
      </c>
      <c r="C158" s="26" t="s">
        <v>63</v>
      </c>
      <c r="D158" s="68">
        <v>18</v>
      </c>
      <c r="E158" s="69"/>
      <c r="F158" s="26"/>
      <c r="G158" s="70"/>
    </row>
    <row r="159" spans="1:7" x14ac:dyDescent="0.3">
      <c r="A159" s="77">
        <v>44378</v>
      </c>
      <c r="B159" s="51" t="s">
        <v>7</v>
      </c>
      <c r="C159" s="51" t="s">
        <v>60</v>
      </c>
      <c r="D159" s="71">
        <v>1</v>
      </c>
      <c r="E159" s="72"/>
      <c r="F159" s="51"/>
      <c r="G159" s="73"/>
    </row>
    <row r="160" spans="1:7" x14ac:dyDescent="0.3">
      <c r="A160" s="76">
        <v>44743</v>
      </c>
      <c r="B160" s="26" t="s">
        <v>7</v>
      </c>
      <c r="C160" s="26" t="s">
        <v>67</v>
      </c>
      <c r="D160" s="68">
        <v>2264</v>
      </c>
      <c r="E160" s="69"/>
      <c r="F160" s="26"/>
      <c r="G160" s="70"/>
    </row>
    <row r="161" spans="1:7" x14ac:dyDescent="0.3">
      <c r="A161" s="77">
        <v>44743</v>
      </c>
      <c r="B161" s="51" t="s">
        <v>7</v>
      </c>
      <c r="C161" s="51" t="s">
        <v>66</v>
      </c>
      <c r="D161" s="71">
        <v>194</v>
      </c>
      <c r="E161" s="72"/>
      <c r="F161" s="51"/>
      <c r="G161" s="73"/>
    </row>
    <row r="162" spans="1:7" x14ac:dyDescent="0.3">
      <c r="A162" s="76">
        <v>44743</v>
      </c>
      <c r="B162" s="26" t="s">
        <v>7</v>
      </c>
      <c r="C162" s="26" t="s">
        <v>65</v>
      </c>
      <c r="D162" s="68">
        <v>866</v>
      </c>
      <c r="E162" s="69"/>
      <c r="F162" s="26"/>
      <c r="G162" s="70"/>
    </row>
    <row r="163" spans="1:7" x14ac:dyDescent="0.3">
      <c r="A163" s="77">
        <v>44743</v>
      </c>
      <c r="B163" s="51" t="s">
        <v>7</v>
      </c>
      <c r="C163" s="51" t="s">
        <v>64</v>
      </c>
      <c r="D163" s="71">
        <v>32</v>
      </c>
      <c r="E163" s="72"/>
      <c r="F163" s="51"/>
      <c r="G163" s="73"/>
    </row>
    <row r="164" spans="1:7" x14ac:dyDescent="0.3">
      <c r="A164" s="76">
        <v>44743</v>
      </c>
      <c r="B164" s="26" t="s">
        <v>7</v>
      </c>
      <c r="C164" s="26" t="s">
        <v>63</v>
      </c>
      <c r="D164" s="68">
        <v>45</v>
      </c>
      <c r="E164" s="69"/>
      <c r="F164" s="26"/>
      <c r="G164" s="70"/>
    </row>
    <row r="165" spans="1:7" x14ac:dyDescent="0.3">
      <c r="A165" s="77">
        <v>44743</v>
      </c>
      <c r="B165" s="51" t="s">
        <v>7</v>
      </c>
      <c r="C165" s="51" t="s">
        <v>61</v>
      </c>
      <c r="D165" s="71">
        <v>4</v>
      </c>
      <c r="E165" s="72"/>
      <c r="F165" s="51"/>
      <c r="G165" s="73"/>
    </row>
    <row r="166" spans="1:7" x14ac:dyDescent="0.3">
      <c r="A166" s="76">
        <v>44743</v>
      </c>
      <c r="B166" s="26" t="s">
        <v>7</v>
      </c>
      <c r="C166" s="26" t="s">
        <v>60</v>
      </c>
      <c r="D166" s="68">
        <v>1</v>
      </c>
      <c r="E166" s="69"/>
      <c r="F166" s="26"/>
      <c r="G166" s="70"/>
    </row>
    <row r="167" spans="1:7" x14ac:dyDescent="0.3">
      <c r="A167" s="77">
        <v>45108</v>
      </c>
      <c r="B167" s="51" t="s">
        <v>7</v>
      </c>
      <c r="C167" s="51" t="s">
        <v>67</v>
      </c>
      <c r="D167" s="71">
        <v>3823</v>
      </c>
      <c r="E167" s="72"/>
      <c r="F167" s="51"/>
      <c r="G167" s="73"/>
    </row>
    <row r="168" spans="1:7" x14ac:dyDescent="0.3">
      <c r="A168" s="76">
        <v>45108</v>
      </c>
      <c r="B168" s="26" t="s">
        <v>7</v>
      </c>
      <c r="C168" s="26" t="s">
        <v>66</v>
      </c>
      <c r="D168" s="68">
        <v>935</v>
      </c>
      <c r="E168" s="69"/>
      <c r="F168" s="26"/>
      <c r="G168" s="70"/>
    </row>
    <row r="169" spans="1:7" x14ac:dyDescent="0.3">
      <c r="A169" s="77">
        <v>45108</v>
      </c>
      <c r="B169" s="51" t="s">
        <v>7</v>
      </c>
      <c r="C169" s="51" t="s">
        <v>65</v>
      </c>
      <c r="D169" s="71">
        <v>2174</v>
      </c>
      <c r="E169" s="72"/>
      <c r="F169" s="51"/>
      <c r="G169" s="73"/>
    </row>
    <row r="170" spans="1:7" x14ac:dyDescent="0.3">
      <c r="A170" s="76">
        <v>45108</v>
      </c>
      <c r="B170" s="26" t="s">
        <v>7</v>
      </c>
      <c r="C170" s="26" t="s">
        <v>64</v>
      </c>
      <c r="D170" s="68">
        <v>89</v>
      </c>
      <c r="E170" s="69"/>
      <c r="F170" s="26"/>
      <c r="G170" s="70"/>
    </row>
    <row r="171" spans="1:7" x14ac:dyDescent="0.3">
      <c r="A171" s="77">
        <v>45108</v>
      </c>
      <c r="B171" s="51" t="s">
        <v>7</v>
      </c>
      <c r="C171" s="51" t="s">
        <v>63</v>
      </c>
      <c r="D171" s="71">
        <v>88</v>
      </c>
      <c r="E171" s="72"/>
      <c r="F171" s="51"/>
      <c r="G171" s="73"/>
    </row>
    <row r="172" spans="1:7" x14ac:dyDescent="0.3">
      <c r="A172" s="76">
        <v>45108</v>
      </c>
      <c r="B172" s="26" t="s">
        <v>7</v>
      </c>
      <c r="C172" s="26" t="s">
        <v>62</v>
      </c>
      <c r="D172" s="68">
        <v>169</v>
      </c>
      <c r="E172" s="69"/>
      <c r="F172" s="26"/>
      <c r="G172" s="70"/>
    </row>
    <row r="173" spans="1:7" x14ac:dyDescent="0.3">
      <c r="A173" s="77">
        <v>45108</v>
      </c>
      <c r="B173" s="51" t="s">
        <v>7</v>
      </c>
      <c r="C173" s="51" t="s">
        <v>61</v>
      </c>
      <c r="D173" s="71">
        <v>81</v>
      </c>
      <c r="E173" s="72"/>
      <c r="F173" s="51"/>
      <c r="G173" s="73"/>
    </row>
    <row r="174" spans="1:7" x14ac:dyDescent="0.3">
      <c r="A174" s="76">
        <v>45108</v>
      </c>
      <c r="B174" s="26" t="s">
        <v>7</v>
      </c>
      <c r="C174" s="26" t="s">
        <v>60</v>
      </c>
      <c r="D174" s="68">
        <v>23</v>
      </c>
      <c r="E174" s="69"/>
      <c r="F174" s="26"/>
      <c r="G174" s="70"/>
    </row>
    <row r="175" spans="1:7" x14ac:dyDescent="0.3">
      <c r="A175" s="77">
        <v>45108</v>
      </c>
      <c r="B175" s="51" t="s">
        <v>7</v>
      </c>
      <c r="C175" s="51" t="s">
        <v>59</v>
      </c>
      <c r="D175" s="71">
        <v>26</v>
      </c>
      <c r="E175" s="72"/>
      <c r="F175" s="51"/>
      <c r="G175" s="73"/>
    </row>
    <row r="176" spans="1:7" x14ac:dyDescent="0.3">
      <c r="A176" s="76">
        <v>45108</v>
      </c>
      <c r="B176" s="26" t="s">
        <v>7</v>
      </c>
      <c r="C176" s="26" t="s">
        <v>58</v>
      </c>
      <c r="D176" s="68">
        <v>22</v>
      </c>
      <c r="E176" s="69"/>
      <c r="F176" s="26"/>
      <c r="G176" s="70"/>
    </row>
    <row r="177" spans="1:7" x14ac:dyDescent="0.3">
      <c r="A177" s="77">
        <v>44409</v>
      </c>
      <c r="B177" s="51" t="s">
        <v>7</v>
      </c>
      <c r="C177" s="51" t="s">
        <v>67</v>
      </c>
      <c r="D177" s="71">
        <v>584</v>
      </c>
      <c r="E177" s="72"/>
      <c r="F177" s="51"/>
      <c r="G177" s="73"/>
    </row>
    <row r="178" spans="1:7" x14ac:dyDescent="0.3">
      <c r="A178" s="76">
        <v>44409</v>
      </c>
      <c r="B178" s="26" t="s">
        <v>7</v>
      </c>
      <c r="C178" s="26" t="s">
        <v>66</v>
      </c>
      <c r="D178" s="68">
        <v>303</v>
      </c>
      <c r="E178" s="69"/>
      <c r="F178" s="26"/>
      <c r="G178" s="70"/>
    </row>
    <row r="179" spans="1:7" x14ac:dyDescent="0.3">
      <c r="A179" s="77">
        <v>44409</v>
      </c>
      <c r="B179" s="51" t="s">
        <v>7</v>
      </c>
      <c r="C179" s="51" t="s">
        <v>65</v>
      </c>
      <c r="D179" s="71">
        <v>204</v>
      </c>
      <c r="E179" s="72"/>
      <c r="F179" s="51"/>
      <c r="G179" s="73"/>
    </row>
    <row r="180" spans="1:7" x14ac:dyDescent="0.3">
      <c r="A180" s="76">
        <v>44409</v>
      </c>
      <c r="B180" s="26" t="s">
        <v>7</v>
      </c>
      <c r="C180" s="26" t="s">
        <v>63</v>
      </c>
      <c r="D180" s="68">
        <v>10</v>
      </c>
      <c r="E180" s="69"/>
      <c r="F180" s="26"/>
      <c r="G180" s="70"/>
    </row>
    <row r="181" spans="1:7" x14ac:dyDescent="0.3">
      <c r="A181" s="77">
        <v>44409</v>
      </c>
      <c r="B181" s="51" t="s">
        <v>7</v>
      </c>
      <c r="C181" s="51" t="s">
        <v>60</v>
      </c>
      <c r="D181" s="71">
        <v>2</v>
      </c>
      <c r="E181" s="72"/>
      <c r="F181" s="51"/>
      <c r="G181" s="73"/>
    </row>
    <row r="182" spans="1:7" x14ac:dyDescent="0.3">
      <c r="A182" s="76">
        <v>44774</v>
      </c>
      <c r="B182" s="26" t="s">
        <v>7</v>
      </c>
      <c r="C182" s="26" t="s">
        <v>67</v>
      </c>
      <c r="D182" s="68">
        <v>1931</v>
      </c>
      <c r="E182" s="69"/>
      <c r="F182" s="26"/>
      <c r="G182" s="70"/>
    </row>
    <row r="183" spans="1:7" x14ac:dyDescent="0.3">
      <c r="A183" s="77">
        <v>44774</v>
      </c>
      <c r="B183" s="51" t="s">
        <v>7</v>
      </c>
      <c r="C183" s="51" t="s">
        <v>66</v>
      </c>
      <c r="D183" s="71">
        <v>234</v>
      </c>
      <c r="E183" s="72"/>
      <c r="F183" s="51"/>
      <c r="G183" s="73"/>
    </row>
    <row r="184" spans="1:7" x14ac:dyDescent="0.3">
      <c r="A184" s="76">
        <v>44774</v>
      </c>
      <c r="B184" s="26" t="s">
        <v>7</v>
      </c>
      <c r="C184" s="26" t="s">
        <v>65</v>
      </c>
      <c r="D184" s="68">
        <v>1085</v>
      </c>
      <c r="E184" s="69"/>
      <c r="F184" s="26"/>
      <c r="G184" s="70"/>
    </row>
    <row r="185" spans="1:7" x14ac:dyDescent="0.3">
      <c r="A185" s="77">
        <v>44774</v>
      </c>
      <c r="B185" s="51" t="s">
        <v>7</v>
      </c>
      <c r="C185" s="51" t="s">
        <v>64</v>
      </c>
      <c r="D185" s="71">
        <v>33</v>
      </c>
      <c r="E185" s="72"/>
      <c r="F185" s="51"/>
      <c r="G185" s="73"/>
    </row>
    <row r="186" spans="1:7" x14ac:dyDescent="0.3">
      <c r="A186" s="76">
        <v>44774</v>
      </c>
      <c r="B186" s="26" t="s">
        <v>7</v>
      </c>
      <c r="C186" s="26" t="s">
        <v>63</v>
      </c>
      <c r="D186" s="68">
        <v>53</v>
      </c>
      <c r="E186" s="69"/>
      <c r="F186" s="26"/>
      <c r="G186" s="70"/>
    </row>
    <row r="187" spans="1:7" x14ac:dyDescent="0.3">
      <c r="A187" s="77">
        <v>44774</v>
      </c>
      <c r="B187" s="51" t="s">
        <v>7</v>
      </c>
      <c r="C187" s="51" t="s">
        <v>61</v>
      </c>
      <c r="D187" s="71">
        <v>19</v>
      </c>
      <c r="E187" s="72"/>
      <c r="F187" s="51"/>
      <c r="G187" s="73"/>
    </row>
    <row r="188" spans="1:7" x14ac:dyDescent="0.3">
      <c r="A188" s="76">
        <v>44774</v>
      </c>
      <c r="B188" s="26" t="s">
        <v>7</v>
      </c>
      <c r="C188" s="26" t="s">
        <v>60</v>
      </c>
      <c r="D188" s="68">
        <v>3</v>
      </c>
      <c r="E188" s="69"/>
      <c r="F188" s="26"/>
      <c r="G188" s="70"/>
    </row>
    <row r="189" spans="1:7" x14ac:dyDescent="0.3">
      <c r="A189" s="77">
        <v>45139</v>
      </c>
      <c r="B189" s="51" t="s">
        <v>7</v>
      </c>
      <c r="C189" s="51" t="s">
        <v>67</v>
      </c>
      <c r="D189" s="71">
        <v>3388</v>
      </c>
      <c r="E189" s="72"/>
      <c r="F189" s="51"/>
      <c r="G189" s="73"/>
    </row>
    <row r="190" spans="1:7" x14ac:dyDescent="0.3">
      <c r="A190" s="76">
        <v>45139</v>
      </c>
      <c r="B190" s="26" t="s">
        <v>7</v>
      </c>
      <c r="C190" s="26" t="s">
        <v>66</v>
      </c>
      <c r="D190" s="68">
        <v>913</v>
      </c>
      <c r="E190" s="69"/>
      <c r="F190" s="26"/>
      <c r="G190" s="70"/>
    </row>
    <row r="191" spans="1:7" x14ac:dyDescent="0.3">
      <c r="A191" s="77">
        <v>45139</v>
      </c>
      <c r="B191" s="51" t="s">
        <v>7</v>
      </c>
      <c r="C191" s="51" t="s">
        <v>65</v>
      </c>
      <c r="D191" s="71">
        <v>2013</v>
      </c>
      <c r="E191" s="72"/>
      <c r="F191" s="51"/>
      <c r="G191" s="73"/>
    </row>
    <row r="192" spans="1:7" x14ac:dyDescent="0.3">
      <c r="A192" s="76">
        <v>45139</v>
      </c>
      <c r="B192" s="26" t="s">
        <v>7</v>
      </c>
      <c r="C192" s="26" t="s">
        <v>64</v>
      </c>
      <c r="D192" s="68">
        <v>80</v>
      </c>
      <c r="E192" s="69"/>
      <c r="F192" s="26"/>
      <c r="G192" s="70"/>
    </row>
    <row r="193" spans="1:7" x14ac:dyDescent="0.3">
      <c r="A193" s="77">
        <v>45139</v>
      </c>
      <c r="B193" s="51" t="s">
        <v>7</v>
      </c>
      <c r="C193" s="51" t="s">
        <v>63</v>
      </c>
      <c r="D193" s="71">
        <v>141</v>
      </c>
      <c r="E193" s="72"/>
      <c r="F193" s="51"/>
      <c r="G193" s="73"/>
    </row>
    <row r="194" spans="1:7" x14ac:dyDescent="0.3">
      <c r="A194" s="76">
        <v>45139</v>
      </c>
      <c r="B194" s="26" t="s">
        <v>7</v>
      </c>
      <c r="C194" s="26" t="s">
        <v>62</v>
      </c>
      <c r="D194" s="68">
        <v>89</v>
      </c>
      <c r="E194" s="69"/>
      <c r="F194" s="26"/>
      <c r="G194" s="70"/>
    </row>
    <row r="195" spans="1:7" x14ac:dyDescent="0.3">
      <c r="A195" s="77">
        <v>45139</v>
      </c>
      <c r="B195" s="51" t="s">
        <v>7</v>
      </c>
      <c r="C195" s="51" t="s">
        <v>61</v>
      </c>
      <c r="D195" s="71">
        <v>64</v>
      </c>
      <c r="E195" s="72"/>
      <c r="F195" s="51"/>
      <c r="G195" s="73"/>
    </row>
    <row r="196" spans="1:7" x14ac:dyDescent="0.3">
      <c r="A196" s="76">
        <v>45139</v>
      </c>
      <c r="B196" s="26" t="s">
        <v>7</v>
      </c>
      <c r="C196" s="26" t="s">
        <v>60</v>
      </c>
      <c r="D196" s="68">
        <v>8</v>
      </c>
      <c r="E196" s="69"/>
      <c r="F196" s="26"/>
      <c r="G196" s="70"/>
    </row>
    <row r="197" spans="1:7" x14ac:dyDescent="0.3">
      <c r="A197" s="77">
        <v>45139</v>
      </c>
      <c r="B197" s="51" t="s">
        <v>7</v>
      </c>
      <c r="C197" s="51" t="s">
        <v>59</v>
      </c>
      <c r="D197" s="71">
        <v>36</v>
      </c>
      <c r="E197" s="72"/>
      <c r="F197" s="51"/>
      <c r="G197" s="73"/>
    </row>
    <row r="198" spans="1:7" x14ac:dyDescent="0.3">
      <c r="A198" s="76">
        <v>45139</v>
      </c>
      <c r="B198" s="26" t="s">
        <v>7</v>
      </c>
      <c r="C198" s="26" t="s">
        <v>58</v>
      </c>
      <c r="D198" s="68">
        <v>21</v>
      </c>
      <c r="E198" s="69"/>
      <c r="F198" s="26"/>
      <c r="G198" s="70"/>
    </row>
    <row r="199" spans="1:7" x14ac:dyDescent="0.3">
      <c r="A199" s="77">
        <v>44440</v>
      </c>
      <c r="B199" s="51" t="s">
        <v>7</v>
      </c>
      <c r="C199" s="51" t="s">
        <v>67</v>
      </c>
      <c r="D199" s="71">
        <v>772</v>
      </c>
      <c r="E199" s="72"/>
      <c r="F199" s="51"/>
      <c r="G199" s="73"/>
    </row>
    <row r="200" spans="1:7" x14ac:dyDescent="0.3">
      <c r="A200" s="76">
        <v>44440</v>
      </c>
      <c r="B200" s="26" t="s">
        <v>7</v>
      </c>
      <c r="C200" s="26" t="s">
        <v>66</v>
      </c>
      <c r="D200" s="68">
        <v>263</v>
      </c>
      <c r="E200" s="69"/>
      <c r="F200" s="26"/>
      <c r="G200" s="70"/>
    </row>
    <row r="201" spans="1:7" x14ac:dyDescent="0.3">
      <c r="A201" s="77">
        <v>44440</v>
      </c>
      <c r="B201" s="51" t="s">
        <v>7</v>
      </c>
      <c r="C201" s="51" t="s">
        <v>65</v>
      </c>
      <c r="D201" s="71">
        <v>276</v>
      </c>
      <c r="E201" s="72"/>
      <c r="F201" s="51"/>
      <c r="G201" s="73"/>
    </row>
    <row r="202" spans="1:7" x14ac:dyDescent="0.3">
      <c r="A202" s="76">
        <v>44440</v>
      </c>
      <c r="B202" s="26" t="s">
        <v>7</v>
      </c>
      <c r="C202" s="26" t="s">
        <v>63</v>
      </c>
      <c r="D202" s="68">
        <v>6</v>
      </c>
      <c r="E202" s="69"/>
      <c r="F202" s="26"/>
      <c r="G202" s="70"/>
    </row>
    <row r="203" spans="1:7" x14ac:dyDescent="0.3">
      <c r="A203" s="77">
        <v>44440</v>
      </c>
      <c r="B203" s="51" t="s">
        <v>7</v>
      </c>
      <c r="C203" s="51" t="s">
        <v>60</v>
      </c>
      <c r="D203" s="71">
        <v>2</v>
      </c>
      <c r="E203" s="72"/>
      <c r="F203" s="51"/>
      <c r="G203" s="73"/>
    </row>
    <row r="204" spans="1:7" x14ac:dyDescent="0.3">
      <c r="A204" s="76">
        <v>44805</v>
      </c>
      <c r="B204" s="26" t="s">
        <v>7</v>
      </c>
      <c r="C204" s="26" t="s">
        <v>67</v>
      </c>
      <c r="D204" s="68">
        <v>1997</v>
      </c>
      <c r="E204" s="69"/>
      <c r="F204" s="26"/>
      <c r="G204" s="70"/>
    </row>
    <row r="205" spans="1:7" x14ac:dyDescent="0.3">
      <c r="A205" s="77">
        <v>44805</v>
      </c>
      <c r="B205" s="51" t="s">
        <v>7</v>
      </c>
      <c r="C205" s="51" t="s">
        <v>66</v>
      </c>
      <c r="D205" s="71">
        <v>207</v>
      </c>
      <c r="E205" s="72"/>
      <c r="F205" s="51"/>
      <c r="G205" s="73"/>
    </row>
    <row r="206" spans="1:7" x14ac:dyDescent="0.3">
      <c r="A206" s="76">
        <v>44805</v>
      </c>
      <c r="B206" s="26" t="s">
        <v>7</v>
      </c>
      <c r="C206" s="26" t="s">
        <v>65</v>
      </c>
      <c r="D206" s="68">
        <v>1213</v>
      </c>
      <c r="E206" s="69"/>
      <c r="F206" s="26"/>
      <c r="G206" s="70"/>
    </row>
    <row r="207" spans="1:7" x14ac:dyDescent="0.3">
      <c r="A207" s="77">
        <v>44805</v>
      </c>
      <c r="B207" s="51" t="s">
        <v>7</v>
      </c>
      <c r="C207" s="51" t="s">
        <v>64</v>
      </c>
      <c r="D207" s="71">
        <v>48</v>
      </c>
      <c r="E207" s="72"/>
      <c r="F207" s="51"/>
      <c r="G207" s="73"/>
    </row>
    <row r="208" spans="1:7" x14ac:dyDescent="0.3">
      <c r="A208" s="76">
        <v>44805</v>
      </c>
      <c r="B208" s="26" t="s">
        <v>7</v>
      </c>
      <c r="C208" s="26" t="s">
        <v>63</v>
      </c>
      <c r="D208" s="68">
        <v>57</v>
      </c>
      <c r="E208" s="69"/>
      <c r="F208" s="26"/>
      <c r="G208" s="70"/>
    </row>
    <row r="209" spans="1:7" x14ac:dyDescent="0.3">
      <c r="A209" s="77">
        <v>44805</v>
      </c>
      <c r="B209" s="51" t="s">
        <v>7</v>
      </c>
      <c r="C209" s="51" t="s">
        <v>61</v>
      </c>
      <c r="D209" s="71">
        <v>21</v>
      </c>
      <c r="E209" s="72"/>
      <c r="F209" s="51"/>
      <c r="G209" s="73"/>
    </row>
    <row r="210" spans="1:7" x14ac:dyDescent="0.3">
      <c r="A210" s="76">
        <v>44805</v>
      </c>
      <c r="B210" s="26" t="s">
        <v>7</v>
      </c>
      <c r="C210" s="26" t="s">
        <v>60</v>
      </c>
      <c r="D210" s="68">
        <v>3</v>
      </c>
      <c r="E210" s="69"/>
      <c r="F210" s="26"/>
      <c r="G210" s="70"/>
    </row>
    <row r="211" spans="1:7" x14ac:dyDescent="0.3">
      <c r="A211" s="77">
        <v>45170</v>
      </c>
      <c r="B211" s="51" t="s">
        <v>7</v>
      </c>
      <c r="C211" s="51" t="s">
        <v>67</v>
      </c>
      <c r="D211" s="71">
        <v>3126</v>
      </c>
      <c r="E211" s="72"/>
      <c r="F211" s="51"/>
      <c r="G211" s="73"/>
    </row>
    <row r="212" spans="1:7" x14ac:dyDescent="0.3">
      <c r="A212" s="76">
        <v>45170</v>
      </c>
      <c r="B212" s="26" t="s">
        <v>7</v>
      </c>
      <c r="C212" s="26" t="s">
        <v>66</v>
      </c>
      <c r="D212" s="68">
        <v>676</v>
      </c>
      <c r="E212" s="69"/>
      <c r="F212" s="26"/>
      <c r="G212" s="70"/>
    </row>
    <row r="213" spans="1:7" x14ac:dyDescent="0.3">
      <c r="A213" s="77">
        <v>45170</v>
      </c>
      <c r="B213" s="51" t="s">
        <v>7</v>
      </c>
      <c r="C213" s="51" t="s">
        <v>65</v>
      </c>
      <c r="D213" s="71">
        <v>1668</v>
      </c>
      <c r="E213" s="72"/>
      <c r="F213" s="51"/>
      <c r="G213" s="73"/>
    </row>
    <row r="214" spans="1:7" x14ac:dyDescent="0.3">
      <c r="A214" s="76">
        <v>45170</v>
      </c>
      <c r="B214" s="26" t="s">
        <v>7</v>
      </c>
      <c r="C214" s="26" t="s">
        <v>64</v>
      </c>
      <c r="D214" s="68">
        <v>141</v>
      </c>
      <c r="E214" s="69"/>
      <c r="F214" s="26"/>
      <c r="G214" s="70"/>
    </row>
    <row r="215" spans="1:7" x14ac:dyDescent="0.3">
      <c r="A215" s="77">
        <v>45170</v>
      </c>
      <c r="B215" s="51" t="s">
        <v>7</v>
      </c>
      <c r="C215" s="51" t="s">
        <v>63</v>
      </c>
      <c r="D215" s="71">
        <v>161</v>
      </c>
      <c r="E215" s="72"/>
      <c r="F215" s="51"/>
      <c r="G215" s="73"/>
    </row>
    <row r="216" spans="1:7" x14ac:dyDescent="0.3">
      <c r="A216" s="76">
        <v>45170</v>
      </c>
      <c r="B216" s="26" t="s">
        <v>7</v>
      </c>
      <c r="C216" s="26" t="s">
        <v>62</v>
      </c>
      <c r="D216" s="68">
        <v>108</v>
      </c>
      <c r="E216" s="69"/>
      <c r="F216" s="26"/>
      <c r="G216" s="70"/>
    </row>
    <row r="217" spans="1:7" x14ac:dyDescent="0.3">
      <c r="A217" s="77">
        <v>45170</v>
      </c>
      <c r="B217" s="51" t="s">
        <v>7</v>
      </c>
      <c r="C217" s="51" t="s">
        <v>61</v>
      </c>
      <c r="D217" s="71">
        <v>58</v>
      </c>
      <c r="E217" s="72"/>
      <c r="F217" s="51"/>
      <c r="G217" s="73"/>
    </row>
    <row r="218" spans="1:7" x14ac:dyDescent="0.3">
      <c r="A218" s="76">
        <v>45170</v>
      </c>
      <c r="B218" s="26" t="s">
        <v>7</v>
      </c>
      <c r="C218" s="26" t="s">
        <v>60</v>
      </c>
      <c r="D218" s="68">
        <v>41</v>
      </c>
      <c r="E218" s="69"/>
      <c r="F218" s="26"/>
      <c r="G218" s="70"/>
    </row>
    <row r="219" spans="1:7" x14ac:dyDescent="0.3">
      <c r="A219" s="77">
        <v>45170</v>
      </c>
      <c r="B219" s="51" t="s">
        <v>7</v>
      </c>
      <c r="C219" s="51" t="s">
        <v>59</v>
      </c>
      <c r="D219" s="71">
        <v>42</v>
      </c>
      <c r="E219" s="72"/>
      <c r="F219" s="51"/>
      <c r="G219" s="73"/>
    </row>
    <row r="220" spans="1:7" x14ac:dyDescent="0.3">
      <c r="A220" s="76">
        <v>45170</v>
      </c>
      <c r="B220" s="26" t="s">
        <v>7</v>
      </c>
      <c r="C220" s="26" t="s">
        <v>58</v>
      </c>
      <c r="D220" s="68">
        <v>26</v>
      </c>
      <c r="E220" s="69"/>
      <c r="F220" s="26"/>
      <c r="G220" s="70"/>
    </row>
    <row r="221" spans="1:7" x14ac:dyDescent="0.3">
      <c r="A221" s="77">
        <v>44470</v>
      </c>
      <c r="B221" s="51" t="s">
        <v>7</v>
      </c>
      <c r="C221" s="51" t="s">
        <v>67</v>
      </c>
      <c r="D221" s="71">
        <v>803</v>
      </c>
      <c r="E221" s="72"/>
      <c r="F221" s="51"/>
      <c r="G221" s="73"/>
    </row>
    <row r="222" spans="1:7" x14ac:dyDescent="0.3">
      <c r="A222" s="76">
        <v>44470</v>
      </c>
      <c r="B222" s="26" t="s">
        <v>7</v>
      </c>
      <c r="C222" s="26" t="s">
        <v>66</v>
      </c>
      <c r="D222" s="68">
        <v>194</v>
      </c>
      <c r="E222" s="69"/>
      <c r="F222" s="26"/>
      <c r="G222" s="70"/>
    </row>
    <row r="223" spans="1:7" x14ac:dyDescent="0.3">
      <c r="A223" s="77">
        <v>44470</v>
      </c>
      <c r="B223" s="51" t="s">
        <v>7</v>
      </c>
      <c r="C223" s="51" t="s">
        <v>65</v>
      </c>
      <c r="D223" s="71">
        <v>369</v>
      </c>
      <c r="E223" s="72"/>
      <c r="F223" s="51"/>
      <c r="G223" s="73"/>
    </row>
    <row r="224" spans="1:7" x14ac:dyDescent="0.3">
      <c r="A224" s="76">
        <v>44470</v>
      </c>
      <c r="B224" s="26" t="s">
        <v>7</v>
      </c>
      <c r="C224" s="26" t="s">
        <v>63</v>
      </c>
      <c r="D224" s="68">
        <v>8</v>
      </c>
      <c r="E224" s="69"/>
      <c r="F224" s="26"/>
      <c r="G224" s="70"/>
    </row>
    <row r="225" spans="1:7" x14ac:dyDescent="0.3">
      <c r="A225" s="77">
        <v>44470</v>
      </c>
      <c r="B225" s="51" t="s">
        <v>7</v>
      </c>
      <c r="C225" s="51" t="s">
        <v>60</v>
      </c>
      <c r="D225" s="71">
        <v>3</v>
      </c>
      <c r="E225" s="72"/>
      <c r="F225" s="51"/>
      <c r="G225" s="73"/>
    </row>
    <row r="226" spans="1:7" x14ac:dyDescent="0.3">
      <c r="A226" s="76">
        <v>44835</v>
      </c>
      <c r="B226" s="26" t="s">
        <v>7</v>
      </c>
      <c r="C226" s="26" t="s">
        <v>67</v>
      </c>
      <c r="D226" s="68">
        <v>2395</v>
      </c>
      <c r="E226" s="69"/>
      <c r="F226" s="26"/>
      <c r="G226" s="70"/>
    </row>
    <row r="227" spans="1:7" x14ac:dyDescent="0.3">
      <c r="A227" s="77">
        <v>44835</v>
      </c>
      <c r="B227" s="51" t="s">
        <v>7</v>
      </c>
      <c r="C227" s="51" t="s">
        <v>66</v>
      </c>
      <c r="D227" s="71">
        <v>338</v>
      </c>
      <c r="E227" s="72"/>
      <c r="F227" s="51"/>
      <c r="G227" s="73"/>
    </row>
    <row r="228" spans="1:7" x14ac:dyDescent="0.3">
      <c r="A228" s="76">
        <v>44835</v>
      </c>
      <c r="B228" s="26" t="s">
        <v>7</v>
      </c>
      <c r="C228" s="26" t="s">
        <v>65</v>
      </c>
      <c r="D228" s="68">
        <v>1051</v>
      </c>
      <c r="E228" s="69"/>
      <c r="F228" s="26"/>
      <c r="G228" s="70"/>
    </row>
    <row r="229" spans="1:7" x14ac:dyDescent="0.3">
      <c r="A229" s="77">
        <v>44835</v>
      </c>
      <c r="B229" s="51" t="s">
        <v>7</v>
      </c>
      <c r="C229" s="51" t="s">
        <v>64</v>
      </c>
      <c r="D229" s="71">
        <v>27</v>
      </c>
      <c r="E229" s="72"/>
      <c r="F229" s="51"/>
      <c r="G229" s="73"/>
    </row>
    <row r="230" spans="1:7" x14ac:dyDescent="0.3">
      <c r="A230" s="76">
        <v>44835</v>
      </c>
      <c r="B230" s="26" t="s">
        <v>7</v>
      </c>
      <c r="C230" s="26" t="s">
        <v>63</v>
      </c>
      <c r="D230" s="68">
        <v>64</v>
      </c>
      <c r="E230" s="69"/>
      <c r="F230" s="26"/>
      <c r="G230" s="70"/>
    </row>
    <row r="231" spans="1:7" x14ac:dyDescent="0.3">
      <c r="A231" s="77">
        <v>44835</v>
      </c>
      <c r="B231" s="51" t="s">
        <v>7</v>
      </c>
      <c r="C231" s="51" t="s">
        <v>61</v>
      </c>
      <c r="D231" s="71">
        <v>4</v>
      </c>
      <c r="E231" s="72"/>
      <c r="F231" s="51"/>
      <c r="G231" s="73"/>
    </row>
    <row r="232" spans="1:7" x14ac:dyDescent="0.3">
      <c r="A232" s="76">
        <v>44835</v>
      </c>
      <c r="B232" s="26" t="s">
        <v>7</v>
      </c>
      <c r="C232" s="26" t="s">
        <v>60</v>
      </c>
      <c r="D232" s="68">
        <v>4</v>
      </c>
      <c r="E232" s="69"/>
      <c r="F232" s="26"/>
      <c r="G232" s="70"/>
    </row>
    <row r="233" spans="1:7" x14ac:dyDescent="0.3">
      <c r="A233" s="77">
        <v>44835</v>
      </c>
      <c r="B233" s="51" t="s">
        <v>7</v>
      </c>
      <c r="C233" s="51" t="s">
        <v>58</v>
      </c>
      <c r="D233" s="71">
        <v>29</v>
      </c>
      <c r="E233" s="72"/>
      <c r="F233" s="51"/>
      <c r="G233" s="73"/>
    </row>
    <row r="234" spans="1:7" x14ac:dyDescent="0.3">
      <c r="A234" s="76">
        <v>45200</v>
      </c>
      <c r="B234" s="26" t="s">
        <v>7</v>
      </c>
      <c r="C234" s="26" t="s">
        <v>67</v>
      </c>
      <c r="D234" s="68">
        <v>3911</v>
      </c>
      <c r="E234" s="69"/>
      <c r="F234" s="26"/>
      <c r="G234" s="70"/>
    </row>
    <row r="235" spans="1:7" x14ac:dyDescent="0.3">
      <c r="A235" s="77">
        <v>45200</v>
      </c>
      <c r="B235" s="51" t="s">
        <v>7</v>
      </c>
      <c r="C235" s="51" t="s">
        <v>66</v>
      </c>
      <c r="D235" s="71">
        <v>714</v>
      </c>
      <c r="E235" s="72"/>
      <c r="F235" s="51"/>
      <c r="G235" s="73"/>
    </row>
    <row r="236" spans="1:7" x14ac:dyDescent="0.3">
      <c r="A236" s="76">
        <v>45200</v>
      </c>
      <c r="B236" s="26" t="s">
        <v>7</v>
      </c>
      <c r="C236" s="26" t="s">
        <v>65</v>
      </c>
      <c r="D236" s="68">
        <v>2027</v>
      </c>
      <c r="E236" s="69"/>
      <c r="F236" s="26"/>
      <c r="G236" s="70"/>
    </row>
    <row r="237" spans="1:7" x14ac:dyDescent="0.3">
      <c r="A237" s="77">
        <v>45200</v>
      </c>
      <c r="B237" s="51" t="s">
        <v>7</v>
      </c>
      <c r="C237" s="51" t="s">
        <v>64</v>
      </c>
      <c r="D237" s="71">
        <v>109</v>
      </c>
      <c r="E237" s="72"/>
      <c r="F237" s="51"/>
      <c r="G237" s="73"/>
    </row>
    <row r="238" spans="1:7" x14ac:dyDescent="0.3">
      <c r="A238" s="76">
        <v>45200</v>
      </c>
      <c r="B238" s="26" t="s">
        <v>7</v>
      </c>
      <c r="C238" s="26" t="s">
        <v>63</v>
      </c>
      <c r="D238" s="68">
        <v>148</v>
      </c>
      <c r="E238" s="69"/>
      <c r="F238" s="26"/>
      <c r="G238" s="70"/>
    </row>
    <row r="239" spans="1:7" x14ac:dyDescent="0.3">
      <c r="A239" s="77">
        <v>45200</v>
      </c>
      <c r="B239" s="51" t="s">
        <v>7</v>
      </c>
      <c r="C239" s="51" t="s">
        <v>62</v>
      </c>
      <c r="D239" s="71">
        <v>132</v>
      </c>
      <c r="E239" s="72"/>
      <c r="F239" s="51"/>
      <c r="G239" s="73"/>
    </row>
    <row r="240" spans="1:7" x14ac:dyDescent="0.3">
      <c r="A240" s="76">
        <v>45200</v>
      </c>
      <c r="B240" s="26" t="s">
        <v>7</v>
      </c>
      <c r="C240" s="26" t="s">
        <v>61</v>
      </c>
      <c r="D240" s="68">
        <v>71</v>
      </c>
      <c r="E240" s="69"/>
      <c r="F240" s="26"/>
      <c r="G240" s="70"/>
    </row>
    <row r="241" spans="1:7" x14ac:dyDescent="0.3">
      <c r="A241" s="77">
        <v>45200</v>
      </c>
      <c r="B241" s="51" t="s">
        <v>7</v>
      </c>
      <c r="C241" s="51" t="s">
        <v>60</v>
      </c>
      <c r="D241" s="71">
        <v>18</v>
      </c>
      <c r="E241" s="72"/>
      <c r="F241" s="51"/>
      <c r="G241" s="73"/>
    </row>
    <row r="242" spans="1:7" x14ac:dyDescent="0.3">
      <c r="A242" s="76">
        <v>45200</v>
      </c>
      <c r="B242" s="26" t="s">
        <v>7</v>
      </c>
      <c r="C242" s="26" t="s">
        <v>59</v>
      </c>
      <c r="D242" s="68">
        <v>41</v>
      </c>
      <c r="E242" s="69"/>
      <c r="F242" s="26"/>
      <c r="G242" s="70"/>
    </row>
    <row r="243" spans="1:7" x14ac:dyDescent="0.3">
      <c r="A243" s="77">
        <v>45200</v>
      </c>
      <c r="B243" s="51" t="s">
        <v>7</v>
      </c>
      <c r="C243" s="51" t="s">
        <v>58</v>
      </c>
      <c r="D243" s="71">
        <v>39</v>
      </c>
      <c r="E243" s="72"/>
      <c r="F243" s="51"/>
      <c r="G243" s="73"/>
    </row>
    <row r="244" spans="1:7" x14ac:dyDescent="0.3">
      <c r="A244" s="76">
        <v>44501</v>
      </c>
      <c r="B244" s="26" t="s">
        <v>7</v>
      </c>
      <c r="C244" s="26" t="s">
        <v>67</v>
      </c>
      <c r="D244" s="68">
        <v>1036</v>
      </c>
      <c r="E244" s="69"/>
      <c r="F244" s="26"/>
      <c r="G244" s="70"/>
    </row>
    <row r="245" spans="1:7" x14ac:dyDescent="0.3">
      <c r="A245" s="77">
        <v>44501</v>
      </c>
      <c r="B245" s="51" t="s">
        <v>7</v>
      </c>
      <c r="C245" s="51" t="s">
        <v>66</v>
      </c>
      <c r="D245" s="71">
        <v>118</v>
      </c>
      <c r="E245" s="72"/>
      <c r="F245" s="51"/>
      <c r="G245" s="73"/>
    </row>
    <row r="246" spans="1:7" x14ac:dyDescent="0.3">
      <c r="A246" s="76">
        <v>44501</v>
      </c>
      <c r="B246" s="26" t="s">
        <v>7</v>
      </c>
      <c r="C246" s="26" t="s">
        <v>65</v>
      </c>
      <c r="D246" s="68">
        <v>462</v>
      </c>
      <c r="E246" s="69"/>
      <c r="F246" s="26"/>
      <c r="G246" s="70"/>
    </row>
    <row r="247" spans="1:7" x14ac:dyDescent="0.3">
      <c r="A247" s="77">
        <v>44501</v>
      </c>
      <c r="B247" s="51" t="s">
        <v>7</v>
      </c>
      <c r="C247" s="51" t="s">
        <v>63</v>
      </c>
      <c r="D247" s="71">
        <v>7</v>
      </c>
      <c r="E247" s="72"/>
      <c r="F247" s="51"/>
      <c r="G247" s="73"/>
    </row>
    <row r="248" spans="1:7" x14ac:dyDescent="0.3">
      <c r="A248" s="76">
        <v>44501</v>
      </c>
      <c r="B248" s="26" t="s">
        <v>7</v>
      </c>
      <c r="C248" s="26" t="s">
        <v>60</v>
      </c>
      <c r="D248" s="68">
        <v>2</v>
      </c>
      <c r="E248" s="69"/>
      <c r="F248" s="26"/>
      <c r="G248" s="70"/>
    </row>
    <row r="249" spans="1:7" x14ac:dyDescent="0.3">
      <c r="A249" s="77">
        <v>44866</v>
      </c>
      <c r="B249" s="51" t="s">
        <v>7</v>
      </c>
      <c r="C249" s="51" t="s">
        <v>67</v>
      </c>
      <c r="D249" s="71">
        <v>2264</v>
      </c>
      <c r="E249" s="72"/>
      <c r="F249" s="51"/>
      <c r="G249" s="73"/>
    </row>
    <row r="250" spans="1:7" x14ac:dyDescent="0.3">
      <c r="A250" s="76">
        <v>44866</v>
      </c>
      <c r="B250" s="26" t="s">
        <v>7</v>
      </c>
      <c r="C250" s="26" t="s">
        <v>66</v>
      </c>
      <c r="D250" s="68">
        <v>464</v>
      </c>
      <c r="E250" s="69"/>
      <c r="F250" s="26"/>
      <c r="G250" s="70"/>
    </row>
    <row r="251" spans="1:7" x14ac:dyDescent="0.3">
      <c r="A251" s="77">
        <v>44866</v>
      </c>
      <c r="B251" s="51" t="s">
        <v>7</v>
      </c>
      <c r="C251" s="51" t="s">
        <v>65</v>
      </c>
      <c r="D251" s="71">
        <v>1067</v>
      </c>
      <c r="E251" s="72"/>
      <c r="F251" s="51"/>
      <c r="G251" s="73"/>
    </row>
    <row r="252" spans="1:7" x14ac:dyDescent="0.3">
      <c r="A252" s="76">
        <v>44866</v>
      </c>
      <c r="B252" s="26" t="s">
        <v>7</v>
      </c>
      <c r="C252" s="26" t="s">
        <v>64</v>
      </c>
      <c r="D252" s="68">
        <v>39</v>
      </c>
      <c r="E252" s="69"/>
      <c r="F252" s="26"/>
      <c r="G252" s="70"/>
    </row>
    <row r="253" spans="1:7" x14ac:dyDescent="0.3">
      <c r="A253" s="77">
        <v>44866</v>
      </c>
      <c r="B253" s="51" t="s">
        <v>7</v>
      </c>
      <c r="C253" s="51" t="s">
        <v>63</v>
      </c>
      <c r="D253" s="71">
        <v>59</v>
      </c>
      <c r="E253" s="72"/>
      <c r="F253" s="51"/>
      <c r="G253" s="73"/>
    </row>
    <row r="254" spans="1:7" x14ac:dyDescent="0.3">
      <c r="A254" s="76">
        <v>44866</v>
      </c>
      <c r="B254" s="26" t="s">
        <v>7</v>
      </c>
      <c r="C254" s="26" t="s">
        <v>61</v>
      </c>
      <c r="D254" s="68">
        <v>14</v>
      </c>
      <c r="E254" s="69"/>
      <c r="F254" s="26"/>
      <c r="G254" s="70"/>
    </row>
    <row r="255" spans="1:7" x14ac:dyDescent="0.3">
      <c r="A255" s="77">
        <v>44866</v>
      </c>
      <c r="B255" s="51" t="s">
        <v>7</v>
      </c>
      <c r="C255" s="51" t="s">
        <v>60</v>
      </c>
      <c r="D255" s="71">
        <v>4</v>
      </c>
      <c r="E255" s="72"/>
      <c r="F255" s="51"/>
      <c r="G255" s="73"/>
    </row>
    <row r="256" spans="1:7" x14ac:dyDescent="0.3">
      <c r="A256" s="76">
        <v>44866</v>
      </c>
      <c r="B256" s="26" t="s">
        <v>7</v>
      </c>
      <c r="C256" s="26" t="s">
        <v>59</v>
      </c>
      <c r="D256" s="68">
        <v>5</v>
      </c>
      <c r="E256" s="69"/>
      <c r="F256" s="26"/>
      <c r="G256" s="70"/>
    </row>
    <row r="257" spans="1:7" x14ac:dyDescent="0.3">
      <c r="A257" s="77">
        <v>44866</v>
      </c>
      <c r="B257" s="51" t="s">
        <v>7</v>
      </c>
      <c r="C257" s="51" t="s">
        <v>58</v>
      </c>
      <c r="D257" s="71">
        <v>61</v>
      </c>
      <c r="E257" s="72"/>
      <c r="F257" s="51"/>
      <c r="G257" s="73"/>
    </row>
    <row r="258" spans="1:7" x14ac:dyDescent="0.3">
      <c r="A258" s="76">
        <v>45231</v>
      </c>
      <c r="B258" s="26" t="s">
        <v>7</v>
      </c>
      <c r="C258" s="26" t="s">
        <v>67</v>
      </c>
      <c r="D258" s="68">
        <v>4432</v>
      </c>
      <c r="E258" s="69"/>
      <c r="F258" s="26"/>
      <c r="G258" s="70"/>
    </row>
    <row r="259" spans="1:7" x14ac:dyDescent="0.3">
      <c r="A259" s="77">
        <v>45231</v>
      </c>
      <c r="B259" s="51" t="s">
        <v>7</v>
      </c>
      <c r="C259" s="51" t="s">
        <v>66</v>
      </c>
      <c r="D259" s="71">
        <v>723</v>
      </c>
      <c r="E259" s="72"/>
      <c r="F259" s="51"/>
      <c r="G259" s="73"/>
    </row>
    <row r="260" spans="1:7" x14ac:dyDescent="0.3">
      <c r="A260" s="76">
        <v>45231</v>
      </c>
      <c r="B260" s="26" t="s">
        <v>7</v>
      </c>
      <c r="C260" s="26" t="s">
        <v>65</v>
      </c>
      <c r="D260" s="68">
        <v>1222</v>
      </c>
      <c r="E260" s="69"/>
      <c r="F260" s="26"/>
      <c r="G260" s="70"/>
    </row>
    <row r="261" spans="1:7" x14ac:dyDescent="0.3">
      <c r="A261" s="77">
        <v>45231</v>
      </c>
      <c r="B261" s="51" t="s">
        <v>7</v>
      </c>
      <c r="C261" s="51" t="s">
        <v>64</v>
      </c>
      <c r="D261" s="71">
        <v>106</v>
      </c>
      <c r="E261" s="72"/>
      <c r="F261" s="51"/>
      <c r="G261" s="73"/>
    </row>
    <row r="262" spans="1:7" x14ac:dyDescent="0.3">
      <c r="A262" s="76">
        <v>45231</v>
      </c>
      <c r="B262" s="26" t="s">
        <v>7</v>
      </c>
      <c r="C262" s="26" t="s">
        <v>63</v>
      </c>
      <c r="D262" s="68">
        <v>125</v>
      </c>
      <c r="E262" s="69"/>
      <c r="F262" s="26"/>
      <c r="G262" s="70"/>
    </row>
    <row r="263" spans="1:7" x14ac:dyDescent="0.3">
      <c r="A263" s="77">
        <v>45231</v>
      </c>
      <c r="B263" s="51" t="s">
        <v>7</v>
      </c>
      <c r="C263" s="51" t="s">
        <v>62</v>
      </c>
      <c r="D263" s="71">
        <v>98</v>
      </c>
      <c r="E263" s="72"/>
      <c r="F263" s="51"/>
      <c r="G263" s="73"/>
    </row>
    <row r="264" spans="1:7" x14ac:dyDescent="0.3">
      <c r="A264" s="76">
        <v>45231</v>
      </c>
      <c r="B264" s="26" t="s">
        <v>7</v>
      </c>
      <c r="C264" s="26" t="s">
        <v>61</v>
      </c>
      <c r="D264" s="68">
        <v>215</v>
      </c>
      <c r="E264" s="69"/>
      <c r="F264" s="26"/>
      <c r="G264" s="70"/>
    </row>
    <row r="265" spans="1:7" x14ac:dyDescent="0.3">
      <c r="A265" s="77">
        <v>45231</v>
      </c>
      <c r="B265" s="51" t="s">
        <v>7</v>
      </c>
      <c r="C265" s="51" t="s">
        <v>60</v>
      </c>
      <c r="D265" s="71">
        <v>35</v>
      </c>
      <c r="E265" s="72"/>
      <c r="F265" s="51"/>
      <c r="G265" s="73"/>
    </row>
    <row r="266" spans="1:7" x14ac:dyDescent="0.3">
      <c r="A266" s="76">
        <v>45231</v>
      </c>
      <c r="B266" s="26" t="s">
        <v>7</v>
      </c>
      <c r="C266" s="26" t="s">
        <v>59</v>
      </c>
      <c r="D266" s="68">
        <v>57</v>
      </c>
      <c r="E266" s="69"/>
      <c r="F266" s="26"/>
      <c r="G266" s="70"/>
    </row>
    <row r="267" spans="1:7" x14ac:dyDescent="0.3">
      <c r="A267" s="77">
        <v>45231</v>
      </c>
      <c r="B267" s="51" t="s">
        <v>7</v>
      </c>
      <c r="C267" s="51" t="s">
        <v>58</v>
      </c>
      <c r="D267" s="71">
        <v>29</v>
      </c>
      <c r="E267" s="72"/>
      <c r="F267" s="51"/>
      <c r="G267" s="73"/>
    </row>
    <row r="268" spans="1:7" x14ac:dyDescent="0.3">
      <c r="A268" s="76">
        <v>44531</v>
      </c>
      <c r="B268" s="26" t="s">
        <v>7</v>
      </c>
      <c r="C268" s="26" t="s">
        <v>67</v>
      </c>
      <c r="D268" s="68">
        <v>1952</v>
      </c>
      <c r="E268" s="69"/>
      <c r="F268" s="26"/>
      <c r="G268" s="70"/>
    </row>
    <row r="269" spans="1:7" x14ac:dyDescent="0.3">
      <c r="A269" s="77">
        <v>44531</v>
      </c>
      <c r="B269" s="51" t="s">
        <v>7</v>
      </c>
      <c r="C269" s="51" t="s">
        <v>66</v>
      </c>
      <c r="D269" s="71">
        <v>99</v>
      </c>
      <c r="E269" s="72"/>
      <c r="F269" s="51"/>
      <c r="G269" s="73"/>
    </row>
    <row r="270" spans="1:7" x14ac:dyDescent="0.3">
      <c r="A270" s="76">
        <v>44531</v>
      </c>
      <c r="B270" s="26" t="s">
        <v>7</v>
      </c>
      <c r="C270" s="26" t="s">
        <v>65</v>
      </c>
      <c r="D270" s="68">
        <v>552</v>
      </c>
      <c r="E270" s="69"/>
      <c r="F270" s="26"/>
      <c r="G270" s="70"/>
    </row>
    <row r="271" spans="1:7" x14ac:dyDescent="0.3">
      <c r="A271" s="77">
        <v>44531</v>
      </c>
      <c r="B271" s="51" t="s">
        <v>7</v>
      </c>
      <c r="C271" s="51" t="s">
        <v>64</v>
      </c>
      <c r="D271" s="71">
        <v>1</v>
      </c>
      <c r="E271" s="72"/>
      <c r="F271" s="51"/>
      <c r="G271" s="73"/>
    </row>
    <row r="272" spans="1:7" x14ac:dyDescent="0.3">
      <c r="A272" s="76">
        <v>44531</v>
      </c>
      <c r="B272" s="26" t="s">
        <v>7</v>
      </c>
      <c r="C272" s="26" t="s">
        <v>63</v>
      </c>
      <c r="D272" s="68">
        <v>10</v>
      </c>
      <c r="E272" s="69"/>
      <c r="F272" s="26"/>
      <c r="G272" s="70"/>
    </row>
    <row r="273" spans="1:7" x14ac:dyDescent="0.3">
      <c r="A273" s="77">
        <v>44531</v>
      </c>
      <c r="B273" s="51" t="s">
        <v>7</v>
      </c>
      <c r="C273" s="51" t="s">
        <v>60</v>
      </c>
      <c r="D273" s="71">
        <v>1</v>
      </c>
      <c r="E273" s="72"/>
      <c r="F273" s="51"/>
      <c r="G273" s="73"/>
    </row>
    <row r="274" spans="1:7" x14ac:dyDescent="0.3">
      <c r="A274" s="76">
        <v>44896</v>
      </c>
      <c r="B274" s="26" t="s">
        <v>7</v>
      </c>
      <c r="C274" s="26" t="s">
        <v>67</v>
      </c>
      <c r="D274" s="68">
        <v>1992</v>
      </c>
      <c r="E274" s="69"/>
      <c r="F274" s="26"/>
      <c r="G274" s="70"/>
    </row>
    <row r="275" spans="1:7" x14ac:dyDescent="0.3">
      <c r="A275" s="77">
        <v>44896</v>
      </c>
      <c r="B275" s="51" t="s">
        <v>7</v>
      </c>
      <c r="C275" s="51" t="s">
        <v>66</v>
      </c>
      <c r="D275" s="71">
        <v>363</v>
      </c>
      <c r="E275" s="72"/>
      <c r="F275" s="51"/>
      <c r="G275" s="73"/>
    </row>
    <row r="276" spans="1:7" x14ac:dyDescent="0.3">
      <c r="A276" s="76">
        <v>44896</v>
      </c>
      <c r="B276" s="26" t="s">
        <v>7</v>
      </c>
      <c r="C276" s="26" t="s">
        <v>65</v>
      </c>
      <c r="D276" s="68">
        <v>1260</v>
      </c>
      <c r="E276" s="69"/>
      <c r="F276" s="26"/>
      <c r="G276" s="70"/>
    </row>
    <row r="277" spans="1:7" x14ac:dyDescent="0.3">
      <c r="A277" s="77">
        <v>44896</v>
      </c>
      <c r="B277" s="51" t="s">
        <v>7</v>
      </c>
      <c r="C277" s="51" t="s">
        <v>64</v>
      </c>
      <c r="D277" s="71">
        <v>37</v>
      </c>
      <c r="E277" s="72"/>
      <c r="F277" s="51"/>
      <c r="G277" s="73"/>
    </row>
    <row r="278" spans="1:7" x14ac:dyDescent="0.3">
      <c r="A278" s="76">
        <v>44896</v>
      </c>
      <c r="B278" s="26" t="s">
        <v>7</v>
      </c>
      <c r="C278" s="26" t="s">
        <v>63</v>
      </c>
      <c r="D278" s="68">
        <v>68</v>
      </c>
      <c r="E278" s="69"/>
      <c r="F278" s="26"/>
      <c r="G278" s="70"/>
    </row>
    <row r="279" spans="1:7" x14ac:dyDescent="0.3">
      <c r="A279" s="77">
        <v>44896</v>
      </c>
      <c r="B279" s="51" t="s">
        <v>7</v>
      </c>
      <c r="C279" s="51" t="s">
        <v>61</v>
      </c>
      <c r="D279" s="71">
        <v>27</v>
      </c>
      <c r="E279" s="72"/>
      <c r="F279" s="51"/>
      <c r="G279" s="73"/>
    </row>
    <row r="280" spans="1:7" x14ac:dyDescent="0.3">
      <c r="A280" s="76">
        <v>44896</v>
      </c>
      <c r="B280" s="26" t="s">
        <v>7</v>
      </c>
      <c r="C280" s="26" t="s">
        <v>60</v>
      </c>
      <c r="D280" s="68">
        <v>6</v>
      </c>
      <c r="E280" s="69"/>
      <c r="F280" s="26"/>
      <c r="G280" s="70"/>
    </row>
    <row r="281" spans="1:7" x14ac:dyDescent="0.3">
      <c r="A281" s="77">
        <v>44896</v>
      </c>
      <c r="B281" s="51" t="s">
        <v>7</v>
      </c>
      <c r="C281" s="51" t="s">
        <v>59</v>
      </c>
      <c r="D281" s="71">
        <v>16</v>
      </c>
      <c r="E281" s="72"/>
      <c r="F281" s="51"/>
      <c r="G281" s="73"/>
    </row>
    <row r="282" spans="1:7" x14ac:dyDescent="0.3">
      <c r="A282" s="76">
        <v>44896</v>
      </c>
      <c r="B282" s="26" t="s">
        <v>7</v>
      </c>
      <c r="C282" s="26" t="s">
        <v>58</v>
      </c>
      <c r="D282" s="68">
        <v>65</v>
      </c>
      <c r="E282" s="69"/>
      <c r="F282" s="26"/>
      <c r="G282" s="70"/>
    </row>
    <row r="283" spans="1:7" x14ac:dyDescent="0.3">
      <c r="A283" s="77">
        <v>45261</v>
      </c>
      <c r="B283" s="51" t="s">
        <v>7</v>
      </c>
      <c r="C283" s="51" t="s">
        <v>67</v>
      </c>
      <c r="D283" s="71">
        <v>4893</v>
      </c>
      <c r="E283" s="72"/>
      <c r="F283" s="51"/>
      <c r="G283" s="73"/>
    </row>
    <row r="284" spans="1:7" x14ac:dyDescent="0.3">
      <c r="A284" s="76">
        <v>45261</v>
      </c>
      <c r="B284" s="26" t="s">
        <v>7</v>
      </c>
      <c r="C284" s="26" t="s">
        <v>66</v>
      </c>
      <c r="D284" s="68">
        <v>753</v>
      </c>
      <c r="E284" s="69"/>
      <c r="F284" s="26"/>
      <c r="G284" s="70"/>
    </row>
    <row r="285" spans="1:7" x14ac:dyDescent="0.3">
      <c r="A285" s="77">
        <v>45261</v>
      </c>
      <c r="B285" s="51" t="s">
        <v>7</v>
      </c>
      <c r="C285" s="51" t="s">
        <v>65</v>
      </c>
      <c r="D285" s="71">
        <v>1015</v>
      </c>
      <c r="E285" s="72"/>
      <c r="F285" s="51"/>
      <c r="G285" s="73"/>
    </row>
    <row r="286" spans="1:7" x14ac:dyDescent="0.3">
      <c r="A286" s="76">
        <v>45261</v>
      </c>
      <c r="B286" s="26" t="s">
        <v>7</v>
      </c>
      <c r="C286" s="26" t="s">
        <v>64</v>
      </c>
      <c r="D286" s="68">
        <v>135</v>
      </c>
      <c r="E286" s="69"/>
      <c r="F286" s="26"/>
      <c r="G286" s="70"/>
    </row>
    <row r="287" spans="1:7" x14ac:dyDescent="0.3">
      <c r="A287" s="77">
        <v>45261</v>
      </c>
      <c r="B287" s="51" t="s">
        <v>7</v>
      </c>
      <c r="C287" s="51" t="s">
        <v>63</v>
      </c>
      <c r="D287" s="71">
        <v>97</v>
      </c>
      <c r="E287" s="72"/>
      <c r="F287" s="51"/>
      <c r="G287" s="73"/>
    </row>
    <row r="288" spans="1:7" x14ac:dyDescent="0.3">
      <c r="A288" s="76">
        <v>45261</v>
      </c>
      <c r="B288" s="26" t="s">
        <v>7</v>
      </c>
      <c r="C288" s="26" t="s">
        <v>62</v>
      </c>
      <c r="D288" s="68">
        <v>40</v>
      </c>
      <c r="E288" s="69"/>
      <c r="F288" s="26"/>
      <c r="G288" s="70"/>
    </row>
    <row r="289" spans="1:7" x14ac:dyDescent="0.3">
      <c r="A289" s="77">
        <v>45261</v>
      </c>
      <c r="B289" s="51" t="s">
        <v>7</v>
      </c>
      <c r="C289" s="51" t="s">
        <v>61</v>
      </c>
      <c r="D289" s="71">
        <v>137</v>
      </c>
      <c r="E289" s="72"/>
      <c r="F289" s="51"/>
      <c r="G289" s="73"/>
    </row>
    <row r="290" spans="1:7" x14ac:dyDescent="0.3">
      <c r="A290" s="76">
        <v>45261</v>
      </c>
      <c r="B290" s="26" t="s">
        <v>7</v>
      </c>
      <c r="C290" s="26" t="s">
        <v>60</v>
      </c>
      <c r="D290" s="68">
        <v>51</v>
      </c>
      <c r="E290" s="69"/>
      <c r="F290" s="26"/>
      <c r="G290" s="70"/>
    </row>
    <row r="291" spans="1:7" x14ac:dyDescent="0.3">
      <c r="A291" s="77">
        <v>45261</v>
      </c>
      <c r="B291" s="51" t="s">
        <v>7</v>
      </c>
      <c r="C291" s="51" t="s">
        <v>59</v>
      </c>
      <c r="D291" s="71">
        <v>47</v>
      </c>
      <c r="E291" s="72"/>
      <c r="F291" s="51"/>
      <c r="G291" s="73"/>
    </row>
    <row r="292" spans="1:7" x14ac:dyDescent="0.3">
      <c r="A292" s="76">
        <v>45261</v>
      </c>
      <c r="B292" s="26" t="s">
        <v>7</v>
      </c>
      <c r="C292" s="26" t="s">
        <v>58</v>
      </c>
      <c r="D292" s="68">
        <v>23</v>
      </c>
      <c r="E292" s="69"/>
      <c r="F292" s="26"/>
      <c r="G292" s="70"/>
    </row>
    <row r="293" spans="1:7" x14ac:dyDescent="0.3">
      <c r="A293" s="77">
        <v>44562</v>
      </c>
      <c r="B293" s="51" t="s">
        <v>7</v>
      </c>
      <c r="C293" s="51" t="s">
        <v>67</v>
      </c>
      <c r="D293" s="71">
        <v>1012</v>
      </c>
      <c r="E293" s="72"/>
      <c r="F293" s="51"/>
      <c r="G293" s="73"/>
    </row>
    <row r="294" spans="1:7" x14ac:dyDescent="0.3">
      <c r="A294" s="76">
        <v>44562</v>
      </c>
      <c r="B294" s="26" t="s">
        <v>7</v>
      </c>
      <c r="C294" s="26" t="s">
        <v>66</v>
      </c>
      <c r="D294" s="68">
        <v>48</v>
      </c>
      <c r="E294" s="69"/>
      <c r="F294" s="26"/>
      <c r="G294" s="70"/>
    </row>
    <row r="295" spans="1:7" x14ac:dyDescent="0.3">
      <c r="A295" s="77">
        <v>44562</v>
      </c>
      <c r="B295" s="51" t="s">
        <v>7</v>
      </c>
      <c r="C295" s="51" t="s">
        <v>65</v>
      </c>
      <c r="D295" s="71">
        <v>474</v>
      </c>
      <c r="E295" s="72"/>
      <c r="F295" s="51"/>
      <c r="G295" s="73"/>
    </row>
    <row r="296" spans="1:7" x14ac:dyDescent="0.3">
      <c r="A296" s="76">
        <v>44562</v>
      </c>
      <c r="B296" s="26" t="s">
        <v>7</v>
      </c>
      <c r="C296" s="26" t="s">
        <v>64</v>
      </c>
      <c r="D296" s="68">
        <v>8</v>
      </c>
      <c r="E296" s="69"/>
      <c r="F296" s="26"/>
      <c r="G296" s="70"/>
    </row>
    <row r="297" spans="1:7" x14ac:dyDescent="0.3">
      <c r="A297" s="77">
        <v>44562</v>
      </c>
      <c r="B297" s="51" t="s">
        <v>7</v>
      </c>
      <c r="C297" s="51" t="s">
        <v>63</v>
      </c>
      <c r="D297" s="71">
        <v>6</v>
      </c>
      <c r="E297" s="72"/>
      <c r="F297" s="51"/>
      <c r="G297" s="73"/>
    </row>
    <row r="298" spans="1:7" x14ac:dyDescent="0.3">
      <c r="A298" s="76">
        <v>44562</v>
      </c>
      <c r="B298" s="26" t="s">
        <v>7</v>
      </c>
      <c r="C298" s="26" t="s">
        <v>60</v>
      </c>
      <c r="D298" s="68">
        <v>2</v>
      </c>
      <c r="E298" s="69"/>
      <c r="F298" s="26"/>
      <c r="G298" s="70"/>
    </row>
    <row r="299" spans="1:7" x14ac:dyDescent="0.3">
      <c r="A299" s="77">
        <v>44927</v>
      </c>
      <c r="B299" s="51" t="s">
        <v>7</v>
      </c>
      <c r="C299" s="51" t="s">
        <v>67</v>
      </c>
      <c r="D299" s="71">
        <v>1812</v>
      </c>
      <c r="E299" s="72"/>
      <c r="F299" s="51"/>
      <c r="G299" s="73"/>
    </row>
    <row r="300" spans="1:7" x14ac:dyDescent="0.3">
      <c r="A300" s="76">
        <v>44927</v>
      </c>
      <c r="B300" s="26" t="s">
        <v>7</v>
      </c>
      <c r="C300" s="26" t="s">
        <v>66</v>
      </c>
      <c r="D300" s="68">
        <v>313</v>
      </c>
      <c r="E300" s="69"/>
      <c r="F300" s="26"/>
      <c r="G300" s="70"/>
    </row>
    <row r="301" spans="1:7" x14ac:dyDescent="0.3">
      <c r="A301" s="77">
        <v>44927</v>
      </c>
      <c r="B301" s="51" t="s">
        <v>7</v>
      </c>
      <c r="C301" s="51" t="s">
        <v>65</v>
      </c>
      <c r="D301" s="71">
        <v>967</v>
      </c>
      <c r="E301" s="72"/>
      <c r="F301" s="51"/>
      <c r="G301" s="73"/>
    </row>
    <row r="302" spans="1:7" x14ac:dyDescent="0.3">
      <c r="A302" s="76">
        <v>44927</v>
      </c>
      <c r="B302" s="26" t="s">
        <v>7</v>
      </c>
      <c r="C302" s="26" t="s">
        <v>64</v>
      </c>
      <c r="D302" s="68">
        <v>101</v>
      </c>
      <c r="E302" s="69"/>
      <c r="F302" s="26"/>
      <c r="G302" s="70"/>
    </row>
    <row r="303" spans="1:7" x14ac:dyDescent="0.3">
      <c r="A303" s="77">
        <v>44927</v>
      </c>
      <c r="B303" s="51" t="s">
        <v>7</v>
      </c>
      <c r="C303" s="51" t="s">
        <v>63</v>
      </c>
      <c r="D303" s="71">
        <v>84</v>
      </c>
      <c r="E303" s="72"/>
      <c r="F303" s="51"/>
      <c r="G303" s="73"/>
    </row>
    <row r="304" spans="1:7" x14ac:dyDescent="0.3">
      <c r="A304" s="76">
        <v>44927</v>
      </c>
      <c r="B304" s="26" t="s">
        <v>7</v>
      </c>
      <c r="C304" s="26" t="s">
        <v>61</v>
      </c>
      <c r="D304" s="68">
        <v>91</v>
      </c>
      <c r="E304" s="69"/>
      <c r="F304" s="26"/>
      <c r="G304" s="70"/>
    </row>
    <row r="305" spans="1:7" x14ac:dyDescent="0.3">
      <c r="A305" s="77">
        <v>44927</v>
      </c>
      <c r="B305" s="51" t="s">
        <v>7</v>
      </c>
      <c r="C305" s="51" t="s">
        <v>60</v>
      </c>
      <c r="D305" s="71">
        <v>14</v>
      </c>
      <c r="E305" s="72"/>
      <c r="F305" s="51"/>
      <c r="G305" s="73"/>
    </row>
    <row r="306" spans="1:7" x14ac:dyDescent="0.3">
      <c r="A306" s="76">
        <v>44927</v>
      </c>
      <c r="B306" s="26" t="s">
        <v>7</v>
      </c>
      <c r="C306" s="26" t="s">
        <v>59</v>
      </c>
      <c r="D306" s="68">
        <v>21</v>
      </c>
      <c r="E306" s="69"/>
      <c r="F306" s="26"/>
      <c r="G306" s="70"/>
    </row>
    <row r="307" spans="1:7" x14ac:dyDescent="0.3">
      <c r="A307" s="77">
        <v>44927</v>
      </c>
      <c r="B307" s="51" t="s">
        <v>7</v>
      </c>
      <c r="C307" s="51" t="s">
        <v>58</v>
      </c>
      <c r="D307" s="71">
        <v>35</v>
      </c>
      <c r="E307" s="72"/>
      <c r="F307" s="51"/>
      <c r="G307" s="73"/>
    </row>
    <row r="308" spans="1:7" x14ac:dyDescent="0.3">
      <c r="A308" s="76">
        <v>45292</v>
      </c>
      <c r="B308" s="26" t="s">
        <v>7</v>
      </c>
      <c r="C308" s="26" t="s">
        <v>67</v>
      </c>
      <c r="D308" s="68">
        <v>5674</v>
      </c>
      <c r="E308" s="69"/>
      <c r="F308" s="26"/>
      <c r="G308" s="70"/>
    </row>
    <row r="309" spans="1:7" x14ac:dyDescent="0.3">
      <c r="A309" s="77">
        <v>45292</v>
      </c>
      <c r="B309" s="51" t="s">
        <v>7</v>
      </c>
      <c r="C309" s="51" t="s">
        <v>66</v>
      </c>
      <c r="D309" s="71">
        <v>908</v>
      </c>
      <c r="E309" s="72"/>
      <c r="F309" s="51"/>
      <c r="G309" s="73"/>
    </row>
    <row r="310" spans="1:7" x14ac:dyDescent="0.3">
      <c r="A310" s="76">
        <v>45292</v>
      </c>
      <c r="B310" s="26" t="s">
        <v>7</v>
      </c>
      <c r="C310" s="26" t="s">
        <v>65</v>
      </c>
      <c r="D310" s="68">
        <v>896</v>
      </c>
      <c r="E310" s="69"/>
      <c r="F310" s="26"/>
      <c r="G310" s="70"/>
    </row>
    <row r="311" spans="1:7" x14ac:dyDescent="0.3">
      <c r="A311" s="77">
        <v>45292</v>
      </c>
      <c r="B311" s="51" t="s">
        <v>7</v>
      </c>
      <c r="C311" s="51" t="s">
        <v>64</v>
      </c>
      <c r="D311" s="71">
        <v>123</v>
      </c>
      <c r="E311" s="72"/>
      <c r="F311" s="51"/>
      <c r="G311" s="73"/>
    </row>
    <row r="312" spans="1:7" x14ac:dyDescent="0.3">
      <c r="A312" s="76">
        <v>45292</v>
      </c>
      <c r="B312" s="26" t="s">
        <v>7</v>
      </c>
      <c r="C312" s="26" t="s">
        <v>63</v>
      </c>
      <c r="D312" s="68">
        <v>128</v>
      </c>
      <c r="E312" s="69"/>
      <c r="F312" s="26"/>
      <c r="G312" s="70"/>
    </row>
    <row r="313" spans="1:7" x14ac:dyDescent="0.3">
      <c r="A313" s="77">
        <v>45292</v>
      </c>
      <c r="B313" s="51" t="s">
        <v>7</v>
      </c>
      <c r="C313" s="51" t="s">
        <v>62</v>
      </c>
      <c r="D313" s="71">
        <v>23</v>
      </c>
      <c r="E313" s="72"/>
      <c r="F313" s="51"/>
      <c r="G313" s="73"/>
    </row>
    <row r="314" spans="1:7" x14ac:dyDescent="0.3">
      <c r="A314" s="76">
        <v>45292</v>
      </c>
      <c r="B314" s="26" t="s">
        <v>7</v>
      </c>
      <c r="C314" s="26" t="s">
        <v>61</v>
      </c>
      <c r="D314" s="68">
        <v>116</v>
      </c>
      <c r="E314" s="69"/>
      <c r="F314" s="26"/>
      <c r="G314" s="70"/>
    </row>
    <row r="315" spans="1:7" x14ac:dyDescent="0.3">
      <c r="A315" s="77">
        <v>45292</v>
      </c>
      <c r="B315" s="51" t="s">
        <v>7</v>
      </c>
      <c r="C315" s="51" t="s">
        <v>60</v>
      </c>
      <c r="D315" s="71">
        <v>29</v>
      </c>
      <c r="E315" s="72"/>
      <c r="F315" s="51"/>
      <c r="G315" s="73"/>
    </row>
    <row r="316" spans="1:7" x14ac:dyDescent="0.3">
      <c r="A316" s="76">
        <v>45292</v>
      </c>
      <c r="B316" s="26" t="s">
        <v>7</v>
      </c>
      <c r="C316" s="26" t="s">
        <v>59</v>
      </c>
      <c r="D316" s="68">
        <v>42</v>
      </c>
      <c r="E316" s="69"/>
      <c r="F316" s="26"/>
      <c r="G316" s="70"/>
    </row>
    <row r="317" spans="1:7" x14ac:dyDescent="0.3">
      <c r="A317" s="77">
        <v>45292</v>
      </c>
      <c r="B317" s="51" t="s">
        <v>7</v>
      </c>
      <c r="C317" s="51" t="s">
        <v>58</v>
      </c>
      <c r="D317" s="71">
        <v>29</v>
      </c>
      <c r="E317" s="72"/>
      <c r="F317" s="51"/>
      <c r="G317" s="73"/>
    </row>
    <row r="318" spans="1:7" x14ac:dyDescent="0.3">
      <c r="A318" s="76">
        <v>44593</v>
      </c>
      <c r="B318" s="26" t="s">
        <v>7</v>
      </c>
      <c r="C318" s="26" t="s">
        <v>67</v>
      </c>
      <c r="D318" s="68">
        <v>1922</v>
      </c>
      <c r="E318" s="69"/>
      <c r="F318" s="26"/>
      <c r="G318" s="70"/>
    </row>
    <row r="319" spans="1:7" x14ac:dyDescent="0.3">
      <c r="A319" s="77">
        <v>44593</v>
      </c>
      <c r="B319" s="51" t="s">
        <v>7</v>
      </c>
      <c r="C319" s="51" t="s">
        <v>66</v>
      </c>
      <c r="D319" s="71">
        <v>30</v>
      </c>
      <c r="E319" s="72"/>
      <c r="F319" s="51"/>
      <c r="G319" s="73"/>
    </row>
    <row r="320" spans="1:7" x14ac:dyDescent="0.3">
      <c r="A320" s="76">
        <v>44593</v>
      </c>
      <c r="B320" s="26" t="s">
        <v>7</v>
      </c>
      <c r="C320" s="26" t="s">
        <v>65</v>
      </c>
      <c r="D320" s="68">
        <v>478</v>
      </c>
      <c r="E320" s="69"/>
      <c r="F320" s="26"/>
      <c r="G320" s="70"/>
    </row>
    <row r="321" spans="1:7" x14ac:dyDescent="0.3">
      <c r="A321" s="77">
        <v>44593</v>
      </c>
      <c r="B321" s="51" t="s">
        <v>7</v>
      </c>
      <c r="C321" s="51" t="s">
        <v>64</v>
      </c>
      <c r="D321" s="71">
        <v>10</v>
      </c>
      <c r="E321" s="72"/>
      <c r="F321" s="51"/>
      <c r="G321" s="73"/>
    </row>
    <row r="322" spans="1:7" x14ac:dyDescent="0.3">
      <c r="A322" s="76">
        <v>44593</v>
      </c>
      <c r="B322" s="26" t="s">
        <v>7</v>
      </c>
      <c r="C322" s="26" t="s">
        <v>63</v>
      </c>
      <c r="D322" s="68">
        <v>6</v>
      </c>
      <c r="E322" s="69"/>
      <c r="F322" s="26"/>
      <c r="G322" s="70"/>
    </row>
    <row r="323" spans="1:7" x14ac:dyDescent="0.3">
      <c r="A323" s="77">
        <v>44593</v>
      </c>
      <c r="B323" s="51" t="s">
        <v>7</v>
      </c>
      <c r="C323" s="51" t="s">
        <v>60</v>
      </c>
      <c r="D323" s="71">
        <v>3</v>
      </c>
      <c r="E323" s="72"/>
      <c r="F323" s="51"/>
      <c r="G323" s="73"/>
    </row>
    <row r="324" spans="1:7" x14ac:dyDescent="0.3">
      <c r="A324" s="76">
        <v>44958</v>
      </c>
      <c r="B324" s="26" t="s">
        <v>7</v>
      </c>
      <c r="C324" s="26" t="s">
        <v>67</v>
      </c>
      <c r="D324" s="68">
        <v>2651</v>
      </c>
      <c r="E324" s="69"/>
      <c r="F324" s="26"/>
      <c r="G324" s="70"/>
    </row>
    <row r="325" spans="1:7" x14ac:dyDescent="0.3">
      <c r="A325" s="77">
        <v>44958</v>
      </c>
      <c r="B325" s="51" t="s">
        <v>7</v>
      </c>
      <c r="C325" s="51" t="s">
        <v>66</v>
      </c>
      <c r="D325" s="71">
        <v>261</v>
      </c>
      <c r="E325" s="72"/>
      <c r="F325" s="51"/>
      <c r="G325" s="73"/>
    </row>
    <row r="326" spans="1:7" x14ac:dyDescent="0.3">
      <c r="A326" s="76">
        <v>44958</v>
      </c>
      <c r="B326" s="26" t="s">
        <v>7</v>
      </c>
      <c r="C326" s="26" t="s">
        <v>65</v>
      </c>
      <c r="D326" s="68">
        <v>1531</v>
      </c>
      <c r="E326" s="69"/>
      <c r="F326" s="26"/>
      <c r="G326" s="70"/>
    </row>
    <row r="327" spans="1:7" x14ac:dyDescent="0.3">
      <c r="A327" s="77">
        <v>44958</v>
      </c>
      <c r="B327" s="51" t="s">
        <v>7</v>
      </c>
      <c r="C327" s="51" t="s">
        <v>64</v>
      </c>
      <c r="D327" s="71">
        <v>174</v>
      </c>
      <c r="E327" s="72"/>
      <c r="F327" s="51"/>
      <c r="G327" s="73"/>
    </row>
    <row r="328" spans="1:7" x14ac:dyDescent="0.3">
      <c r="A328" s="76">
        <v>44958</v>
      </c>
      <c r="B328" s="26" t="s">
        <v>7</v>
      </c>
      <c r="C328" s="26" t="s">
        <v>63</v>
      </c>
      <c r="D328" s="68">
        <v>36</v>
      </c>
      <c r="E328" s="69"/>
      <c r="F328" s="26"/>
      <c r="G328" s="70"/>
    </row>
    <row r="329" spans="1:7" x14ac:dyDescent="0.3">
      <c r="A329" s="77">
        <v>44958</v>
      </c>
      <c r="B329" s="51" t="s">
        <v>7</v>
      </c>
      <c r="C329" s="51" t="s">
        <v>61</v>
      </c>
      <c r="D329" s="71">
        <v>43</v>
      </c>
      <c r="E329" s="72"/>
      <c r="F329" s="51"/>
      <c r="G329" s="73"/>
    </row>
    <row r="330" spans="1:7" x14ac:dyDescent="0.3">
      <c r="A330" s="76">
        <v>44958</v>
      </c>
      <c r="B330" s="26" t="s">
        <v>7</v>
      </c>
      <c r="C330" s="26" t="s">
        <v>60</v>
      </c>
      <c r="D330" s="68">
        <v>12</v>
      </c>
      <c r="E330" s="69"/>
      <c r="F330" s="26"/>
      <c r="G330" s="70"/>
    </row>
    <row r="331" spans="1:7" x14ac:dyDescent="0.3">
      <c r="A331" s="77">
        <v>44958</v>
      </c>
      <c r="B331" s="51" t="s">
        <v>7</v>
      </c>
      <c r="C331" s="51" t="s">
        <v>59</v>
      </c>
      <c r="D331" s="71">
        <v>26</v>
      </c>
      <c r="E331" s="72"/>
      <c r="F331" s="51"/>
      <c r="G331" s="73"/>
    </row>
    <row r="332" spans="1:7" x14ac:dyDescent="0.3">
      <c r="A332" s="76">
        <v>44958</v>
      </c>
      <c r="B332" s="26" t="s">
        <v>7</v>
      </c>
      <c r="C332" s="26" t="s">
        <v>58</v>
      </c>
      <c r="D332" s="68">
        <v>22</v>
      </c>
      <c r="E332" s="69"/>
      <c r="F332" s="26"/>
      <c r="G332" s="70"/>
    </row>
    <row r="333" spans="1:7" x14ac:dyDescent="0.3">
      <c r="A333" s="77">
        <v>45323</v>
      </c>
      <c r="B333" s="51" t="s">
        <v>7</v>
      </c>
      <c r="C333" s="51" t="s">
        <v>67</v>
      </c>
      <c r="D333" s="71">
        <v>5081</v>
      </c>
      <c r="E333" s="72"/>
      <c r="F333" s="51"/>
      <c r="G333" s="73"/>
    </row>
    <row r="334" spans="1:7" x14ac:dyDescent="0.3">
      <c r="A334" s="76">
        <v>45323</v>
      </c>
      <c r="B334" s="26" t="s">
        <v>7</v>
      </c>
      <c r="C334" s="26" t="s">
        <v>66</v>
      </c>
      <c r="D334" s="68">
        <v>829</v>
      </c>
      <c r="E334" s="69"/>
      <c r="F334" s="26"/>
      <c r="G334" s="70"/>
    </row>
    <row r="335" spans="1:7" x14ac:dyDescent="0.3">
      <c r="A335" s="77">
        <v>45323</v>
      </c>
      <c r="B335" s="51" t="s">
        <v>7</v>
      </c>
      <c r="C335" s="51" t="s">
        <v>65</v>
      </c>
      <c r="D335" s="71">
        <v>712</v>
      </c>
      <c r="E335" s="72"/>
      <c r="F335" s="51"/>
      <c r="G335" s="73"/>
    </row>
    <row r="336" spans="1:7" x14ac:dyDescent="0.3">
      <c r="A336" s="76">
        <v>45323</v>
      </c>
      <c r="B336" s="26" t="s">
        <v>7</v>
      </c>
      <c r="C336" s="26" t="s">
        <v>64</v>
      </c>
      <c r="D336" s="68">
        <v>135</v>
      </c>
      <c r="E336" s="69"/>
      <c r="F336" s="26"/>
      <c r="G336" s="70"/>
    </row>
    <row r="337" spans="1:7" x14ac:dyDescent="0.3">
      <c r="A337" s="77">
        <v>45323</v>
      </c>
      <c r="B337" s="51" t="s">
        <v>7</v>
      </c>
      <c r="C337" s="51" t="s">
        <v>63</v>
      </c>
      <c r="D337" s="71">
        <v>94</v>
      </c>
      <c r="E337" s="72"/>
      <c r="F337" s="51"/>
      <c r="G337" s="73"/>
    </row>
    <row r="338" spans="1:7" x14ac:dyDescent="0.3">
      <c r="A338" s="76">
        <v>45323</v>
      </c>
      <c r="B338" s="26" t="s">
        <v>7</v>
      </c>
      <c r="C338" s="26" t="s">
        <v>62</v>
      </c>
      <c r="D338" s="68">
        <v>64</v>
      </c>
      <c r="E338" s="69"/>
      <c r="F338" s="26"/>
      <c r="G338" s="70"/>
    </row>
    <row r="339" spans="1:7" x14ac:dyDescent="0.3">
      <c r="A339" s="77">
        <v>45323</v>
      </c>
      <c r="B339" s="51" t="s">
        <v>7</v>
      </c>
      <c r="C339" s="51" t="s">
        <v>61</v>
      </c>
      <c r="D339" s="71">
        <v>97</v>
      </c>
      <c r="E339" s="72"/>
      <c r="F339" s="51"/>
      <c r="G339" s="73"/>
    </row>
    <row r="340" spans="1:7" x14ac:dyDescent="0.3">
      <c r="A340" s="76">
        <v>45323</v>
      </c>
      <c r="B340" s="26" t="s">
        <v>7</v>
      </c>
      <c r="C340" s="26" t="s">
        <v>60</v>
      </c>
      <c r="D340" s="68">
        <v>24</v>
      </c>
      <c r="E340" s="69"/>
      <c r="F340" s="26"/>
      <c r="G340" s="70"/>
    </row>
    <row r="341" spans="1:7" x14ac:dyDescent="0.3">
      <c r="A341" s="77">
        <v>45323</v>
      </c>
      <c r="B341" s="51" t="s">
        <v>7</v>
      </c>
      <c r="C341" s="51" t="s">
        <v>59</v>
      </c>
      <c r="D341" s="71">
        <v>35</v>
      </c>
      <c r="E341" s="72"/>
      <c r="F341" s="51"/>
      <c r="G341" s="73"/>
    </row>
    <row r="342" spans="1:7" x14ac:dyDescent="0.3">
      <c r="A342" s="76">
        <v>45323</v>
      </c>
      <c r="B342" s="26" t="s">
        <v>7</v>
      </c>
      <c r="C342" s="26" t="s">
        <v>58</v>
      </c>
      <c r="D342" s="68">
        <v>17</v>
      </c>
      <c r="E342" s="69"/>
      <c r="F342" s="26"/>
      <c r="G342" s="70"/>
    </row>
    <row r="343" spans="1:7" x14ac:dyDescent="0.3">
      <c r="A343" s="77">
        <v>44621</v>
      </c>
      <c r="B343" s="51" t="s">
        <v>7</v>
      </c>
      <c r="C343" s="51" t="s">
        <v>67</v>
      </c>
      <c r="D343" s="71">
        <v>2900</v>
      </c>
      <c r="E343" s="72"/>
      <c r="F343" s="51"/>
      <c r="G343" s="73"/>
    </row>
    <row r="344" spans="1:7" x14ac:dyDescent="0.3">
      <c r="A344" s="76">
        <v>44621</v>
      </c>
      <c r="B344" s="26" t="s">
        <v>7</v>
      </c>
      <c r="C344" s="26" t="s">
        <v>66</v>
      </c>
      <c r="D344" s="68">
        <v>75</v>
      </c>
      <c r="E344" s="69"/>
      <c r="F344" s="26"/>
      <c r="G344" s="70"/>
    </row>
    <row r="345" spans="1:7" x14ac:dyDescent="0.3">
      <c r="A345" s="77">
        <v>44621</v>
      </c>
      <c r="B345" s="51" t="s">
        <v>7</v>
      </c>
      <c r="C345" s="51" t="s">
        <v>65</v>
      </c>
      <c r="D345" s="71">
        <v>701</v>
      </c>
      <c r="E345" s="72"/>
      <c r="F345" s="51"/>
      <c r="G345" s="73"/>
    </row>
    <row r="346" spans="1:7" x14ac:dyDescent="0.3">
      <c r="A346" s="76">
        <v>44621</v>
      </c>
      <c r="B346" s="26" t="s">
        <v>7</v>
      </c>
      <c r="C346" s="26" t="s">
        <v>64</v>
      </c>
      <c r="D346" s="68">
        <v>14</v>
      </c>
      <c r="E346" s="69"/>
      <c r="F346" s="26"/>
      <c r="G346" s="70"/>
    </row>
    <row r="347" spans="1:7" x14ac:dyDescent="0.3">
      <c r="A347" s="77">
        <v>44621</v>
      </c>
      <c r="B347" s="51" t="s">
        <v>7</v>
      </c>
      <c r="C347" s="51" t="s">
        <v>63</v>
      </c>
      <c r="D347" s="71">
        <v>14</v>
      </c>
      <c r="E347" s="72"/>
      <c r="F347" s="51"/>
      <c r="G347" s="73"/>
    </row>
    <row r="348" spans="1:7" x14ac:dyDescent="0.3">
      <c r="A348" s="76">
        <v>44621</v>
      </c>
      <c r="B348" s="26" t="s">
        <v>7</v>
      </c>
      <c r="C348" s="26" t="s">
        <v>61</v>
      </c>
      <c r="D348" s="68">
        <v>7</v>
      </c>
      <c r="E348" s="69"/>
      <c r="F348" s="26"/>
      <c r="G348" s="70"/>
    </row>
    <row r="349" spans="1:7" x14ac:dyDescent="0.3">
      <c r="A349" s="77">
        <v>44621</v>
      </c>
      <c r="B349" s="51" t="s">
        <v>7</v>
      </c>
      <c r="C349" s="51" t="s">
        <v>60</v>
      </c>
      <c r="D349" s="71">
        <v>5</v>
      </c>
      <c r="E349" s="72"/>
      <c r="F349" s="51"/>
      <c r="G349" s="73"/>
    </row>
    <row r="350" spans="1:7" x14ac:dyDescent="0.3">
      <c r="A350" s="76">
        <v>44621</v>
      </c>
      <c r="B350" s="26" t="s">
        <v>7</v>
      </c>
      <c r="C350" s="26" t="s">
        <v>59</v>
      </c>
      <c r="D350" s="68">
        <v>4</v>
      </c>
      <c r="E350" s="69"/>
      <c r="F350" s="26"/>
      <c r="G350" s="70"/>
    </row>
    <row r="351" spans="1:7" x14ac:dyDescent="0.3">
      <c r="A351" s="77">
        <v>44986</v>
      </c>
      <c r="B351" s="51" t="s">
        <v>7</v>
      </c>
      <c r="C351" s="51" t="s">
        <v>67</v>
      </c>
      <c r="D351" s="71">
        <v>5065</v>
      </c>
      <c r="E351" s="72"/>
      <c r="F351" s="51"/>
      <c r="G351" s="73"/>
    </row>
    <row r="352" spans="1:7" x14ac:dyDescent="0.3">
      <c r="A352" s="76">
        <v>44986</v>
      </c>
      <c r="B352" s="26" t="s">
        <v>7</v>
      </c>
      <c r="C352" s="26" t="s">
        <v>66</v>
      </c>
      <c r="D352" s="68">
        <v>372</v>
      </c>
      <c r="E352" s="69"/>
      <c r="F352" s="26"/>
      <c r="G352" s="70"/>
    </row>
    <row r="353" spans="1:7" x14ac:dyDescent="0.3">
      <c r="A353" s="77">
        <v>44986</v>
      </c>
      <c r="B353" s="51" t="s">
        <v>7</v>
      </c>
      <c r="C353" s="51" t="s">
        <v>65</v>
      </c>
      <c r="D353" s="71">
        <v>2745</v>
      </c>
      <c r="E353" s="72"/>
      <c r="F353" s="51"/>
      <c r="G353" s="73"/>
    </row>
    <row r="354" spans="1:7" x14ac:dyDescent="0.3">
      <c r="A354" s="76">
        <v>44986</v>
      </c>
      <c r="B354" s="26" t="s">
        <v>7</v>
      </c>
      <c r="C354" s="26" t="s">
        <v>64</v>
      </c>
      <c r="D354" s="68">
        <v>348</v>
      </c>
      <c r="E354" s="69"/>
      <c r="F354" s="26"/>
      <c r="G354" s="70"/>
    </row>
    <row r="355" spans="1:7" x14ac:dyDescent="0.3">
      <c r="A355" s="77">
        <v>44986</v>
      </c>
      <c r="B355" s="51" t="s">
        <v>7</v>
      </c>
      <c r="C355" s="51" t="s">
        <v>63</v>
      </c>
      <c r="D355" s="71">
        <v>35</v>
      </c>
      <c r="E355" s="72"/>
      <c r="F355" s="51"/>
      <c r="G355" s="73"/>
    </row>
    <row r="356" spans="1:7" x14ac:dyDescent="0.3">
      <c r="A356" s="76">
        <v>44986</v>
      </c>
      <c r="B356" s="26" t="s">
        <v>7</v>
      </c>
      <c r="C356" s="26" t="s">
        <v>62</v>
      </c>
      <c r="D356" s="68">
        <v>151</v>
      </c>
      <c r="E356" s="69"/>
      <c r="F356" s="26"/>
      <c r="G356" s="70"/>
    </row>
    <row r="357" spans="1:7" x14ac:dyDescent="0.3">
      <c r="A357" s="77">
        <v>44986</v>
      </c>
      <c r="B357" s="51" t="s">
        <v>7</v>
      </c>
      <c r="C357" s="51" t="s">
        <v>61</v>
      </c>
      <c r="D357" s="71">
        <v>40</v>
      </c>
      <c r="E357" s="72"/>
      <c r="F357" s="51"/>
      <c r="G357" s="73"/>
    </row>
    <row r="358" spans="1:7" x14ac:dyDescent="0.3">
      <c r="A358" s="76">
        <v>44986</v>
      </c>
      <c r="B358" s="26" t="s">
        <v>7</v>
      </c>
      <c r="C358" s="26" t="s">
        <v>60</v>
      </c>
      <c r="D358" s="68">
        <v>10</v>
      </c>
      <c r="E358" s="69"/>
      <c r="F358" s="26"/>
      <c r="G358" s="70"/>
    </row>
    <row r="359" spans="1:7" x14ac:dyDescent="0.3">
      <c r="A359" s="77">
        <v>44986</v>
      </c>
      <c r="B359" s="51" t="s">
        <v>7</v>
      </c>
      <c r="C359" s="51" t="s">
        <v>59</v>
      </c>
      <c r="D359" s="71">
        <v>37</v>
      </c>
      <c r="E359" s="72"/>
      <c r="F359" s="51"/>
      <c r="G359" s="73"/>
    </row>
    <row r="360" spans="1:7" x14ac:dyDescent="0.3">
      <c r="A360" s="76">
        <v>44986</v>
      </c>
      <c r="B360" s="26" t="s">
        <v>7</v>
      </c>
      <c r="C360" s="26" t="s">
        <v>58</v>
      </c>
      <c r="D360" s="68">
        <v>17</v>
      </c>
      <c r="E360" s="69"/>
      <c r="F360" s="26"/>
      <c r="G360" s="70"/>
    </row>
    <row r="361" spans="1:7" x14ac:dyDescent="0.3">
      <c r="A361" s="77">
        <v>45352</v>
      </c>
      <c r="B361" s="51" t="s">
        <v>7</v>
      </c>
      <c r="C361" s="51" t="s">
        <v>67</v>
      </c>
      <c r="D361" s="71">
        <v>6606</v>
      </c>
      <c r="E361" s="72"/>
      <c r="F361" s="51"/>
      <c r="G361" s="73"/>
    </row>
    <row r="362" spans="1:7" x14ac:dyDescent="0.3">
      <c r="A362" s="76">
        <v>45352</v>
      </c>
      <c r="B362" s="26" t="s">
        <v>7</v>
      </c>
      <c r="C362" s="26" t="s">
        <v>66</v>
      </c>
      <c r="D362" s="68">
        <v>885</v>
      </c>
      <c r="E362" s="69"/>
      <c r="F362" s="26"/>
      <c r="G362" s="70"/>
    </row>
    <row r="363" spans="1:7" x14ac:dyDescent="0.3">
      <c r="A363" s="77">
        <v>45352</v>
      </c>
      <c r="B363" s="51" t="s">
        <v>7</v>
      </c>
      <c r="C363" s="51" t="s">
        <v>65</v>
      </c>
      <c r="D363" s="71">
        <v>708</v>
      </c>
      <c r="E363" s="72"/>
      <c r="F363" s="51"/>
      <c r="G363" s="73"/>
    </row>
    <row r="364" spans="1:7" x14ac:dyDescent="0.3">
      <c r="A364" s="76">
        <v>45352</v>
      </c>
      <c r="B364" s="26" t="s">
        <v>7</v>
      </c>
      <c r="C364" s="26" t="s">
        <v>64</v>
      </c>
      <c r="D364" s="68">
        <v>142</v>
      </c>
      <c r="E364" s="69"/>
      <c r="F364" s="26"/>
      <c r="G364" s="70"/>
    </row>
    <row r="365" spans="1:7" x14ac:dyDescent="0.3">
      <c r="A365" s="77">
        <v>45352</v>
      </c>
      <c r="B365" s="51" t="s">
        <v>7</v>
      </c>
      <c r="C365" s="51" t="s">
        <v>63</v>
      </c>
      <c r="D365" s="71">
        <v>116</v>
      </c>
      <c r="E365" s="72"/>
      <c r="F365" s="51"/>
      <c r="G365" s="73"/>
    </row>
    <row r="366" spans="1:7" x14ac:dyDescent="0.3">
      <c r="A366" s="76">
        <v>45352</v>
      </c>
      <c r="B366" s="26" t="s">
        <v>7</v>
      </c>
      <c r="C366" s="26" t="s">
        <v>62</v>
      </c>
      <c r="D366" s="68">
        <v>130</v>
      </c>
      <c r="E366" s="69"/>
      <c r="F366" s="26"/>
      <c r="G366" s="70"/>
    </row>
    <row r="367" spans="1:7" x14ac:dyDescent="0.3">
      <c r="A367" s="77">
        <v>45352</v>
      </c>
      <c r="B367" s="51" t="s">
        <v>7</v>
      </c>
      <c r="C367" s="51" t="s">
        <v>61</v>
      </c>
      <c r="D367" s="71">
        <v>55</v>
      </c>
      <c r="E367" s="72"/>
      <c r="F367" s="51"/>
      <c r="G367" s="73"/>
    </row>
    <row r="368" spans="1:7" x14ac:dyDescent="0.3">
      <c r="A368" s="76">
        <v>45352</v>
      </c>
      <c r="B368" s="26" t="s">
        <v>7</v>
      </c>
      <c r="C368" s="26" t="s">
        <v>60</v>
      </c>
      <c r="D368" s="68">
        <v>31</v>
      </c>
      <c r="E368" s="69"/>
      <c r="F368" s="26"/>
      <c r="G368" s="70"/>
    </row>
    <row r="369" spans="1:7" x14ac:dyDescent="0.3">
      <c r="A369" s="77">
        <v>45352</v>
      </c>
      <c r="B369" s="51" t="s">
        <v>7</v>
      </c>
      <c r="C369" s="51" t="s">
        <v>59</v>
      </c>
      <c r="D369" s="71">
        <v>39</v>
      </c>
      <c r="E369" s="72"/>
      <c r="F369" s="51"/>
      <c r="G369" s="73"/>
    </row>
    <row r="370" spans="1:7" x14ac:dyDescent="0.3">
      <c r="A370" s="76">
        <v>45352</v>
      </c>
      <c r="B370" s="26" t="s">
        <v>7</v>
      </c>
      <c r="C370" s="26" t="s">
        <v>58</v>
      </c>
      <c r="D370" s="68">
        <v>26</v>
      </c>
      <c r="E370" s="69"/>
      <c r="F370" s="26"/>
      <c r="G370" s="70"/>
    </row>
    <row r="371" spans="1:7" x14ac:dyDescent="0.3">
      <c r="A371" s="77">
        <v>44287</v>
      </c>
      <c r="B371" s="51" t="s">
        <v>6</v>
      </c>
      <c r="C371" s="51" t="s">
        <v>48</v>
      </c>
      <c r="D371" s="71">
        <v>759</v>
      </c>
      <c r="E371" s="72"/>
      <c r="F371" s="51"/>
      <c r="G371" s="73"/>
    </row>
    <row r="372" spans="1:7" x14ac:dyDescent="0.3">
      <c r="A372" s="76">
        <v>44287</v>
      </c>
      <c r="B372" s="26" t="s">
        <v>6</v>
      </c>
      <c r="C372" s="26" t="s">
        <v>49</v>
      </c>
      <c r="D372" s="68">
        <v>1251</v>
      </c>
      <c r="E372" s="69"/>
      <c r="F372" s="26"/>
      <c r="G372" s="70"/>
    </row>
    <row r="373" spans="1:7" x14ac:dyDescent="0.3">
      <c r="A373" s="77">
        <v>44287</v>
      </c>
      <c r="B373" s="51" t="s">
        <v>6</v>
      </c>
      <c r="C373" s="51" t="s">
        <v>50</v>
      </c>
      <c r="D373" s="71">
        <v>751</v>
      </c>
      <c r="E373" s="72"/>
      <c r="F373" s="51"/>
      <c r="G373" s="73"/>
    </row>
    <row r="374" spans="1:7" x14ac:dyDescent="0.3">
      <c r="A374" s="76">
        <v>44287</v>
      </c>
      <c r="B374" s="26" t="s">
        <v>6</v>
      </c>
      <c r="C374" s="26" t="s">
        <v>52</v>
      </c>
      <c r="D374" s="68">
        <v>903</v>
      </c>
      <c r="E374" s="69"/>
      <c r="F374" s="26"/>
      <c r="G374" s="70"/>
    </row>
    <row r="375" spans="1:7" x14ac:dyDescent="0.3">
      <c r="A375" s="77">
        <v>44287</v>
      </c>
      <c r="B375" s="51" t="s">
        <v>6</v>
      </c>
      <c r="C375" s="51" t="s">
        <v>57</v>
      </c>
      <c r="D375" s="71">
        <v>581</v>
      </c>
      <c r="E375" s="72"/>
      <c r="F375" s="51"/>
      <c r="G375" s="73"/>
    </row>
    <row r="376" spans="1:7" x14ac:dyDescent="0.3">
      <c r="A376" s="76">
        <v>44287</v>
      </c>
      <c r="B376" s="26" t="s">
        <v>6</v>
      </c>
      <c r="C376" s="26" t="s">
        <v>53</v>
      </c>
      <c r="D376" s="68">
        <v>302</v>
      </c>
      <c r="E376" s="69"/>
      <c r="F376" s="26"/>
      <c r="G376" s="70"/>
    </row>
    <row r="377" spans="1:7" x14ac:dyDescent="0.3">
      <c r="A377" s="77">
        <v>44287</v>
      </c>
      <c r="B377" s="51" t="s">
        <v>6</v>
      </c>
      <c r="C377" s="51" t="s">
        <v>43</v>
      </c>
      <c r="D377" s="71">
        <v>138</v>
      </c>
      <c r="E377" s="72"/>
      <c r="F377" s="51"/>
      <c r="G377" s="73"/>
    </row>
    <row r="378" spans="1:7" x14ac:dyDescent="0.3">
      <c r="A378" s="76">
        <v>44287</v>
      </c>
      <c r="B378" s="26" t="s">
        <v>6</v>
      </c>
      <c r="C378" s="26" t="s">
        <v>51</v>
      </c>
      <c r="D378" s="68">
        <v>48</v>
      </c>
      <c r="E378" s="69"/>
      <c r="F378" s="26"/>
      <c r="G378" s="70"/>
    </row>
    <row r="379" spans="1:7" x14ac:dyDescent="0.3">
      <c r="A379" s="77">
        <v>44287</v>
      </c>
      <c r="B379" s="51" t="s">
        <v>6</v>
      </c>
      <c r="C379" s="51" t="s">
        <v>56</v>
      </c>
      <c r="D379" s="71">
        <v>171</v>
      </c>
      <c r="E379" s="72"/>
      <c r="F379" s="51"/>
      <c r="G379" s="73"/>
    </row>
    <row r="380" spans="1:7" x14ac:dyDescent="0.3">
      <c r="A380" s="76">
        <v>44287</v>
      </c>
      <c r="B380" s="26" t="s">
        <v>6</v>
      </c>
      <c r="C380" s="26" t="s">
        <v>55</v>
      </c>
      <c r="D380" s="68">
        <v>36</v>
      </c>
      <c r="E380" s="69"/>
      <c r="F380" s="26"/>
      <c r="G380" s="70"/>
    </row>
    <row r="381" spans="1:7" x14ac:dyDescent="0.3">
      <c r="A381" s="77">
        <v>44287</v>
      </c>
      <c r="B381" s="51" t="s">
        <v>6</v>
      </c>
      <c r="C381" s="51" t="s">
        <v>42</v>
      </c>
      <c r="D381" s="71">
        <v>749</v>
      </c>
      <c r="E381" s="72"/>
      <c r="F381" s="51"/>
      <c r="G381" s="73"/>
    </row>
    <row r="382" spans="1:7" x14ac:dyDescent="0.3">
      <c r="A382" s="76">
        <v>44652</v>
      </c>
      <c r="B382" s="26" t="s">
        <v>6</v>
      </c>
      <c r="C382" s="26" t="s">
        <v>54</v>
      </c>
      <c r="D382" s="68">
        <v>13601</v>
      </c>
      <c r="E382" s="69"/>
      <c r="F382" s="26"/>
      <c r="G382" s="70"/>
    </row>
    <row r="383" spans="1:7" x14ac:dyDescent="0.3">
      <c r="A383" s="77">
        <v>44652</v>
      </c>
      <c r="B383" s="51" t="s">
        <v>6</v>
      </c>
      <c r="C383" s="51" t="s">
        <v>49</v>
      </c>
      <c r="D383" s="71">
        <v>11341</v>
      </c>
      <c r="E383" s="72"/>
      <c r="F383" s="51"/>
      <c r="G383" s="73"/>
    </row>
    <row r="384" spans="1:7" x14ac:dyDescent="0.3">
      <c r="A384" s="76">
        <v>44652</v>
      </c>
      <c r="B384" s="26" t="s">
        <v>6</v>
      </c>
      <c r="C384" s="26" t="s">
        <v>48</v>
      </c>
      <c r="D384" s="68">
        <v>6803</v>
      </c>
      <c r="E384" s="69"/>
      <c r="F384" s="26"/>
      <c r="G384" s="70"/>
    </row>
    <row r="385" spans="1:7" x14ac:dyDescent="0.3">
      <c r="A385" s="77">
        <v>44652</v>
      </c>
      <c r="B385" s="51" t="s">
        <v>6</v>
      </c>
      <c r="C385" s="51" t="s">
        <v>50</v>
      </c>
      <c r="D385" s="71">
        <v>6864</v>
      </c>
      <c r="E385" s="72"/>
      <c r="F385" s="51"/>
      <c r="G385" s="73"/>
    </row>
    <row r="386" spans="1:7" x14ac:dyDescent="0.3">
      <c r="A386" s="76">
        <v>44652</v>
      </c>
      <c r="B386" s="26" t="s">
        <v>6</v>
      </c>
      <c r="C386" s="26" t="s">
        <v>53</v>
      </c>
      <c r="D386" s="68">
        <v>1498</v>
      </c>
      <c r="E386" s="69"/>
      <c r="F386" s="26"/>
      <c r="G386" s="70"/>
    </row>
    <row r="387" spans="1:7" x14ac:dyDescent="0.3">
      <c r="A387" s="77">
        <v>44652</v>
      </c>
      <c r="B387" s="51" t="s">
        <v>6</v>
      </c>
      <c r="C387" s="51" t="s">
        <v>52</v>
      </c>
      <c r="D387" s="71">
        <v>2451</v>
      </c>
      <c r="E387" s="72"/>
      <c r="F387" s="51"/>
      <c r="G387" s="73"/>
    </row>
    <row r="388" spans="1:7" x14ac:dyDescent="0.3">
      <c r="A388" s="76">
        <v>44652</v>
      </c>
      <c r="B388" s="26" t="s">
        <v>6</v>
      </c>
      <c r="C388" s="26" t="s">
        <v>51</v>
      </c>
      <c r="D388" s="68">
        <v>1223</v>
      </c>
      <c r="E388" s="69"/>
      <c r="F388" s="26"/>
      <c r="G388" s="70"/>
    </row>
    <row r="389" spans="1:7" x14ac:dyDescent="0.3">
      <c r="A389" s="77">
        <v>44652</v>
      </c>
      <c r="B389" s="51" t="s">
        <v>6</v>
      </c>
      <c r="C389" s="51" t="s">
        <v>43</v>
      </c>
      <c r="D389" s="71">
        <v>1241</v>
      </c>
      <c r="E389" s="72"/>
      <c r="F389" s="51"/>
      <c r="G389" s="73"/>
    </row>
    <row r="390" spans="1:7" x14ac:dyDescent="0.3">
      <c r="A390" s="76">
        <v>44652</v>
      </c>
      <c r="B390" s="26" t="s">
        <v>6</v>
      </c>
      <c r="C390" s="26" t="s">
        <v>57</v>
      </c>
      <c r="D390" s="68">
        <v>1756</v>
      </c>
      <c r="E390" s="69"/>
      <c r="F390" s="26"/>
      <c r="G390" s="70"/>
    </row>
    <row r="391" spans="1:7" x14ac:dyDescent="0.3">
      <c r="A391" s="77">
        <v>44652</v>
      </c>
      <c r="B391" s="51" t="s">
        <v>6</v>
      </c>
      <c r="C391" s="51" t="s">
        <v>56</v>
      </c>
      <c r="D391" s="71">
        <v>874</v>
      </c>
      <c r="E391" s="72"/>
      <c r="F391" s="51"/>
      <c r="G391" s="73"/>
    </row>
    <row r="392" spans="1:7" x14ac:dyDescent="0.3">
      <c r="A392" s="76">
        <v>44652</v>
      </c>
      <c r="B392" s="26" t="s">
        <v>6</v>
      </c>
      <c r="C392" s="26" t="s">
        <v>55</v>
      </c>
      <c r="D392" s="68">
        <v>940</v>
      </c>
      <c r="E392" s="69"/>
      <c r="F392" s="26"/>
      <c r="G392" s="70"/>
    </row>
    <row r="393" spans="1:7" x14ac:dyDescent="0.3">
      <c r="A393" s="77">
        <v>44652</v>
      </c>
      <c r="B393" s="51" t="s">
        <v>6</v>
      </c>
      <c r="C393" s="51" t="s">
        <v>42</v>
      </c>
      <c r="D393" s="71">
        <v>4683</v>
      </c>
      <c r="E393" s="72"/>
      <c r="F393" s="51"/>
      <c r="G393" s="73"/>
    </row>
    <row r="394" spans="1:7" x14ac:dyDescent="0.3">
      <c r="A394" s="76">
        <v>45017</v>
      </c>
      <c r="B394" s="26" t="s">
        <v>6</v>
      </c>
      <c r="C394" s="26" t="s">
        <v>54</v>
      </c>
      <c r="D394" s="68">
        <v>22548</v>
      </c>
      <c r="E394" s="69"/>
      <c r="F394" s="26"/>
      <c r="G394" s="70"/>
    </row>
    <row r="395" spans="1:7" x14ac:dyDescent="0.3">
      <c r="A395" s="77">
        <v>45017</v>
      </c>
      <c r="B395" s="51" t="s">
        <v>6</v>
      </c>
      <c r="C395" s="51" t="s">
        <v>53</v>
      </c>
      <c r="D395" s="71">
        <v>8654</v>
      </c>
      <c r="E395" s="72"/>
      <c r="F395" s="51"/>
      <c r="G395" s="73"/>
    </row>
    <row r="396" spans="1:7" x14ac:dyDescent="0.3">
      <c r="A396" s="76">
        <v>45017</v>
      </c>
      <c r="B396" s="26" t="s">
        <v>6</v>
      </c>
      <c r="C396" s="26" t="s">
        <v>52</v>
      </c>
      <c r="D396" s="68">
        <v>7707</v>
      </c>
      <c r="E396" s="69"/>
      <c r="F396" s="26"/>
      <c r="G396" s="70"/>
    </row>
    <row r="397" spans="1:7" x14ac:dyDescent="0.3">
      <c r="A397" s="77">
        <v>45017</v>
      </c>
      <c r="B397" s="51" t="s">
        <v>6</v>
      </c>
      <c r="C397" s="51" t="s">
        <v>51</v>
      </c>
      <c r="D397" s="71">
        <v>4043</v>
      </c>
      <c r="E397" s="72"/>
      <c r="F397" s="51"/>
      <c r="G397" s="73"/>
    </row>
    <row r="398" spans="1:7" x14ac:dyDescent="0.3">
      <c r="A398" s="76">
        <v>45017</v>
      </c>
      <c r="B398" s="26" t="s">
        <v>6</v>
      </c>
      <c r="C398" s="26" t="s">
        <v>50</v>
      </c>
      <c r="D398" s="68">
        <v>8767</v>
      </c>
      <c r="E398" s="69"/>
      <c r="F398" s="26"/>
      <c r="G398" s="70"/>
    </row>
    <row r="399" spans="1:7" x14ac:dyDescent="0.3">
      <c r="A399" s="77">
        <v>45017</v>
      </c>
      <c r="B399" s="51" t="s">
        <v>6</v>
      </c>
      <c r="C399" s="51" t="s">
        <v>49</v>
      </c>
      <c r="D399" s="71">
        <v>3179</v>
      </c>
      <c r="E399" s="72"/>
      <c r="F399" s="51"/>
      <c r="G399" s="73"/>
    </row>
    <row r="400" spans="1:7" x14ac:dyDescent="0.3">
      <c r="A400" s="76">
        <v>45017</v>
      </c>
      <c r="B400" s="26" t="s">
        <v>6</v>
      </c>
      <c r="C400" s="26" t="s">
        <v>48</v>
      </c>
      <c r="D400" s="68">
        <v>3293</v>
      </c>
      <c r="E400" s="69"/>
      <c r="F400" s="26"/>
      <c r="G400" s="70"/>
    </row>
    <row r="401" spans="1:7" x14ac:dyDescent="0.3">
      <c r="A401" s="77">
        <v>45017</v>
      </c>
      <c r="B401" s="51" t="s">
        <v>6</v>
      </c>
      <c r="C401" s="51" t="s">
        <v>47</v>
      </c>
      <c r="D401" s="71">
        <v>1544</v>
      </c>
      <c r="E401" s="72"/>
      <c r="F401" s="51"/>
      <c r="G401" s="73"/>
    </row>
    <row r="402" spans="1:7" x14ac:dyDescent="0.3">
      <c r="A402" s="76">
        <v>45017</v>
      </c>
      <c r="B402" s="26" t="s">
        <v>6</v>
      </c>
      <c r="C402" s="26" t="s">
        <v>46</v>
      </c>
      <c r="D402" s="68">
        <v>762</v>
      </c>
      <c r="E402" s="69"/>
      <c r="F402" s="26"/>
      <c r="G402" s="70"/>
    </row>
    <row r="403" spans="1:7" x14ac:dyDescent="0.3">
      <c r="A403" s="77">
        <v>45017</v>
      </c>
      <c r="B403" s="51" t="s">
        <v>6</v>
      </c>
      <c r="C403" s="51" t="s">
        <v>45</v>
      </c>
      <c r="D403" s="71">
        <v>644</v>
      </c>
      <c r="E403" s="72"/>
      <c r="F403" s="51"/>
      <c r="G403" s="73"/>
    </row>
    <row r="404" spans="1:7" x14ac:dyDescent="0.3">
      <c r="A404" s="76">
        <v>45017</v>
      </c>
      <c r="B404" s="26" t="s">
        <v>6</v>
      </c>
      <c r="C404" s="26" t="s">
        <v>44</v>
      </c>
      <c r="D404" s="68">
        <v>838</v>
      </c>
      <c r="E404" s="69"/>
      <c r="F404" s="26"/>
      <c r="G404" s="70"/>
    </row>
    <row r="405" spans="1:7" x14ac:dyDescent="0.3">
      <c r="A405" s="77">
        <v>45017</v>
      </c>
      <c r="B405" s="51" t="s">
        <v>6</v>
      </c>
      <c r="C405" s="51" t="s">
        <v>43</v>
      </c>
      <c r="D405" s="71">
        <v>520</v>
      </c>
      <c r="E405" s="72"/>
      <c r="F405" s="51"/>
      <c r="G405" s="73"/>
    </row>
    <row r="406" spans="1:7" x14ac:dyDescent="0.3">
      <c r="A406" s="76">
        <v>45017</v>
      </c>
      <c r="B406" s="26" t="s">
        <v>6</v>
      </c>
      <c r="C406" s="26" t="s">
        <v>42</v>
      </c>
      <c r="D406" s="68">
        <v>4315</v>
      </c>
      <c r="E406" s="69"/>
      <c r="F406" s="26"/>
      <c r="G406" s="70"/>
    </row>
    <row r="407" spans="1:7" x14ac:dyDescent="0.3">
      <c r="A407" s="77">
        <v>44317</v>
      </c>
      <c r="B407" s="51" t="s">
        <v>6</v>
      </c>
      <c r="C407" s="51" t="s">
        <v>48</v>
      </c>
      <c r="D407" s="71">
        <v>170</v>
      </c>
      <c r="E407" s="72"/>
      <c r="F407" s="51"/>
      <c r="G407" s="73"/>
    </row>
    <row r="408" spans="1:7" x14ac:dyDescent="0.3">
      <c r="A408" s="76">
        <v>44317</v>
      </c>
      <c r="B408" s="26" t="s">
        <v>6</v>
      </c>
      <c r="C408" s="26" t="s">
        <v>49</v>
      </c>
      <c r="D408" s="68">
        <v>245</v>
      </c>
      <c r="E408" s="69"/>
      <c r="F408" s="26"/>
      <c r="G408" s="70"/>
    </row>
    <row r="409" spans="1:7" x14ac:dyDescent="0.3">
      <c r="A409" s="77">
        <v>44317</v>
      </c>
      <c r="B409" s="51" t="s">
        <v>6</v>
      </c>
      <c r="C409" s="51" t="s">
        <v>50</v>
      </c>
      <c r="D409" s="71">
        <v>147</v>
      </c>
      <c r="E409" s="72"/>
      <c r="F409" s="51"/>
      <c r="G409" s="73"/>
    </row>
    <row r="410" spans="1:7" x14ac:dyDescent="0.3">
      <c r="A410" s="76">
        <v>44317</v>
      </c>
      <c r="B410" s="26" t="s">
        <v>6</v>
      </c>
      <c r="C410" s="26" t="s">
        <v>52</v>
      </c>
      <c r="D410" s="68">
        <v>160</v>
      </c>
      <c r="E410" s="69"/>
      <c r="F410" s="26"/>
      <c r="G410" s="70"/>
    </row>
    <row r="411" spans="1:7" x14ac:dyDescent="0.3">
      <c r="A411" s="77">
        <v>44317</v>
      </c>
      <c r="B411" s="51" t="s">
        <v>6</v>
      </c>
      <c r="C411" s="51" t="s">
        <v>57</v>
      </c>
      <c r="D411" s="71">
        <v>122</v>
      </c>
      <c r="E411" s="72"/>
      <c r="F411" s="51"/>
      <c r="G411" s="73"/>
    </row>
    <row r="412" spans="1:7" x14ac:dyDescent="0.3">
      <c r="A412" s="76">
        <v>44317</v>
      </c>
      <c r="B412" s="26" t="s">
        <v>6</v>
      </c>
      <c r="C412" s="26" t="s">
        <v>53</v>
      </c>
      <c r="D412" s="68">
        <v>9</v>
      </c>
      <c r="E412" s="69"/>
      <c r="F412" s="26"/>
      <c r="G412" s="70"/>
    </row>
    <row r="413" spans="1:7" x14ac:dyDescent="0.3">
      <c r="A413" s="77">
        <v>44317</v>
      </c>
      <c r="B413" s="51" t="s">
        <v>6</v>
      </c>
      <c r="C413" s="51" t="s">
        <v>43</v>
      </c>
      <c r="D413" s="71">
        <v>42</v>
      </c>
      <c r="E413" s="72"/>
      <c r="F413" s="51"/>
      <c r="G413" s="73"/>
    </row>
    <row r="414" spans="1:7" x14ac:dyDescent="0.3">
      <c r="A414" s="76">
        <v>44317</v>
      </c>
      <c r="B414" s="26" t="s">
        <v>6</v>
      </c>
      <c r="C414" s="26" t="s">
        <v>51</v>
      </c>
      <c r="D414" s="68">
        <v>20</v>
      </c>
      <c r="E414" s="69"/>
      <c r="F414" s="26"/>
      <c r="G414" s="70"/>
    </row>
    <row r="415" spans="1:7" x14ac:dyDescent="0.3">
      <c r="A415" s="77">
        <v>44317</v>
      </c>
      <c r="B415" s="51" t="s">
        <v>6</v>
      </c>
      <c r="C415" s="51" t="s">
        <v>56</v>
      </c>
      <c r="D415" s="71">
        <v>54</v>
      </c>
      <c r="E415" s="72"/>
      <c r="F415" s="51"/>
      <c r="G415" s="73"/>
    </row>
    <row r="416" spans="1:7" x14ac:dyDescent="0.3">
      <c r="A416" s="76">
        <v>44317</v>
      </c>
      <c r="B416" s="26" t="s">
        <v>6</v>
      </c>
      <c r="C416" s="26" t="s">
        <v>55</v>
      </c>
      <c r="D416" s="68">
        <v>13</v>
      </c>
      <c r="E416" s="69"/>
      <c r="F416" s="26"/>
      <c r="G416" s="70"/>
    </row>
    <row r="417" spans="1:7" x14ac:dyDescent="0.3">
      <c r="A417" s="77">
        <v>44317</v>
      </c>
      <c r="B417" s="51" t="s">
        <v>6</v>
      </c>
      <c r="C417" s="51" t="s">
        <v>42</v>
      </c>
      <c r="D417" s="71">
        <v>260</v>
      </c>
      <c r="E417" s="72"/>
      <c r="F417" s="51"/>
      <c r="G417" s="73"/>
    </row>
    <row r="418" spans="1:7" x14ac:dyDescent="0.3">
      <c r="A418" s="76">
        <v>44682</v>
      </c>
      <c r="B418" s="26" t="s">
        <v>6</v>
      </c>
      <c r="C418" s="26" t="s">
        <v>54</v>
      </c>
      <c r="D418" s="68">
        <v>9266</v>
      </c>
      <c r="E418" s="69"/>
      <c r="F418" s="26"/>
      <c r="G418" s="70"/>
    </row>
    <row r="419" spans="1:7" x14ac:dyDescent="0.3">
      <c r="A419" s="77">
        <v>44682</v>
      </c>
      <c r="B419" s="51" t="s">
        <v>6</v>
      </c>
      <c r="C419" s="51" t="s">
        <v>49</v>
      </c>
      <c r="D419" s="71">
        <v>10340</v>
      </c>
      <c r="E419" s="72"/>
      <c r="F419" s="51"/>
      <c r="G419" s="73"/>
    </row>
    <row r="420" spans="1:7" x14ac:dyDescent="0.3">
      <c r="A420" s="76">
        <v>44682</v>
      </c>
      <c r="B420" s="26" t="s">
        <v>6</v>
      </c>
      <c r="C420" s="26" t="s">
        <v>48</v>
      </c>
      <c r="D420" s="68">
        <v>2970</v>
      </c>
      <c r="E420" s="69"/>
      <c r="F420" s="26"/>
      <c r="G420" s="70"/>
    </row>
    <row r="421" spans="1:7" x14ac:dyDescent="0.3">
      <c r="A421" s="77">
        <v>44682</v>
      </c>
      <c r="B421" s="51" t="s">
        <v>6</v>
      </c>
      <c r="C421" s="51" t="s">
        <v>50</v>
      </c>
      <c r="D421" s="71">
        <v>6176</v>
      </c>
      <c r="E421" s="72"/>
      <c r="F421" s="51"/>
      <c r="G421" s="73"/>
    </row>
    <row r="422" spans="1:7" x14ac:dyDescent="0.3">
      <c r="A422" s="76">
        <v>44682</v>
      </c>
      <c r="B422" s="26" t="s">
        <v>6</v>
      </c>
      <c r="C422" s="26" t="s">
        <v>53</v>
      </c>
      <c r="D422" s="68">
        <v>478</v>
      </c>
      <c r="E422" s="69"/>
      <c r="F422" s="26"/>
      <c r="G422" s="70"/>
    </row>
    <row r="423" spans="1:7" x14ac:dyDescent="0.3">
      <c r="A423" s="77">
        <v>44682</v>
      </c>
      <c r="B423" s="51" t="s">
        <v>6</v>
      </c>
      <c r="C423" s="51" t="s">
        <v>52</v>
      </c>
      <c r="D423" s="71">
        <v>3337</v>
      </c>
      <c r="E423" s="72"/>
      <c r="F423" s="51"/>
      <c r="G423" s="73"/>
    </row>
    <row r="424" spans="1:7" x14ac:dyDescent="0.3">
      <c r="A424" s="76">
        <v>44682</v>
      </c>
      <c r="B424" s="26" t="s">
        <v>6</v>
      </c>
      <c r="C424" s="26" t="s">
        <v>51</v>
      </c>
      <c r="D424" s="68">
        <v>1812</v>
      </c>
      <c r="E424" s="69"/>
      <c r="F424" s="26"/>
      <c r="G424" s="70"/>
    </row>
    <row r="425" spans="1:7" x14ac:dyDescent="0.3">
      <c r="A425" s="77">
        <v>44682</v>
      </c>
      <c r="B425" s="51" t="s">
        <v>6</v>
      </c>
      <c r="C425" s="51" t="s">
        <v>47</v>
      </c>
      <c r="D425" s="71">
        <v>19</v>
      </c>
      <c r="E425" s="72"/>
      <c r="F425" s="51"/>
      <c r="G425" s="73"/>
    </row>
    <row r="426" spans="1:7" x14ac:dyDescent="0.3">
      <c r="A426" s="76">
        <v>44682</v>
      </c>
      <c r="B426" s="26" t="s">
        <v>6</v>
      </c>
      <c r="C426" s="26" t="s">
        <v>43</v>
      </c>
      <c r="D426" s="68">
        <v>1589</v>
      </c>
      <c r="E426" s="69"/>
      <c r="F426" s="26"/>
      <c r="G426" s="70"/>
    </row>
    <row r="427" spans="1:7" x14ac:dyDescent="0.3">
      <c r="A427" s="77">
        <v>44682</v>
      </c>
      <c r="B427" s="51" t="s">
        <v>6</v>
      </c>
      <c r="C427" s="51" t="s">
        <v>57</v>
      </c>
      <c r="D427" s="71">
        <v>1464</v>
      </c>
      <c r="E427" s="72"/>
      <c r="F427" s="51"/>
      <c r="G427" s="73"/>
    </row>
    <row r="428" spans="1:7" x14ac:dyDescent="0.3">
      <c r="A428" s="76">
        <v>44682</v>
      </c>
      <c r="B428" s="26" t="s">
        <v>6</v>
      </c>
      <c r="C428" s="26" t="s">
        <v>56</v>
      </c>
      <c r="D428" s="68">
        <v>862</v>
      </c>
      <c r="E428" s="69"/>
      <c r="F428" s="26"/>
      <c r="G428" s="70"/>
    </row>
    <row r="429" spans="1:7" x14ac:dyDescent="0.3">
      <c r="A429" s="77">
        <v>44682</v>
      </c>
      <c r="B429" s="51" t="s">
        <v>6</v>
      </c>
      <c r="C429" s="51" t="s">
        <v>55</v>
      </c>
      <c r="D429" s="71">
        <v>646</v>
      </c>
      <c r="E429" s="72"/>
      <c r="F429" s="51"/>
      <c r="G429" s="73"/>
    </row>
    <row r="430" spans="1:7" x14ac:dyDescent="0.3">
      <c r="A430" s="76">
        <v>44682</v>
      </c>
      <c r="B430" s="26" t="s">
        <v>6</v>
      </c>
      <c r="C430" s="26" t="s">
        <v>42</v>
      </c>
      <c r="D430" s="68">
        <v>3455</v>
      </c>
      <c r="E430" s="69"/>
      <c r="F430" s="26"/>
      <c r="G430" s="70"/>
    </row>
    <row r="431" spans="1:7" x14ac:dyDescent="0.3">
      <c r="A431" s="77">
        <v>45047</v>
      </c>
      <c r="B431" s="51" t="s">
        <v>6</v>
      </c>
      <c r="C431" s="51" t="s">
        <v>54</v>
      </c>
      <c r="D431" s="71">
        <v>29447</v>
      </c>
      <c r="E431" s="72"/>
      <c r="F431" s="51"/>
      <c r="G431" s="73"/>
    </row>
    <row r="432" spans="1:7" x14ac:dyDescent="0.3">
      <c r="A432" s="76">
        <v>45047</v>
      </c>
      <c r="B432" s="26" t="s">
        <v>6</v>
      </c>
      <c r="C432" s="26" t="s">
        <v>53</v>
      </c>
      <c r="D432" s="68">
        <v>20188</v>
      </c>
      <c r="E432" s="69"/>
      <c r="F432" s="26"/>
      <c r="G432" s="70"/>
    </row>
    <row r="433" spans="1:7" x14ac:dyDescent="0.3">
      <c r="A433" s="77">
        <v>45047</v>
      </c>
      <c r="B433" s="51" t="s">
        <v>6</v>
      </c>
      <c r="C433" s="51" t="s">
        <v>52</v>
      </c>
      <c r="D433" s="71">
        <v>15243</v>
      </c>
      <c r="E433" s="72"/>
      <c r="F433" s="51"/>
      <c r="G433" s="73"/>
    </row>
    <row r="434" spans="1:7" x14ac:dyDescent="0.3">
      <c r="A434" s="76">
        <v>45047</v>
      </c>
      <c r="B434" s="26" t="s">
        <v>6</v>
      </c>
      <c r="C434" s="26" t="s">
        <v>51</v>
      </c>
      <c r="D434" s="68">
        <v>9976</v>
      </c>
      <c r="E434" s="69"/>
      <c r="F434" s="26"/>
      <c r="G434" s="70"/>
    </row>
    <row r="435" spans="1:7" x14ac:dyDescent="0.3">
      <c r="A435" s="77">
        <v>45047</v>
      </c>
      <c r="B435" s="51" t="s">
        <v>6</v>
      </c>
      <c r="C435" s="51" t="s">
        <v>50</v>
      </c>
      <c r="D435" s="71">
        <v>10659</v>
      </c>
      <c r="E435" s="72"/>
      <c r="F435" s="51"/>
      <c r="G435" s="73"/>
    </row>
    <row r="436" spans="1:7" x14ac:dyDescent="0.3">
      <c r="A436" s="76">
        <v>45047</v>
      </c>
      <c r="B436" s="26" t="s">
        <v>6</v>
      </c>
      <c r="C436" s="26" t="s">
        <v>49</v>
      </c>
      <c r="D436" s="68">
        <v>2873</v>
      </c>
      <c r="E436" s="69"/>
      <c r="F436" s="26"/>
      <c r="G436" s="70"/>
    </row>
    <row r="437" spans="1:7" x14ac:dyDescent="0.3">
      <c r="A437" s="77">
        <v>45047</v>
      </c>
      <c r="B437" s="51" t="s">
        <v>6</v>
      </c>
      <c r="C437" s="51" t="s">
        <v>48</v>
      </c>
      <c r="D437" s="71">
        <v>2085</v>
      </c>
      <c r="E437" s="72"/>
      <c r="F437" s="51"/>
      <c r="G437" s="73"/>
    </row>
    <row r="438" spans="1:7" x14ac:dyDescent="0.3">
      <c r="A438" s="76">
        <v>45047</v>
      </c>
      <c r="B438" s="26" t="s">
        <v>6</v>
      </c>
      <c r="C438" s="26" t="s">
        <v>47</v>
      </c>
      <c r="D438" s="68">
        <v>3831</v>
      </c>
      <c r="E438" s="69"/>
      <c r="F438" s="26"/>
      <c r="G438" s="70"/>
    </row>
    <row r="439" spans="1:7" x14ac:dyDescent="0.3">
      <c r="A439" s="77">
        <v>45047</v>
      </c>
      <c r="B439" s="51" t="s">
        <v>6</v>
      </c>
      <c r="C439" s="51" t="s">
        <v>46</v>
      </c>
      <c r="D439" s="71">
        <v>1792</v>
      </c>
      <c r="E439" s="72"/>
      <c r="F439" s="51"/>
      <c r="G439" s="73"/>
    </row>
    <row r="440" spans="1:7" x14ac:dyDescent="0.3">
      <c r="A440" s="76">
        <v>45047</v>
      </c>
      <c r="B440" s="26" t="s">
        <v>6</v>
      </c>
      <c r="C440" s="26" t="s">
        <v>45</v>
      </c>
      <c r="D440" s="68">
        <v>1185</v>
      </c>
      <c r="E440" s="69"/>
      <c r="F440" s="26"/>
      <c r="G440" s="70"/>
    </row>
    <row r="441" spans="1:7" x14ac:dyDescent="0.3">
      <c r="A441" s="77">
        <v>45047</v>
      </c>
      <c r="B441" s="51" t="s">
        <v>6</v>
      </c>
      <c r="C441" s="51" t="s">
        <v>44</v>
      </c>
      <c r="D441" s="71">
        <v>886</v>
      </c>
      <c r="E441" s="72"/>
      <c r="F441" s="51"/>
      <c r="G441" s="73"/>
    </row>
    <row r="442" spans="1:7" x14ac:dyDescent="0.3">
      <c r="A442" s="76">
        <v>45047</v>
      </c>
      <c r="B442" s="26" t="s">
        <v>6</v>
      </c>
      <c r="C442" s="26" t="s">
        <v>43</v>
      </c>
      <c r="D442" s="68">
        <v>565</v>
      </c>
      <c r="E442" s="69"/>
      <c r="F442" s="26"/>
      <c r="G442" s="70"/>
    </row>
    <row r="443" spans="1:7" x14ac:dyDescent="0.3">
      <c r="A443" s="77">
        <v>45047</v>
      </c>
      <c r="B443" s="51" t="s">
        <v>6</v>
      </c>
      <c r="C443" s="51" t="s">
        <v>42</v>
      </c>
      <c r="D443" s="71">
        <v>6627</v>
      </c>
      <c r="E443" s="72"/>
      <c r="F443" s="51"/>
      <c r="G443" s="73"/>
    </row>
    <row r="444" spans="1:7" x14ac:dyDescent="0.3">
      <c r="A444" s="76">
        <v>44348</v>
      </c>
      <c r="B444" s="26" t="s">
        <v>6</v>
      </c>
      <c r="C444" s="26" t="s">
        <v>48</v>
      </c>
      <c r="D444" s="68">
        <v>1355</v>
      </c>
      <c r="E444" s="69"/>
      <c r="F444" s="26"/>
      <c r="G444" s="70"/>
    </row>
    <row r="445" spans="1:7" x14ac:dyDescent="0.3">
      <c r="A445" s="77">
        <v>44348</v>
      </c>
      <c r="B445" s="51" t="s">
        <v>6</v>
      </c>
      <c r="C445" s="51" t="s">
        <v>49</v>
      </c>
      <c r="D445" s="71">
        <v>984</v>
      </c>
      <c r="E445" s="72"/>
      <c r="F445" s="51"/>
      <c r="G445" s="73"/>
    </row>
    <row r="446" spans="1:7" x14ac:dyDescent="0.3">
      <c r="A446" s="76">
        <v>44348</v>
      </c>
      <c r="B446" s="26" t="s">
        <v>6</v>
      </c>
      <c r="C446" s="26" t="s">
        <v>50</v>
      </c>
      <c r="D446" s="68">
        <v>299</v>
      </c>
      <c r="E446" s="69"/>
      <c r="F446" s="26"/>
      <c r="G446" s="70"/>
    </row>
    <row r="447" spans="1:7" x14ac:dyDescent="0.3">
      <c r="A447" s="77">
        <v>44348</v>
      </c>
      <c r="B447" s="51" t="s">
        <v>6</v>
      </c>
      <c r="C447" s="51" t="s">
        <v>52</v>
      </c>
      <c r="D447" s="71">
        <v>320</v>
      </c>
      <c r="E447" s="72"/>
      <c r="F447" s="51"/>
      <c r="G447" s="73"/>
    </row>
    <row r="448" spans="1:7" x14ac:dyDescent="0.3">
      <c r="A448" s="76">
        <v>44348</v>
      </c>
      <c r="B448" s="26" t="s">
        <v>6</v>
      </c>
      <c r="C448" s="26" t="s">
        <v>57</v>
      </c>
      <c r="D448" s="68">
        <v>460</v>
      </c>
      <c r="E448" s="69"/>
      <c r="F448" s="26"/>
      <c r="G448" s="70"/>
    </row>
    <row r="449" spans="1:7" x14ac:dyDescent="0.3">
      <c r="A449" s="77">
        <v>44348</v>
      </c>
      <c r="B449" s="51" t="s">
        <v>6</v>
      </c>
      <c r="C449" s="51" t="s">
        <v>53</v>
      </c>
      <c r="D449" s="71">
        <v>208</v>
      </c>
      <c r="E449" s="72"/>
      <c r="F449" s="51"/>
      <c r="G449" s="73"/>
    </row>
    <row r="450" spans="1:7" x14ac:dyDescent="0.3">
      <c r="A450" s="76">
        <v>44348</v>
      </c>
      <c r="B450" s="26" t="s">
        <v>6</v>
      </c>
      <c r="C450" s="26" t="s">
        <v>43</v>
      </c>
      <c r="D450" s="68">
        <v>59</v>
      </c>
      <c r="E450" s="69"/>
      <c r="F450" s="26"/>
      <c r="G450" s="70"/>
    </row>
    <row r="451" spans="1:7" x14ac:dyDescent="0.3">
      <c r="A451" s="77">
        <v>44348</v>
      </c>
      <c r="B451" s="51" t="s">
        <v>6</v>
      </c>
      <c r="C451" s="51" t="s">
        <v>51</v>
      </c>
      <c r="D451" s="71">
        <v>176</v>
      </c>
      <c r="E451" s="72"/>
      <c r="F451" s="51"/>
      <c r="G451" s="73"/>
    </row>
    <row r="452" spans="1:7" x14ac:dyDescent="0.3">
      <c r="A452" s="76">
        <v>44348</v>
      </c>
      <c r="B452" s="26" t="s">
        <v>6</v>
      </c>
      <c r="C452" s="26" t="s">
        <v>56</v>
      </c>
      <c r="D452" s="68">
        <v>198</v>
      </c>
      <c r="E452" s="69"/>
      <c r="F452" s="26"/>
      <c r="G452" s="70"/>
    </row>
    <row r="453" spans="1:7" x14ac:dyDescent="0.3">
      <c r="A453" s="77">
        <v>44348</v>
      </c>
      <c r="B453" s="51" t="s">
        <v>6</v>
      </c>
      <c r="C453" s="51" t="s">
        <v>55</v>
      </c>
      <c r="D453" s="71">
        <v>43</v>
      </c>
      <c r="E453" s="72"/>
      <c r="F453" s="51"/>
      <c r="G453" s="73"/>
    </row>
    <row r="454" spans="1:7" x14ac:dyDescent="0.3">
      <c r="A454" s="76">
        <v>44348</v>
      </c>
      <c r="B454" s="26" t="s">
        <v>6</v>
      </c>
      <c r="C454" s="26" t="s">
        <v>42</v>
      </c>
      <c r="D454" s="68">
        <v>567</v>
      </c>
      <c r="E454" s="69"/>
      <c r="F454" s="26"/>
      <c r="G454" s="70"/>
    </row>
    <row r="455" spans="1:7" x14ac:dyDescent="0.3">
      <c r="A455" s="77">
        <v>44713</v>
      </c>
      <c r="B455" s="51" t="s">
        <v>6</v>
      </c>
      <c r="C455" s="51" t="s">
        <v>54</v>
      </c>
      <c r="D455" s="71">
        <v>5897</v>
      </c>
      <c r="E455" s="72"/>
      <c r="F455" s="51"/>
      <c r="G455" s="73"/>
    </row>
    <row r="456" spans="1:7" x14ac:dyDescent="0.3">
      <c r="A456" s="76">
        <v>44713</v>
      </c>
      <c r="B456" s="26" t="s">
        <v>6</v>
      </c>
      <c r="C456" s="26" t="s">
        <v>49</v>
      </c>
      <c r="D456" s="68">
        <v>7554</v>
      </c>
      <c r="E456" s="69"/>
      <c r="F456" s="26"/>
      <c r="G456" s="70"/>
    </row>
    <row r="457" spans="1:7" x14ac:dyDescent="0.3">
      <c r="A457" s="77">
        <v>44713</v>
      </c>
      <c r="B457" s="51" t="s">
        <v>6</v>
      </c>
      <c r="C457" s="51" t="s">
        <v>48</v>
      </c>
      <c r="D457" s="71">
        <v>6836</v>
      </c>
      <c r="E457" s="72"/>
      <c r="F457" s="51"/>
      <c r="G457" s="73"/>
    </row>
    <row r="458" spans="1:7" x14ac:dyDescent="0.3">
      <c r="A458" s="76">
        <v>44713</v>
      </c>
      <c r="B458" s="26" t="s">
        <v>6</v>
      </c>
      <c r="C458" s="26" t="s">
        <v>50</v>
      </c>
      <c r="D458" s="68">
        <v>6919</v>
      </c>
      <c r="E458" s="69"/>
      <c r="F458" s="26"/>
      <c r="G458" s="70"/>
    </row>
    <row r="459" spans="1:7" x14ac:dyDescent="0.3">
      <c r="A459" s="77">
        <v>44713</v>
      </c>
      <c r="B459" s="51" t="s">
        <v>6</v>
      </c>
      <c r="C459" s="51" t="s">
        <v>53</v>
      </c>
      <c r="D459" s="71">
        <v>1983</v>
      </c>
      <c r="E459" s="72"/>
      <c r="F459" s="51"/>
      <c r="G459" s="73"/>
    </row>
    <row r="460" spans="1:7" x14ac:dyDescent="0.3">
      <c r="A460" s="76">
        <v>44713</v>
      </c>
      <c r="B460" s="26" t="s">
        <v>6</v>
      </c>
      <c r="C460" s="26" t="s">
        <v>52</v>
      </c>
      <c r="D460" s="68">
        <v>3829</v>
      </c>
      <c r="E460" s="69"/>
      <c r="F460" s="26"/>
      <c r="G460" s="70"/>
    </row>
    <row r="461" spans="1:7" x14ac:dyDescent="0.3">
      <c r="A461" s="77">
        <v>44713</v>
      </c>
      <c r="B461" s="51" t="s">
        <v>6</v>
      </c>
      <c r="C461" s="51" t="s">
        <v>51</v>
      </c>
      <c r="D461" s="71">
        <v>1824</v>
      </c>
      <c r="E461" s="72"/>
      <c r="F461" s="51"/>
      <c r="G461" s="73"/>
    </row>
    <row r="462" spans="1:7" x14ac:dyDescent="0.3">
      <c r="A462" s="76">
        <v>44713</v>
      </c>
      <c r="B462" s="26" t="s">
        <v>6</v>
      </c>
      <c r="C462" s="26" t="s">
        <v>47</v>
      </c>
      <c r="D462" s="68">
        <v>760</v>
      </c>
      <c r="E462" s="69"/>
      <c r="F462" s="26"/>
      <c r="G462" s="70"/>
    </row>
    <row r="463" spans="1:7" x14ac:dyDescent="0.3">
      <c r="A463" s="77">
        <v>44713</v>
      </c>
      <c r="B463" s="51" t="s">
        <v>6</v>
      </c>
      <c r="C463" s="51" t="s">
        <v>43</v>
      </c>
      <c r="D463" s="71">
        <v>2423</v>
      </c>
      <c r="E463" s="72"/>
      <c r="F463" s="51"/>
      <c r="G463" s="73"/>
    </row>
    <row r="464" spans="1:7" x14ac:dyDescent="0.3">
      <c r="A464" s="76">
        <v>44713</v>
      </c>
      <c r="B464" s="26" t="s">
        <v>6</v>
      </c>
      <c r="C464" s="26" t="s">
        <v>57</v>
      </c>
      <c r="D464" s="68">
        <v>1125</v>
      </c>
      <c r="E464" s="69"/>
      <c r="F464" s="26"/>
      <c r="G464" s="70"/>
    </row>
    <row r="465" spans="1:7" x14ac:dyDescent="0.3">
      <c r="A465" s="77">
        <v>44713</v>
      </c>
      <c r="B465" s="51" t="s">
        <v>6</v>
      </c>
      <c r="C465" s="51" t="s">
        <v>56</v>
      </c>
      <c r="D465" s="71">
        <v>1005</v>
      </c>
      <c r="E465" s="72"/>
      <c r="F465" s="51"/>
      <c r="G465" s="73"/>
    </row>
    <row r="466" spans="1:7" x14ac:dyDescent="0.3">
      <c r="A466" s="76">
        <v>44713</v>
      </c>
      <c r="B466" s="26" t="s">
        <v>6</v>
      </c>
      <c r="C466" s="26" t="s">
        <v>55</v>
      </c>
      <c r="D466" s="68">
        <v>568</v>
      </c>
      <c r="E466" s="69"/>
      <c r="F466" s="26"/>
      <c r="G466" s="70"/>
    </row>
    <row r="467" spans="1:7" x14ac:dyDescent="0.3">
      <c r="A467" s="77">
        <v>44713</v>
      </c>
      <c r="B467" s="51" t="s">
        <v>6</v>
      </c>
      <c r="C467" s="51" t="s">
        <v>42</v>
      </c>
      <c r="D467" s="71">
        <v>3658</v>
      </c>
      <c r="E467" s="72"/>
      <c r="F467" s="51"/>
      <c r="G467" s="73"/>
    </row>
    <row r="468" spans="1:7" x14ac:dyDescent="0.3">
      <c r="A468" s="76">
        <v>45078</v>
      </c>
      <c r="B468" s="26" t="s">
        <v>6</v>
      </c>
      <c r="C468" s="26" t="s">
        <v>54</v>
      </c>
      <c r="D468" s="68">
        <v>17768</v>
      </c>
      <c r="E468" s="69"/>
      <c r="F468" s="26"/>
      <c r="G468" s="70"/>
    </row>
    <row r="469" spans="1:7" x14ac:dyDescent="0.3">
      <c r="A469" s="77">
        <v>45078</v>
      </c>
      <c r="B469" s="51" t="s">
        <v>6</v>
      </c>
      <c r="C469" s="51" t="s">
        <v>53</v>
      </c>
      <c r="D469" s="71">
        <v>7772</v>
      </c>
      <c r="E469" s="72"/>
      <c r="F469" s="51"/>
      <c r="G469" s="73"/>
    </row>
    <row r="470" spans="1:7" x14ac:dyDescent="0.3">
      <c r="A470" s="76">
        <v>45078</v>
      </c>
      <c r="B470" s="26" t="s">
        <v>6</v>
      </c>
      <c r="C470" s="26" t="s">
        <v>52</v>
      </c>
      <c r="D470" s="68">
        <v>4547</v>
      </c>
      <c r="E470" s="69"/>
      <c r="F470" s="26"/>
      <c r="G470" s="70"/>
    </row>
    <row r="471" spans="1:7" x14ac:dyDescent="0.3">
      <c r="A471" s="77">
        <v>45078</v>
      </c>
      <c r="B471" s="51" t="s">
        <v>6</v>
      </c>
      <c r="C471" s="51" t="s">
        <v>51</v>
      </c>
      <c r="D471" s="71">
        <v>2975</v>
      </c>
      <c r="E471" s="72"/>
      <c r="F471" s="51"/>
      <c r="G471" s="73"/>
    </row>
    <row r="472" spans="1:7" x14ac:dyDescent="0.3">
      <c r="A472" s="76">
        <v>45078</v>
      </c>
      <c r="B472" s="26" t="s">
        <v>6</v>
      </c>
      <c r="C472" s="26" t="s">
        <v>50</v>
      </c>
      <c r="D472" s="68">
        <v>3006</v>
      </c>
      <c r="E472" s="69"/>
      <c r="F472" s="26"/>
      <c r="G472" s="70"/>
    </row>
    <row r="473" spans="1:7" x14ac:dyDescent="0.3">
      <c r="A473" s="77">
        <v>45078</v>
      </c>
      <c r="B473" s="51" t="s">
        <v>6</v>
      </c>
      <c r="C473" s="51" t="s">
        <v>49</v>
      </c>
      <c r="D473" s="71">
        <v>2588</v>
      </c>
      <c r="E473" s="72"/>
      <c r="F473" s="51"/>
      <c r="G473" s="73"/>
    </row>
    <row r="474" spans="1:7" x14ac:dyDescent="0.3">
      <c r="A474" s="76">
        <v>45078</v>
      </c>
      <c r="B474" s="26" t="s">
        <v>6</v>
      </c>
      <c r="C474" s="26" t="s">
        <v>48</v>
      </c>
      <c r="D474" s="68">
        <v>1123</v>
      </c>
      <c r="E474" s="69"/>
      <c r="F474" s="26"/>
      <c r="G474" s="70"/>
    </row>
    <row r="475" spans="1:7" x14ac:dyDescent="0.3">
      <c r="A475" s="77">
        <v>45078</v>
      </c>
      <c r="B475" s="51" t="s">
        <v>6</v>
      </c>
      <c r="C475" s="51" t="s">
        <v>47</v>
      </c>
      <c r="D475" s="71">
        <v>419</v>
      </c>
      <c r="E475" s="72"/>
      <c r="F475" s="51"/>
      <c r="G475" s="73"/>
    </row>
    <row r="476" spans="1:7" x14ac:dyDescent="0.3">
      <c r="A476" s="76">
        <v>45078</v>
      </c>
      <c r="B476" s="26" t="s">
        <v>6</v>
      </c>
      <c r="C476" s="26" t="s">
        <v>46</v>
      </c>
      <c r="D476" s="68">
        <v>189</v>
      </c>
      <c r="E476" s="69"/>
      <c r="F476" s="26"/>
      <c r="G476" s="70"/>
    </row>
    <row r="477" spans="1:7" x14ac:dyDescent="0.3">
      <c r="A477" s="77">
        <v>45078</v>
      </c>
      <c r="B477" s="51" t="s">
        <v>6</v>
      </c>
      <c r="C477" s="51" t="s">
        <v>45</v>
      </c>
      <c r="D477" s="71">
        <v>82</v>
      </c>
      <c r="E477" s="72"/>
      <c r="F477" s="51"/>
      <c r="G477" s="73"/>
    </row>
    <row r="478" spans="1:7" x14ac:dyDescent="0.3">
      <c r="A478" s="76">
        <v>45078</v>
      </c>
      <c r="B478" s="26" t="s">
        <v>6</v>
      </c>
      <c r="C478" s="26" t="s">
        <v>44</v>
      </c>
      <c r="D478" s="68">
        <v>201</v>
      </c>
      <c r="E478" s="69"/>
      <c r="F478" s="26"/>
      <c r="G478" s="70"/>
    </row>
    <row r="479" spans="1:7" x14ac:dyDescent="0.3">
      <c r="A479" s="77">
        <v>45078</v>
      </c>
      <c r="B479" s="51" t="s">
        <v>6</v>
      </c>
      <c r="C479" s="51" t="s">
        <v>43</v>
      </c>
      <c r="D479" s="71">
        <v>705</v>
      </c>
      <c r="E479" s="72"/>
      <c r="F479" s="51"/>
      <c r="G479" s="73"/>
    </row>
    <row r="480" spans="1:7" x14ac:dyDescent="0.3">
      <c r="A480" s="76">
        <v>45078</v>
      </c>
      <c r="B480" s="26" t="s">
        <v>6</v>
      </c>
      <c r="C480" s="26" t="s">
        <v>42</v>
      </c>
      <c r="D480" s="68">
        <v>4466</v>
      </c>
      <c r="E480" s="69"/>
      <c r="F480" s="26"/>
      <c r="G480" s="70"/>
    </row>
    <row r="481" spans="1:7" x14ac:dyDescent="0.3">
      <c r="A481" s="77">
        <v>44378</v>
      </c>
      <c r="B481" s="51" t="s">
        <v>6</v>
      </c>
      <c r="C481" s="51" t="s">
        <v>48</v>
      </c>
      <c r="D481" s="71">
        <v>4557</v>
      </c>
      <c r="E481" s="72"/>
      <c r="F481" s="51"/>
      <c r="G481" s="73"/>
    </row>
    <row r="482" spans="1:7" x14ac:dyDescent="0.3">
      <c r="A482" s="76">
        <v>44378</v>
      </c>
      <c r="B482" s="26" t="s">
        <v>6</v>
      </c>
      <c r="C482" s="26" t="s">
        <v>49</v>
      </c>
      <c r="D482" s="68">
        <v>2633</v>
      </c>
      <c r="E482" s="69"/>
      <c r="F482" s="26"/>
      <c r="G482" s="70"/>
    </row>
    <row r="483" spans="1:7" x14ac:dyDescent="0.3">
      <c r="A483" s="77">
        <v>44378</v>
      </c>
      <c r="B483" s="51" t="s">
        <v>6</v>
      </c>
      <c r="C483" s="51" t="s">
        <v>50</v>
      </c>
      <c r="D483" s="71">
        <v>663</v>
      </c>
      <c r="E483" s="72"/>
      <c r="F483" s="51"/>
      <c r="G483" s="73"/>
    </row>
    <row r="484" spans="1:7" x14ac:dyDescent="0.3">
      <c r="A484" s="76">
        <v>44378</v>
      </c>
      <c r="B484" s="26" t="s">
        <v>6</v>
      </c>
      <c r="C484" s="26" t="s">
        <v>52</v>
      </c>
      <c r="D484" s="68">
        <v>1799</v>
      </c>
      <c r="E484" s="69"/>
      <c r="F484" s="26"/>
      <c r="G484" s="70"/>
    </row>
    <row r="485" spans="1:7" x14ac:dyDescent="0.3">
      <c r="A485" s="77">
        <v>44378</v>
      </c>
      <c r="B485" s="51" t="s">
        <v>6</v>
      </c>
      <c r="C485" s="51" t="s">
        <v>57</v>
      </c>
      <c r="D485" s="71">
        <v>1417</v>
      </c>
      <c r="E485" s="72"/>
      <c r="F485" s="51"/>
      <c r="G485" s="73"/>
    </row>
    <row r="486" spans="1:7" x14ac:dyDescent="0.3">
      <c r="A486" s="76">
        <v>44378</v>
      </c>
      <c r="B486" s="26" t="s">
        <v>6</v>
      </c>
      <c r="C486" s="26" t="s">
        <v>53</v>
      </c>
      <c r="D486" s="68">
        <v>648</v>
      </c>
      <c r="E486" s="69"/>
      <c r="F486" s="26"/>
      <c r="G486" s="70"/>
    </row>
    <row r="487" spans="1:7" x14ac:dyDescent="0.3">
      <c r="A487" s="77">
        <v>44378</v>
      </c>
      <c r="B487" s="51" t="s">
        <v>6</v>
      </c>
      <c r="C487" s="51" t="s">
        <v>43</v>
      </c>
      <c r="D487" s="71">
        <v>321</v>
      </c>
      <c r="E487" s="72"/>
      <c r="F487" s="51"/>
      <c r="G487" s="73"/>
    </row>
    <row r="488" spans="1:7" x14ac:dyDescent="0.3">
      <c r="A488" s="76">
        <v>44378</v>
      </c>
      <c r="B488" s="26" t="s">
        <v>6</v>
      </c>
      <c r="C488" s="26" t="s">
        <v>51</v>
      </c>
      <c r="D488" s="68">
        <v>730</v>
      </c>
      <c r="E488" s="69"/>
      <c r="F488" s="26"/>
      <c r="G488" s="70"/>
    </row>
    <row r="489" spans="1:7" x14ac:dyDescent="0.3">
      <c r="A489" s="77">
        <v>44378</v>
      </c>
      <c r="B489" s="51" t="s">
        <v>6</v>
      </c>
      <c r="C489" s="51" t="s">
        <v>56</v>
      </c>
      <c r="D489" s="71">
        <v>494</v>
      </c>
      <c r="E489" s="72"/>
      <c r="F489" s="51"/>
      <c r="G489" s="73"/>
    </row>
    <row r="490" spans="1:7" x14ac:dyDescent="0.3">
      <c r="A490" s="76">
        <v>44378</v>
      </c>
      <c r="B490" s="26" t="s">
        <v>6</v>
      </c>
      <c r="C490" s="26" t="s">
        <v>55</v>
      </c>
      <c r="D490" s="68">
        <v>212</v>
      </c>
      <c r="E490" s="69"/>
      <c r="F490" s="26"/>
      <c r="G490" s="70"/>
    </row>
    <row r="491" spans="1:7" x14ac:dyDescent="0.3">
      <c r="A491" s="77">
        <v>44378</v>
      </c>
      <c r="B491" s="51" t="s">
        <v>6</v>
      </c>
      <c r="C491" s="51" t="s">
        <v>42</v>
      </c>
      <c r="D491" s="71">
        <v>1202</v>
      </c>
      <c r="E491" s="72"/>
      <c r="F491" s="51"/>
      <c r="G491" s="73"/>
    </row>
    <row r="492" spans="1:7" x14ac:dyDescent="0.3">
      <c r="A492" s="76">
        <v>44743</v>
      </c>
      <c r="B492" s="26" t="s">
        <v>6</v>
      </c>
      <c r="C492" s="26" t="s">
        <v>54</v>
      </c>
      <c r="D492" s="68">
        <v>3864</v>
      </c>
      <c r="E492" s="69"/>
      <c r="F492" s="26"/>
      <c r="G492" s="70"/>
    </row>
    <row r="493" spans="1:7" x14ac:dyDescent="0.3">
      <c r="A493" s="77">
        <v>44743</v>
      </c>
      <c r="B493" s="51" t="s">
        <v>6</v>
      </c>
      <c r="C493" s="51" t="s">
        <v>49</v>
      </c>
      <c r="D493" s="71">
        <v>8394</v>
      </c>
      <c r="E493" s="72"/>
      <c r="F493" s="51"/>
      <c r="G493" s="73"/>
    </row>
    <row r="494" spans="1:7" x14ac:dyDescent="0.3">
      <c r="A494" s="76">
        <v>44743</v>
      </c>
      <c r="B494" s="26" t="s">
        <v>6</v>
      </c>
      <c r="C494" s="26" t="s">
        <v>48</v>
      </c>
      <c r="D494" s="68">
        <v>9334</v>
      </c>
      <c r="E494" s="69"/>
      <c r="F494" s="26"/>
      <c r="G494" s="70"/>
    </row>
    <row r="495" spans="1:7" x14ac:dyDescent="0.3">
      <c r="A495" s="77">
        <v>44743</v>
      </c>
      <c r="B495" s="51" t="s">
        <v>6</v>
      </c>
      <c r="C495" s="51" t="s">
        <v>50</v>
      </c>
      <c r="D495" s="71">
        <v>6812</v>
      </c>
      <c r="E495" s="72"/>
      <c r="F495" s="51"/>
      <c r="G495" s="73"/>
    </row>
    <row r="496" spans="1:7" x14ac:dyDescent="0.3">
      <c r="A496" s="76">
        <v>44743</v>
      </c>
      <c r="B496" s="26" t="s">
        <v>6</v>
      </c>
      <c r="C496" s="26" t="s">
        <v>53</v>
      </c>
      <c r="D496" s="68">
        <v>4348</v>
      </c>
      <c r="E496" s="69"/>
      <c r="F496" s="26"/>
      <c r="G496" s="70"/>
    </row>
    <row r="497" spans="1:7" x14ac:dyDescent="0.3">
      <c r="A497" s="77">
        <v>44743</v>
      </c>
      <c r="B497" s="51" t="s">
        <v>6</v>
      </c>
      <c r="C497" s="51" t="s">
        <v>52</v>
      </c>
      <c r="D497" s="71">
        <v>1289</v>
      </c>
      <c r="E497" s="72"/>
      <c r="F497" s="51"/>
      <c r="G497" s="73"/>
    </row>
    <row r="498" spans="1:7" x14ac:dyDescent="0.3">
      <c r="A498" s="76">
        <v>44743</v>
      </c>
      <c r="B498" s="26" t="s">
        <v>6</v>
      </c>
      <c r="C498" s="26" t="s">
        <v>51</v>
      </c>
      <c r="D498" s="68">
        <v>2482</v>
      </c>
      <c r="E498" s="69"/>
      <c r="F498" s="26"/>
      <c r="G498" s="70"/>
    </row>
    <row r="499" spans="1:7" x14ac:dyDescent="0.3">
      <c r="A499" s="77">
        <v>44743</v>
      </c>
      <c r="B499" s="51" t="s">
        <v>6</v>
      </c>
      <c r="C499" s="51" t="s">
        <v>47</v>
      </c>
      <c r="D499" s="71">
        <v>1076</v>
      </c>
      <c r="E499" s="72"/>
      <c r="F499" s="51"/>
      <c r="G499" s="73"/>
    </row>
    <row r="500" spans="1:7" x14ac:dyDescent="0.3">
      <c r="A500" s="76">
        <v>44743</v>
      </c>
      <c r="B500" s="26" t="s">
        <v>6</v>
      </c>
      <c r="C500" s="26" t="s">
        <v>43</v>
      </c>
      <c r="D500" s="68">
        <v>2318</v>
      </c>
      <c r="E500" s="69"/>
      <c r="F500" s="26"/>
      <c r="G500" s="70"/>
    </row>
    <row r="501" spans="1:7" x14ac:dyDescent="0.3">
      <c r="A501" s="77">
        <v>44743</v>
      </c>
      <c r="B501" s="51" t="s">
        <v>6</v>
      </c>
      <c r="C501" s="51" t="s">
        <v>57</v>
      </c>
      <c r="D501" s="71">
        <v>1000</v>
      </c>
      <c r="E501" s="72"/>
      <c r="F501" s="51"/>
      <c r="G501" s="73"/>
    </row>
    <row r="502" spans="1:7" x14ac:dyDescent="0.3">
      <c r="A502" s="76">
        <v>44743</v>
      </c>
      <c r="B502" s="26" t="s">
        <v>6</v>
      </c>
      <c r="C502" s="26" t="s">
        <v>56</v>
      </c>
      <c r="D502" s="68">
        <v>1245</v>
      </c>
      <c r="E502" s="69"/>
      <c r="F502" s="26"/>
      <c r="G502" s="70"/>
    </row>
    <row r="503" spans="1:7" x14ac:dyDescent="0.3">
      <c r="A503" s="77">
        <v>44743</v>
      </c>
      <c r="B503" s="51" t="s">
        <v>6</v>
      </c>
      <c r="C503" s="51" t="s">
        <v>55</v>
      </c>
      <c r="D503" s="71">
        <v>880</v>
      </c>
      <c r="E503" s="72"/>
      <c r="F503" s="51"/>
      <c r="G503" s="73"/>
    </row>
    <row r="504" spans="1:7" x14ac:dyDescent="0.3">
      <c r="A504" s="76">
        <v>44743</v>
      </c>
      <c r="B504" s="26" t="s">
        <v>6</v>
      </c>
      <c r="C504" s="26" t="s">
        <v>42</v>
      </c>
      <c r="D504" s="68">
        <v>3562</v>
      </c>
      <c r="E504" s="69"/>
      <c r="F504" s="26"/>
      <c r="G504" s="70"/>
    </row>
    <row r="505" spans="1:7" x14ac:dyDescent="0.3">
      <c r="A505" s="77">
        <v>45108</v>
      </c>
      <c r="B505" s="51" t="s">
        <v>6</v>
      </c>
      <c r="C505" s="51" t="s">
        <v>54</v>
      </c>
      <c r="D505" s="71">
        <v>19409</v>
      </c>
      <c r="E505" s="72"/>
      <c r="F505" s="51"/>
      <c r="G505" s="73"/>
    </row>
    <row r="506" spans="1:7" x14ac:dyDescent="0.3">
      <c r="A506" s="76">
        <v>45108</v>
      </c>
      <c r="B506" s="26" t="s">
        <v>6</v>
      </c>
      <c r="C506" s="26" t="s">
        <v>53</v>
      </c>
      <c r="D506" s="68">
        <v>10272</v>
      </c>
      <c r="E506" s="69"/>
      <c r="F506" s="26"/>
      <c r="G506" s="70"/>
    </row>
    <row r="507" spans="1:7" x14ac:dyDescent="0.3">
      <c r="A507" s="77">
        <v>45108</v>
      </c>
      <c r="B507" s="51" t="s">
        <v>6</v>
      </c>
      <c r="C507" s="51" t="s">
        <v>52</v>
      </c>
      <c r="D507" s="71">
        <v>6604</v>
      </c>
      <c r="E507" s="72"/>
      <c r="F507" s="51"/>
      <c r="G507" s="73"/>
    </row>
    <row r="508" spans="1:7" x14ac:dyDescent="0.3">
      <c r="A508" s="76">
        <v>45108</v>
      </c>
      <c r="B508" s="26" t="s">
        <v>6</v>
      </c>
      <c r="C508" s="26" t="s">
        <v>51</v>
      </c>
      <c r="D508" s="68">
        <v>4081</v>
      </c>
      <c r="E508" s="69"/>
      <c r="F508" s="26"/>
      <c r="G508" s="70"/>
    </row>
    <row r="509" spans="1:7" x14ac:dyDescent="0.3">
      <c r="A509" s="77">
        <v>45108</v>
      </c>
      <c r="B509" s="51" t="s">
        <v>6</v>
      </c>
      <c r="C509" s="51" t="s">
        <v>50</v>
      </c>
      <c r="D509" s="71">
        <v>3530</v>
      </c>
      <c r="E509" s="72"/>
      <c r="F509" s="51"/>
      <c r="G509" s="73"/>
    </row>
    <row r="510" spans="1:7" x14ac:dyDescent="0.3">
      <c r="A510" s="76">
        <v>45108</v>
      </c>
      <c r="B510" s="26" t="s">
        <v>6</v>
      </c>
      <c r="C510" s="26" t="s">
        <v>49</v>
      </c>
      <c r="D510" s="68">
        <v>2238</v>
      </c>
      <c r="E510" s="69"/>
      <c r="F510" s="26"/>
      <c r="G510" s="70"/>
    </row>
    <row r="511" spans="1:7" x14ac:dyDescent="0.3">
      <c r="A511" s="77">
        <v>45108</v>
      </c>
      <c r="B511" s="51" t="s">
        <v>6</v>
      </c>
      <c r="C511" s="51" t="s">
        <v>48</v>
      </c>
      <c r="D511" s="71">
        <v>770</v>
      </c>
      <c r="E511" s="72"/>
      <c r="F511" s="51"/>
      <c r="G511" s="73"/>
    </row>
    <row r="512" spans="1:7" x14ac:dyDescent="0.3">
      <c r="A512" s="76">
        <v>45108</v>
      </c>
      <c r="B512" s="26" t="s">
        <v>6</v>
      </c>
      <c r="C512" s="26" t="s">
        <v>47</v>
      </c>
      <c r="D512" s="68">
        <v>775</v>
      </c>
      <c r="E512" s="69"/>
      <c r="F512" s="26"/>
      <c r="G512" s="70"/>
    </row>
    <row r="513" spans="1:7" x14ac:dyDescent="0.3">
      <c r="A513" s="77">
        <v>45108</v>
      </c>
      <c r="B513" s="51" t="s">
        <v>6</v>
      </c>
      <c r="C513" s="51" t="s">
        <v>46</v>
      </c>
      <c r="D513" s="71">
        <v>653</v>
      </c>
      <c r="E513" s="72"/>
      <c r="F513" s="51"/>
      <c r="G513" s="73"/>
    </row>
    <row r="514" spans="1:7" x14ac:dyDescent="0.3">
      <c r="A514" s="76">
        <v>45108</v>
      </c>
      <c r="B514" s="26" t="s">
        <v>6</v>
      </c>
      <c r="C514" s="26" t="s">
        <v>45</v>
      </c>
      <c r="D514" s="68">
        <v>133</v>
      </c>
      <c r="E514" s="69"/>
      <c r="F514" s="26"/>
      <c r="G514" s="70"/>
    </row>
    <row r="515" spans="1:7" x14ac:dyDescent="0.3">
      <c r="A515" s="77">
        <v>45108</v>
      </c>
      <c r="B515" s="51" t="s">
        <v>6</v>
      </c>
      <c r="C515" s="51" t="s">
        <v>44</v>
      </c>
      <c r="D515" s="71">
        <v>229</v>
      </c>
      <c r="E515" s="72"/>
      <c r="F515" s="51"/>
      <c r="G515" s="73"/>
    </row>
    <row r="516" spans="1:7" x14ac:dyDescent="0.3">
      <c r="A516" s="76">
        <v>45108</v>
      </c>
      <c r="B516" s="26" t="s">
        <v>6</v>
      </c>
      <c r="C516" s="26" t="s">
        <v>43</v>
      </c>
      <c r="D516" s="68">
        <v>478</v>
      </c>
      <c r="E516" s="69"/>
      <c r="F516" s="26"/>
      <c r="G516" s="70"/>
    </row>
    <row r="517" spans="1:7" x14ac:dyDescent="0.3">
      <c r="A517" s="77">
        <v>45108</v>
      </c>
      <c r="B517" s="51" t="s">
        <v>6</v>
      </c>
      <c r="C517" s="51" t="s">
        <v>42</v>
      </c>
      <c r="D517" s="71">
        <v>5020</v>
      </c>
      <c r="E517" s="72"/>
      <c r="F517" s="51"/>
      <c r="G517" s="73"/>
    </row>
    <row r="518" spans="1:7" x14ac:dyDescent="0.3">
      <c r="A518" s="76">
        <v>44409</v>
      </c>
      <c r="B518" s="26" t="s">
        <v>6</v>
      </c>
      <c r="C518" s="26" t="s">
        <v>48</v>
      </c>
      <c r="D518" s="68">
        <v>5527</v>
      </c>
      <c r="E518" s="69"/>
      <c r="F518" s="26"/>
      <c r="G518" s="70"/>
    </row>
    <row r="519" spans="1:7" x14ac:dyDescent="0.3">
      <c r="A519" s="77">
        <v>44409</v>
      </c>
      <c r="B519" s="51" t="s">
        <v>6</v>
      </c>
      <c r="C519" s="51" t="s">
        <v>49</v>
      </c>
      <c r="D519" s="71">
        <v>2894</v>
      </c>
      <c r="E519" s="72"/>
      <c r="F519" s="51"/>
      <c r="G519" s="73"/>
    </row>
    <row r="520" spans="1:7" x14ac:dyDescent="0.3">
      <c r="A520" s="76">
        <v>44409</v>
      </c>
      <c r="B520" s="26" t="s">
        <v>6</v>
      </c>
      <c r="C520" s="26" t="s">
        <v>50</v>
      </c>
      <c r="D520" s="68">
        <v>810</v>
      </c>
      <c r="E520" s="69"/>
      <c r="F520" s="26"/>
      <c r="G520" s="70"/>
    </row>
    <row r="521" spans="1:7" x14ac:dyDescent="0.3">
      <c r="A521" s="77">
        <v>44409</v>
      </c>
      <c r="B521" s="51" t="s">
        <v>6</v>
      </c>
      <c r="C521" s="51" t="s">
        <v>52</v>
      </c>
      <c r="D521" s="71">
        <v>1613</v>
      </c>
      <c r="E521" s="72"/>
      <c r="F521" s="51"/>
      <c r="G521" s="73"/>
    </row>
    <row r="522" spans="1:7" x14ac:dyDescent="0.3">
      <c r="A522" s="76">
        <v>44409</v>
      </c>
      <c r="B522" s="26" t="s">
        <v>6</v>
      </c>
      <c r="C522" s="26" t="s">
        <v>57</v>
      </c>
      <c r="D522" s="68">
        <v>1094</v>
      </c>
      <c r="E522" s="69"/>
      <c r="F522" s="26"/>
      <c r="G522" s="70"/>
    </row>
    <row r="523" spans="1:7" x14ac:dyDescent="0.3">
      <c r="A523" s="77">
        <v>44409</v>
      </c>
      <c r="B523" s="51" t="s">
        <v>6</v>
      </c>
      <c r="C523" s="51" t="s">
        <v>53</v>
      </c>
      <c r="D523" s="71">
        <v>651</v>
      </c>
      <c r="E523" s="72"/>
      <c r="F523" s="51"/>
      <c r="G523" s="73"/>
    </row>
    <row r="524" spans="1:7" x14ac:dyDescent="0.3">
      <c r="A524" s="76">
        <v>44409</v>
      </c>
      <c r="B524" s="26" t="s">
        <v>6</v>
      </c>
      <c r="C524" s="26" t="s">
        <v>43</v>
      </c>
      <c r="D524" s="68">
        <v>853</v>
      </c>
      <c r="E524" s="69"/>
      <c r="F524" s="26"/>
      <c r="G524" s="70"/>
    </row>
    <row r="525" spans="1:7" x14ac:dyDescent="0.3">
      <c r="A525" s="77">
        <v>44409</v>
      </c>
      <c r="B525" s="51" t="s">
        <v>6</v>
      </c>
      <c r="C525" s="51" t="s">
        <v>51</v>
      </c>
      <c r="D525" s="71">
        <v>796</v>
      </c>
      <c r="E525" s="72"/>
      <c r="F525" s="51"/>
      <c r="G525" s="73"/>
    </row>
    <row r="526" spans="1:7" x14ac:dyDescent="0.3">
      <c r="A526" s="76">
        <v>44409</v>
      </c>
      <c r="B526" s="26" t="s">
        <v>6</v>
      </c>
      <c r="C526" s="26" t="s">
        <v>56</v>
      </c>
      <c r="D526" s="68">
        <v>325</v>
      </c>
      <c r="E526" s="69"/>
      <c r="F526" s="26"/>
      <c r="G526" s="70"/>
    </row>
    <row r="527" spans="1:7" x14ac:dyDescent="0.3">
      <c r="A527" s="77">
        <v>44409</v>
      </c>
      <c r="B527" s="51" t="s">
        <v>6</v>
      </c>
      <c r="C527" s="51" t="s">
        <v>55</v>
      </c>
      <c r="D527" s="71">
        <v>208</v>
      </c>
      <c r="E527" s="72"/>
      <c r="F527" s="51"/>
      <c r="G527" s="73"/>
    </row>
    <row r="528" spans="1:7" x14ac:dyDescent="0.3">
      <c r="A528" s="76">
        <v>44409</v>
      </c>
      <c r="B528" s="26" t="s">
        <v>6</v>
      </c>
      <c r="C528" s="26" t="s">
        <v>42</v>
      </c>
      <c r="D528" s="68">
        <v>1279</v>
      </c>
      <c r="E528" s="69"/>
      <c r="F528" s="26"/>
      <c r="G528" s="70"/>
    </row>
    <row r="529" spans="1:7" x14ac:dyDescent="0.3">
      <c r="A529" s="77">
        <v>44774</v>
      </c>
      <c r="B529" s="51" t="s">
        <v>6</v>
      </c>
      <c r="C529" s="51" t="s">
        <v>54</v>
      </c>
      <c r="D529" s="71">
        <v>3475</v>
      </c>
      <c r="E529" s="72"/>
      <c r="F529" s="51"/>
      <c r="G529" s="73"/>
    </row>
    <row r="530" spans="1:7" x14ac:dyDescent="0.3">
      <c r="A530" s="76">
        <v>44774</v>
      </c>
      <c r="B530" s="26" t="s">
        <v>6</v>
      </c>
      <c r="C530" s="26" t="s">
        <v>49</v>
      </c>
      <c r="D530" s="68">
        <v>8756</v>
      </c>
      <c r="E530" s="69"/>
      <c r="F530" s="26"/>
      <c r="G530" s="70"/>
    </row>
    <row r="531" spans="1:7" x14ac:dyDescent="0.3">
      <c r="A531" s="77">
        <v>44774</v>
      </c>
      <c r="B531" s="51" t="s">
        <v>6</v>
      </c>
      <c r="C531" s="51" t="s">
        <v>48</v>
      </c>
      <c r="D531" s="71">
        <v>9925</v>
      </c>
      <c r="E531" s="72"/>
      <c r="F531" s="51"/>
      <c r="G531" s="73"/>
    </row>
    <row r="532" spans="1:7" x14ac:dyDescent="0.3">
      <c r="A532" s="76">
        <v>44774</v>
      </c>
      <c r="B532" s="26" t="s">
        <v>6</v>
      </c>
      <c r="C532" s="26" t="s">
        <v>50</v>
      </c>
      <c r="D532" s="68">
        <v>6771</v>
      </c>
      <c r="E532" s="69"/>
      <c r="F532" s="26"/>
      <c r="G532" s="70"/>
    </row>
    <row r="533" spans="1:7" x14ac:dyDescent="0.3">
      <c r="A533" s="77">
        <v>44774</v>
      </c>
      <c r="B533" s="51" t="s">
        <v>6</v>
      </c>
      <c r="C533" s="51" t="s">
        <v>53</v>
      </c>
      <c r="D533" s="71">
        <v>6426</v>
      </c>
      <c r="E533" s="72"/>
      <c r="F533" s="51"/>
      <c r="G533" s="73"/>
    </row>
    <row r="534" spans="1:7" x14ac:dyDescent="0.3">
      <c r="A534" s="76">
        <v>44774</v>
      </c>
      <c r="B534" s="26" t="s">
        <v>6</v>
      </c>
      <c r="C534" s="26" t="s">
        <v>52</v>
      </c>
      <c r="D534" s="68">
        <v>5376</v>
      </c>
      <c r="E534" s="69"/>
      <c r="F534" s="26"/>
      <c r="G534" s="70"/>
    </row>
    <row r="535" spans="1:7" x14ac:dyDescent="0.3">
      <c r="A535" s="77">
        <v>44774</v>
      </c>
      <c r="B535" s="51" t="s">
        <v>6</v>
      </c>
      <c r="C535" s="51" t="s">
        <v>51</v>
      </c>
      <c r="D535" s="71">
        <v>2620</v>
      </c>
      <c r="E535" s="72"/>
      <c r="F535" s="51"/>
      <c r="G535" s="73"/>
    </row>
    <row r="536" spans="1:7" x14ac:dyDescent="0.3">
      <c r="A536" s="76">
        <v>44774</v>
      </c>
      <c r="B536" s="26" t="s">
        <v>6</v>
      </c>
      <c r="C536" s="26" t="s">
        <v>47</v>
      </c>
      <c r="D536" s="68">
        <v>905</v>
      </c>
      <c r="E536" s="69"/>
      <c r="F536" s="26"/>
      <c r="G536" s="70"/>
    </row>
    <row r="537" spans="1:7" x14ac:dyDescent="0.3">
      <c r="A537" s="77">
        <v>44774</v>
      </c>
      <c r="B537" s="51" t="s">
        <v>6</v>
      </c>
      <c r="C537" s="51" t="s">
        <v>43</v>
      </c>
      <c r="D537" s="71">
        <v>1662</v>
      </c>
      <c r="E537" s="72"/>
      <c r="F537" s="51"/>
      <c r="G537" s="73"/>
    </row>
    <row r="538" spans="1:7" x14ac:dyDescent="0.3">
      <c r="A538" s="76">
        <v>44774</v>
      </c>
      <c r="B538" s="26" t="s">
        <v>6</v>
      </c>
      <c r="C538" s="26" t="s">
        <v>57</v>
      </c>
      <c r="D538" s="68">
        <v>880</v>
      </c>
      <c r="E538" s="69"/>
      <c r="F538" s="26"/>
      <c r="G538" s="70"/>
    </row>
    <row r="539" spans="1:7" x14ac:dyDescent="0.3">
      <c r="A539" s="77">
        <v>44774</v>
      </c>
      <c r="B539" s="51" t="s">
        <v>6</v>
      </c>
      <c r="C539" s="51" t="s">
        <v>56</v>
      </c>
      <c r="D539" s="71">
        <v>1099</v>
      </c>
      <c r="E539" s="72"/>
      <c r="F539" s="51"/>
      <c r="G539" s="73"/>
    </row>
    <row r="540" spans="1:7" x14ac:dyDescent="0.3">
      <c r="A540" s="76">
        <v>44774</v>
      </c>
      <c r="B540" s="26" t="s">
        <v>6</v>
      </c>
      <c r="C540" s="26" t="s">
        <v>55</v>
      </c>
      <c r="D540" s="68">
        <v>653</v>
      </c>
      <c r="E540" s="69"/>
      <c r="F540" s="26"/>
      <c r="G540" s="70"/>
    </row>
    <row r="541" spans="1:7" x14ac:dyDescent="0.3">
      <c r="A541" s="77">
        <v>44774</v>
      </c>
      <c r="B541" s="51" t="s">
        <v>6</v>
      </c>
      <c r="C541" s="51" t="s">
        <v>42</v>
      </c>
      <c r="D541" s="71">
        <v>3678</v>
      </c>
      <c r="E541" s="72"/>
      <c r="F541" s="51"/>
      <c r="G541" s="73"/>
    </row>
    <row r="542" spans="1:7" x14ac:dyDescent="0.3">
      <c r="A542" s="76">
        <v>45139</v>
      </c>
      <c r="B542" s="26" t="s">
        <v>6</v>
      </c>
      <c r="C542" s="26" t="s">
        <v>54</v>
      </c>
      <c r="D542" s="68">
        <v>18983</v>
      </c>
      <c r="E542" s="69"/>
      <c r="F542" s="26"/>
      <c r="G542" s="70"/>
    </row>
    <row r="543" spans="1:7" x14ac:dyDescent="0.3">
      <c r="A543" s="77">
        <v>45139</v>
      </c>
      <c r="B543" s="51" t="s">
        <v>6</v>
      </c>
      <c r="C543" s="51" t="s">
        <v>53</v>
      </c>
      <c r="D543" s="71">
        <v>15296</v>
      </c>
      <c r="E543" s="72"/>
      <c r="F543" s="51"/>
      <c r="G543" s="73"/>
    </row>
    <row r="544" spans="1:7" x14ac:dyDescent="0.3">
      <c r="A544" s="76">
        <v>45139</v>
      </c>
      <c r="B544" s="26" t="s">
        <v>6</v>
      </c>
      <c r="C544" s="26" t="s">
        <v>52</v>
      </c>
      <c r="D544" s="68">
        <v>7065</v>
      </c>
      <c r="E544" s="69"/>
      <c r="F544" s="26"/>
      <c r="G544" s="70"/>
    </row>
    <row r="545" spans="1:7" x14ac:dyDescent="0.3">
      <c r="A545" s="77">
        <v>45139</v>
      </c>
      <c r="B545" s="51" t="s">
        <v>6</v>
      </c>
      <c r="C545" s="51" t="s">
        <v>51</v>
      </c>
      <c r="D545" s="71">
        <v>6508</v>
      </c>
      <c r="E545" s="72"/>
      <c r="F545" s="51"/>
      <c r="G545" s="73"/>
    </row>
    <row r="546" spans="1:7" x14ac:dyDescent="0.3">
      <c r="A546" s="76">
        <v>45139</v>
      </c>
      <c r="B546" s="26" t="s">
        <v>6</v>
      </c>
      <c r="C546" s="26" t="s">
        <v>50</v>
      </c>
      <c r="D546" s="68">
        <v>3654</v>
      </c>
      <c r="E546" s="69"/>
      <c r="F546" s="26"/>
      <c r="G546" s="70"/>
    </row>
    <row r="547" spans="1:7" x14ac:dyDescent="0.3">
      <c r="A547" s="77">
        <v>45139</v>
      </c>
      <c r="B547" s="51" t="s">
        <v>6</v>
      </c>
      <c r="C547" s="51" t="s">
        <v>49</v>
      </c>
      <c r="D547" s="71">
        <v>1977</v>
      </c>
      <c r="E547" s="72"/>
      <c r="F547" s="51"/>
      <c r="G547" s="73"/>
    </row>
    <row r="548" spans="1:7" x14ac:dyDescent="0.3">
      <c r="A548" s="76">
        <v>45139</v>
      </c>
      <c r="B548" s="26" t="s">
        <v>6</v>
      </c>
      <c r="C548" s="26" t="s">
        <v>48</v>
      </c>
      <c r="D548" s="68">
        <v>774</v>
      </c>
      <c r="E548" s="69"/>
      <c r="F548" s="26"/>
      <c r="G548" s="70"/>
    </row>
    <row r="549" spans="1:7" x14ac:dyDescent="0.3">
      <c r="A549" s="77">
        <v>45139</v>
      </c>
      <c r="B549" s="51" t="s">
        <v>6</v>
      </c>
      <c r="C549" s="51" t="s">
        <v>47</v>
      </c>
      <c r="D549" s="71">
        <v>1137</v>
      </c>
      <c r="E549" s="72"/>
      <c r="F549" s="51"/>
      <c r="G549" s="73"/>
    </row>
    <row r="550" spans="1:7" x14ac:dyDescent="0.3">
      <c r="A550" s="76">
        <v>45139</v>
      </c>
      <c r="B550" s="26" t="s">
        <v>6</v>
      </c>
      <c r="C550" s="26" t="s">
        <v>46</v>
      </c>
      <c r="D550" s="68">
        <v>912</v>
      </c>
      <c r="E550" s="69"/>
      <c r="F550" s="26"/>
      <c r="G550" s="70"/>
    </row>
    <row r="551" spans="1:7" x14ac:dyDescent="0.3">
      <c r="A551" s="77">
        <v>45139</v>
      </c>
      <c r="B551" s="51" t="s">
        <v>6</v>
      </c>
      <c r="C551" s="51" t="s">
        <v>45</v>
      </c>
      <c r="D551" s="71">
        <v>287</v>
      </c>
      <c r="E551" s="72"/>
      <c r="F551" s="51"/>
      <c r="G551" s="73"/>
    </row>
    <row r="552" spans="1:7" x14ac:dyDescent="0.3">
      <c r="A552" s="76">
        <v>45139</v>
      </c>
      <c r="B552" s="26" t="s">
        <v>6</v>
      </c>
      <c r="C552" s="26" t="s">
        <v>44</v>
      </c>
      <c r="D552" s="68">
        <v>380</v>
      </c>
      <c r="E552" s="69"/>
      <c r="F552" s="26"/>
      <c r="G552" s="70"/>
    </row>
    <row r="553" spans="1:7" x14ac:dyDescent="0.3">
      <c r="A553" s="77">
        <v>45139</v>
      </c>
      <c r="B553" s="51" t="s">
        <v>6</v>
      </c>
      <c r="C553" s="51" t="s">
        <v>43</v>
      </c>
      <c r="D553" s="71">
        <v>508</v>
      </c>
      <c r="E553" s="72"/>
      <c r="F553" s="51"/>
      <c r="G553" s="73"/>
    </row>
    <row r="554" spans="1:7" x14ac:dyDescent="0.3">
      <c r="A554" s="76">
        <v>45139</v>
      </c>
      <c r="B554" s="26" t="s">
        <v>6</v>
      </c>
      <c r="C554" s="26" t="s">
        <v>42</v>
      </c>
      <c r="D554" s="68">
        <v>4990</v>
      </c>
      <c r="E554" s="69"/>
      <c r="F554" s="26"/>
      <c r="G554" s="70"/>
    </row>
    <row r="555" spans="1:7" x14ac:dyDescent="0.3">
      <c r="A555" s="77">
        <v>44440</v>
      </c>
      <c r="B555" s="51" t="s">
        <v>6</v>
      </c>
      <c r="C555" s="51" t="s">
        <v>48</v>
      </c>
      <c r="D555" s="71">
        <v>6727</v>
      </c>
      <c r="E555" s="72"/>
      <c r="F555" s="51"/>
      <c r="G555" s="73"/>
    </row>
    <row r="556" spans="1:7" x14ac:dyDescent="0.3">
      <c r="A556" s="76">
        <v>44440</v>
      </c>
      <c r="B556" s="26" t="s">
        <v>6</v>
      </c>
      <c r="C556" s="26" t="s">
        <v>49</v>
      </c>
      <c r="D556" s="68">
        <v>3321</v>
      </c>
      <c r="E556" s="69"/>
      <c r="F556" s="26"/>
      <c r="G556" s="70"/>
    </row>
    <row r="557" spans="1:7" x14ac:dyDescent="0.3">
      <c r="A557" s="77">
        <v>44440</v>
      </c>
      <c r="B557" s="51" t="s">
        <v>6</v>
      </c>
      <c r="C557" s="51" t="s">
        <v>50</v>
      </c>
      <c r="D557" s="71">
        <v>807</v>
      </c>
      <c r="E557" s="72"/>
      <c r="F557" s="51"/>
      <c r="G557" s="73"/>
    </row>
    <row r="558" spans="1:7" x14ac:dyDescent="0.3">
      <c r="A558" s="76">
        <v>44440</v>
      </c>
      <c r="B558" s="26" t="s">
        <v>6</v>
      </c>
      <c r="C558" s="26" t="s">
        <v>52</v>
      </c>
      <c r="D558" s="68">
        <v>2174</v>
      </c>
      <c r="E558" s="69"/>
      <c r="F558" s="26"/>
      <c r="G558" s="70"/>
    </row>
    <row r="559" spans="1:7" x14ac:dyDescent="0.3">
      <c r="A559" s="77">
        <v>44440</v>
      </c>
      <c r="B559" s="51" t="s">
        <v>6</v>
      </c>
      <c r="C559" s="51" t="s">
        <v>57</v>
      </c>
      <c r="D559" s="71">
        <v>1337</v>
      </c>
      <c r="E559" s="72"/>
      <c r="F559" s="51"/>
      <c r="G559" s="73"/>
    </row>
    <row r="560" spans="1:7" x14ac:dyDescent="0.3">
      <c r="A560" s="76">
        <v>44440</v>
      </c>
      <c r="B560" s="26" t="s">
        <v>6</v>
      </c>
      <c r="C560" s="26" t="s">
        <v>53</v>
      </c>
      <c r="D560" s="68">
        <v>688</v>
      </c>
      <c r="E560" s="69"/>
      <c r="F560" s="26"/>
      <c r="G560" s="70"/>
    </row>
    <row r="561" spans="1:7" x14ac:dyDescent="0.3">
      <c r="A561" s="77">
        <v>44440</v>
      </c>
      <c r="B561" s="51" t="s">
        <v>6</v>
      </c>
      <c r="C561" s="51" t="s">
        <v>43</v>
      </c>
      <c r="D561" s="71">
        <v>499</v>
      </c>
      <c r="E561" s="72"/>
      <c r="F561" s="51"/>
      <c r="G561" s="73"/>
    </row>
    <row r="562" spans="1:7" x14ac:dyDescent="0.3">
      <c r="A562" s="76">
        <v>44440</v>
      </c>
      <c r="B562" s="26" t="s">
        <v>6</v>
      </c>
      <c r="C562" s="26" t="s">
        <v>51</v>
      </c>
      <c r="D562" s="68">
        <v>381</v>
      </c>
      <c r="E562" s="69"/>
      <c r="F562" s="26"/>
      <c r="G562" s="70"/>
    </row>
    <row r="563" spans="1:7" x14ac:dyDescent="0.3">
      <c r="A563" s="77">
        <v>44440</v>
      </c>
      <c r="B563" s="51" t="s">
        <v>6</v>
      </c>
      <c r="C563" s="51" t="s">
        <v>56</v>
      </c>
      <c r="D563" s="71">
        <v>337</v>
      </c>
      <c r="E563" s="72"/>
      <c r="F563" s="51"/>
      <c r="G563" s="73"/>
    </row>
    <row r="564" spans="1:7" x14ac:dyDescent="0.3">
      <c r="A564" s="76">
        <v>44440</v>
      </c>
      <c r="B564" s="26" t="s">
        <v>6</v>
      </c>
      <c r="C564" s="26" t="s">
        <v>55</v>
      </c>
      <c r="D564" s="68">
        <v>134</v>
      </c>
      <c r="E564" s="69"/>
      <c r="F564" s="26"/>
      <c r="G564" s="70"/>
    </row>
    <row r="565" spans="1:7" x14ac:dyDescent="0.3">
      <c r="A565" s="77">
        <v>44440</v>
      </c>
      <c r="B565" s="51" t="s">
        <v>6</v>
      </c>
      <c r="C565" s="51" t="s">
        <v>42</v>
      </c>
      <c r="D565" s="71">
        <v>1627</v>
      </c>
      <c r="E565" s="72"/>
      <c r="F565" s="51"/>
      <c r="G565" s="73"/>
    </row>
    <row r="566" spans="1:7" x14ac:dyDescent="0.3">
      <c r="A566" s="76">
        <v>44805</v>
      </c>
      <c r="B566" s="26" t="s">
        <v>6</v>
      </c>
      <c r="C566" s="26" t="s">
        <v>54</v>
      </c>
      <c r="D566" s="68">
        <v>8065</v>
      </c>
      <c r="E566" s="69"/>
      <c r="F566" s="26"/>
      <c r="G566" s="70"/>
    </row>
    <row r="567" spans="1:7" x14ac:dyDescent="0.3">
      <c r="A567" s="77">
        <v>44805</v>
      </c>
      <c r="B567" s="51" t="s">
        <v>6</v>
      </c>
      <c r="C567" s="51" t="s">
        <v>49</v>
      </c>
      <c r="D567" s="71">
        <v>8497</v>
      </c>
      <c r="E567" s="72"/>
      <c r="F567" s="51"/>
      <c r="G567" s="73"/>
    </row>
    <row r="568" spans="1:7" x14ac:dyDescent="0.3">
      <c r="A568" s="76">
        <v>44805</v>
      </c>
      <c r="B568" s="26" t="s">
        <v>6</v>
      </c>
      <c r="C568" s="26" t="s">
        <v>48</v>
      </c>
      <c r="D568" s="68">
        <v>8208</v>
      </c>
      <c r="E568" s="69"/>
      <c r="F568" s="26"/>
      <c r="G568" s="70"/>
    </row>
    <row r="569" spans="1:7" x14ac:dyDescent="0.3">
      <c r="A569" s="77">
        <v>44805</v>
      </c>
      <c r="B569" s="51" t="s">
        <v>6</v>
      </c>
      <c r="C569" s="51" t="s">
        <v>50</v>
      </c>
      <c r="D569" s="71">
        <v>6488</v>
      </c>
      <c r="E569" s="72"/>
      <c r="F569" s="51"/>
      <c r="G569" s="73"/>
    </row>
    <row r="570" spans="1:7" x14ac:dyDescent="0.3">
      <c r="A570" s="76">
        <v>44805</v>
      </c>
      <c r="B570" s="26" t="s">
        <v>6</v>
      </c>
      <c r="C570" s="26" t="s">
        <v>53</v>
      </c>
      <c r="D570" s="68">
        <v>4001</v>
      </c>
      <c r="E570" s="69"/>
      <c r="F570" s="26"/>
      <c r="G570" s="70"/>
    </row>
    <row r="571" spans="1:7" x14ac:dyDescent="0.3">
      <c r="A571" s="77">
        <v>44805</v>
      </c>
      <c r="B571" s="51" t="s">
        <v>6</v>
      </c>
      <c r="C571" s="51" t="s">
        <v>52</v>
      </c>
      <c r="D571" s="71">
        <v>6280</v>
      </c>
      <c r="E571" s="72"/>
      <c r="F571" s="51"/>
      <c r="G571" s="73"/>
    </row>
    <row r="572" spans="1:7" x14ac:dyDescent="0.3">
      <c r="A572" s="76">
        <v>44805</v>
      </c>
      <c r="B572" s="26" t="s">
        <v>6</v>
      </c>
      <c r="C572" s="26" t="s">
        <v>51</v>
      </c>
      <c r="D572" s="68">
        <v>3649</v>
      </c>
      <c r="E572" s="69"/>
      <c r="F572" s="26"/>
      <c r="G572" s="70"/>
    </row>
    <row r="573" spans="1:7" x14ac:dyDescent="0.3">
      <c r="A573" s="77">
        <v>44805</v>
      </c>
      <c r="B573" s="51" t="s">
        <v>6</v>
      </c>
      <c r="C573" s="51" t="s">
        <v>47</v>
      </c>
      <c r="D573" s="71">
        <v>954</v>
      </c>
      <c r="E573" s="72"/>
      <c r="F573" s="51"/>
      <c r="G573" s="73"/>
    </row>
    <row r="574" spans="1:7" x14ac:dyDescent="0.3">
      <c r="A574" s="76">
        <v>44805</v>
      </c>
      <c r="B574" s="26" t="s">
        <v>6</v>
      </c>
      <c r="C574" s="26" t="s">
        <v>43</v>
      </c>
      <c r="D574" s="68">
        <v>865</v>
      </c>
      <c r="E574" s="69"/>
      <c r="F574" s="26"/>
      <c r="G574" s="70"/>
    </row>
    <row r="575" spans="1:7" x14ac:dyDescent="0.3">
      <c r="A575" s="77">
        <v>44805</v>
      </c>
      <c r="B575" s="51" t="s">
        <v>6</v>
      </c>
      <c r="C575" s="51" t="s">
        <v>57</v>
      </c>
      <c r="D575" s="71">
        <v>790</v>
      </c>
      <c r="E575" s="72"/>
      <c r="F575" s="51"/>
      <c r="G575" s="73"/>
    </row>
    <row r="576" spans="1:7" x14ac:dyDescent="0.3">
      <c r="A576" s="76">
        <v>44805</v>
      </c>
      <c r="B576" s="26" t="s">
        <v>6</v>
      </c>
      <c r="C576" s="26" t="s">
        <v>56</v>
      </c>
      <c r="D576" s="68">
        <v>975</v>
      </c>
      <c r="E576" s="69"/>
      <c r="F576" s="26"/>
      <c r="G576" s="70"/>
    </row>
    <row r="577" spans="1:7" x14ac:dyDescent="0.3">
      <c r="A577" s="77">
        <v>44805</v>
      </c>
      <c r="B577" s="51" t="s">
        <v>6</v>
      </c>
      <c r="C577" s="51" t="s">
        <v>55</v>
      </c>
      <c r="D577" s="71">
        <v>661</v>
      </c>
      <c r="E577" s="72"/>
      <c r="F577" s="51"/>
      <c r="G577" s="73"/>
    </row>
    <row r="578" spans="1:7" x14ac:dyDescent="0.3">
      <c r="A578" s="76">
        <v>44805</v>
      </c>
      <c r="B578" s="26" t="s">
        <v>6</v>
      </c>
      <c r="C578" s="26" t="s">
        <v>42</v>
      </c>
      <c r="D578" s="68">
        <v>3849</v>
      </c>
      <c r="E578" s="69"/>
      <c r="F578" s="26"/>
      <c r="G578" s="70"/>
    </row>
    <row r="579" spans="1:7" x14ac:dyDescent="0.3">
      <c r="A579" s="77">
        <v>45170</v>
      </c>
      <c r="B579" s="51" t="s">
        <v>6</v>
      </c>
      <c r="C579" s="51" t="s">
        <v>54</v>
      </c>
      <c r="D579" s="71">
        <v>18926</v>
      </c>
      <c r="E579" s="72"/>
      <c r="F579" s="51"/>
      <c r="G579" s="73"/>
    </row>
    <row r="580" spans="1:7" x14ac:dyDescent="0.3">
      <c r="A580" s="76">
        <v>45170</v>
      </c>
      <c r="B580" s="26" t="s">
        <v>6</v>
      </c>
      <c r="C580" s="26" t="s">
        <v>53</v>
      </c>
      <c r="D580" s="68">
        <v>15425</v>
      </c>
      <c r="E580" s="69"/>
      <c r="F580" s="26"/>
      <c r="G580" s="70"/>
    </row>
    <row r="581" spans="1:7" x14ac:dyDescent="0.3">
      <c r="A581" s="77">
        <v>45170</v>
      </c>
      <c r="B581" s="51" t="s">
        <v>6</v>
      </c>
      <c r="C581" s="51" t="s">
        <v>52</v>
      </c>
      <c r="D581" s="71">
        <v>7107</v>
      </c>
      <c r="E581" s="72"/>
      <c r="F581" s="51"/>
      <c r="G581" s="73"/>
    </row>
    <row r="582" spans="1:7" x14ac:dyDescent="0.3">
      <c r="A582" s="76">
        <v>45170</v>
      </c>
      <c r="B582" s="26" t="s">
        <v>6</v>
      </c>
      <c r="C582" s="26" t="s">
        <v>51</v>
      </c>
      <c r="D582" s="68">
        <v>7019</v>
      </c>
      <c r="E582" s="69"/>
      <c r="F582" s="26"/>
      <c r="G582" s="70"/>
    </row>
    <row r="583" spans="1:7" x14ac:dyDescent="0.3">
      <c r="A583" s="77">
        <v>45170</v>
      </c>
      <c r="B583" s="51" t="s">
        <v>6</v>
      </c>
      <c r="C583" s="51" t="s">
        <v>50</v>
      </c>
      <c r="D583" s="71">
        <v>4148</v>
      </c>
      <c r="E583" s="72"/>
      <c r="F583" s="51"/>
      <c r="G583" s="73"/>
    </row>
    <row r="584" spans="1:7" x14ac:dyDescent="0.3">
      <c r="A584" s="76">
        <v>45170</v>
      </c>
      <c r="B584" s="26" t="s">
        <v>6</v>
      </c>
      <c r="C584" s="26" t="s">
        <v>49</v>
      </c>
      <c r="D584" s="68">
        <v>1769</v>
      </c>
      <c r="E584" s="69"/>
      <c r="F584" s="26"/>
      <c r="G584" s="70"/>
    </row>
    <row r="585" spans="1:7" x14ac:dyDescent="0.3">
      <c r="A585" s="77">
        <v>45170</v>
      </c>
      <c r="B585" s="51" t="s">
        <v>6</v>
      </c>
      <c r="C585" s="51" t="s">
        <v>48</v>
      </c>
      <c r="D585" s="71">
        <v>835</v>
      </c>
      <c r="E585" s="72"/>
      <c r="F585" s="51"/>
      <c r="G585" s="73"/>
    </row>
    <row r="586" spans="1:7" x14ac:dyDescent="0.3">
      <c r="A586" s="76">
        <v>45170</v>
      </c>
      <c r="B586" s="26" t="s">
        <v>6</v>
      </c>
      <c r="C586" s="26" t="s">
        <v>47</v>
      </c>
      <c r="D586" s="68">
        <v>873</v>
      </c>
      <c r="E586" s="69"/>
      <c r="F586" s="26"/>
      <c r="G586" s="70"/>
    </row>
    <row r="587" spans="1:7" x14ac:dyDescent="0.3">
      <c r="A587" s="77">
        <v>45170</v>
      </c>
      <c r="B587" s="51" t="s">
        <v>6</v>
      </c>
      <c r="C587" s="51" t="s">
        <v>46</v>
      </c>
      <c r="D587" s="71">
        <v>924</v>
      </c>
      <c r="E587" s="72"/>
      <c r="F587" s="51"/>
      <c r="G587" s="73"/>
    </row>
    <row r="588" spans="1:7" x14ac:dyDescent="0.3">
      <c r="A588" s="76">
        <v>45170</v>
      </c>
      <c r="B588" s="26" t="s">
        <v>6</v>
      </c>
      <c r="C588" s="26" t="s">
        <v>45</v>
      </c>
      <c r="D588" s="68">
        <v>255</v>
      </c>
      <c r="E588" s="69"/>
      <c r="F588" s="26"/>
      <c r="G588" s="70"/>
    </row>
    <row r="589" spans="1:7" x14ac:dyDescent="0.3">
      <c r="A589" s="77">
        <v>45170</v>
      </c>
      <c r="B589" s="51" t="s">
        <v>6</v>
      </c>
      <c r="C589" s="51" t="s">
        <v>44</v>
      </c>
      <c r="D589" s="71">
        <v>231</v>
      </c>
      <c r="E589" s="72"/>
      <c r="F589" s="51"/>
      <c r="G589" s="73"/>
    </row>
    <row r="590" spans="1:7" x14ac:dyDescent="0.3">
      <c r="A590" s="76">
        <v>45170</v>
      </c>
      <c r="B590" s="26" t="s">
        <v>6</v>
      </c>
      <c r="C590" s="26" t="s">
        <v>43</v>
      </c>
      <c r="D590" s="68">
        <v>879</v>
      </c>
      <c r="E590" s="69"/>
      <c r="F590" s="26"/>
      <c r="G590" s="70"/>
    </row>
    <row r="591" spans="1:7" x14ac:dyDescent="0.3">
      <c r="A591" s="77">
        <v>45170</v>
      </c>
      <c r="B591" s="51" t="s">
        <v>6</v>
      </c>
      <c r="C591" s="51" t="s">
        <v>42</v>
      </c>
      <c r="D591" s="71">
        <v>5355</v>
      </c>
      <c r="E591" s="72"/>
      <c r="F591" s="51"/>
      <c r="G591" s="73"/>
    </row>
    <row r="592" spans="1:7" x14ac:dyDescent="0.3">
      <c r="A592" s="76">
        <v>44470</v>
      </c>
      <c r="B592" s="26" t="s">
        <v>6</v>
      </c>
      <c r="C592" s="26" t="s">
        <v>48</v>
      </c>
      <c r="D592" s="68">
        <v>6799</v>
      </c>
      <c r="E592" s="69"/>
      <c r="F592" s="26"/>
      <c r="G592" s="70"/>
    </row>
    <row r="593" spans="1:7" x14ac:dyDescent="0.3">
      <c r="A593" s="77">
        <v>44470</v>
      </c>
      <c r="B593" s="51" t="s">
        <v>6</v>
      </c>
      <c r="C593" s="51" t="s">
        <v>49</v>
      </c>
      <c r="D593" s="71">
        <v>4166</v>
      </c>
      <c r="E593" s="72"/>
      <c r="F593" s="51"/>
      <c r="G593" s="73"/>
    </row>
    <row r="594" spans="1:7" x14ac:dyDescent="0.3">
      <c r="A594" s="76">
        <v>44470</v>
      </c>
      <c r="B594" s="26" t="s">
        <v>6</v>
      </c>
      <c r="C594" s="26" t="s">
        <v>50</v>
      </c>
      <c r="D594" s="68">
        <v>1083</v>
      </c>
      <c r="E594" s="69"/>
      <c r="F594" s="26"/>
      <c r="G594" s="70"/>
    </row>
    <row r="595" spans="1:7" x14ac:dyDescent="0.3">
      <c r="A595" s="77">
        <v>44470</v>
      </c>
      <c r="B595" s="51" t="s">
        <v>6</v>
      </c>
      <c r="C595" s="51" t="s">
        <v>52</v>
      </c>
      <c r="D595" s="71">
        <v>2647</v>
      </c>
      <c r="E595" s="72"/>
      <c r="F595" s="51"/>
      <c r="G595" s="73"/>
    </row>
    <row r="596" spans="1:7" x14ac:dyDescent="0.3">
      <c r="A596" s="76">
        <v>44470</v>
      </c>
      <c r="B596" s="26" t="s">
        <v>6</v>
      </c>
      <c r="C596" s="26" t="s">
        <v>57</v>
      </c>
      <c r="D596" s="68">
        <v>1400</v>
      </c>
      <c r="E596" s="69"/>
      <c r="F596" s="26"/>
      <c r="G596" s="70"/>
    </row>
    <row r="597" spans="1:7" x14ac:dyDescent="0.3">
      <c r="A597" s="77">
        <v>44470</v>
      </c>
      <c r="B597" s="51" t="s">
        <v>6</v>
      </c>
      <c r="C597" s="51" t="s">
        <v>53</v>
      </c>
      <c r="D597" s="71">
        <v>486</v>
      </c>
      <c r="E597" s="72"/>
      <c r="F597" s="51"/>
      <c r="G597" s="73"/>
    </row>
    <row r="598" spans="1:7" x14ac:dyDescent="0.3">
      <c r="A598" s="76">
        <v>44470</v>
      </c>
      <c r="B598" s="26" t="s">
        <v>6</v>
      </c>
      <c r="C598" s="26" t="s">
        <v>43</v>
      </c>
      <c r="D598" s="68">
        <v>900</v>
      </c>
      <c r="E598" s="69"/>
      <c r="F598" s="26"/>
      <c r="G598" s="70"/>
    </row>
    <row r="599" spans="1:7" x14ac:dyDescent="0.3">
      <c r="A599" s="77">
        <v>44470</v>
      </c>
      <c r="B599" s="51" t="s">
        <v>6</v>
      </c>
      <c r="C599" s="51" t="s">
        <v>51</v>
      </c>
      <c r="D599" s="71">
        <v>754</v>
      </c>
      <c r="E599" s="72"/>
      <c r="F599" s="51"/>
      <c r="G599" s="73"/>
    </row>
    <row r="600" spans="1:7" x14ac:dyDescent="0.3">
      <c r="A600" s="76">
        <v>44470</v>
      </c>
      <c r="B600" s="26" t="s">
        <v>6</v>
      </c>
      <c r="C600" s="26" t="s">
        <v>56</v>
      </c>
      <c r="D600" s="68">
        <v>469</v>
      </c>
      <c r="E600" s="69"/>
      <c r="F600" s="26"/>
      <c r="G600" s="70"/>
    </row>
    <row r="601" spans="1:7" x14ac:dyDescent="0.3">
      <c r="A601" s="77">
        <v>44470</v>
      </c>
      <c r="B601" s="51" t="s">
        <v>6</v>
      </c>
      <c r="C601" s="51" t="s">
        <v>55</v>
      </c>
      <c r="D601" s="71">
        <v>283</v>
      </c>
      <c r="E601" s="72"/>
      <c r="F601" s="51"/>
      <c r="G601" s="73"/>
    </row>
    <row r="602" spans="1:7" x14ac:dyDescent="0.3">
      <c r="A602" s="76">
        <v>44470</v>
      </c>
      <c r="B602" s="26" t="s">
        <v>6</v>
      </c>
      <c r="C602" s="26" t="s">
        <v>42</v>
      </c>
      <c r="D602" s="68">
        <v>1826</v>
      </c>
      <c r="E602" s="69"/>
      <c r="F602" s="26"/>
      <c r="G602" s="70"/>
    </row>
    <row r="603" spans="1:7" x14ac:dyDescent="0.3">
      <c r="A603" s="77">
        <v>44835</v>
      </c>
      <c r="B603" s="51" t="s">
        <v>6</v>
      </c>
      <c r="C603" s="51" t="s">
        <v>54</v>
      </c>
      <c r="D603" s="71">
        <v>15391</v>
      </c>
      <c r="E603" s="72"/>
      <c r="F603" s="51"/>
      <c r="G603" s="73"/>
    </row>
    <row r="604" spans="1:7" x14ac:dyDescent="0.3">
      <c r="A604" s="76">
        <v>44835</v>
      </c>
      <c r="B604" s="26" t="s">
        <v>6</v>
      </c>
      <c r="C604" s="26" t="s">
        <v>49</v>
      </c>
      <c r="D604" s="68">
        <v>14950</v>
      </c>
      <c r="E604" s="69"/>
      <c r="F604" s="26"/>
      <c r="G604" s="70"/>
    </row>
    <row r="605" spans="1:7" x14ac:dyDescent="0.3">
      <c r="A605" s="77">
        <v>44835</v>
      </c>
      <c r="B605" s="51" t="s">
        <v>6</v>
      </c>
      <c r="C605" s="51" t="s">
        <v>48</v>
      </c>
      <c r="D605" s="71">
        <v>8868</v>
      </c>
      <c r="E605" s="72"/>
      <c r="F605" s="51"/>
      <c r="G605" s="73"/>
    </row>
    <row r="606" spans="1:7" x14ac:dyDescent="0.3">
      <c r="A606" s="76">
        <v>44835</v>
      </c>
      <c r="B606" s="26" t="s">
        <v>6</v>
      </c>
      <c r="C606" s="26" t="s">
        <v>50</v>
      </c>
      <c r="D606" s="68">
        <v>10113</v>
      </c>
      <c r="E606" s="69"/>
      <c r="F606" s="26"/>
      <c r="G606" s="70"/>
    </row>
    <row r="607" spans="1:7" x14ac:dyDescent="0.3">
      <c r="A607" s="77">
        <v>44835</v>
      </c>
      <c r="B607" s="51" t="s">
        <v>6</v>
      </c>
      <c r="C607" s="51" t="s">
        <v>53</v>
      </c>
      <c r="D607" s="71">
        <v>5820</v>
      </c>
      <c r="E607" s="72"/>
      <c r="F607" s="51"/>
      <c r="G607" s="73"/>
    </row>
    <row r="608" spans="1:7" x14ac:dyDescent="0.3">
      <c r="A608" s="76">
        <v>44835</v>
      </c>
      <c r="B608" s="26" t="s">
        <v>6</v>
      </c>
      <c r="C608" s="26" t="s">
        <v>52</v>
      </c>
      <c r="D608" s="68">
        <v>7356</v>
      </c>
      <c r="E608" s="69"/>
      <c r="F608" s="26"/>
      <c r="G608" s="70"/>
    </row>
    <row r="609" spans="1:7" x14ac:dyDescent="0.3">
      <c r="A609" s="77">
        <v>44835</v>
      </c>
      <c r="B609" s="51" t="s">
        <v>6</v>
      </c>
      <c r="C609" s="51" t="s">
        <v>51</v>
      </c>
      <c r="D609" s="71">
        <v>3549</v>
      </c>
      <c r="E609" s="72"/>
      <c r="F609" s="51"/>
      <c r="G609" s="73"/>
    </row>
    <row r="610" spans="1:7" x14ac:dyDescent="0.3">
      <c r="A610" s="76">
        <v>44835</v>
      </c>
      <c r="B610" s="26" t="s">
        <v>6</v>
      </c>
      <c r="C610" s="26" t="s">
        <v>47</v>
      </c>
      <c r="D610" s="68">
        <v>1968</v>
      </c>
      <c r="E610" s="69"/>
      <c r="F610" s="26"/>
      <c r="G610" s="70"/>
    </row>
    <row r="611" spans="1:7" x14ac:dyDescent="0.3">
      <c r="A611" s="77">
        <v>44835</v>
      </c>
      <c r="B611" s="51" t="s">
        <v>6</v>
      </c>
      <c r="C611" s="51" t="s">
        <v>43</v>
      </c>
      <c r="D611" s="71">
        <v>1041</v>
      </c>
      <c r="E611" s="72"/>
      <c r="F611" s="51"/>
      <c r="G611" s="73"/>
    </row>
    <row r="612" spans="1:7" x14ac:dyDescent="0.3">
      <c r="A612" s="76">
        <v>44835</v>
      </c>
      <c r="B612" s="26" t="s">
        <v>6</v>
      </c>
      <c r="C612" s="26" t="s">
        <v>57</v>
      </c>
      <c r="D612" s="68">
        <v>1047</v>
      </c>
      <c r="E612" s="69"/>
      <c r="F612" s="26"/>
      <c r="G612" s="70"/>
    </row>
    <row r="613" spans="1:7" x14ac:dyDescent="0.3">
      <c r="A613" s="77">
        <v>44835</v>
      </c>
      <c r="B613" s="51" t="s">
        <v>6</v>
      </c>
      <c r="C613" s="51" t="s">
        <v>56</v>
      </c>
      <c r="D613" s="71">
        <v>1422</v>
      </c>
      <c r="E613" s="72"/>
      <c r="F613" s="51"/>
      <c r="G613" s="73"/>
    </row>
    <row r="614" spans="1:7" x14ac:dyDescent="0.3">
      <c r="A614" s="76">
        <v>44835</v>
      </c>
      <c r="B614" s="26" t="s">
        <v>6</v>
      </c>
      <c r="C614" s="26" t="s">
        <v>55</v>
      </c>
      <c r="D614" s="68">
        <v>1111</v>
      </c>
      <c r="E614" s="69"/>
      <c r="F614" s="26"/>
      <c r="G614" s="70"/>
    </row>
    <row r="615" spans="1:7" x14ac:dyDescent="0.3">
      <c r="A615" s="77">
        <v>44835</v>
      </c>
      <c r="B615" s="51" t="s">
        <v>6</v>
      </c>
      <c r="C615" s="51" t="s">
        <v>42</v>
      </c>
      <c r="D615" s="71">
        <v>4614</v>
      </c>
      <c r="E615" s="72"/>
      <c r="F615" s="51"/>
      <c r="G615" s="73"/>
    </row>
    <row r="616" spans="1:7" x14ac:dyDescent="0.3">
      <c r="A616" s="76">
        <v>45200</v>
      </c>
      <c r="B616" s="26" t="s">
        <v>6</v>
      </c>
      <c r="C616" s="26" t="s">
        <v>54</v>
      </c>
      <c r="D616" s="68">
        <v>23968</v>
      </c>
      <c r="E616" s="69"/>
      <c r="F616" s="26"/>
      <c r="G616" s="70"/>
    </row>
    <row r="617" spans="1:7" x14ac:dyDescent="0.3">
      <c r="A617" s="77">
        <v>45200</v>
      </c>
      <c r="B617" s="51" t="s">
        <v>6</v>
      </c>
      <c r="C617" s="51" t="s">
        <v>53</v>
      </c>
      <c r="D617" s="71">
        <v>16309</v>
      </c>
      <c r="E617" s="72"/>
      <c r="F617" s="51"/>
      <c r="G617" s="73"/>
    </row>
    <row r="618" spans="1:7" x14ac:dyDescent="0.3">
      <c r="A618" s="76">
        <v>45200</v>
      </c>
      <c r="B618" s="26" t="s">
        <v>6</v>
      </c>
      <c r="C618" s="26" t="s">
        <v>52</v>
      </c>
      <c r="D618" s="68">
        <v>8375</v>
      </c>
      <c r="E618" s="69"/>
      <c r="F618" s="26"/>
      <c r="G618" s="70"/>
    </row>
    <row r="619" spans="1:7" x14ac:dyDescent="0.3">
      <c r="A619" s="77">
        <v>45200</v>
      </c>
      <c r="B619" s="51" t="s">
        <v>6</v>
      </c>
      <c r="C619" s="51" t="s">
        <v>51</v>
      </c>
      <c r="D619" s="71">
        <v>8960</v>
      </c>
      <c r="E619" s="72"/>
      <c r="F619" s="51"/>
      <c r="G619" s="73"/>
    </row>
    <row r="620" spans="1:7" x14ac:dyDescent="0.3">
      <c r="A620" s="76">
        <v>45200</v>
      </c>
      <c r="B620" s="26" t="s">
        <v>6</v>
      </c>
      <c r="C620" s="26" t="s">
        <v>50</v>
      </c>
      <c r="D620" s="68">
        <v>4487</v>
      </c>
      <c r="E620" s="69"/>
      <c r="F620" s="26"/>
      <c r="G620" s="70"/>
    </row>
    <row r="621" spans="1:7" x14ac:dyDescent="0.3">
      <c r="A621" s="77">
        <v>45200</v>
      </c>
      <c r="B621" s="51" t="s">
        <v>6</v>
      </c>
      <c r="C621" s="51" t="s">
        <v>49</v>
      </c>
      <c r="D621" s="71">
        <v>1457</v>
      </c>
      <c r="E621" s="72"/>
      <c r="F621" s="51"/>
      <c r="G621" s="73"/>
    </row>
    <row r="622" spans="1:7" x14ac:dyDescent="0.3">
      <c r="A622" s="76">
        <v>45200</v>
      </c>
      <c r="B622" s="26" t="s">
        <v>6</v>
      </c>
      <c r="C622" s="26" t="s">
        <v>48</v>
      </c>
      <c r="D622" s="68">
        <v>658</v>
      </c>
      <c r="E622" s="69"/>
      <c r="F622" s="26"/>
      <c r="G622" s="70"/>
    </row>
    <row r="623" spans="1:7" x14ac:dyDescent="0.3">
      <c r="A623" s="77">
        <v>45200</v>
      </c>
      <c r="B623" s="51" t="s">
        <v>6</v>
      </c>
      <c r="C623" s="51" t="s">
        <v>47</v>
      </c>
      <c r="D623" s="71">
        <v>863</v>
      </c>
      <c r="E623" s="72"/>
      <c r="F623" s="51"/>
      <c r="G623" s="73"/>
    </row>
    <row r="624" spans="1:7" x14ac:dyDescent="0.3">
      <c r="A624" s="76">
        <v>45200</v>
      </c>
      <c r="B624" s="26" t="s">
        <v>6</v>
      </c>
      <c r="C624" s="26" t="s">
        <v>46</v>
      </c>
      <c r="D624" s="68">
        <v>1157</v>
      </c>
      <c r="E624" s="69"/>
      <c r="F624" s="26"/>
      <c r="G624" s="70"/>
    </row>
    <row r="625" spans="1:7" x14ac:dyDescent="0.3">
      <c r="A625" s="77">
        <v>45200</v>
      </c>
      <c r="B625" s="51" t="s">
        <v>6</v>
      </c>
      <c r="C625" s="51" t="s">
        <v>45</v>
      </c>
      <c r="D625" s="71">
        <v>227</v>
      </c>
      <c r="E625" s="72"/>
      <c r="F625" s="51"/>
      <c r="G625" s="73"/>
    </row>
    <row r="626" spans="1:7" x14ac:dyDescent="0.3">
      <c r="A626" s="76">
        <v>45200</v>
      </c>
      <c r="B626" s="26" t="s">
        <v>6</v>
      </c>
      <c r="C626" s="26" t="s">
        <v>44</v>
      </c>
      <c r="D626" s="68">
        <v>389</v>
      </c>
      <c r="E626" s="69"/>
      <c r="F626" s="26"/>
      <c r="G626" s="70"/>
    </row>
    <row r="627" spans="1:7" x14ac:dyDescent="0.3">
      <c r="A627" s="77">
        <v>45200</v>
      </c>
      <c r="B627" s="51" t="s">
        <v>6</v>
      </c>
      <c r="C627" s="51" t="s">
        <v>43</v>
      </c>
      <c r="D627" s="71">
        <v>681</v>
      </c>
      <c r="E627" s="72"/>
      <c r="F627" s="51"/>
      <c r="G627" s="73"/>
    </row>
    <row r="628" spans="1:7" x14ac:dyDescent="0.3">
      <c r="A628" s="76">
        <v>45200</v>
      </c>
      <c r="B628" s="26" t="s">
        <v>6</v>
      </c>
      <c r="C628" s="26" t="s">
        <v>42</v>
      </c>
      <c r="D628" s="68">
        <v>7092</v>
      </c>
      <c r="E628" s="69"/>
      <c r="F628" s="26"/>
      <c r="G628" s="70"/>
    </row>
    <row r="629" spans="1:7" x14ac:dyDescent="0.3">
      <c r="A629" s="77">
        <v>44501</v>
      </c>
      <c r="B629" s="51" t="s">
        <v>6</v>
      </c>
      <c r="C629" s="51" t="s">
        <v>48</v>
      </c>
      <c r="D629" s="71">
        <v>7493</v>
      </c>
      <c r="E629" s="72"/>
      <c r="F629" s="51"/>
      <c r="G629" s="73"/>
    </row>
    <row r="630" spans="1:7" x14ac:dyDescent="0.3">
      <c r="A630" s="76">
        <v>44501</v>
      </c>
      <c r="B630" s="26" t="s">
        <v>6</v>
      </c>
      <c r="C630" s="26" t="s">
        <v>49</v>
      </c>
      <c r="D630" s="68">
        <v>5542</v>
      </c>
      <c r="E630" s="69"/>
      <c r="F630" s="26"/>
      <c r="G630" s="70"/>
    </row>
    <row r="631" spans="1:7" x14ac:dyDescent="0.3">
      <c r="A631" s="77">
        <v>44501</v>
      </c>
      <c r="B631" s="51" t="s">
        <v>6</v>
      </c>
      <c r="C631" s="51" t="s">
        <v>50</v>
      </c>
      <c r="D631" s="71">
        <v>2077</v>
      </c>
      <c r="E631" s="72"/>
      <c r="F631" s="51"/>
      <c r="G631" s="73"/>
    </row>
    <row r="632" spans="1:7" x14ac:dyDescent="0.3">
      <c r="A632" s="76">
        <v>44501</v>
      </c>
      <c r="B632" s="26" t="s">
        <v>6</v>
      </c>
      <c r="C632" s="26" t="s">
        <v>52</v>
      </c>
      <c r="D632" s="68">
        <v>2202</v>
      </c>
      <c r="E632" s="69"/>
      <c r="F632" s="26"/>
      <c r="G632" s="70"/>
    </row>
    <row r="633" spans="1:7" x14ac:dyDescent="0.3">
      <c r="A633" s="77">
        <v>44501</v>
      </c>
      <c r="B633" s="51" t="s">
        <v>6</v>
      </c>
      <c r="C633" s="51" t="s">
        <v>57</v>
      </c>
      <c r="D633" s="71">
        <v>1688</v>
      </c>
      <c r="E633" s="72"/>
      <c r="F633" s="51"/>
      <c r="G633" s="73"/>
    </row>
    <row r="634" spans="1:7" x14ac:dyDescent="0.3">
      <c r="A634" s="76">
        <v>44501</v>
      </c>
      <c r="B634" s="26" t="s">
        <v>6</v>
      </c>
      <c r="C634" s="26" t="s">
        <v>53</v>
      </c>
      <c r="D634" s="68">
        <v>522</v>
      </c>
      <c r="E634" s="69"/>
      <c r="F634" s="26"/>
      <c r="G634" s="70"/>
    </row>
    <row r="635" spans="1:7" x14ac:dyDescent="0.3">
      <c r="A635" s="77">
        <v>44501</v>
      </c>
      <c r="B635" s="51" t="s">
        <v>6</v>
      </c>
      <c r="C635" s="51" t="s">
        <v>43</v>
      </c>
      <c r="D635" s="71">
        <v>780</v>
      </c>
      <c r="E635" s="72"/>
      <c r="F635" s="51"/>
      <c r="G635" s="73"/>
    </row>
    <row r="636" spans="1:7" x14ac:dyDescent="0.3">
      <c r="A636" s="76">
        <v>44501</v>
      </c>
      <c r="B636" s="26" t="s">
        <v>6</v>
      </c>
      <c r="C636" s="26" t="s">
        <v>51</v>
      </c>
      <c r="D636" s="68">
        <v>728</v>
      </c>
      <c r="E636" s="69"/>
      <c r="F636" s="26"/>
      <c r="G636" s="70"/>
    </row>
    <row r="637" spans="1:7" x14ac:dyDescent="0.3">
      <c r="A637" s="77">
        <v>44501</v>
      </c>
      <c r="B637" s="51" t="s">
        <v>6</v>
      </c>
      <c r="C637" s="51" t="s">
        <v>56</v>
      </c>
      <c r="D637" s="71">
        <v>912</v>
      </c>
      <c r="E637" s="72"/>
      <c r="F637" s="51"/>
      <c r="G637" s="73"/>
    </row>
    <row r="638" spans="1:7" x14ac:dyDescent="0.3">
      <c r="A638" s="76">
        <v>44501</v>
      </c>
      <c r="B638" s="26" t="s">
        <v>6</v>
      </c>
      <c r="C638" s="26" t="s">
        <v>55</v>
      </c>
      <c r="D638" s="68">
        <v>273</v>
      </c>
      <c r="E638" s="69"/>
      <c r="F638" s="26"/>
      <c r="G638" s="70"/>
    </row>
    <row r="639" spans="1:7" x14ac:dyDescent="0.3">
      <c r="A639" s="77">
        <v>44501</v>
      </c>
      <c r="B639" s="51" t="s">
        <v>6</v>
      </c>
      <c r="C639" s="51" t="s">
        <v>42</v>
      </c>
      <c r="D639" s="71">
        <v>2317</v>
      </c>
      <c r="E639" s="72"/>
      <c r="F639" s="51"/>
      <c r="G639" s="73"/>
    </row>
    <row r="640" spans="1:7" x14ac:dyDescent="0.3">
      <c r="A640" s="76">
        <v>44866</v>
      </c>
      <c r="B640" s="26" t="s">
        <v>6</v>
      </c>
      <c r="C640" s="26" t="s">
        <v>54</v>
      </c>
      <c r="D640" s="68">
        <v>15797</v>
      </c>
      <c r="E640" s="69"/>
      <c r="F640" s="26"/>
      <c r="G640" s="70"/>
    </row>
    <row r="641" spans="1:7" x14ac:dyDescent="0.3">
      <c r="A641" s="77">
        <v>44866</v>
      </c>
      <c r="B641" s="51" t="s">
        <v>6</v>
      </c>
      <c r="C641" s="51" t="s">
        <v>49</v>
      </c>
      <c r="D641" s="71">
        <v>9068</v>
      </c>
      <c r="E641" s="72"/>
      <c r="F641" s="51"/>
      <c r="G641" s="73"/>
    </row>
    <row r="642" spans="1:7" x14ac:dyDescent="0.3">
      <c r="A642" s="76">
        <v>44866</v>
      </c>
      <c r="B642" s="26" t="s">
        <v>6</v>
      </c>
      <c r="C642" s="26" t="s">
        <v>48</v>
      </c>
      <c r="D642" s="68">
        <v>9026</v>
      </c>
      <c r="E642" s="69"/>
      <c r="F642" s="26"/>
      <c r="G642" s="70"/>
    </row>
    <row r="643" spans="1:7" x14ac:dyDescent="0.3">
      <c r="A643" s="77">
        <v>44866</v>
      </c>
      <c r="B643" s="51" t="s">
        <v>6</v>
      </c>
      <c r="C643" s="51" t="s">
        <v>50</v>
      </c>
      <c r="D643" s="71">
        <v>12446</v>
      </c>
      <c r="E643" s="72"/>
      <c r="F643" s="51"/>
      <c r="G643" s="73"/>
    </row>
    <row r="644" spans="1:7" x14ac:dyDescent="0.3">
      <c r="A644" s="76">
        <v>44866</v>
      </c>
      <c r="B644" s="26" t="s">
        <v>6</v>
      </c>
      <c r="C644" s="26" t="s">
        <v>53</v>
      </c>
      <c r="D644" s="68">
        <v>8147</v>
      </c>
      <c r="E644" s="69"/>
      <c r="F644" s="26"/>
      <c r="G644" s="70"/>
    </row>
    <row r="645" spans="1:7" x14ac:dyDescent="0.3">
      <c r="A645" s="77">
        <v>44866</v>
      </c>
      <c r="B645" s="51" t="s">
        <v>6</v>
      </c>
      <c r="C645" s="51" t="s">
        <v>52</v>
      </c>
      <c r="D645" s="71">
        <v>7837</v>
      </c>
      <c r="E645" s="72"/>
      <c r="F645" s="51"/>
      <c r="G645" s="73"/>
    </row>
    <row r="646" spans="1:7" x14ac:dyDescent="0.3">
      <c r="A646" s="76">
        <v>44866</v>
      </c>
      <c r="B646" s="26" t="s">
        <v>6</v>
      </c>
      <c r="C646" s="26" t="s">
        <v>51</v>
      </c>
      <c r="D646" s="68">
        <v>3057</v>
      </c>
      <c r="E646" s="69"/>
      <c r="F646" s="26"/>
      <c r="G646" s="70"/>
    </row>
    <row r="647" spans="1:7" x14ac:dyDescent="0.3">
      <c r="A647" s="77">
        <v>44866</v>
      </c>
      <c r="B647" s="51" t="s">
        <v>6</v>
      </c>
      <c r="C647" s="51" t="s">
        <v>47</v>
      </c>
      <c r="D647" s="71">
        <v>1783</v>
      </c>
      <c r="E647" s="72"/>
      <c r="F647" s="51"/>
      <c r="G647" s="73"/>
    </row>
    <row r="648" spans="1:7" x14ac:dyDescent="0.3">
      <c r="A648" s="76">
        <v>44866</v>
      </c>
      <c r="B648" s="26" t="s">
        <v>6</v>
      </c>
      <c r="C648" s="26" t="s">
        <v>43</v>
      </c>
      <c r="D648" s="68">
        <v>524</v>
      </c>
      <c r="E648" s="69"/>
      <c r="F648" s="26"/>
      <c r="G648" s="70"/>
    </row>
    <row r="649" spans="1:7" x14ac:dyDescent="0.3">
      <c r="A649" s="77">
        <v>44866</v>
      </c>
      <c r="B649" s="51" t="s">
        <v>6</v>
      </c>
      <c r="C649" s="51" t="s">
        <v>57</v>
      </c>
      <c r="D649" s="71">
        <v>925</v>
      </c>
      <c r="E649" s="72"/>
      <c r="F649" s="51"/>
      <c r="G649" s="73"/>
    </row>
    <row r="650" spans="1:7" x14ac:dyDescent="0.3">
      <c r="A650" s="76">
        <v>44866</v>
      </c>
      <c r="B650" s="26" t="s">
        <v>6</v>
      </c>
      <c r="C650" s="26" t="s">
        <v>56</v>
      </c>
      <c r="D650" s="68">
        <v>1216</v>
      </c>
      <c r="E650" s="69"/>
      <c r="F650" s="26"/>
      <c r="G650" s="70"/>
    </row>
    <row r="651" spans="1:7" x14ac:dyDescent="0.3">
      <c r="A651" s="77">
        <v>44866</v>
      </c>
      <c r="B651" s="51" t="s">
        <v>6</v>
      </c>
      <c r="C651" s="51" t="s">
        <v>55</v>
      </c>
      <c r="D651" s="71">
        <v>1256</v>
      </c>
      <c r="E651" s="72"/>
      <c r="F651" s="51"/>
      <c r="G651" s="73"/>
    </row>
    <row r="652" spans="1:7" x14ac:dyDescent="0.3">
      <c r="A652" s="76">
        <v>44866</v>
      </c>
      <c r="B652" s="26" t="s">
        <v>6</v>
      </c>
      <c r="C652" s="26" t="s">
        <v>42</v>
      </c>
      <c r="D652" s="68">
        <v>5693</v>
      </c>
      <c r="E652" s="69"/>
      <c r="F652" s="26"/>
      <c r="G652" s="70"/>
    </row>
    <row r="653" spans="1:7" x14ac:dyDescent="0.3">
      <c r="A653" s="77">
        <v>45231</v>
      </c>
      <c r="B653" s="51" t="s">
        <v>6</v>
      </c>
      <c r="C653" s="51" t="s">
        <v>54</v>
      </c>
      <c r="D653" s="71">
        <v>29980</v>
      </c>
      <c r="E653" s="72"/>
      <c r="F653" s="51"/>
      <c r="G653" s="73"/>
    </row>
    <row r="654" spans="1:7" x14ac:dyDescent="0.3">
      <c r="A654" s="76">
        <v>45231</v>
      </c>
      <c r="B654" s="26" t="s">
        <v>6</v>
      </c>
      <c r="C654" s="26" t="s">
        <v>53</v>
      </c>
      <c r="D654" s="68">
        <v>18914</v>
      </c>
      <c r="E654" s="69"/>
      <c r="F654" s="26"/>
      <c r="G654" s="70"/>
    </row>
    <row r="655" spans="1:7" x14ac:dyDescent="0.3">
      <c r="A655" s="77">
        <v>45231</v>
      </c>
      <c r="B655" s="51" t="s">
        <v>6</v>
      </c>
      <c r="C655" s="51" t="s">
        <v>52</v>
      </c>
      <c r="D655" s="71">
        <v>9220</v>
      </c>
      <c r="E655" s="72"/>
      <c r="F655" s="51"/>
      <c r="G655" s="73"/>
    </row>
    <row r="656" spans="1:7" x14ac:dyDescent="0.3">
      <c r="A656" s="76">
        <v>45231</v>
      </c>
      <c r="B656" s="26" t="s">
        <v>6</v>
      </c>
      <c r="C656" s="26" t="s">
        <v>51</v>
      </c>
      <c r="D656" s="68">
        <v>11769</v>
      </c>
      <c r="E656" s="69"/>
      <c r="F656" s="26"/>
      <c r="G656" s="70"/>
    </row>
    <row r="657" spans="1:7" x14ac:dyDescent="0.3">
      <c r="A657" s="77">
        <v>45231</v>
      </c>
      <c r="B657" s="51" t="s">
        <v>6</v>
      </c>
      <c r="C657" s="51" t="s">
        <v>50</v>
      </c>
      <c r="D657" s="71">
        <v>4638</v>
      </c>
      <c r="E657" s="72"/>
      <c r="F657" s="51"/>
      <c r="G657" s="73"/>
    </row>
    <row r="658" spans="1:7" x14ac:dyDescent="0.3">
      <c r="A658" s="76">
        <v>45231</v>
      </c>
      <c r="B658" s="26" t="s">
        <v>6</v>
      </c>
      <c r="C658" s="26" t="s">
        <v>49</v>
      </c>
      <c r="D658" s="68">
        <v>1587</v>
      </c>
      <c r="E658" s="69"/>
      <c r="F658" s="26"/>
      <c r="G658" s="70"/>
    </row>
    <row r="659" spans="1:7" x14ac:dyDescent="0.3">
      <c r="A659" s="77">
        <v>45231</v>
      </c>
      <c r="B659" s="51" t="s">
        <v>6</v>
      </c>
      <c r="C659" s="51" t="s">
        <v>48</v>
      </c>
      <c r="D659" s="71">
        <v>814</v>
      </c>
      <c r="E659" s="72"/>
      <c r="F659" s="51"/>
      <c r="G659" s="73"/>
    </row>
    <row r="660" spans="1:7" x14ac:dyDescent="0.3">
      <c r="A660" s="76">
        <v>45231</v>
      </c>
      <c r="B660" s="26" t="s">
        <v>6</v>
      </c>
      <c r="C660" s="26" t="s">
        <v>47</v>
      </c>
      <c r="D660" s="68">
        <v>1281</v>
      </c>
      <c r="E660" s="69"/>
      <c r="F660" s="26"/>
      <c r="G660" s="70"/>
    </row>
    <row r="661" spans="1:7" x14ac:dyDescent="0.3">
      <c r="A661" s="77">
        <v>45231</v>
      </c>
      <c r="B661" s="51" t="s">
        <v>6</v>
      </c>
      <c r="C661" s="51" t="s">
        <v>46</v>
      </c>
      <c r="D661" s="71">
        <v>1589</v>
      </c>
      <c r="E661" s="72"/>
      <c r="F661" s="51"/>
      <c r="G661" s="73"/>
    </row>
    <row r="662" spans="1:7" x14ac:dyDescent="0.3">
      <c r="A662" s="76">
        <v>45231</v>
      </c>
      <c r="B662" s="26" t="s">
        <v>6</v>
      </c>
      <c r="C662" s="26" t="s">
        <v>45</v>
      </c>
      <c r="D662" s="68">
        <v>659</v>
      </c>
      <c r="E662" s="69"/>
      <c r="F662" s="26"/>
      <c r="G662" s="70"/>
    </row>
    <row r="663" spans="1:7" x14ac:dyDescent="0.3">
      <c r="A663" s="77">
        <v>45231</v>
      </c>
      <c r="B663" s="51" t="s">
        <v>6</v>
      </c>
      <c r="C663" s="51" t="s">
        <v>44</v>
      </c>
      <c r="D663" s="71">
        <v>422</v>
      </c>
      <c r="E663" s="72"/>
      <c r="F663" s="51"/>
      <c r="G663" s="73"/>
    </row>
    <row r="664" spans="1:7" x14ac:dyDescent="0.3">
      <c r="A664" s="76">
        <v>45231</v>
      </c>
      <c r="B664" s="26" t="s">
        <v>6</v>
      </c>
      <c r="C664" s="26" t="s">
        <v>43</v>
      </c>
      <c r="D664" s="68">
        <v>663</v>
      </c>
      <c r="E664" s="69"/>
      <c r="F664" s="26"/>
      <c r="G664" s="70"/>
    </row>
    <row r="665" spans="1:7" x14ac:dyDescent="0.3">
      <c r="A665" s="77">
        <v>45231</v>
      </c>
      <c r="B665" s="51" t="s">
        <v>6</v>
      </c>
      <c r="C665" s="51" t="s">
        <v>42</v>
      </c>
      <c r="D665" s="71">
        <v>9707</v>
      </c>
      <c r="E665" s="72"/>
      <c r="F665" s="51"/>
      <c r="G665" s="73"/>
    </row>
    <row r="666" spans="1:7" x14ac:dyDescent="0.3">
      <c r="A666" s="76">
        <v>44531</v>
      </c>
      <c r="B666" s="26" t="s">
        <v>6</v>
      </c>
      <c r="C666" s="26" t="s">
        <v>48</v>
      </c>
      <c r="D666" s="68">
        <v>6402</v>
      </c>
      <c r="E666" s="69"/>
      <c r="F666" s="26"/>
      <c r="G666" s="70"/>
    </row>
    <row r="667" spans="1:7" x14ac:dyDescent="0.3">
      <c r="A667" s="77">
        <v>44531</v>
      </c>
      <c r="B667" s="51" t="s">
        <v>6</v>
      </c>
      <c r="C667" s="51" t="s">
        <v>49</v>
      </c>
      <c r="D667" s="71">
        <v>6184</v>
      </c>
      <c r="E667" s="72"/>
      <c r="F667" s="51"/>
      <c r="G667" s="73"/>
    </row>
    <row r="668" spans="1:7" x14ac:dyDescent="0.3">
      <c r="A668" s="76">
        <v>44531</v>
      </c>
      <c r="B668" s="26" t="s">
        <v>6</v>
      </c>
      <c r="C668" s="26" t="s">
        <v>50</v>
      </c>
      <c r="D668" s="68">
        <v>3410</v>
      </c>
      <c r="E668" s="69"/>
      <c r="F668" s="26"/>
      <c r="G668" s="70"/>
    </row>
    <row r="669" spans="1:7" x14ac:dyDescent="0.3">
      <c r="A669" s="77">
        <v>44531</v>
      </c>
      <c r="B669" s="51" t="s">
        <v>6</v>
      </c>
      <c r="C669" s="51" t="s">
        <v>52</v>
      </c>
      <c r="D669" s="71">
        <v>1813</v>
      </c>
      <c r="E669" s="72"/>
      <c r="F669" s="51"/>
      <c r="G669" s="73"/>
    </row>
    <row r="670" spans="1:7" x14ac:dyDescent="0.3">
      <c r="A670" s="76">
        <v>44531</v>
      </c>
      <c r="B670" s="26" t="s">
        <v>6</v>
      </c>
      <c r="C670" s="26" t="s">
        <v>57</v>
      </c>
      <c r="D670" s="68">
        <v>1685</v>
      </c>
      <c r="E670" s="69"/>
      <c r="F670" s="26"/>
      <c r="G670" s="70"/>
    </row>
    <row r="671" spans="1:7" x14ac:dyDescent="0.3">
      <c r="A671" s="77">
        <v>44531</v>
      </c>
      <c r="B671" s="51" t="s">
        <v>6</v>
      </c>
      <c r="C671" s="51" t="s">
        <v>54</v>
      </c>
      <c r="D671" s="71">
        <v>240</v>
      </c>
      <c r="E671" s="72"/>
      <c r="F671" s="51"/>
      <c r="G671" s="73"/>
    </row>
    <row r="672" spans="1:7" x14ac:dyDescent="0.3">
      <c r="A672" s="76">
        <v>44531</v>
      </c>
      <c r="B672" s="26" t="s">
        <v>6</v>
      </c>
      <c r="C672" s="26" t="s">
        <v>53</v>
      </c>
      <c r="D672" s="68">
        <v>1119</v>
      </c>
      <c r="E672" s="69"/>
      <c r="F672" s="26"/>
      <c r="G672" s="70"/>
    </row>
    <row r="673" spans="1:7" x14ac:dyDescent="0.3">
      <c r="A673" s="77">
        <v>44531</v>
      </c>
      <c r="B673" s="51" t="s">
        <v>6</v>
      </c>
      <c r="C673" s="51" t="s">
        <v>43</v>
      </c>
      <c r="D673" s="71">
        <v>835</v>
      </c>
      <c r="E673" s="72"/>
      <c r="F673" s="51"/>
      <c r="G673" s="73"/>
    </row>
    <row r="674" spans="1:7" x14ac:dyDescent="0.3">
      <c r="A674" s="76">
        <v>44531</v>
      </c>
      <c r="B674" s="26" t="s">
        <v>6</v>
      </c>
      <c r="C674" s="26" t="s">
        <v>51</v>
      </c>
      <c r="D674" s="68">
        <v>642</v>
      </c>
      <c r="E674" s="69"/>
      <c r="F674" s="26"/>
      <c r="G674" s="70"/>
    </row>
    <row r="675" spans="1:7" x14ac:dyDescent="0.3">
      <c r="A675" s="77">
        <v>44531</v>
      </c>
      <c r="B675" s="51" t="s">
        <v>6</v>
      </c>
      <c r="C675" s="51" t="s">
        <v>56</v>
      </c>
      <c r="D675" s="71">
        <v>1190</v>
      </c>
      <c r="E675" s="72"/>
      <c r="F675" s="51"/>
      <c r="G675" s="73"/>
    </row>
    <row r="676" spans="1:7" x14ac:dyDescent="0.3">
      <c r="A676" s="76">
        <v>44531</v>
      </c>
      <c r="B676" s="26" t="s">
        <v>6</v>
      </c>
      <c r="C676" s="26" t="s">
        <v>55</v>
      </c>
      <c r="D676" s="68">
        <v>503</v>
      </c>
      <c r="E676" s="69"/>
      <c r="F676" s="26"/>
      <c r="G676" s="70"/>
    </row>
    <row r="677" spans="1:7" x14ac:dyDescent="0.3">
      <c r="A677" s="77">
        <v>44531</v>
      </c>
      <c r="B677" s="51" t="s">
        <v>6</v>
      </c>
      <c r="C677" s="51" t="s">
        <v>42</v>
      </c>
      <c r="D677" s="71">
        <v>2603</v>
      </c>
      <c r="E677" s="72"/>
      <c r="F677" s="51"/>
      <c r="G677" s="73"/>
    </row>
    <row r="678" spans="1:7" x14ac:dyDescent="0.3">
      <c r="A678" s="76">
        <v>44896</v>
      </c>
      <c r="B678" s="26" t="s">
        <v>6</v>
      </c>
      <c r="C678" s="26" t="s">
        <v>54</v>
      </c>
      <c r="D678" s="68">
        <v>16919</v>
      </c>
      <c r="E678" s="69"/>
      <c r="F678" s="26"/>
      <c r="G678" s="70"/>
    </row>
    <row r="679" spans="1:7" x14ac:dyDescent="0.3">
      <c r="A679" s="77">
        <v>44896</v>
      </c>
      <c r="B679" s="51" t="s">
        <v>6</v>
      </c>
      <c r="C679" s="51" t="s">
        <v>49</v>
      </c>
      <c r="D679" s="71">
        <v>5281</v>
      </c>
      <c r="E679" s="72"/>
      <c r="F679" s="51"/>
      <c r="G679" s="73"/>
    </row>
    <row r="680" spans="1:7" x14ac:dyDescent="0.3">
      <c r="A680" s="76">
        <v>44896</v>
      </c>
      <c r="B680" s="26" t="s">
        <v>6</v>
      </c>
      <c r="C680" s="26" t="s">
        <v>48</v>
      </c>
      <c r="D680" s="68">
        <v>8100</v>
      </c>
      <c r="E680" s="69"/>
      <c r="F680" s="26"/>
      <c r="G680" s="70"/>
    </row>
    <row r="681" spans="1:7" x14ac:dyDescent="0.3">
      <c r="A681" s="77">
        <v>44896</v>
      </c>
      <c r="B681" s="51" t="s">
        <v>6</v>
      </c>
      <c r="C681" s="51" t="s">
        <v>50</v>
      </c>
      <c r="D681" s="71">
        <v>4592</v>
      </c>
      <c r="E681" s="72"/>
      <c r="F681" s="51"/>
      <c r="G681" s="73"/>
    </row>
    <row r="682" spans="1:7" x14ac:dyDescent="0.3">
      <c r="A682" s="76">
        <v>44896</v>
      </c>
      <c r="B682" s="26" t="s">
        <v>6</v>
      </c>
      <c r="C682" s="26" t="s">
        <v>53</v>
      </c>
      <c r="D682" s="68">
        <v>9363</v>
      </c>
      <c r="E682" s="69"/>
      <c r="F682" s="26"/>
      <c r="G682" s="70"/>
    </row>
    <row r="683" spans="1:7" x14ac:dyDescent="0.3">
      <c r="A683" s="77">
        <v>44896</v>
      </c>
      <c r="B683" s="51" t="s">
        <v>6</v>
      </c>
      <c r="C683" s="51" t="s">
        <v>52</v>
      </c>
      <c r="D683" s="71">
        <v>7693</v>
      </c>
      <c r="E683" s="72"/>
      <c r="F683" s="51"/>
      <c r="G683" s="73"/>
    </row>
    <row r="684" spans="1:7" x14ac:dyDescent="0.3">
      <c r="A684" s="76">
        <v>44896</v>
      </c>
      <c r="B684" s="26" t="s">
        <v>6</v>
      </c>
      <c r="C684" s="26" t="s">
        <v>51</v>
      </c>
      <c r="D684" s="68">
        <v>3240</v>
      </c>
      <c r="E684" s="69"/>
      <c r="F684" s="26"/>
      <c r="G684" s="70"/>
    </row>
    <row r="685" spans="1:7" x14ac:dyDescent="0.3">
      <c r="A685" s="77">
        <v>44896</v>
      </c>
      <c r="B685" s="51" t="s">
        <v>6</v>
      </c>
      <c r="C685" s="51" t="s">
        <v>47</v>
      </c>
      <c r="D685" s="71">
        <v>1445</v>
      </c>
      <c r="E685" s="72"/>
      <c r="F685" s="51"/>
      <c r="G685" s="73"/>
    </row>
    <row r="686" spans="1:7" x14ac:dyDescent="0.3">
      <c r="A686" s="76">
        <v>44896</v>
      </c>
      <c r="B686" s="26" t="s">
        <v>6</v>
      </c>
      <c r="C686" s="26" t="s">
        <v>43</v>
      </c>
      <c r="D686" s="68">
        <v>37</v>
      </c>
      <c r="E686" s="69"/>
      <c r="F686" s="26"/>
      <c r="G686" s="70"/>
    </row>
    <row r="687" spans="1:7" x14ac:dyDescent="0.3">
      <c r="A687" s="77">
        <v>44896</v>
      </c>
      <c r="B687" s="51" t="s">
        <v>6</v>
      </c>
      <c r="C687" s="51" t="s">
        <v>57</v>
      </c>
      <c r="D687" s="71">
        <v>780</v>
      </c>
      <c r="E687" s="72"/>
      <c r="F687" s="51"/>
      <c r="G687" s="73"/>
    </row>
    <row r="688" spans="1:7" x14ac:dyDescent="0.3">
      <c r="A688" s="76">
        <v>44896</v>
      </c>
      <c r="B688" s="26" t="s">
        <v>6</v>
      </c>
      <c r="C688" s="26" t="s">
        <v>56</v>
      </c>
      <c r="D688" s="68">
        <v>966</v>
      </c>
      <c r="E688" s="69"/>
      <c r="F688" s="26"/>
      <c r="G688" s="70"/>
    </row>
    <row r="689" spans="1:7" x14ac:dyDescent="0.3">
      <c r="A689" s="77">
        <v>44896</v>
      </c>
      <c r="B689" s="51" t="s">
        <v>6</v>
      </c>
      <c r="C689" s="51" t="s">
        <v>55</v>
      </c>
      <c r="D689" s="71">
        <v>668</v>
      </c>
      <c r="E689" s="72"/>
      <c r="F689" s="51"/>
      <c r="G689" s="73"/>
    </row>
    <row r="690" spans="1:7" x14ac:dyDescent="0.3">
      <c r="A690" s="76">
        <v>44896</v>
      </c>
      <c r="B690" s="26" t="s">
        <v>6</v>
      </c>
      <c r="C690" s="26" t="s">
        <v>42</v>
      </c>
      <c r="D690" s="68">
        <v>5557</v>
      </c>
      <c r="E690" s="69"/>
      <c r="F690" s="26"/>
      <c r="G690" s="70"/>
    </row>
    <row r="691" spans="1:7" x14ac:dyDescent="0.3">
      <c r="A691" s="77">
        <v>45261</v>
      </c>
      <c r="B691" s="51" t="s">
        <v>6</v>
      </c>
      <c r="C691" s="51" t="s">
        <v>54</v>
      </c>
      <c r="D691" s="71">
        <v>30588</v>
      </c>
      <c r="E691" s="72"/>
      <c r="F691" s="51"/>
      <c r="G691" s="73"/>
    </row>
    <row r="692" spans="1:7" x14ac:dyDescent="0.3">
      <c r="A692" s="76">
        <v>45261</v>
      </c>
      <c r="B692" s="26" t="s">
        <v>6</v>
      </c>
      <c r="C692" s="26" t="s">
        <v>53</v>
      </c>
      <c r="D692" s="68">
        <v>12171</v>
      </c>
      <c r="E692" s="69"/>
      <c r="F692" s="26"/>
      <c r="G692" s="70"/>
    </row>
    <row r="693" spans="1:7" x14ac:dyDescent="0.3">
      <c r="A693" s="77">
        <v>45261</v>
      </c>
      <c r="B693" s="51" t="s">
        <v>6</v>
      </c>
      <c r="C693" s="51" t="s">
        <v>52</v>
      </c>
      <c r="D693" s="71">
        <v>6471</v>
      </c>
      <c r="E693" s="72"/>
      <c r="F693" s="51"/>
      <c r="G693" s="73"/>
    </row>
    <row r="694" spans="1:7" x14ac:dyDescent="0.3">
      <c r="A694" s="76">
        <v>45261</v>
      </c>
      <c r="B694" s="26" t="s">
        <v>6</v>
      </c>
      <c r="C694" s="26" t="s">
        <v>51</v>
      </c>
      <c r="D694" s="68">
        <v>10292</v>
      </c>
      <c r="E694" s="69"/>
      <c r="F694" s="26"/>
      <c r="G694" s="70"/>
    </row>
    <row r="695" spans="1:7" x14ac:dyDescent="0.3">
      <c r="A695" s="77">
        <v>45261</v>
      </c>
      <c r="B695" s="51" t="s">
        <v>6</v>
      </c>
      <c r="C695" s="51" t="s">
        <v>50</v>
      </c>
      <c r="D695" s="71">
        <v>3309</v>
      </c>
      <c r="E695" s="72"/>
      <c r="F695" s="51"/>
      <c r="G695" s="73"/>
    </row>
    <row r="696" spans="1:7" x14ac:dyDescent="0.3">
      <c r="A696" s="76">
        <v>45261</v>
      </c>
      <c r="B696" s="26" t="s">
        <v>6</v>
      </c>
      <c r="C696" s="26" t="s">
        <v>49</v>
      </c>
      <c r="D696" s="68">
        <v>953</v>
      </c>
      <c r="E696" s="69"/>
      <c r="F696" s="26"/>
      <c r="G696" s="70"/>
    </row>
    <row r="697" spans="1:7" x14ac:dyDescent="0.3">
      <c r="A697" s="77">
        <v>45261</v>
      </c>
      <c r="B697" s="51" t="s">
        <v>6</v>
      </c>
      <c r="C697" s="51" t="s">
        <v>48</v>
      </c>
      <c r="D697" s="71">
        <v>545</v>
      </c>
      <c r="E697" s="72"/>
      <c r="F697" s="51"/>
      <c r="G697" s="73"/>
    </row>
    <row r="698" spans="1:7" x14ac:dyDescent="0.3">
      <c r="A698" s="76">
        <v>45261</v>
      </c>
      <c r="B698" s="26" t="s">
        <v>6</v>
      </c>
      <c r="C698" s="26" t="s">
        <v>47</v>
      </c>
      <c r="D698" s="68">
        <v>700</v>
      </c>
      <c r="E698" s="69"/>
      <c r="F698" s="26"/>
      <c r="G698" s="70"/>
    </row>
    <row r="699" spans="1:7" x14ac:dyDescent="0.3">
      <c r="A699" s="77">
        <v>45261</v>
      </c>
      <c r="B699" s="51" t="s">
        <v>6</v>
      </c>
      <c r="C699" s="51" t="s">
        <v>46</v>
      </c>
      <c r="D699" s="71">
        <v>1200</v>
      </c>
      <c r="E699" s="72"/>
      <c r="F699" s="51"/>
      <c r="G699" s="73"/>
    </row>
    <row r="700" spans="1:7" x14ac:dyDescent="0.3">
      <c r="A700" s="76">
        <v>45261</v>
      </c>
      <c r="B700" s="26" t="s">
        <v>6</v>
      </c>
      <c r="C700" s="26" t="s">
        <v>45</v>
      </c>
      <c r="D700" s="68">
        <v>241</v>
      </c>
      <c r="E700" s="69"/>
      <c r="F700" s="26"/>
      <c r="G700" s="70"/>
    </row>
    <row r="701" spans="1:7" x14ac:dyDescent="0.3">
      <c r="A701" s="77">
        <v>45261</v>
      </c>
      <c r="B701" s="51" t="s">
        <v>6</v>
      </c>
      <c r="C701" s="51" t="s">
        <v>44</v>
      </c>
      <c r="D701" s="71">
        <v>660</v>
      </c>
      <c r="E701" s="72"/>
      <c r="F701" s="51"/>
      <c r="G701" s="73"/>
    </row>
    <row r="702" spans="1:7" x14ac:dyDescent="0.3">
      <c r="A702" s="76">
        <v>45261</v>
      </c>
      <c r="B702" s="26" t="s">
        <v>6</v>
      </c>
      <c r="C702" s="26" t="s">
        <v>43</v>
      </c>
      <c r="D702" s="68">
        <v>673</v>
      </c>
      <c r="E702" s="69"/>
      <c r="F702" s="26"/>
      <c r="G702" s="70"/>
    </row>
    <row r="703" spans="1:7" x14ac:dyDescent="0.3">
      <c r="A703" s="77">
        <v>45261</v>
      </c>
      <c r="B703" s="51" t="s">
        <v>6</v>
      </c>
      <c r="C703" s="51" t="s">
        <v>42</v>
      </c>
      <c r="D703" s="71">
        <v>7691</v>
      </c>
      <c r="E703" s="72"/>
      <c r="F703" s="51"/>
      <c r="G703" s="73"/>
    </row>
    <row r="704" spans="1:7" x14ac:dyDescent="0.3">
      <c r="A704" s="76">
        <v>44562</v>
      </c>
      <c r="B704" s="26" t="s">
        <v>6</v>
      </c>
      <c r="C704" s="26" t="s">
        <v>48</v>
      </c>
      <c r="D704" s="68">
        <v>8238</v>
      </c>
      <c r="E704" s="69"/>
      <c r="F704" s="26"/>
      <c r="G704" s="70"/>
    </row>
    <row r="705" spans="1:7" x14ac:dyDescent="0.3">
      <c r="A705" s="77">
        <v>44562</v>
      </c>
      <c r="B705" s="51" t="s">
        <v>6</v>
      </c>
      <c r="C705" s="51" t="s">
        <v>49</v>
      </c>
      <c r="D705" s="71">
        <v>5737</v>
      </c>
      <c r="E705" s="72"/>
      <c r="F705" s="51"/>
      <c r="G705" s="73"/>
    </row>
    <row r="706" spans="1:7" x14ac:dyDescent="0.3">
      <c r="A706" s="76">
        <v>44562</v>
      </c>
      <c r="B706" s="26" t="s">
        <v>6</v>
      </c>
      <c r="C706" s="26" t="s">
        <v>50</v>
      </c>
      <c r="D706" s="68">
        <v>4366</v>
      </c>
      <c r="E706" s="69"/>
      <c r="F706" s="26"/>
      <c r="G706" s="70"/>
    </row>
    <row r="707" spans="1:7" x14ac:dyDescent="0.3">
      <c r="A707" s="77">
        <v>44562</v>
      </c>
      <c r="B707" s="51" t="s">
        <v>6</v>
      </c>
      <c r="C707" s="51" t="s">
        <v>52</v>
      </c>
      <c r="D707" s="71">
        <v>1881</v>
      </c>
      <c r="E707" s="72"/>
      <c r="F707" s="51"/>
      <c r="G707" s="73"/>
    </row>
    <row r="708" spans="1:7" x14ac:dyDescent="0.3">
      <c r="A708" s="76">
        <v>44562</v>
      </c>
      <c r="B708" s="26" t="s">
        <v>6</v>
      </c>
      <c r="C708" s="26" t="s">
        <v>57</v>
      </c>
      <c r="D708" s="68">
        <v>1691</v>
      </c>
      <c r="E708" s="69"/>
      <c r="F708" s="26"/>
      <c r="G708" s="70"/>
    </row>
    <row r="709" spans="1:7" x14ac:dyDescent="0.3">
      <c r="A709" s="77">
        <v>44562</v>
      </c>
      <c r="B709" s="51" t="s">
        <v>6</v>
      </c>
      <c r="C709" s="51" t="s">
        <v>54</v>
      </c>
      <c r="D709" s="71">
        <v>1107</v>
      </c>
      <c r="E709" s="72"/>
      <c r="F709" s="51"/>
      <c r="G709" s="73"/>
    </row>
    <row r="710" spans="1:7" x14ac:dyDescent="0.3">
      <c r="A710" s="76">
        <v>44562</v>
      </c>
      <c r="B710" s="26" t="s">
        <v>6</v>
      </c>
      <c r="C710" s="26" t="s">
        <v>53</v>
      </c>
      <c r="D710" s="68">
        <v>1155</v>
      </c>
      <c r="E710" s="69"/>
      <c r="F710" s="26"/>
      <c r="G710" s="70"/>
    </row>
    <row r="711" spans="1:7" x14ac:dyDescent="0.3">
      <c r="A711" s="77">
        <v>44562</v>
      </c>
      <c r="B711" s="51" t="s">
        <v>6</v>
      </c>
      <c r="C711" s="51" t="s">
        <v>43</v>
      </c>
      <c r="D711" s="71">
        <v>673</v>
      </c>
      <c r="E711" s="72"/>
      <c r="F711" s="51"/>
      <c r="G711" s="73"/>
    </row>
    <row r="712" spans="1:7" x14ac:dyDescent="0.3">
      <c r="A712" s="76">
        <v>44562</v>
      </c>
      <c r="B712" s="26" t="s">
        <v>6</v>
      </c>
      <c r="C712" s="26" t="s">
        <v>51</v>
      </c>
      <c r="D712" s="68">
        <v>612</v>
      </c>
      <c r="E712" s="69"/>
      <c r="F712" s="26"/>
      <c r="G712" s="70"/>
    </row>
    <row r="713" spans="1:7" x14ac:dyDescent="0.3">
      <c r="A713" s="77">
        <v>44562</v>
      </c>
      <c r="B713" s="51" t="s">
        <v>6</v>
      </c>
      <c r="C713" s="51" t="s">
        <v>56</v>
      </c>
      <c r="D713" s="71">
        <v>1062</v>
      </c>
      <c r="E713" s="72"/>
      <c r="F713" s="51"/>
      <c r="G713" s="73"/>
    </row>
    <row r="714" spans="1:7" x14ac:dyDescent="0.3">
      <c r="A714" s="76">
        <v>44562</v>
      </c>
      <c r="B714" s="26" t="s">
        <v>6</v>
      </c>
      <c r="C714" s="26" t="s">
        <v>55</v>
      </c>
      <c r="D714" s="68">
        <v>535</v>
      </c>
      <c r="E714" s="69"/>
      <c r="F714" s="26"/>
      <c r="G714" s="70"/>
    </row>
    <row r="715" spans="1:7" x14ac:dyDescent="0.3">
      <c r="A715" s="77">
        <v>44562</v>
      </c>
      <c r="B715" s="51" t="s">
        <v>6</v>
      </c>
      <c r="C715" s="51" t="s">
        <v>42</v>
      </c>
      <c r="D715" s="71">
        <v>3065</v>
      </c>
      <c r="E715" s="72"/>
      <c r="F715" s="51"/>
      <c r="G715" s="73"/>
    </row>
    <row r="716" spans="1:7" x14ac:dyDescent="0.3">
      <c r="A716" s="76">
        <v>44927</v>
      </c>
      <c r="B716" s="26" t="s">
        <v>6</v>
      </c>
      <c r="C716" s="26" t="s">
        <v>54</v>
      </c>
      <c r="D716" s="68">
        <v>20148</v>
      </c>
      <c r="E716" s="69"/>
      <c r="F716" s="26"/>
      <c r="G716" s="70"/>
    </row>
    <row r="717" spans="1:7" x14ac:dyDescent="0.3">
      <c r="A717" s="77">
        <v>44927</v>
      </c>
      <c r="B717" s="51" t="s">
        <v>6</v>
      </c>
      <c r="C717" s="51" t="s">
        <v>49</v>
      </c>
      <c r="D717" s="71">
        <v>4407</v>
      </c>
      <c r="E717" s="72"/>
      <c r="F717" s="51"/>
      <c r="G717" s="73"/>
    </row>
    <row r="718" spans="1:7" x14ac:dyDescent="0.3">
      <c r="A718" s="76">
        <v>44927</v>
      </c>
      <c r="B718" s="26" t="s">
        <v>6</v>
      </c>
      <c r="C718" s="26" t="s">
        <v>48</v>
      </c>
      <c r="D718" s="68">
        <v>6399</v>
      </c>
      <c r="E718" s="69"/>
      <c r="F718" s="26"/>
      <c r="G718" s="70"/>
    </row>
    <row r="719" spans="1:7" x14ac:dyDescent="0.3">
      <c r="A719" s="77">
        <v>44927</v>
      </c>
      <c r="B719" s="51" t="s">
        <v>6</v>
      </c>
      <c r="C719" s="51" t="s">
        <v>50</v>
      </c>
      <c r="D719" s="71">
        <v>4456</v>
      </c>
      <c r="E719" s="72"/>
      <c r="F719" s="51"/>
      <c r="G719" s="73"/>
    </row>
    <row r="720" spans="1:7" x14ac:dyDescent="0.3">
      <c r="A720" s="76">
        <v>44927</v>
      </c>
      <c r="B720" s="26" t="s">
        <v>6</v>
      </c>
      <c r="C720" s="26" t="s">
        <v>53</v>
      </c>
      <c r="D720" s="68">
        <v>10462</v>
      </c>
      <c r="E720" s="69"/>
      <c r="F720" s="26"/>
      <c r="G720" s="70"/>
    </row>
    <row r="721" spans="1:7" x14ac:dyDescent="0.3">
      <c r="A721" s="77">
        <v>44927</v>
      </c>
      <c r="B721" s="51" t="s">
        <v>6</v>
      </c>
      <c r="C721" s="51" t="s">
        <v>52</v>
      </c>
      <c r="D721" s="71">
        <v>9224</v>
      </c>
      <c r="E721" s="72"/>
      <c r="F721" s="51"/>
      <c r="G721" s="73"/>
    </row>
    <row r="722" spans="1:7" x14ac:dyDescent="0.3">
      <c r="A722" s="76">
        <v>44927</v>
      </c>
      <c r="B722" s="26" t="s">
        <v>6</v>
      </c>
      <c r="C722" s="26" t="s">
        <v>51</v>
      </c>
      <c r="D722" s="68">
        <v>2252</v>
      </c>
      <c r="E722" s="69"/>
      <c r="F722" s="26"/>
      <c r="G722" s="70"/>
    </row>
    <row r="723" spans="1:7" x14ac:dyDescent="0.3">
      <c r="A723" s="77">
        <v>44927</v>
      </c>
      <c r="B723" s="51" t="s">
        <v>6</v>
      </c>
      <c r="C723" s="51" t="s">
        <v>47</v>
      </c>
      <c r="D723" s="71">
        <v>1265</v>
      </c>
      <c r="E723" s="72"/>
      <c r="F723" s="51"/>
      <c r="G723" s="73"/>
    </row>
    <row r="724" spans="1:7" x14ac:dyDescent="0.3">
      <c r="A724" s="76">
        <v>44927</v>
      </c>
      <c r="B724" s="26" t="s">
        <v>6</v>
      </c>
      <c r="C724" s="26" t="s">
        <v>43</v>
      </c>
      <c r="D724" s="68">
        <v>14</v>
      </c>
      <c r="E724" s="69"/>
      <c r="F724" s="26"/>
      <c r="G724" s="70"/>
    </row>
    <row r="725" spans="1:7" x14ac:dyDescent="0.3">
      <c r="A725" s="77">
        <v>44927</v>
      </c>
      <c r="B725" s="51" t="s">
        <v>6</v>
      </c>
      <c r="C725" s="51" t="s">
        <v>57</v>
      </c>
      <c r="D725" s="71">
        <v>717</v>
      </c>
      <c r="E725" s="72"/>
      <c r="F725" s="51"/>
      <c r="G725" s="73"/>
    </row>
    <row r="726" spans="1:7" x14ac:dyDescent="0.3">
      <c r="A726" s="76">
        <v>44927</v>
      </c>
      <c r="B726" s="26" t="s">
        <v>6</v>
      </c>
      <c r="C726" s="26" t="s">
        <v>56</v>
      </c>
      <c r="D726" s="68">
        <v>571</v>
      </c>
      <c r="E726" s="69"/>
      <c r="F726" s="26"/>
      <c r="G726" s="70"/>
    </row>
    <row r="727" spans="1:7" x14ac:dyDescent="0.3">
      <c r="A727" s="77">
        <v>44927</v>
      </c>
      <c r="B727" s="51" t="s">
        <v>6</v>
      </c>
      <c r="C727" s="51" t="s">
        <v>55</v>
      </c>
      <c r="D727" s="71">
        <v>522</v>
      </c>
      <c r="E727" s="72"/>
      <c r="F727" s="51"/>
      <c r="G727" s="73"/>
    </row>
    <row r="728" spans="1:7" x14ac:dyDescent="0.3">
      <c r="A728" s="76">
        <v>44927</v>
      </c>
      <c r="B728" s="26" t="s">
        <v>6</v>
      </c>
      <c r="C728" s="26" t="s">
        <v>42</v>
      </c>
      <c r="D728" s="68">
        <v>4241</v>
      </c>
      <c r="E728" s="69"/>
      <c r="F728" s="26"/>
      <c r="G728" s="70"/>
    </row>
    <row r="729" spans="1:7" x14ac:dyDescent="0.3">
      <c r="A729" s="77">
        <v>45292</v>
      </c>
      <c r="B729" s="51" t="s">
        <v>6</v>
      </c>
      <c r="C729" s="51" t="s">
        <v>54</v>
      </c>
      <c r="D729" s="71">
        <v>32275</v>
      </c>
      <c r="E729" s="72"/>
      <c r="F729" s="51"/>
      <c r="G729" s="73"/>
    </row>
    <row r="730" spans="1:7" x14ac:dyDescent="0.3">
      <c r="A730" s="76">
        <v>45292</v>
      </c>
      <c r="B730" s="26" t="s">
        <v>6</v>
      </c>
      <c r="C730" s="26" t="s">
        <v>53</v>
      </c>
      <c r="D730" s="68">
        <v>15153</v>
      </c>
      <c r="E730" s="69"/>
      <c r="F730" s="26"/>
      <c r="G730" s="70"/>
    </row>
    <row r="731" spans="1:7" x14ac:dyDescent="0.3">
      <c r="A731" s="77">
        <v>45292</v>
      </c>
      <c r="B731" s="51" t="s">
        <v>6</v>
      </c>
      <c r="C731" s="51" t="s">
        <v>52</v>
      </c>
      <c r="D731" s="71">
        <v>9244</v>
      </c>
      <c r="E731" s="72"/>
      <c r="F731" s="51"/>
      <c r="G731" s="73"/>
    </row>
    <row r="732" spans="1:7" x14ac:dyDescent="0.3">
      <c r="A732" s="76">
        <v>45292</v>
      </c>
      <c r="B732" s="26" t="s">
        <v>6</v>
      </c>
      <c r="C732" s="26" t="s">
        <v>51</v>
      </c>
      <c r="D732" s="68">
        <v>10753</v>
      </c>
      <c r="E732" s="69"/>
      <c r="F732" s="26"/>
      <c r="G732" s="70"/>
    </row>
    <row r="733" spans="1:7" x14ac:dyDescent="0.3">
      <c r="A733" s="77">
        <v>45292</v>
      </c>
      <c r="B733" s="51" t="s">
        <v>6</v>
      </c>
      <c r="C733" s="51" t="s">
        <v>50</v>
      </c>
      <c r="D733" s="71">
        <v>2505</v>
      </c>
      <c r="E733" s="72"/>
      <c r="F733" s="51"/>
      <c r="G733" s="73"/>
    </row>
    <row r="734" spans="1:7" x14ac:dyDescent="0.3">
      <c r="A734" s="76">
        <v>45292</v>
      </c>
      <c r="B734" s="26" t="s">
        <v>6</v>
      </c>
      <c r="C734" s="26" t="s">
        <v>49</v>
      </c>
      <c r="D734" s="68">
        <v>675</v>
      </c>
      <c r="E734" s="69"/>
      <c r="F734" s="26"/>
      <c r="G734" s="70"/>
    </row>
    <row r="735" spans="1:7" x14ac:dyDescent="0.3">
      <c r="A735" s="77">
        <v>45292</v>
      </c>
      <c r="B735" s="51" t="s">
        <v>6</v>
      </c>
      <c r="C735" s="51" t="s">
        <v>48</v>
      </c>
      <c r="D735" s="71">
        <v>413</v>
      </c>
      <c r="E735" s="72"/>
      <c r="F735" s="51"/>
      <c r="G735" s="73"/>
    </row>
    <row r="736" spans="1:7" x14ac:dyDescent="0.3">
      <c r="A736" s="76">
        <v>45292</v>
      </c>
      <c r="B736" s="26" t="s">
        <v>6</v>
      </c>
      <c r="C736" s="26" t="s">
        <v>47</v>
      </c>
      <c r="D736" s="68">
        <v>574</v>
      </c>
      <c r="E736" s="69"/>
      <c r="F736" s="26"/>
      <c r="G736" s="70"/>
    </row>
    <row r="737" spans="1:7" x14ac:dyDescent="0.3">
      <c r="A737" s="77">
        <v>45292</v>
      </c>
      <c r="B737" s="51" t="s">
        <v>6</v>
      </c>
      <c r="C737" s="51" t="s">
        <v>46</v>
      </c>
      <c r="D737" s="71">
        <v>1469</v>
      </c>
      <c r="E737" s="72"/>
      <c r="F737" s="51"/>
      <c r="G737" s="73"/>
    </row>
    <row r="738" spans="1:7" x14ac:dyDescent="0.3">
      <c r="A738" s="76">
        <v>45292</v>
      </c>
      <c r="B738" s="26" t="s">
        <v>6</v>
      </c>
      <c r="C738" s="26" t="s">
        <v>45</v>
      </c>
      <c r="D738" s="68">
        <v>284</v>
      </c>
      <c r="E738" s="69"/>
      <c r="F738" s="26"/>
      <c r="G738" s="70"/>
    </row>
    <row r="739" spans="1:7" x14ac:dyDescent="0.3">
      <c r="A739" s="77">
        <v>45292</v>
      </c>
      <c r="B739" s="51" t="s">
        <v>6</v>
      </c>
      <c r="C739" s="51" t="s">
        <v>44</v>
      </c>
      <c r="D739" s="71">
        <v>810</v>
      </c>
      <c r="E739" s="72"/>
      <c r="F739" s="51"/>
      <c r="G739" s="73"/>
    </row>
    <row r="740" spans="1:7" x14ac:dyDescent="0.3">
      <c r="A740" s="76">
        <v>45292</v>
      </c>
      <c r="B740" s="26" t="s">
        <v>6</v>
      </c>
      <c r="C740" s="26" t="s">
        <v>43</v>
      </c>
      <c r="D740" s="68">
        <v>524</v>
      </c>
      <c r="E740" s="69"/>
      <c r="F740" s="26"/>
      <c r="G740" s="70"/>
    </row>
    <row r="741" spans="1:7" x14ac:dyDescent="0.3">
      <c r="A741" s="77">
        <v>45292</v>
      </c>
      <c r="B741" s="51" t="s">
        <v>6</v>
      </c>
      <c r="C741" s="51" t="s">
        <v>42</v>
      </c>
      <c r="D741" s="71">
        <v>6664</v>
      </c>
      <c r="E741" s="72"/>
      <c r="F741" s="51"/>
      <c r="G741" s="73"/>
    </row>
    <row r="742" spans="1:7" x14ac:dyDescent="0.3">
      <c r="A742" s="76">
        <v>44593</v>
      </c>
      <c r="B742" s="26" t="s">
        <v>6</v>
      </c>
      <c r="C742" s="26" t="s">
        <v>48</v>
      </c>
      <c r="D742" s="68">
        <v>7773</v>
      </c>
      <c r="E742" s="69"/>
      <c r="F742" s="26"/>
      <c r="G742" s="70"/>
    </row>
    <row r="743" spans="1:7" x14ac:dyDescent="0.3">
      <c r="A743" s="77">
        <v>44593</v>
      </c>
      <c r="B743" s="51" t="s">
        <v>6</v>
      </c>
      <c r="C743" s="51" t="s">
        <v>49</v>
      </c>
      <c r="D743" s="71">
        <v>6122</v>
      </c>
      <c r="E743" s="72"/>
      <c r="F743" s="51"/>
      <c r="G743" s="73"/>
    </row>
    <row r="744" spans="1:7" x14ac:dyDescent="0.3">
      <c r="A744" s="76">
        <v>44593</v>
      </c>
      <c r="B744" s="26" t="s">
        <v>6</v>
      </c>
      <c r="C744" s="26" t="s">
        <v>50</v>
      </c>
      <c r="D744" s="68">
        <v>4431</v>
      </c>
      <c r="E744" s="69"/>
      <c r="F744" s="26"/>
      <c r="G744" s="70"/>
    </row>
    <row r="745" spans="1:7" x14ac:dyDescent="0.3">
      <c r="A745" s="77">
        <v>44593</v>
      </c>
      <c r="B745" s="51" t="s">
        <v>6</v>
      </c>
      <c r="C745" s="51" t="s">
        <v>52</v>
      </c>
      <c r="D745" s="71">
        <v>2232</v>
      </c>
      <c r="E745" s="72"/>
      <c r="F745" s="51"/>
      <c r="G745" s="73"/>
    </row>
    <row r="746" spans="1:7" x14ac:dyDescent="0.3">
      <c r="A746" s="76">
        <v>44593</v>
      </c>
      <c r="B746" s="26" t="s">
        <v>6</v>
      </c>
      <c r="C746" s="26" t="s">
        <v>57</v>
      </c>
      <c r="D746" s="68">
        <v>1428</v>
      </c>
      <c r="E746" s="69"/>
      <c r="F746" s="26"/>
      <c r="G746" s="70"/>
    </row>
    <row r="747" spans="1:7" x14ac:dyDescent="0.3">
      <c r="A747" s="77">
        <v>44593</v>
      </c>
      <c r="B747" s="51" t="s">
        <v>6</v>
      </c>
      <c r="C747" s="51" t="s">
        <v>54</v>
      </c>
      <c r="D747" s="71">
        <v>3911</v>
      </c>
      <c r="E747" s="72"/>
      <c r="F747" s="51"/>
      <c r="G747" s="73"/>
    </row>
    <row r="748" spans="1:7" x14ac:dyDescent="0.3">
      <c r="A748" s="76">
        <v>44593</v>
      </c>
      <c r="B748" s="26" t="s">
        <v>6</v>
      </c>
      <c r="C748" s="26" t="s">
        <v>53</v>
      </c>
      <c r="D748" s="68">
        <v>1560</v>
      </c>
      <c r="E748" s="69"/>
      <c r="F748" s="26"/>
      <c r="G748" s="70"/>
    </row>
    <row r="749" spans="1:7" x14ac:dyDescent="0.3">
      <c r="A749" s="77">
        <v>44593</v>
      </c>
      <c r="B749" s="51" t="s">
        <v>6</v>
      </c>
      <c r="C749" s="51" t="s">
        <v>43</v>
      </c>
      <c r="D749" s="71">
        <v>1128</v>
      </c>
      <c r="E749" s="72"/>
      <c r="F749" s="51"/>
      <c r="G749" s="73"/>
    </row>
    <row r="750" spans="1:7" x14ac:dyDescent="0.3">
      <c r="A750" s="76">
        <v>44593</v>
      </c>
      <c r="B750" s="26" t="s">
        <v>6</v>
      </c>
      <c r="C750" s="26" t="s">
        <v>51</v>
      </c>
      <c r="D750" s="68">
        <v>1372</v>
      </c>
      <c r="E750" s="69"/>
      <c r="F750" s="26"/>
      <c r="G750" s="70"/>
    </row>
    <row r="751" spans="1:7" x14ac:dyDescent="0.3">
      <c r="A751" s="77">
        <v>44593</v>
      </c>
      <c r="B751" s="51" t="s">
        <v>6</v>
      </c>
      <c r="C751" s="51" t="s">
        <v>56</v>
      </c>
      <c r="D751" s="71">
        <v>1149</v>
      </c>
      <c r="E751" s="72"/>
      <c r="F751" s="51"/>
      <c r="G751" s="73"/>
    </row>
    <row r="752" spans="1:7" x14ac:dyDescent="0.3">
      <c r="A752" s="76">
        <v>44593</v>
      </c>
      <c r="B752" s="26" t="s">
        <v>6</v>
      </c>
      <c r="C752" s="26" t="s">
        <v>55</v>
      </c>
      <c r="D752" s="68">
        <v>583</v>
      </c>
      <c r="E752" s="69"/>
      <c r="F752" s="26"/>
      <c r="G752" s="70"/>
    </row>
    <row r="753" spans="1:7" x14ac:dyDescent="0.3">
      <c r="A753" s="77">
        <v>44593</v>
      </c>
      <c r="B753" s="51" t="s">
        <v>6</v>
      </c>
      <c r="C753" s="51" t="s">
        <v>42</v>
      </c>
      <c r="D753" s="71">
        <v>4033</v>
      </c>
      <c r="E753" s="72"/>
      <c r="F753" s="51"/>
      <c r="G753" s="73"/>
    </row>
    <row r="754" spans="1:7" x14ac:dyDescent="0.3">
      <c r="A754" s="76">
        <v>44958</v>
      </c>
      <c r="B754" s="26" t="s">
        <v>6</v>
      </c>
      <c r="C754" s="26" t="s">
        <v>54</v>
      </c>
      <c r="D754" s="68">
        <v>17762</v>
      </c>
      <c r="E754" s="69"/>
      <c r="F754" s="26"/>
      <c r="G754" s="70"/>
    </row>
    <row r="755" spans="1:7" x14ac:dyDescent="0.3">
      <c r="A755" s="77">
        <v>44958</v>
      </c>
      <c r="B755" s="51" t="s">
        <v>6</v>
      </c>
      <c r="C755" s="51" t="s">
        <v>49</v>
      </c>
      <c r="D755" s="71">
        <v>3848</v>
      </c>
      <c r="E755" s="72"/>
      <c r="F755" s="51"/>
      <c r="G755" s="73"/>
    </row>
    <row r="756" spans="1:7" x14ac:dyDescent="0.3">
      <c r="A756" s="76">
        <v>44958</v>
      </c>
      <c r="B756" s="26" t="s">
        <v>6</v>
      </c>
      <c r="C756" s="26" t="s">
        <v>48</v>
      </c>
      <c r="D756" s="68">
        <v>5863</v>
      </c>
      <c r="E756" s="69"/>
      <c r="F756" s="26"/>
      <c r="G756" s="70"/>
    </row>
    <row r="757" spans="1:7" x14ac:dyDescent="0.3">
      <c r="A757" s="77">
        <v>44958</v>
      </c>
      <c r="B757" s="51" t="s">
        <v>6</v>
      </c>
      <c r="C757" s="51" t="s">
        <v>50</v>
      </c>
      <c r="D757" s="71">
        <v>6003</v>
      </c>
      <c r="E757" s="72"/>
      <c r="F757" s="51"/>
      <c r="G757" s="73"/>
    </row>
    <row r="758" spans="1:7" x14ac:dyDescent="0.3">
      <c r="A758" s="76">
        <v>44958</v>
      </c>
      <c r="B758" s="26" t="s">
        <v>6</v>
      </c>
      <c r="C758" s="26" t="s">
        <v>53</v>
      </c>
      <c r="D758" s="68">
        <v>12671</v>
      </c>
      <c r="E758" s="69"/>
      <c r="F758" s="26"/>
      <c r="G758" s="70"/>
    </row>
    <row r="759" spans="1:7" x14ac:dyDescent="0.3">
      <c r="A759" s="77">
        <v>44958</v>
      </c>
      <c r="B759" s="51" t="s">
        <v>6</v>
      </c>
      <c r="C759" s="51" t="s">
        <v>52</v>
      </c>
      <c r="D759" s="71">
        <v>10069</v>
      </c>
      <c r="E759" s="72"/>
      <c r="F759" s="51"/>
      <c r="G759" s="73"/>
    </row>
    <row r="760" spans="1:7" x14ac:dyDescent="0.3">
      <c r="A760" s="76">
        <v>44958</v>
      </c>
      <c r="B760" s="26" t="s">
        <v>6</v>
      </c>
      <c r="C760" s="26" t="s">
        <v>51</v>
      </c>
      <c r="D760" s="68">
        <v>2537</v>
      </c>
      <c r="E760" s="69"/>
      <c r="F760" s="26"/>
      <c r="G760" s="70"/>
    </row>
    <row r="761" spans="1:7" x14ac:dyDescent="0.3">
      <c r="A761" s="77">
        <v>44958</v>
      </c>
      <c r="B761" s="51" t="s">
        <v>6</v>
      </c>
      <c r="C761" s="51" t="s">
        <v>47</v>
      </c>
      <c r="D761" s="71">
        <v>1232</v>
      </c>
      <c r="E761" s="72"/>
      <c r="F761" s="51"/>
      <c r="G761" s="73"/>
    </row>
    <row r="762" spans="1:7" x14ac:dyDescent="0.3">
      <c r="A762" s="76">
        <v>44958</v>
      </c>
      <c r="B762" s="26" t="s">
        <v>6</v>
      </c>
      <c r="C762" s="26" t="s">
        <v>43</v>
      </c>
      <c r="D762" s="68">
        <v>79</v>
      </c>
      <c r="E762" s="69"/>
      <c r="F762" s="26"/>
      <c r="G762" s="70"/>
    </row>
    <row r="763" spans="1:7" x14ac:dyDescent="0.3">
      <c r="A763" s="77">
        <v>44958</v>
      </c>
      <c r="B763" s="51" t="s">
        <v>6</v>
      </c>
      <c r="C763" s="51" t="s">
        <v>57</v>
      </c>
      <c r="D763" s="71">
        <v>488</v>
      </c>
      <c r="E763" s="72"/>
      <c r="F763" s="51"/>
      <c r="G763" s="73"/>
    </row>
    <row r="764" spans="1:7" x14ac:dyDescent="0.3">
      <c r="A764" s="76">
        <v>44958</v>
      </c>
      <c r="B764" s="26" t="s">
        <v>6</v>
      </c>
      <c r="C764" s="26" t="s">
        <v>56</v>
      </c>
      <c r="D764" s="68">
        <v>337</v>
      </c>
      <c r="E764" s="69"/>
      <c r="F764" s="26"/>
      <c r="G764" s="70"/>
    </row>
    <row r="765" spans="1:7" x14ac:dyDescent="0.3">
      <c r="A765" s="77">
        <v>44958</v>
      </c>
      <c r="B765" s="51" t="s">
        <v>6</v>
      </c>
      <c r="C765" s="51" t="s">
        <v>55</v>
      </c>
      <c r="D765" s="71">
        <v>308</v>
      </c>
      <c r="E765" s="72"/>
      <c r="F765" s="51"/>
      <c r="G765" s="73"/>
    </row>
    <row r="766" spans="1:7" x14ac:dyDescent="0.3">
      <c r="A766" s="76">
        <v>44958</v>
      </c>
      <c r="B766" s="26" t="s">
        <v>6</v>
      </c>
      <c r="C766" s="26" t="s">
        <v>42</v>
      </c>
      <c r="D766" s="68">
        <v>4874</v>
      </c>
      <c r="E766" s="69"/>
      <c r="F766" s="26"/>
      <c r="G766" s="70"/>
    </row>
    <row r="767" spans="1:7" x14ac:dyDescent="0.3">
      <c r="A767" s="77">
        <v>45323</v>
      </c>
      <c r="B767" s="51" t="s">
        <v>6</v>
      </c>
      <c r="C767" s="51" t="s">
        <v>54</v>
      </c>
      <c r="D767" s="71">
        <v>33967</v>
      </c>
      <c r="E767" s="72"/>
      <c r="F767" s="51"/>
      <c r="G767" s="73"/>
    </row>
    <row r="768" spans="1:7" x14ac:dyDescent="0.3">
      <c r="A768" s="76">
        <v>45323</v>
      </c>
      <c r="B768" s="26" t="s">
        <v>6</v>
      </c>
      <c r="C768" s="26" t="s">
        <v>53</v>
      </c>
      <c r="D768" s="68">
        <v>14431</v>
      </c>
      <c r="E768" s="69"/>
      <c r="F768" s="26"/>
      <c r="G768" s="70"/>
    </row>
    <row r="769" spans="1:7" x14ac:dyDescent="0.3">
      <c r="A769" s="77">
        <v>45323</v>
      </c>
      <c r="B769" s="51" t="s">
        <v>6</v>
      </c>
      <c r="C769" s="51" t="s">
        <v>52</v>
      </c>
      <c r="D769" s="71">
        <v>8957</v>
      </c>
      <c r="E769" s="72"/>
      <c r="F769" s="51"/>
      <c r="G769" s="73"/>
    </row>
    <row r="770" spans="1:7" x14ac:dyDescent="0.3">
      <c r="A770" s="76">
        <v>45323</v>
      </c>
      <c r="B770" s="26" t="s">
        <v>6</v>
      </c>
      <c r="C770" s="26" t="s">
        <v>51</v>
      </c>
      <c r="D770" s="68">
        <v>11603</v>
      </c>
      <c r="E770" s="69"/>
      <c r="F770" s="26"/>
      <c r="G770" s="70"/>
    </row>
    <row r="771" spans="1:7" x14ac:dyDescent="0.3">
      <c r="A771" s="77">
        <v>45323</v>
      </c>
      <c r="B771" s="51" t="s">
        <v>6</v>
      </c>
      <c r="C771" s="51" t="s">
        <v>50</v>
      </c>
      <c r="D771" s="71">
        <v>2577</v>
      </c>
      <c r="E771" s="72"/>
      <c r="F771" s="51"/>
      <c r="G771" s="73"/>
    </row>
    <row r="772" spans="1:7" x14ac:dyDescent="0.3">
      <c r="A772" s="76">
        <v>45323</v>
      </c>
      <c r="B772" s="26" t="s">
        <v>6</v>
      </c>
      <c r="C772" s="26" t="s">
        <v>49</v>
      </c>
      <c r="D772" s="68">
        <v>652</v>
      </c>
      <c r="E772" s="69"/>
      <c r="F772" s="26"/>
      <c r="G772" s="70"/>
    </row>
    <row r="773" spans="1:7" x14ac:dyDescent="0.3">
      <c r="A773" s="77">
        <v>45323</v>
      </c>
      <c r="B773" s="51" t="s">
        <v>6</v>
      </c>
      <c r="C773" s="51" t="s">
        <v>48</v>
      </c>
      <c r="D773" s="71">
        <v>323</v>
      </c>
      <c r="E773" s="72"/>
      <c r="F773" s="51"/>
      <c r="G773" s="73"/>
    </row>
    <row r="774" spans="1:7" x14ac:dyDescent="0.3">
      <c r="A774" s="76">
        <v>45323</v>
      </c>
      <c r="B774" s="26" t="s">
        <v>6</v>
      </c>
      <c r="C774" s="26" t="s">
        <v>47</v>
      </c>
      <c r="D774" s="68">
        <v>649</v>
      </c>
      <c r="E774" s="69"/>
      <c r="F774" s="26"/>
      <c r="G774" s="70"/>
    </row>
    <row r="775" spans="1:7" x14ac:dyDescent="0.3">
      <c r="A775" s="77">
        <v>45323</v>
      </c>
      <c r="B775" s="51" t="s">
        <v>6</v>
      </c>
      <c r="C775" s="51" t="s">
        <v>46</v>
      </c>
      <c r="D775" s="71">
        <v>1334</v>
      </c>
      <c r="E775" s="72"/>
      <c r="F775" s="51"/>
      <c r="G775" s="73"/>
    </row>
    <row r="776" spans="1:7" x14ac:dyDescent="0.3">
      <c r="A776" s="76">
        <v>45323</v>
      </c>
      <c r="B776" s="26" t="s">
        <v>6</v>
      </c>
      <c r="C776" s="26" t="s">
        <v>45</v>
      </c>
      <c r="D776" s="68">
        <v>219</v>
      </c>
      <c r="E776" s="69"/>
      <c r="F776" s="26"/>
      <c r="G776" s="70"/>
    </row>
    <row r="777" spans="1:7" x14ac:dyDescent="0.3">
      <c r="A777" s="77">
        <v>45323</v>
      </c>
      <c r="B777" s="51" t="s">
        <v>6</v>
      </c>
      <c r="C777" s="51" t="s">
        <v>44</v>
      </c>
      <c r="D777" s="71">
        <v>624</v>
      </c>
      <c r="E777" s="72"/>
      <c r="F777" s="51"/>
      <c r="G777" s="73"/>
    </row>
    <row r="778" spans="1:7" x14ac:dyDescent="0.3">
      <c r="A778" s="76">
        <v>45323</v>
      </c>
      <c r="B778" s="26" t="s">
        <v>6</v>
      </c>
      <c r="C778" s="26" t="s">
        <v>43</v>
      </c>
      <c r="D778" s="68">
        <v>473</v>
      </c>
      <c r="E778" s="69"/>
      <c r="F778" s="26"/>
      <c r="G778" s="70"/>
    </row>
    <row r="779" spans="1:7" x14ac:dyDescent="0.3">
      <c r="A779" s="77">
        <v>45323</v>
      </c>
      <c r="B779" s="51" t="s">
        <v>6</v>
      </c>
      <c r="C779" s="51" t="s">
        <v>42</v>
      </c>
      <c r="D779" s="71">
        <v>6154</v>
      </c>
      <c r="E779" s="72"/>
      <c r="F779" s="51"/>
      <c r="G779" s="73"/>
    </row>
    <row r="780" spans="1:7" x14ac:dyDescent="0.3">
      <c r="A780" s="76">
        <v>44621</v>
      </c>
      <c r="B780" s="26" t="s">
        <v>6</v>
      </c>
      <c r="C780" s="26" t="s">
        <v>48</v>
      </c>
      <c r="D780" s="68">
        <v>13652</v>
      </c>
      <c r="E780" s="69"/>
      <c r="F780" s="26"/>
      <c r="G780" s="70"/>
    </row>
    <row r="781" spans="1:7" x14ac:dyDescent="0.3">
      <c r="A781" s="77">
        <v>44621</v>
      </c>
      <c r="B781" s="51" t="s">
        <v>6</v>
      </c>
      <c r="C781" s="51" t="s">
        <v>49</v>
      </c>
      <c r="D781" s="71">
        <v>8586</v>
      </c>
      <c r="E781" s="72"/>
      <c r="F781" s="51"/>
      <c r="G781" s="73"/>
    </row>
    <row r="782" spans="1:7" x14ac:dyDescent="0.3">
      <c r="A782" s="76">
        <v>44621</v>
      </c>
      <c r="B782" s="26" t="s">
        <v>6</v>
      </c>
      <c r="C782" s="26" t="s">
        <v>50</v>
      </c>
      <c r="D782" s="68">
        <v>6666</v>
      </c>
      <c r="E782" s="69"/>
      <c r="F782" s="26"/>
      <c r="G782" s="70"/>
    </row>
    <row r="783" spans="1:7" x14ac:dyDescent="0.3">
      <c r="A783" s="77">
        <v>44621</v>
      </c>
      <c r="B783" s="51" t="s">
        <v>6</v>
      </c>
      <c r="C783" s="51" t="s">
        <v>52</v>
      </c>
      <c r="D783" s="71">
        <v>2232</v>
      </c>
      <c r="E783" s="72"/>
      <c r="F783" s="51"/>
      <c r="G783" s="73"/>
    </row>
    <row r="784" spans="1:7" x14ac:dyDescent="0.3">
      <c r="A784" s="76">
        <v>44621</v>
      </c>
      <c r="B784" s="26" t="s">
        <v>6</v>
      </c>
      <c r="C784" s="26" t="s">
        <v>57</v>
      </c>
      <c r="D784" s="68">
        <v>2065</v>
      </c>
      <c r="E784" s="69"/>
      <c r="F784" s="26"/>
      <c r="G784" s="70"/>
    </row>
    <row r="785" spans="1:7" x14ac:dyDescent="0.3">
      <c r="A785" s="77">
        <v>44621</v>
      </c>
      <c r="B785" s="51" t="s">
        <v>6</v>
      </c>
      <c r="C785" s="51" t="s">
        <v>54</v>
      </c>
      <c r="D785" s="71">
        <v>9143</v>
      </c>
      <c r="E785" s="72"/>
      <c r="F785" s="51"/>
      <c r="G785" s="73"/>
    </row>
    <row r="786" spans="1:7" x14ac:dyDescent="0.3">
      <c r="A786" s="76">
        <v>44621</v>
      </c>
      <c r="B786" s="26" t="s">
        <v>6</v>
      </c>
      <c r="C786" s="26" t="s">
        <v>53</v>
      </c>
      <c r="D786" s="68">
        <v>2391</v>
      </c>
      <c r="E786" s="69"/>
      <c r="F786" s="26"/>
      <c r="G786" s="70"/>
    </row>
    <row r="787" spans="1:7" x14ac:dyDescent="0.3">
      <c r="A787" s="77">
        <v>44621</v>
      </c>
      <c r="B787" s="51" t="s">
        <v>6</v>
      </c>
      <c r="C787" s="51" t="s">
        <v>43</v>
      </c>
      <c r="D787" s="71">
        <v>1413</v>
      </c>
      <c r="E787" s="72"/>
      <c r="F787" s="51"/>
      <c r="G787" s="73"/>
    </row>
    <row r="788" spans="1:7" x14ac:dyDescent="0.3">
      <c r="A788" s="76">
        <v>44621</v>
      </c>
      <c r="B788" s="26" t="s">
        <v>6</v>
      </c>
      <c r="C788" s="26" t="s">
        <v>51</v>
      </c>
      <c r="D788" s="68">
        <v>855</v>
      </c>
      <c r="E788" s="69"/>
      <c r="F788" s="26"/>
      <c r="G788" s="70"/>
    </row>
    <row r="789" spans="1:7" x14ac:dyDescent="0.3">
      <c r="A789" s="77">
        <v>44621</v>
      </c>
      <c r="B789" s="51" t="s">
        <v>6</v>
      </c>
      <c r="C789" s="51" t="s">
        <v>56</v>
      </c>
      <c r="D789" s="71">
        <v>1013</v>
      </c>
      <c r="E789" s="72"/>
      <c r="F789" s="51"/>
      <c r="G789" s="73"/>
    </row>
    <row r="790" spans="1:7" x14ac:dyDescent="0.3">
      <c r="A790" s="76">
        <v>44621</v>
      </c>
      <c r="B790" s="26" t="s">
        <v>6</v>
      </c>
      <c r="C790" s="26" t="s">
        <v>55</v>
      </c>
      <c r="D790" s="68">
        <v>1052</v>
      </c>
      <c r="E790" s="69"/>
      <c r="F790" s="26"/>
      <c r="G790" s="70"/>
    </row>
    <row r="791" spans="1:7" x14ac:dyDescent="0.3">
      <c r="A791" s="77">
        <v>44621</v>
      </c>
      <c r="B791" s="51" t="s">
        <v>6</v>
      </c>
      <c r="C791" s="51" t="s">
        <v>42</v>
      </c>
      <c r="D791" s="71">
        <v>5330</v>
      </c>
      <c r="E791" s="72"/>
      <c r="F791" s="51"/>
      <c r="G791" s="73"/>
    </row>
    <row r="792" spans="1:7" x14ac:dyDescent="0.3">
      <c r="A792" s="76">
        <v>44986</v>
      </c>
      <c r="B792" s="26" t="s">
        <v>6</v>
      </c>
      <c r="C792" s="26" t="s">
        <v>54</v>
      </c>
      <c r="D792" s="68">
        <v>22398</v>
      </c>
      <c r="E792" s="69"/>
      <c r="F792" s="26"/>
      <c r="G792" s="70"/>
    </row>
    <row r="793" spans="1:7" x14ac:dyDescent="0.3">
      <c r="A793" s="77">
        <v>44986</v>
      </c>
      <c r="B793" s="51" t="s">
        <v>6</v>
      </c>
      <c r="C793" s="51" t="s">
        <v>49</v>
      </c>
      <c r="D793" s="71">
        <v>4509</v>
      </c>
      <c r="E793" s="72"/>
      <c r="F793" s="51"/>
      <c r="G793" s="73"/>
    </row>
    <row r="794" spans="1:7" x14ac:dyDescent="0.3">
      <c r="A794" s="76">
        <v>44986</v>
      </c>
      <c r="B794" s="26" t="s">
        <v>6</v>
      </c>
      <c r="C794" s="26" t="s">
        <v>48</v>
      </c>
      <c r="D794" s="68">
        <v>6661</v>
      </c>
      <c r="E794" s="69"/>
      <c r="F794" s="26"/>
      <c r="G794" s="70"/>
    </row>
    <row r="795" spans="1:7" x14ac:dyDescent="0.3">
      <c r="A795" s="77">
        <v>44986</v>
      </c>
      <c r="B795" s="51" t="s">
        <v>6</v>
      </c>
      <c r="C795" s="51" t="s">
        <v>50</v>
      </c>
      <c r="D795" s="71">
        <v>9736</v>
      </c>
      <c r="E795" s="72"/>
      <c r="F795" s="51"/>
      <c r="G795" s="73"/>
    </row>
    <row r="796" spans="1:7" x14ac:dyDescent="0.3">
      <c r="A796" s="76">
        <v>44986</v>
      </c>
      <c r="B796" s="26" t="s">
        <v>6</v>
      </c>
      <c r="C796" s="26" t="s">
        <v>53</v>
      </c>
      <c r="D796" s="68">
        <v>16896</v>
      </c>
      <c r="E796" s="69"/>
      <c r="F796" s="26"/>
      <c r="G796" s="70"/>
    </row>
    <row r="797" spans="1:7" x14ac:dyDescent="0.3">
      <c r="A797" s="77">
        <v>44986</v>
      </c>
      <c r="B797" s="51" t="s">
        <v>6</v>
      </c>
      <c r="C797" s="51" t="s">
        <v>52</v>
      </c>
      <c r="D797" s="71">
        <v>12180</v>
      </c>
      <c r="E797" s="72"/>
      <c r="F797" s="51"/>
      <c r="G797" s="73"/>
    </row>
    <row r="798" spans="1:7" x14ac:dyDescent="0.3">
      <c r="A798" s="76">
        <v>44986</v>
      </c>
      <c r="B798" s="26" t="s">
        <v>6</v>
      </c>
      <c r="C798" s="26" t="s">
        <v>51</v>
      </c>
      <c r="D798" s="68">
        <v>4552</v>
      </c>
      <c r="E798" s="69"/>
      <c r="F798" s="26"/>
      <c r="G798" s="70"/>
    </row>
    <row r="799" spans="1:7" x14ac:dyDescent="0.3">
      <c r="A799" s="77">
        <v>44986</v>
      </c>
      <c r="B799" s="51" t="s">
        <v>6</v>
      </c>
      <c r="C799" s="51" t="s">
        <v>47</v>
      </c>
      <c r="D799" s="71">
        <v>1765</v>
      </c>
      <c r="E799" s="72"/>
      <c r="F799" s="51"/>
      <c r="G799" s="73"/>
    </row>
    <row r="800" spans="1:7" x14ac:dyDescent="0.3">
      <c r="A800" s="76">
        <v>44986</v>
      </c>
      <c r="B800" s="26" t="s">
        <v>6</v>
      </c>
      <c r="C800" s="26" t="s">
        <v>43</v>
      </c>
      <c r="D800" s="68">
        <v>1140</v>
      </c>
      <c r="E800" s="69"/>
      <c r="F800" s="26"/>
      <c r="G800" s="70"/>
    </row>
    <row r="801" spans="1:7" x14ac:dyDescent="0.3">
      <c r="A801" s="77">
        <v>44986</v>
      </c>
      <c r="B801" s="51" t="s">
        <v>6</v>
      </c>
      <c r="C801" s="51" t="s">
        <v>57</v>
      </c>
      <c r="D801" s="71">
        <v>584</v>
      </c>
      <c r="E801" s="72"/>
      <c r="F801" s="51"/>
      <c r="G801" s="73"/>
    </row>
    <row r="802" spans="1:7" x14ac:dyDescent="0.3">
      <c r="A802" s="76">
        <v>44986</v>
      </c>
      <c r="B802" s="26" t="s">
        <v>6</v>
      </c>
      <c r="C802" s="26" t="s">
        <v>56</v>
      </c>
      <c r="D802" s="68">
        <v>446</v>
      </c>
      <c r="E802" s="69"/>
      <c r="F802" s="26"/>
      <c r="G802" s="70"/>
    </row>
    <row r="803" spans="1:7" x14ac:dyDescent="0.3">
      <c r="A803" s="77">
        <v>44986</v>
      </c>
      <c r="B803" s="51" t="s">
        <v>6</v>
      </c>
      <c r="C803" s="51" t="s">
        <v>55</v>
      </c>
      <c r="D803" s="71">
        <v>350</v>
      </c>
      <c r="E803" s="72"/>
      <c r="F803" s="51"/>
      <c r="G803" s="73"/>
    </row>
    <row r="804" spans="1:7" x14ac:dyDescent="0.3">
      <c r="A804" s="76">
        <v>44986</v>
      </c>
      <c r="B804" s="26" t="s">
        <v>6</v>
      </c>
      <c r="C804" s="26" t="s">
        <v>42</v>
      </c>
      <c r="D804" s="68">
        <v>5089</v>
      </c>
      <c r="E804" s="69"/>
      <c r="F804" s="26"/>
      <c r="G804" s="70"/>
    </row>
    <row r="805" spans="1:7" x14ac:dyDescent="0.3">
      <c r="A805" s="77">
        <v>45352</v>
      </c>
      <c r="B805" s="51" t="s">
        <v>6</v>
      </c>
      <c r="C805" s="51" t="s">
        <v>54</v>
      </c>
      <c r="D805" s="71">
        <v>44630</v>
      </c>
      <c r="E805" s="72"/>
      <c r="F805" s="51"/>
      <c r="G805" s="73"/>
    </row>
    <row r="806" spans="1:7" x14ac:dyDescent="0.3">
      <c r="A806" s="76">
        <v>45352</v>
      </c>
      <c r="B806" s="26" t="s">
        <v>6</v>
      </c>
      <c r="C806" s="26" t="s">
        <v>53</v>
      </c>
      <c r="D806" s="68">
        <v>26158</v>
      </c>
      <c r="E806" s="69"/>
      <c r="F806" s="26"/>
      <c r="G806" s="70"/>
    </row>
    <row r="807" spans="1:7" x14ac:dyDescent="0.3">
      <c r="A807" s="77">
        <v>45352</v>
      </c>
      <c r="B807" s="51" t="s">
        <v>6</v>
      </c>
      <c r="C807" s="51" t="s">
        <v>52</v>
      </c>
      <c r="D807" s="71">
        <v>17012</v>
      </c>
      <c r="E807" s="72"/>
      <c r="F807" s="51"/>
      <c r="G807" s="73"/>
    </row>
    <row r="808" spans="1:7" x14ac:dyDescent="0.3">
      <c r="A808" s="76">
        <v>45352</v>
      </c>
      <c r="B808" s="26" t="s">
        <v>6</v>
      </c>
      <c r="C808" s="26" t="s">
        <v>51</v>
      </c>
      <c r="D808" s="68">
        <v>17716</v>
      </c>
      <c r="E808" s="69"/>
      <c r="F808" s="26"/>
      <c r="G808" s="70"/>
    </row>
    <row r="809" spans="1:7" x14ac:dyDescent="0.3">
      <c r="A809" s="77">
        <v>45352</v>
      </c>
      <c r="B809" s="51" t="s">
        <v>6</v>
      </c>
      <c r="C809" s="51" t="s">
        <v>50</v>
      </c>
      <c r="D809" s="71">
        <v>3108</v>
      </c>
      <c r="E809" s="72"/>
      <c r="F809" s="51"/>
      <c r="G809" s="73"/>
    </row>
    <row r="810" spans="1:7" x14ac:dyDescent="0.3">
      <c r="A810" s="76">
        <v>45352</v>
      </c>
      <c r="B810" s="26" t="s">
        <v>6</v>
      </c>
      <c r="C810" s="26" t="s">
        <v>49</v>
      </c>
      <c r="D810" s="68">
        <v>673</v>
      </c>
      <c r="E810" s="69"/>
      <c r="F810" s="26"/>
      <c r="G810" s="70"/>
    </row>
    <row r="811" spans="1:7" x14ac:dyDescent="0.3">
      <c r="A811" s="77">
        <v>45352</v>
      </c>
      <c r="B811" s="51" t="s">
        <v>6</v>
      </c>
      <c r="C811" s="51" t="s">
        <v>48</v>
      </c>
      <c r="D811" s="71">
        <v>316</v>
      </c>
      <c r="E811" s="72"/>
      <c r="F811" s="51"/>
      <c r="G811" s="73"/>
    </row>
    <row r="812" spans="1:7" x14ac:dyDescent="0.3">
      <c r="A812" s="76">
        <v>45352</v>
      </c>
      <c r="B812" s="26" t="s">
        <v>6</v>
      </c>
      <c r="C812" s="26" t="s">
        <v>47</v>
      </c>
      <c r="D812" s="68">
        <v>1218</v>
      </c>
      <c r="E812" s="69"/>
      <c r="F812" s="26"/>
      <c r="G812" s="70"/>
    </row>
    <row r="813" spans="1:7" x14ac:dyDescent="0.3">
      <c r="A813" s="77">
        <v>45352</v>
      </c>
      <c r="B813" s="51" t="s">
        <v>6</v>
      </c>
      <c r="C813" s="51" t="s">
        <v>46</v>
      </c>
      <c r="D813" s="71">
        <v>3070</v>
      </c>
      <c r="E813" s="72"/>
      <c r="F813" s="51"/>
      <c r="G813" s="73"/>
    </row>
    <row r="814" spans="1:7" x14ac:dyDescent="0.3">
      <c r="A814" s="76">
        <v>45352</v>
      </c>
      <c r="B814" s="26" t="s">
        <v>6</v>
      </c>
      <c r="C814" s="26" t="s">
        <v>45</v>
      </c>
      <c r="D814" s="68">
        <v>625</v>
      </c>
      <c r="E814" s="69"/>
      <c r="F814" s="26"/>
      <c r="G814" s="70"/>
    </row>
    <row r="815" spans="1:7" x14ac:dyDescent="0.3">
      <c r="A815" s="77">
        <v>45352</v>
      </c>
      <c r="B815" s="51" t="s">
        <v>6</v>
      </c>
      <c r="C815" s="51" t="s">
        <v>44</v>
      </c>
      <c r="D815" s="71">
        <v>3915</v>
      </c>
      <c r="E815" s="72"/>
      <c r="F815" s="51"/>
      <c r="G815" s="73"/>
    </row>
    <row r="816" spans="1:7" x14ac:dyDescent="0.3">
      <c r="A816" s="76">
        <v>45352</v>
      </c>
      <c r="B816" s="26" t="s">
        <v>6</v>
      </c>
      <c r="C816" s="26" t="s">
        <v>43</v>
      </c>
      <c r="D816" s="68">
        <v>585</v>
      </c>
      <c r="E816" s="69"/>
      <c r="F816" s="26"/>
      <c r="G816" s="70"/>
    </row>
    <row r="817" spans="1:7" x14ac:dyDescent="0.3">
      <c r="A817" s="77">
        <v>45352</v>
      </c>
      <c r="B817" s="51" t="s">
        <v>6</v>
      </c>
      <c r="C817" s="51" t="s">
        <v>42</v>
      </c>
      <c r="D817" s="71">
        <v>10579</v>
      </c>
      <c r="E817" s="74"/>
      <c r="F817" s="21"/>
      <c r="G817" s="75"/>
    </row>
    <row r="818" spans="1:7" x14ac:dyDescent="0.3">
      <c r="A818" s="31"/>
      <c r="D818" s="2"/>
      <c r="G818" s="29"/>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F6884-AEA9-49CD-8596-C8D7D8D092E9}">
  <sheetPr codeName="Sheet14"/>
  <dimension ref="A3:Y83"/>
  <sheetViews>
    <sheetView zoomScale="44" workbookViewId="0">
      <selection activeCell="I58" sqref="I58"/>
    </sheetView>
  </sheetViews>
  <sheetFormatPr defaultRowHeight="14.4" x14ac:dyDescent="0.3"/>
  <cols>
    <col min="1" max="1" width="34.44140625" bestFit="1" customWidth="1"/>
    <col min="2" max="2" width="23.88671875" bestFit="1" customWidth="1"/>
    <col min="3" max="13" width="12.77734375" bestFit="1" customWidth="1"/>
    <col min="14" max="14" width="15.77734375" bestFit="1" customWidth="1"/>
    <col min="15" max="15" width="14.109375" customWidth="1"/>
    <col min="16" max="16" width="8.44140625" bestFit="1" customWidth="1"/>
    <col min="17" max="17" width="8.21875" bestFit="1" customWidth="1"/>
    <col min="18" max="18" width="8.6640625" bestFit="1" customWidth="1"/>
    <col min="19" max="19" width="8.5546875" bestFit="1" customWidth="1"/>
    <col min="20" max="20" width="8.21875" bestFit="1" customWidth="1"/>
    <col min="21" max="21" width="8.88671875" bestFit="1" customWidth="1"/>
    <col min="22" max="22" width="8.5546875" bestFit="1" customWidth="1"/>
    <col min="23" max="23" width="8.21875" bestFit="1" customWidth="1"/>
    <col min="24" max="24" width="20.33203125" bestFit="1" customWidth="1"/>
    <col min="25" max="25" width="26.33203125" bestFit="1" customWidth="1"/>
    <col min="26" max="26" width="8.44140625" bestFit="1" customWidth="1"/>
    <col min="27" max="27" width="9.109375" bestFit="1" customWidth="1"/>
    <col min="28" max="28" width="8.44140625" bestFit="1" customWidth="1"/>
    <col min="29" max="29" width="8.21875" bestFit="1" customWidth="1"/>
    <col min="30" max="30" width="8.6640625" bestFit="1" customWidth="1"/>
    <col min="31" max="31" width="8.5546875" bestFit="1" customWidth="1"/>
    <col min="32" max="32" width="8.21875" bestFit="1" customWidth="1"/>
    <col min="33" max="33" width="8.88671875" bestFit="1" customWidth="1"/>
    <col min="34" max="34" width="8.5546875" bestFit="1" customWidth="1"/>
    <col min="35" max="35" width="8.21875" bestFit="1" customWidth="1"/>
    <col min="36" max="36" width="8.44140625" bestFit="1" customWidth="1"/>
    <col min="37" max="37" width="8.88671875" bestFit="1" customWidth="1"/>
    <col min="38" max="38" width="11.33203125" bestFit="1" customWidth="1"/>
    <col min="39" max="39" width="10.77734375" bestFit="1" customWidth="1"/>
    <col min="40" max="40" width="13.5546875" bestFit="1" customWidth="1"/>
    <col min="41" max="41" width="10.44140625" bestFit="1" customWidth="1"/>
    <col min="42" max="42" width="13.21875" bestFit="1" customWidth="1"/>
    <col min="43" max="43" width="10.109375" bestFit="1" customWidth="1"/>
    <col min="44" max="44" width="12.77734375" bestFit="1" customWidth="1"/>
    <col min="45" max="45" width="10.33203125" bestFit="1" customWidth="1"/>
    <col min="46" max="46" width="13.109375" bestFit="1" customWidth="1"/>
    <col min="47" max="47" width="10.77734375" bestFit="1" customWidth="1"/>
    <col min="48" max="48" width="13.5546875" bestFit="1" customWidth="1"/>
    <col min="49" max="49" width="10.33203125" bestFit="1" customWidth="1"/>
    <col min="50" max="50" width="13.109375" bestFit="1" customWidth="1"/>
    <col min="51" max="51" width="11.109375" bestFit="1" customWidth="1"/>
    <col min="52" max="52" width="13.88671875" bestFit="1" customWidth="1"/>
    <col min="53" max="53" width="10.21875" bestFit="1" customWidth="1"/>
    <col min="54" max="54" width="12.88671875" bestFit="1" customWidth="1"/>
    <col min="55" max="55" width="9.5546875" bestFit="1" customWidth="1"/>
    <col min="56" max="56" width="12.21875" bestFit="1" customWidth="1"/>
    <col min="57" max="57" width="10.6640625" bestFit="1" customWidth="1"/>
    <col min="58" max="58" width="13.44140625" bestFit="1" customWidth="1"/>
    <col min="59" max="59" width="10.44140625" bestFit="1" customWidth="1"/>
    <col min="60" max="60" width="13.21875" bestFit="1" customWidth="1"/>
    <col min="61" max="61" width="10.21875" bestFit="1" customWidth="1"/>
    <col min="62" max="62" width="12.88671875" bestFit="1" customWidth="1"/>
    <col min="63" max="63" width="10.77734375" bestFit="1" customWidth="1"/>
    <col min="64" max="64" width="13.5546875" bestFit="1" customWidth="1"/>
    <col min="65" max="65" width="10.44140625" bestFit="1" customWidth="1"/>
    <col min="66" max="66" width="13.21875" bestFit="1" customWidth="1"/>
    <col min="67" max="67" width="10.109375" bestFit="1" customWidth="1"/>
    <col min="68" max="68" width="12.77734375" bestFit="1" customWidth="1"/>
    <col min="69" max="69" width="10.33203125" bestFit="1" customWidth="1"/>
    <col min="70" max="70" width="13.109375" bestFit="1" customWidth="1"/>
    <col min="71" max="71" width="10.77734375" bestFit="1" customWidth="1"/>
    <col min="72" max="72" width="13.5546875" bestFit="1" customWidth="1"/>
    <col min="73" max="73" width="10.77734375" bestFit="1" customWidth="1"/>
  </cols>
  <sheetData>
    <row r="3" spans="1:15" x14ac:dyDescent="0.3">
      <c r="A3" s="4" t="s">
        <v>108</v>
      </c>
      <c r="B3" s="4" t="s">
        <v>84</v>
      </c>
    </row>
    <row r="4" spans="1:15" x14ac:dyDescent="0.3">
      <c r="B4" t="s">
        <v>85</v>
      </c>
      <c r="E4" t="s">
        <v>79</v>
      </c>
      <c r="I4" t="s">
        <v>86</v>
      </c>
      <c r="M4" t="s">
        <v>87</v>
      </c>
      <c r="N4" t="s">
        <v>75</v>
      </c>
      <c r="O4" s="30" t="s">
        <v>88</v>
      </c>
    </row>
    <row r="5" spans="1:15" x14ac:dyDescent="0.3">
      <c r="A5" s="4" t="s">
        <v>76</v>
      </c>
      <c r="B5" t="s">
        <v>81</v>
      </c>
      <c r="C5" t="s">
        <v>82</v>
      </c>
      <c r="D5" t="s">
        <v>83</v>
      </c>
      <c r="E5" t="s">
        <v>80</v>
      </c>
      <c r="F5" t="s">
        <v>81</v>
      </c>
      <c r="G5" t="s">
        <v>82</v>
      </c>
      <c r="H5" t="s">
        <v>83</v>
      </c>
      <c r="I5" t="s">
        <v>80</v>
      </c>
      <c r="J5" t="s">
        <v>81</v>
      </c>
      <c r="K5" t="s">
        <v>82</v>
      </c>
      <c r="L5" t="s">
        <v>83</v>
      </c>
      <c r="M5" t="s">
        <v>80</v>
      </c>
    </row>
    <row r="6" spans="1:15" x14ac:dyDescent="0.3">
      <c r="A6" s="5" t="s">
        <v>29</v>
      </c>
      <c r="M6">
        <v>660</v>
      </c>
      <c r="N6">
        <v>660</v>
      </c>
      <c r="O6" t="e" cm="1">
        <f t="array" ref="O6">ROUND((SQRT(SUM(J6:M6/SUM(B6:E6))) - 1 ) * 100,2)</f>
        <v>#DIV/0!</v>
      </c>
    </row>
    <row r="7" spans="1:15" x14ac:dyDescent="0.3">
      <c r="A7" s="5" t="s">
        <v>8</v>
      </c>
      <c r="B7">
        <v>690</v>
      </c>
      <c r="C7">
        <v>1575</v>
      </c>
      <c r="D7">
        <v>1466</v>
      </c>
      <c r="E7">
        <v>1417</v>
      </c>
      <c r="F7">
        <v>1560</v>
      </c>
      <c r="G7">
        <v>1676</v>
      </c>
      <c r="H7">
        <v>1743</v>
      </c>
      <c r="I7">
        <v>1555</v>
      </c>
      <c r="J7">
        <v>1542</v>
      </c>
      <c r="K7">
        <v>1774</v>
      </c>
      <c r="L7">
        <v>1968</v>
      </c>
      <c r="M7">
        <v>1259</v>
      </c>
      <c r="N7">
        <v>18225</v>
      </c>
      <c r="O7" cm="1">
        <f t="array" ref="O7">ROUND((SQRT(SUM(J7:M7/SUM(B7:E7))) - 1 ) * 100,2)</f>
        <v>12.74</v>
      </c>
    </row>
    <row r="8" spans="1:15" x14ac:dyDescent="0.3">
      <c r="A8" s="5" t="s">
        <v>32</v>
      </c>
      <c r="B8">
        <v>178447</v>
      </c>
      <c r="C8">
        <v>192476</v>
      </c>
      <c r="D8">
        <v>216445</v>
      </c>
      <c r="E8">
        <v>185380</v>
      </c>
      <c r="F8">
        <v>162882</v>
      </c>
      <c r="G8">
        <v>172052</v>
      </c>
      <c r="H8">
        <v>212512</v>
      </c>
      <c r="I8">
        <v>180812</v>
      </c>
      <c r="J8">
        <v>170144</v>
      </c>
      <c r="K8">
        <v>181551</v>
      </c>
      <c r="L8">
        <v>229386</v>
      </c>
      <c r="M8">
        <v>201784</v>
      </c>
      <c r="N8">
        <v>2283871</v>
      </c>
      <c r="O8" cm="1">
        <f t="array" ref="O8">ROUND((SQRT(SUM(J8:M8/SUM(B8:E8))) - 1 ) * 100,2)</f>
        <v>0.65</v>
      </c>
    </row>
    <row r="9" spans="1:15" x14ac:dyDescent="0.3">
      <c r="A9" s="5" t="s">
        <v>9</v>
      </c>
      <c r="B9">
        <v>4126</v>
      </c>
      <c r="C9">
        <v>5436</v>
      </c>
      <c r="D9">
        <v>5332</v>
      </c>
      <c r="E9">
        <v>5035</v>
      </c>
      <c r="F9">
        <v>6367</v>
      </c>
      <c r="G9">
        <v>6237</v>
      </c>
      <c r="H9">
        <v>5603</v>
      </c>
      <c r="I9">
        <v>5519</v>
      </c>
      <c r="J9">
        <v>6418</v>
      </c>
      <c r="K9">
        <v>7074</v>
      </c>
      <c r="L9">
        <v>7590</v>
      </c>
      <c r="M9">
        <v>6810</v>
      </c>
      <c r="N9">
        <v>71547</v>
      </c>
      <c r="O9" cm="1">
        <f t="array" ref="O9">ROUND((SQRT(SUM(J9:M9/SUM(B9:E9))) - 1 ) * 100,2)</f>
        <v>18.3</v>
      </c>
    </row>
    <row r="10" spans="1:15" x14ac:dyDescent="0.3">
      <c r="A10" s="5" t="s">
        <v>10</v>
      </c>
      <c r="B10">
        <v>81366</v>
      </c>
      <c r="C10">
        <v>89527</v>
      </c>
      <c r="D10">
        <v>108365</v>
      </c>
      <c r="E10">
        <v>100192</v>
      </c>
      <c r="F10">
        <v>96187</v>
      </c>
      <c r="G10">
        <v>108190</v>
      </c>
      <c r="H10">
        <v>128958</v>
      </c>
      <c r="I10">
        <v>142860</v>
      </c>
      <c r="J10">
        <v>123608</v>
      </c>
      <c r="K10">
        <v>119667</v>
      </c>
      <c r="L10">
        <v>156740</v>
      </c>
      <c r="M10">
        <v>147611</v>
      </c>
      <c r="N10">
        <v>1403271</v>
      </c>
      <c r="O10" cm="1">
        <f t="array" ref="O10">ROUND((SQRT(SUM(J10:M10/SUM(B10:E10))) - 1 ) * 100,2)</f>
        <v>20.13</v>
      </c>
    </row>
    <row r="11" spans="1:15" x14ac:dyDescent="0.3">
      <c r="A11" s="5" t="s">
        <v>21</v>
      </c>
      <c r="B11">
        <v>250775</v>
      </c>
      <c r="C11">
        <v>188702</v>
      </c>
      <c r="D11">
        <v>239203</v>
      </c>
      <c r="E11">
        <v>214193</v>
      </c>
      <c r="F11">
        <v>293239</v>
      </c>
      <c r="G11">
        <v>197244</v>
      </c>
      <c r="H11">
        <v>279021</v>
      </c>
      <c r="I11">
        <v>253293</v>
      </c>
      <c r="J11">
        <v>319567</v>
      </c>
      <c r="K11">
        <v>208764</v>
      </c>
      <c r="L11">
        <v>325911</v>
      </c>
      <c r="M11">
        <v>278461</v>
      </c>
      <c r="N11">
        <v>3048373</v>
      </c>
      <c r="O11" cm="1">
        <f t="array" ref="O11">ROUND((SQRT(SUM(J11:M11/SUM(B11:E11))) - 1 ) * 100,2)</f>
        <v>12.63</v>
      </c>
    </row>
    <row r="12" spans="1:15" x14ac:dyDescent="0.3">
      <c r="A12" s="5" t="s">
        <v>22</v>
      </c>
      <c r="B12">
        <v>6814</v>
      </c>
      <c r="C12">
        <v>9196</v>
      </c>
      <c r="D12">
        <v>10847</v>
      </c>
      <c r="E12">
        <v>10097</v>
      </c>
      <c r="F12">
        <v>11894</v>
      </c>
      <c r="G12">
        <v>12642</v>
      </c>
      <c r="H12">
        <v>13246</v>
      </c>
      <c r="I12">
        <v>10745</v>
      </c>
      <c r="J12">
        <v>14714</v>
      </c>
      <c r="K12">
        <v>11224</v>
      </c>
      <c r="L12">
        <v>10579</v>
      </c>
      <c r="M12">
        <v>8630</v>
      </c>
      <c r="N12">
        <v>130628</v>
      </c>
      <c r="O12" cm="1">
        <f t="array" ref="O12">ROUND((SQRT(SUM(J12:M12/SUM(B12:E12))) - 1 ) * 100,2)</f>
        <v>10.53</v>
      </c>
    </row>
    <row r="13" spans="1:15" x14ac:dyDescent="0.3">
      <c r="A13" s="5" t="s">
        <v>11</v>
      </c>
      <c r="B13">
        <v>54838</v>
      </c>
      <c r="C13">
        <v>95839</v>
      </c>
      <c r="D13">
        <v>135065</v>
      </c>
      <c r="E13">
        <v>104530</v>
      </c>
      <c r="F13">
        <v>100882</v>
      </c>
      <c r="G13">
        <v>85423</v>
      </c>
      <c r="H13">
        <v>141983</v>
      </c>
      <c r="I13">
        <v>113361</v>
      </c>
      <c r="J13">
        <v>100216</v>
      </c>
      <c r="K13">
        <v>99375</v>
      </c>
      <c r="L13">
        <v>161021</v>
      </c>
      <c r="M13">
        <v>142456</v>
      </c>
      <c r="N13">
        <v>1334989</v>
      </c>
      <c r="O13" cm="1">
        <f t="array" ref="O13">ROUND((SQRT(SUM(J13:M13/SUM(B13:E13))) - 1 ) * 100,2)</f>
        <v>13.53</v>
      </c>
    </row>
    <row r="14" spans="1:15" x14ac:dyDescent="0.3">
      <c r="A14" s="5" t="s">
        <v>23</v>
      </c>
      <c r="B14">
        <v>57452</v>
      </c>
      <c r="C14">
        <v>105762</v>
      </c>
      <c r="D14">
        <v>119775</v>
      </c>
      <c r="E14">
        <v>118551</v>
      </c>
      <c r="F14">
        <v>134732</v>
      </c>
      <c r="G14">
        <v>134379</v>
      </c>
      <c r="H14">
        <v>164218</v>
      </c>
      <c r="I14">
        <v>147219</v>
      </c>
      <c r="J14">
        <v>136344</v>
      </c>
      <c r="K14">
        <v>142770</v>
      </c>
      <c r="L14">
        <v>171395</v>
      </c>
      <c r="M14">
        <v>155839</v>
      </c>
      <c r="N14">
        <v>1588436</v>
      </c>
      <c r="O14" cm="1">
        <f t="array" ref="O14">ROUND((SQRT(SUM(J14:M14/SUM(B14:E14))) - 1 ) * 100,2)</f>
        <v>22.88</v>
      </c>
    </row>
    <row r="15" spans="1:15" x14ac:dyDescent="0.3">
      <c r="A15" s="5" t="s">
        <v>12</v>
      </c>
      <c r="B15">
        <v>2450</v>
      </c>
      <c r="C15">
        <v>2899</v>
      </c>
      <c r="D15">
        <v>3665</v>
      </c>
      <c r="E15">
        <v>3399</v>
      </c>
      <c r="F15">
        <v>3535</v>
      </c>
      <c r="G15">
        <v>3143</v>
      </c>
      <c r="H15">
        <v>4273</v>
      </c>
      <c r="I15">
        <v>3633</v>
      </c>
      <c r="J15">
        <v>3453</v>
      </c>
      <c r="K15">
        <v>3410</v>
      </c>
      <c r="L15">
        <v>5439</v>
      </c>
      <c r="M15">
        <v>4098</v>
      </c>
      <c r="N15">
        <v>43397</v>
      </c>
      <c r="O15" cm="1">
        <f t="array" ref="O15">ROUND((SQRT(SUM(J15:M15/SUM(B15:E15))) - 1 ) * 100,2)</f>
        <v>14.94</v>
      </c>
    </row>
    <row r="16" spans="1:15" x14ac:dyDescent="0.3">
      <c r="A16" s="5" t="s">
        <v>33</v>
      </c>
      <c r="B16">
        <v>7870</v>
      </c>
      <c r="C16">
        <v>10789</v>
      </c>
      <c r="D16">
        <v>15250</v>
      </c>
      <c r="E16">
        <v>14463</v>
      </c>
      <c r="F16">
        <v>14289</v>
      </c>
      <c r="G16">
        <v>16978</v>
      </c>
      <c r="H16">
        <v>22280</v>
      </c>
      <c r="I16">
        <v>19527</v>
      </c>
      <c r="J16">
        <v>16237</v>
      </c>
      <c r="K16">
        <v>19231</v>
      </c>
      <c r="L16">
        <v>22367</v>
      </c>
      <c r="M16">
        <v>20689</v>
      </c>
      <c r="N16">
        <v>199970</v>
      </c>
      <c r="O16" cm="1">
        <f t="array" ref="O16">ROUND((SQRT(SUM(J16:M16/SUM(B16:E16))) - 1 ) * 100,2)</f>
        <v>27.41</v>
      </c>
    </row>
    <row r="17" spans="1:24" x14ac:dyDescent="0.3">
      <c r="A17" s="5" t="s">
        <v>34</v>
      </c>
      <c r="B17">
        <v>194249</v>
      </c>
      <c r="C17">
        <v>264165</v>
      </c>
      <c r="D17">
        <v>358308</v>
      </c>
      <c r="E17">
        <v>278150</v>
      </c>
      <c r="F17">
        <v>316718</v>
      </c>
      <c r="G17">
        <v>309651</v>
      </c>
      <c r="H17">
        <v>483788</v>
      </c>
      <c r="I17">
        <v>329535</v>
      </c>
      <c r="J17">
        <v>336899</v>
      </c>
      <c r="K17">
        <v>405524</v>
      </c>
      <c r="L17">
        <v>488807</v>
      </c>
      <c r="M17">
        <v>359757</v>
      </c>
      <c r="N17">
        <v>4125551</v>
      </c>
      <c r="O17" cm="1">
        <f t="array" ref="O17">ROUND((SQRT(SUM(J17:M17/SUM(B17:E17))) - 1 ) * 100,2)</f>
        <v>20.55</v>
      </c>
    </row>
    <row r="18" spans="1:24" x14ac:dyDescent="0.3">
      <c r="A18" s="5" t="s">
        <v>30</v>
      </c>
      <c r="B18">
        <v>103619</v>
      </c>
      <c r="C18">
        <v>132838</v>
      </c>
      <c r="D18">
        <v>155226</v>
      </c>
      <c r="E18">
        <v>136908</v>
      </c>
      <c r="F18">
        <v>145431</v>
      </c>
      <c r="G18">
        <v>140049</v>
      </c>
      <c r="H18">
        <v>195861</v>
      </c>
      <c r="I18">
        <v>160807</v>
      </c>
      <c r="J18">
        <v>166151</v>
      </c>
      <c r="K18">
        <v>158458</v>
      </c>
      <c r="L18">
        <v>206277</v>
      </c>
      <c r="M18">
        <v>201143</v>
      </c>
      <c r="N18">
        <v>1902768</v>
      </c>
      <c r="O18" cm="1">
        <f t="array" ref="O18">ROUND((SQRT(SUM(J18:M18/SUM(B18:E18))) - 1 ) * 100,2)</f>
        <v>17.68</v>
      </c>
    </row>
    <row r="19" spans="1:24" x14ac:dyDescent="0.3">
      <c r="A19" s="5" t="s">
        <v>28</v>
      </c>
      <c r="B19">
        <v>19419</v>
      </c>
      <c r="C19">
        <v>27779</v>
      </c>
      <c r="D19">
        <v>29895</v>
      </c>
      <c r="E19">
        <v>21173</v>
      </c>
      <c r="F19">
        <v>25753</v>
      </c>
      <c r="G19">
        <v>24709</v>
      </c>
      <c r="H19">
        <v>34088</v>
      </c>
      <c r="I19">
        <v>25466</v>
      </c>
      <c r="J19">
        <v>26415</v>
      </c>
      <c r="K19">
        <v>27812</v>
      </c>
      <c r="L19">
        <v>33617</v>
      </c>
      <c r="M19">
        <v>29240</v>
      </c>
      <c r="N19">
        <v>325366</v>
      </c>
      <c r="O19" cm="1">
        <f t="array" ref="O19">ROUND((SQRT(SUM(J19:M19/SUM(B19:E19))) - 1 ) * 100,2)</f>
        <v>9.16</v>
      </c>
    </row>
    <row r="20" spans="1:24" x14ac:dyDescent="0.3">
      <c r="A20" s="5" t="s">
        <v>13</v>
      </c>
      <c r="B20">
        <v>29415</v>
      </c>
      <c r="C20">
        <v>41975</v>
      </c>
      <c r="D20">
        <v>34980</v>
      </c>
      <c r="E20">
        <v>27573</v>
      </c>
      <c r="F20">
        <v>39357</v>
      </c>
      <c r="G20">
        <v>39476</v>
      </c>
      <c r="H20">
        <v>31745</v>
      </c>
      <c r="I20">
        <v>30673</v>
      </c>
      <c r="J20">
        <v>36558</v>
      </c>
      <c r="K20">
        <v>39334</v>
      </c>
      <c r="L20">
        <v>33255</v>
      </c>
      <c r="M20">
        <v>30212</v>
      </c>
      <c r="N20">
        <v>414553</v>
      </c>
      <c r="O20" cm="1">
        <f t="array" ref="O20">ROUND((SQRT(SUM(J20:M20/SUM(B20:E20))) - 1 ) * 100,2)</f>
        <v>2</v>
      </c>
    </row>
    <row r="21" spans="1:24" x14ac:dyDescent="0.3">
      <c r="A21" s="5" t="s">
        <v>31</v>
      </c>
      <c r="B21">
        <v>92302</v>
      </c>
      <c r="C21">
        <v>94654</v>
      </c>
      <c r="D21">
        <v>120693</v>
      </c>
      <c r="E21">
        <v>103964</v>
      </c>
      <c r="F21">
        <v>120524</v>
      </c>
      <c r="G21">
        <v>93622</v>
      </c>
      <c r="H21">
        <v>132295</v>
      </c>
      <c r="I21">
        <v>111821</v>
      </c>
      <c r="J21">
        <v>127920</v>
      </c>
      <c r="K21">
        <v>104138</v>
      </c>
      <c r="L21">
        <v>145897</v>
      </c>
      <c r="M21">
        <v>117056</v>
      </c>
      <c r="N21">
        <v>1364886</v>
      </c>
      <c r="O21" cm="1">
        <f t="array" ref="O21">ROUND((SQRT(SUM(J21:M21/SUM(B21:E21))) - 1 ) * 100,2)</f>
        <v>9.66</v>
      </c>
    </row>
    <row r="22" spans="1:24" x14ac:dyDescent="0.3">
      <c r="A22" s="5" t="s">
        <v>35</v>
      </c>
      <c r="B22">
        <v>109863</v>
      </c>
      <c r="C22">
        <v>309066</v>
      </c>
      <c r="D22">
        <v>285987</v>
      </c>
      <c r="E22">
        <v>302978</v>
      </c>
      <c r="F22">
        <v>344278</v>
      </c>
      <c r="G22">
        <v>322307</v>
      </c>
      <c r="H22">
        <v>373671</v>
      </c>
      <c r="I22">
        <v>364191</v>
      </c>
      <c r="J22">
        <v>359962</v>
      </c>
      <c r="K22">
        <v>379135</v>
      </c>
      <c r="L22">
        <v>411986</v>
      </c>
      <c r="M22">
        <v>430905</v>
      </c>
      <c r="N22">
        <v>3994329</v>
      </c>
      <c r="O22" cm="1">
        <f t="array" ref="O22">ROUND((SQRT(SUM(J22:M22/SUM(B22:E22))) - 1 ) * 100,2)</f>
        <v>25.28</v>
      </c>
      <c r="X22">
        <v>20</v>
      </c>
    </row>
    <row r="23" spans="1:24" x14ac:dyDescent="0.3">
      <c r="A23" s="5" t="s">
        <v>36</v>
      </c>
      <c r="B23">
        <v>120969</v>
      </c>
      <c r="C23">
        <v>205489</v>
      </c>
      <c r="D23">
        <v>176891</v>
      </c>
      <c r="E23">
        <v>186226</v>
      </c>
      <c r="F23">
        <v>174722</v>
      </c>
      <c r="G23">
        <v>198117</v>
      </c>
      <c r="H23">
        <v>173752</v>
      </c>
      <c r="I23">
        <v>190397</v>
      </c>
      <c r="J23">
        <v>150654</v>
      </c>
      <c r="K23">
        <v>187121</v>
      </c>
      <c r="L23">
        <v>150259</v>
      </c>
      <c r="M23">
        <v>150080</v>
      </c>
      <c r="N23">
        <v>2064677</v>
      </c>
      <c r="O23" cm="1">
        <f t="array" ref="O23">ROUND((SQRT(SUM(J23:M23/SUM(B23:E23))) - 1 ) * 100,2)</f>
        <v>-3.8</v>
      </c>
    </row>
    <row r="24" spans="1:24" x14ac:dyDescent="0.3">
      <c r="A24" s="5" t="s">
        <v>14</v>
      </c>
      <c r="B24">
        <v>218</v>
      </c>
      <c r="C24">
        <v>1562</v>
      </c>
      <c r="D24">
        <v>804</v>
      </c>
      <c r="E24">
        <v>327</v>
      </c>
      <c r="F24">
        <v>2097</v>
      </c>
      <c r="G24">
        <v>1309</v>
      </c>
      <c r="H24">
        <v>718</v>
      </c>
      <c r="I24">
        <v>255</v>
      </c>
      <c r="J24">
        <v>1299</v>
      </c>
      <c r="K24">
        <v>1010</v>
      </c>
      <c r="L24">
        <v>576</v>
      </c>
      <c r="M24">
        <v>321</v>
      </c>
      <c r="N24">
        <v>10496</v>
      </c>
      <c r="O24" cm="1">
        <f t="array" ref="O24">ROUND((SQRT(SUM(J24:M24/SUM(B24:E24))) - 1 ) * 100,2)</f>
        <v>4.9400000000000004</v>
      </c>
    </row>
    <row r="25" spans="1:24" x14ac:dyDescent="0.3">
      <c r="A25" s="5" t="s">
        <v>24</v>
      </c>
      <c r="B25">
        <v>144364</v>
      </c>
      <c r="C25">
        <v>271214</v>
      </c>
      <c r="D25">
        <v>296765</v>
      </c>
      <c r="E25">
        <v>254836</v>
      </c>
      <c r="F25">
        <v>291552</v>
      </c>
      <c r="G25">
        <v>271459</v>
      </c>
      <c r="H25">
        <v>376226</v>
      </c>
      <c r="I25">
        <v>306100</v>
      </c>
      <c r="J25">
        <v>274789</v>
      </c>
      <c r="K25">
        <v>252002</v>
      </c>
      <c r="L25">
        <v>432133</v>
      </c>
      <c r="M25">
        <v>327258</v>
      </c>
      <c r="N25">
        <v>3498698</v>
      </c>
      <c r="O25" cm="1">
        <f t="array" ref="O25">ROUND((SQRT(SUM(J25:M25/SUM(B25:E25))) - 1 ) * 100,2)</f>
        <v>15.32</v>
      </c>
    </row>
    <row r="26" spans="1:24" x14ac:dyDescent="0.3">
      <c r="A26" s="5" t="s">
        <v>37</v>
      </c>
      <c r="B26">
        <v>192414</v>
      </c>
      <c r="C26">
        <v>458600</v>
      </c>
      <c r="D26">
        <v>525599</v>
      </c>
      <c r="E26">
        <v>490389</v>
      </c>
      <c r="F26">
        <v>477155</v>
      </c>
      <c r="G26">
        <v>462339</v>
      </c>
      <c r="H26">
        <v>650590</v>
      </c>
      <c r="I26">
        <v>550349</v>
      </c>
      <c r="J26">
        <v>484050</v>
      </c>
      <c r="K26">
        <v>514191</v>
      </c>
      <c r="L26">
        <v>699427</v>
      </c>
      <c r="M26">
        <v>596326</v>
      </c>
      <c r="N26">
        <v>6101429</v>
      </c>
      <c r="O26" cm="1">
        <f t="array" ref="O26">ROUND((SQRT(SUM(J26:M26/SUM(B26:E26))) - 1 ) * 100,2)</f>
        <v>17.309999999999999</v>
      </c>
    </row>
    <row r="27" spans="1:24" x14ac:dyDescent="0.3">
      <c r="A27" s="5" t="s">
        <v>15</v>
      </c>
      <c r="B27">
        <v>4260</v>
      </c>
      <c r="C27">
        <v>6813</v>
      </c>
      <c r="D27">
        <v>10877</v>
      </c>
      <c r="E27">
        <v>14179</v>
      </c>
      <c r="F27">
        <v>9566</v>
      </c>
      <c r="G27">
        <v>12441</v>
      </c>
      <c r="H27">
        <v>15854</v>
      </c>
      <c r="I27">
        <v>12101</v>
      </c>
      <c r="J27">
        <v>5548</v>
      </c>
      <c r="K27">
        <v>3541</v>
      </c>
      <c r="L27">
        <v>3547</v>
      </c>
      <c r="M27">
        <v>5786</v>
      </c>
      <c r="N27">
        <v>104513</v>
      </c>
      <c r="O27" cm="1">
        <f t="array" ref="O27">ROUND((SQRT(SUM(J27:M27/SUM(B27:E27))) - 1 ) * 100,2)</f>
        <v>-28.59</v>
      </c>
    </row>
    <row r="28" spans="1:24" x14ac:dyDescent="0.3">
      <c r="A28" s="5" t="s">
        <v>16</v>
      </c>
      <c r="B28">
        <v>3139</v>
      </c>
      <c r="C28">
        <v>5653</v>
      </c>
      <c r="D28">
        <v>6373</v>
      </c>
      <c r="E28">
        <v>7028</v>
      </c>
      <c r="F28">
        <v>7541</v>
      </c>
      <c r="G28">
        <v>8036</v>
      </c>
      <c r="H28">
        <v>7672</v>
      </c>
      <c r="I28">
        <v>8113</v>
      </c>
      <c r="J28">
        <v>8547</v>
      </c>
      <c r="K28">
        <v>9465</v>
      </c>
      <c r="L28">
        <v>8988</v>
      </c>
      <c r="M28">
        <v>9628</v>
      </c>
      <c r="N28">
        <v>90183</v>
      </c>
      <c r="O28" cm="1">
        <f t="array" ref="O28">ROUND((SQRT(SUM(J28:M28/SUM(B28:E28))) - 1 ) * 100,2)</f>
        <v>28.47</v>
      </c>
    </row>
    <row r="29" spans="1:24" x14ac:dyDescent="0.3">
      <c r="A29" s="5" t="s">
        <v>17</v>
      </c>
      <c r="B29">
        <v>2753</v>
      </c>
      <c r="C29">
        <v>4341</v>
      </c>
      <c r="D29">
        <v>6433</v>
      </c>
      <c r="E29">
        <v>5912</v>
      </c>
      <c r="F29">
        <v>6011</v>
      </c>
      <c r="G29">
        <v>6163</v>
      </c>
      <c r="H29">
        <v>6157</v>
      </c>
      <c r="I29">
        <v>6115</v>
      </c>
      <c r="J29">
        <v>6087</v>
      </c>
      <c r="K29">
        <v>6454</v>
      </c>
      <c r="L29">
        <v>7461</v>
      </c>
      <c r="M29">
        <v>7420</v>
      </c>
      <c r="N29">
        <v>71307</v>
      </c>
      <c r="O29" cm="1">
        <f t="array" ref="O29">ROUND((SQRT(SUM(J29:M29/SUM(B29:E29))) - 1 ) * 100,2)</f>
        <v>18.77</v>
      </c>
    </row>
    <row r="30" spans="1:24" x14ac:dyDescent="0.3">
      <c r="A30" s="5" t="s">
        <v>18</v>
      </c>
      <c r="B30">
        <v>1655</v>
      </c>
      <c r="C30">
        <v>4221</v>
      </c>
      <c r="D30">
        <v>3394</v>
      </c>
      <c r="E30">
        <v>3582</v>
      </c>
      <c r="F30">
        <v>3640</v>
      </c>
      <c r="G30">
        <v>3863</v>
      </c>
      <c r="H30">
        <v>3094</v>
      </c>
      <c r="I30">
        <v>3671</v>
      </c>
      <c r="J30">
        <v>3923</v>
      </c>
      <c r="K30">
        <v>3875</v>
      </c>
      <c r="L30">
        <v>3691</v>
      </c>
      <c r="M30">
        <v>5483</v>
      </c>
      <c r="N30">
        <v>44092</v>
      </c>
      <c r="O30" cm="1">
        <f t="array" ref="O30">ROUND((SQRT(SUM(J30:M30/SUM(B30:E30))) - 1 ) * 100,2)</f>
        <v>14.92</v>
      </c>
    </row>
    <row r="31" spans="1:24" x14ac:dyDescent="0.3">
      <c r="A31" s="5" t="s">
        <v>25</v>
      </c>
      <c r="B31">
        <v>74910</v>
      </c>
      <c r="C31">
        <v>116126</v>
      </c>
      <c r="D31">
        <v>136088</v>
      </c>
      <c r="E31">
        <v>152403</v>
      </c>
      <c r="F31">
        <v>138606</v>
      </c>
      <c r="G31">
        <v>116221</v>
      </c>
      <c r="H31">
        <v>168268</v>
      </c>
      <c r="I31">
        <v>168023</v>
      </c>
      <c r="J31">
        <v>148860</v>
      </c>
      <c r="K31">
        <v>138438</v>
      </c>
      <c r="L31">
        <v>206306</v>
      </c>
      <c r="M31">
        <v>124545</v>
      </c>
      <c r="N31">
        <v>1688794</v>
      </c>
      <c r="O31" cm="1">
        <f t="array" ref="O31">ROUND((SQRT(SUM(J31:M31/SUM(B31:E31))) - 1 ) * 100,2)</f>
        <v>13.54</v>
      </c>
    </row>
    <row r="32" spans="1:24" x14ac:dyDescent="0.3">
      <c r="A32" s="5" t="s">
        <v>19</v>
      </c>
      <c r="B32">
        <v>6673</v>
      </c>
      <c r="C32">
        <v>12642</v>
      </c>
      <c r="D32">
        <v>10066</v>
      </c>
      <c r="E32">
        <v>13564</v>
      </c>
      <c r="F32">
        <v>11733</v>
      </c>
      <c r="G32">
        <v>13177</v>
      </c>
      <c r="H32">
        <v>11188</v>
      </c>
      <c r="I32">
        <v>14063</v>
      </c>
      <c r="J32">
        <v>12991</v>
      </c>
      <c r="K32">
        <v>14076</v>
      </c>
      <c r="L32">
        <v>13122</v>
      </c>
      <c r="M32">
        <v>17503</v>
      </c>
      <c r="N32">
        <v>150798</v>
      </c>
      <c r="O32" cm="1">
        <f t="array" ref="O32">ROUND((SQRT(SUM(J32:M32/SUM(B32:E32))) - 1 ) * 100,2)</f>
        <v>15.9</v>
      </c>
    </row>
    <row r="33" spans="1:25" x14ac:dyDescent="0.3">
      <c r="A33" s="5" t="s">
        <v>26</v>
      </c>
      <c r="B33">
        <v>83390</v>
      </c>
      <c r="C33">
        <v>105514</v>
      </c>
      <c r="D33">
        <v>139938</v>
      </c>
      <c r="E33">
        <v>114390</v>
      </c>
      <c r="F33">
        <v>117945</v>
      </c>
      <c r="G33">
        <v>115376</v>
      </c>
      <c r="H33">
        <v>152642</v>
      </c>
      <c r="I33">
        <v>140281</v>
      </c>
      <c r="J33">
        <v>122244</v>
      </c>
      <c r="K33">
        <v>138831</v>
      </c>
      <c r="L33">
        <v>166265</v>
      </c>
      <c r="M33">
        <v>147146</v>
      </c>
      <c r="N33">
        <v>1543962</v>
      </c>
      <c r="O33" cm="1">
        <f t="array" ref="O33">ROUND((SQRT(SUM(J33:M33/SUM(B33:E33))) - 1 ) * 100,2)</f>
        <v>13.85</v>
      </c>
    </row>
    <row r="34" spans="1:25" x14ac:dyDescent="0.3">
      <c r="A34" s="5" t="s">
        <v>38</v>
      </c>
      <c r="B34">
        <v>152912</v>
      </c>
      <c r="C34">
        <v>209694</v>
      </c>
      <c r="D34">
        <v>309732</v>
      </c>
      <c r="E34">
        <v>208647</v>
      </c>
      <c r="F34">
        <v>247905</v>
      </c>
      <c r="G34">
        <v>215802</v>
      </c>
      <c r="H34">
        <v>399720</v>
      </c>
      <c r="I34">
        <v>262703</v>
      </c>
      <c r="J34">
        <v>262875</v>
      </c>
      <c r="K34">
        <v>278944</v>
      </c>
      <c r="L34">
        <v>451267</v>
      </c>
      <c r="M34">
        <v>307390</v>
      </c>
      <c r="N34">
        <v>3307591</v>
      </c>
      <c r="O34" cm="1">
        <f t="array" ref="O34">ROUND((SQRT(SUM(J34:M34/SUM(B34:E34))) - 1 ) * 100,2)</f>
        <v>21.5</v>
      </c>
    </row>
    <row r="35" spans="1:25" x14ac:dyDescent="0.3">
      <c r="A35" s="5" t="s">
        <v>5</v>
      </c>
      <c r="B35">
        <v>1443</v>
      </c>
      <c r="C35">
        <v>2702</v>
      </c>
      <c r="D35">
        <v>2477</v>
      </c>
      <c r="E35">
        <v>2275</v>
      </c>
      <c r="F35">
        <v>2592</v>
      </c>
      <c r="G35">
        <v>2687</v>
      </c>
      <c r="H35">
        <v>2115</v>
      </c>
      <c r="I35">
        <v>2537</v>
      </c>
      <c r="J35">
        <v>2833</v>
      </c>
      <c r="K35">
        <v>2774</v>
      </c>
      <c r="L35">
        <v>2343</v>
      </c>
      <c r="M35">
        <v>2568</v>
      </c>
      <c r="N35">
        <v>29346</v>
      </c>
      <c r="O35" cm="1">
        <f t="array" ref="O35">ROUND((SQRT(SUM(J35:M35/SUM(B35:E35))) - 1 ) * 100,2)</f>
        <v>8.73</v>
      </c>
    </row>
    <row r="36" spans="1:25" x14ac:dyDescent="0.3">
      <c r="A36" s="5" t="s">
        <v>39</v>
      </c>
      <c r="B36">
        <v>200724</v>
      </c>
      <c r="C36">
        <v>401270</v>
      </c>
      <c r="D36">
        <v>327692</v>
      </c>
      <c r="E36">
        <v>415331</v>
      </c>
      <c r="F36">
        <v>377407</v>
      </c>
      <c r="G36">
        <v>405910</v>
      </c>
      <c r="H36">
        <v>368270</v>
      </c>
      <c r="I36">
        <v>438819</v>
      </c>
      <c r="J36">
        <v>388001</v>
      </c>
      <c r="K36">
        <v>430941</v>
      </c>
      <c r="L36">
        <v>402923</v>
      </c>
      <c r="M36">
        <v>495075</v>
      </c>
      <c r="N36">
        <v>4652363</v>
      </c>
      <c r="O36" cm="1">
        <f t="array" ref="O36">ROUND((SQRT(SUM(J36:M36/SUM(B36:E36))) - 1 ) * 100,2)</f>
        <v>12.98</v>
      </c>
    </row>
    <row r="37" spans="1:25" x14ac:dyDescent="0.3">
      <c r="A37" s="5" t="s">
        <v>20</v>
      </c>
      <c r="B37">
        <v>7158</v>
      </c>
      <c r="C37">
        <v>8626</v>
      </c>
      <c r="D37">
        <v>11481</v>
      </c>
      <c r="E37">
        <v>10470</v>
      </c>
      <c r="F37">
        <v>9487</v>
      </c>
      <c r="G37">
        <v>10387</v>
      </c>
      <c r="H37">
        <v>11462</v>
      </c>
      <c r="I37">
        <v>9698</v>
      </c>
      <c r="J37">
        <v>9574</v>
      </c>
      <c r="K37">
        <v>10767</v>
      </c>
      <c r="L37">
        <v>14484</v>
      </c>
      <c r="M37">
        <v>11622</v>
      </c>
      <c r="N37">
        <v>125216</v>
      </c>
      <c r="O37" cm="1">
        <f t="array" ref="O37">ROUND((SQRT(SUM(J37:M37/SUM(B37:E37))) - 1 ) * 100,2)</f>
        <v>10.94</v>
      </c>
    </row>
    <row r="38" spans="1:25" x14ac:dyDescent="0.3">
      <c r="A38" s="5" t="s">
        <v>40</v>
      </c>
      <c r="B38">
        <v>612483</v>
      </c>
      <c r="C38">
        <v>570397</v>
      </c>
      <c r="D38">
        <v>710484</v>
      </c>
      <c r="E38">
        <v>603924</v>
      </c>
      <c r="F38">
        <v>788140</v>
      </c>
      <c r="G38">
        <v>458653</v>
      </c>
      <c r="H38">
        <v>773719</v>
      </c>
      <c r="I38">
        <v>676937</v>
      </c>
      <c r="J38">
        <v>812116</v>
      </c>
      <c r="K38">
        <v>537151</v>
      </c>
      <c r="L38">
        <v>868422</v>
      </c>
      <c r="M38">
        <v>714658</v>
      </c>
      <c r="N38">
        <v>8127084</v>
      </c>
      <c r="O38" cm="1">
        <f t="array" ref="O38">ROUND((SQRT(SUM(J38:M38/SUM(B38:E38))) - 1 ) * 100,2)</f>
        <v>8.36</v>
      </c>
    </row>
    <row r="39" spans="1:25" x14ac:dyDescent="0.3">
      <c r="A39" s="5" t="s">
        <v>27</v>
      </c>
      <c r="B39">
        <v>27175</v>
      </c>
      <c r="C39">
        <v>44499</v>
      </c>
      <c r="D39">
        <v>58182</v>
      </c>
      <c r="E39">
        <v>43475</v>
      </c>
      <c r="F39">
        <v>51063</v>
      </c>
      <c r="G39">
        <v>45124</v>
      </c>
      <c r="H39">
        <v>69439</v>
      </c>
      <c r="I39">
        <v>50639</v>
      </c>
      <c r="J39">
        <v>54688</v>
      </c>
      <c r="K39">
        <v>51381</v>
      </c>
      <c r="L39">
        <v>73139</v>
      </c>
      <c r="M39">
        <v>53903</v>
      </c>
      <c r="N39">
        <v>622707</v>
      </c>
      <c r="O39" cm="1">
        <f t="array" ref="O39">ROUND((SQRT(SUM(J39:M39/SUM(B39:E39))) - 1 ) * 100,2)</f>
        <v>15.97</v>
      </c>
    </row>
    <row r="40" spans="1:25" x14ac:dyDescent="0.3">
      <c r="A40" s="5" t="s">
        <v>41</v>
      </c>
      <c r="B40">
        <v>180063</v>
      </c>
      <c r="C40">
        <v>233262</v>
      </c>
      <c r="D40">
        <v>231691</v>
      </c>
      <c r="E40">
        <v>215693</v>
      </c>
      <c r="F40">
        <v>230816</v>
      </c>
      <c r="G40">
        <v>218078</v>
      </c>
      <c r="H40">
        <v>245205</v>
      </c>
      <c r="I40">
        <v>219459</v>
      </c>
      <c r="J40">
        <v>221684</v>
      </c>
      <c r="K40">
        <v>216105</v>
      </c>
      <c r="L40">
        <v>280971</v>
      </c>
      <c r="M40">
        <v>243149</v>
      </c>
      <c r="N40">
        <v>2736176</v>
      </c>
      <c r="O40" cm="1">
        <f t="array" ref="O40">ROUND((SQRT(SUM(J40:M40/SUM(B40:E40))) - 1 ) * 100,2)</f>
        <v>5.72</v>
      </c>
    </row>
    <row r="41" spans="1:25" x14ac:dyDescent="0.3">
      <c r="A41" s="5" t="s">
        <v>75</v>
      </c>
      <c r="B41">
        <v>3010398</v>
      </c>
      <c r="C41">
        <v>4235303</v>
      </c>
      <c r="D41">
        <v>4805469</v>
      </c>
      <c r="E41">
        <v>4370654</v>
      </c>
      <c r="F41">
        <v>4765606</v>
      </c>
      <c r="G41">
        <v>4232920</v>
      </c>
      <c r="H41">
        <v>5661376</v>
      </c>
      <c r="I41">
        <v>4961277</v>
      </c>
      <c r="J41">
        <v>4916911</v>
      </c>
      <c r="K41">
        <v>4706308</v>
      </c>
      <c r="L41">
        <v>6197559</v>
      </c>
      <c r="M41">
        <v>5356471</v>
      </c>
      <c r="N41">
        <v>57220252</v>
      </c>
      <c r="O41" cm="1">
        <f t="array" ref="O41">ROUND((SQRT(SUM(J41:M41/SUM(B41:E41))) - 1 ) * 100,2)</f>
        <v>13.56</v>
      </c>
    </row>
    <row r="42" spans="1:25" x14ac:dyDescent="0.3">
      <c r="O42" t="e" cm="1">
        <f t="array" ref="O42">ROUND((SQRT(SUM(J42:M42/SUM(B42:E42))) - 1 ) * 100,2)</f>
        <v>#DIV/0!</v>
      </c>
    </row>
    <row r="47" spans="1:25" x14ac:dyDescent="0.3">
      <c r="A47" t="s">
        <v>76</v>
      </c>
      <c r="B47" t="s">
        <v>75</v>
      </c>
      <c r="C47" s="6" t="s">
        <v>89</v>
      </c>
      <c r="G47" s="54"/>
      <c r="H47" s="54"/>
      <c r="I47" s="54"/>
      <c r="O47">
        <v>16</v>
      </c>
    </row>
    <row r="48" spans="1:25" x14ac:dyDescent="0.3">
      <c r="A48" t="s">
        <v>15</v>
      </c>
      <c r="B48">
        <v>104513</v>
      </c>
      <c r="C48">
        <v>-28.59</v>
      </c>
      <c r="G48" s="26"/>
      <c r="H48" s="26"/>
      <c r="I48" s="52"/>
      <c r="X48" s="4" t="s">
        <v>76</v>
      </c>
      <c r="Y48" t="s">
        <v>90</v>
      </c>
    </row>
    <row r="49" spans="1:25" x14ac:dyDescent="0.3">
      <c r="A49" t="s">
        <v>36</v>
      </c>
      <c r="B49">
        <v>2064677</v>
      </c>
      <c r="C49">
        <v>-3.8</v>
      </c>
      <c r="G49" s="51"/>
      <c r="H49" s="51"/>
      <c r="I49" s="53"/>
      <c r="O49" cm="1">
        <f t="array" ref="O49">INDEX(K48:K79,O47)</f>
        <v>0</v>
      </c>
      <c r="X49" s="5" t="s">
        <v>30</v>
      </c>
      <c r="Y49" s="64">
        <v>17.68</v>
      </c>
    </row>
    <row r="50" spans="1:25" x14ac:dyDescent="0.3">
      <c r="A50" t="s">
        <v>32</v>
      </c>
      <c r="B50">
        <v>2283871</v>
      </c>
      <c r="C50">
        <v>0.65</v>
      </c>
      <c r="G50" s="26"/>
      <c r="H50" s="26"/>
      <c r="I50" s="52"/>
      <c r="X50" s="5" t="s">
        <v>9</v>
      </c>
      <c r="Y50" s="64">
        <v>18.3</v>
      </c>
    </row>
    <row r="51" spans="1:25" x14ac:dyDescent="0.3">
      <c r="A51" t="s">
        <v>13</v>
      </c>
      <c r="B51">
        <v>414553</v>
      </c>
      <c r="C51">
        <v>2</v>
      </c>
      <c r="G51" s="51"/>
      <c r="H51" s="51"/>
      <c r="I51" s="53"/>
      <c r="X51" s="5" t="s">
        <v>17</v>
      </c>
      <c r="Y51" s="64">
        <v>18.77</v>
      </c>
    </row>
    <row r="52" spans="1:25" x14ac:dyDescent="0.3">
      <c r="A52" t="s">
        <v>14</v>
      </c>
      <c r="B52">
        <v>10496</v>
      </c>
      <c r="C52">
        <v>4.9400000000000004</v>
      </c>
      <c r="G52" s="26"/>
      <c r="H52" s="26"/>
      <c r="I52" s="52"/>
      <c r="X52" s="5" t="s">
        <v>10</v>
      </c>
      <c r="Y52" s="64">
        <v>20.13</v>
      </c>
    </row>
    <row r="53" spans="1:25" x14ac:dyDescent="0.3">
      <c r="A53" t="s">
        <v>41</v>
      </c>
      <c r="B53">
        <v>2736176</v>
      </c>
      <c r="C53">
        <v>5.72</v>
      </c>
      <c r="G53" s="51"/>
      <c r="H53" s="51"/>
      <c r="I53" s="53"/>
      <c r="X53" s="5" t="s">
        <v>34</v>
      </c>
      <c r="Y53" s="64">
        <v>20.55</v>
      </c>
    </row>
    <row r="54" spans="1:25" x14ac:dyDescent="0.3">
      <c r="A54" t="s">
        <v>40</v>
      </c>
      <c r="B54">
        <v>8127084</v>
      </c>
      <c r="C54">
        <v>8.36</v>
      </c>
      <c r="G54" s="26"/>
      <c r="H54" s="26"/>
      <c r="I54" s="52"/>
      <c r="X54" s="5" t="s">
        <v>38</v>
      </c>
      <c r="Y54" s="64">
        <v>21.5</v>
      </c>
    </row>
    <row r="55" spans="1:25" x14ac:dyDescent="0.3">
      <c r="A55" t="s">
        <v>5</v>
      </c>
      <c r="B55">
        <v>29346</v>
      </c>
      <c r="C55">
        <v>8.73</v>
      </c>
      <c r="G55" s="51"/>
      <c r="H55" s="51"/>
      <c r="I55" s="53"/>
      <c r="X55" s="5" t="s">
        <v>23</v>
      </c>
      <c r="Y55" s="64">
        <v>22.88</v>
      </c>
    </row>
    <row r="56" spans="1:25" x14ac:dyDescent="0.3">
      <c r="A56" t="s">
        <v>28</v>
      </c>
      <c r="B56">
        <v>325366</v>
      </c>
      <c r="C56">
        <v>9.16</v>
      </c>
      <c r="G56" s="26"/>
      <c r="H56" s="26"/>
      <c r="I56" s="52"/>
      <c r="X56" s="5" t="s">
        <v>35</v>
      </c>
      <c r="Y56" s="64">
        <v>25.28</v>
      </c>
    </row>
    <row r="57" spans="1:25" x14ac:dyDescent="0.3">
      <c r="A57" t="s">
        <v>31</v>
      </c>
      <c r="B57">
        <v>1364886</v>
      </c>
      <c r="C57">
        <v>9.66</v>
      </c>
      <c r="G57" s="51"/>
      <c r="H57" s="51"/>
      <c r="I57" s="53"/>
      <c r="X57" s="5" t="s">
        <v>33</v>
      </c>
      <c r="Y57" s="64">
        <v>27.41</v>
      </c>
    </row>
    <row r="58" spans="1:25" x14ac:dyDescent="0.3">
      <c r="A58" t="s">
        <v>22</v>
      </c>
      <c r="B58">
        <v>130628</v>
      </c>
      <c r="C58">
        <v>10.53</v>
      </c>
      <c r="G58" s="26"/>
      <c r="H58" s="26"/>
      <c r="I58" s="52"/>
      <c r="X58" s="5" t="s">
        <v>16</v>
      </c>
      <c r="Y58" s="64">
        <v>28.47</v>
      </c>
    </row>
    <row r="59" spans="1:25" x14ac:dyDescent="0.3">
      <c r="A59" t="s">
        <v>20</v>
      </c>
      <c r="B59">
        <v>125216</v>
      </c>
      <c r="C59">
        <v>10.94</v>
      </c>
      <c r="G59" s="51"/>
      <c r="H59" s="51"/>
      <c r="I59" s="53"/>
      <c r="X59" s="5" t="s">
        <v>75</v>
      </c>
      <c r="Y59" s="64">
        <v>220.97</v>
      </c>
    </row>
    <row r="60" spans="1:25" x14ac:dyDescent="0.3">
      <c r="A60" t="s">
        <v>21</v>
      </c>
      <c r="B60">
        <v>3048373</v>
      </c>
      <c r="C60">
        <v>12.63</v>
      </c>
      <c r="G60" s="26"/>
      <c r="H60" s="26"/>
      <c r="I60" s="52"/>
    </row>
    <row r="61" spans="1:25" x14ac:dyDescent="0.3">
      <c r="A61" t="s">
        <v>8</v>
      </c>
      <c r="B61">
        <v>18225</v>
      </c>
      <c r="C61">
        <v>12.74</v>
      </c>
      <c r="G61" s="51"/>
      <c r="H61" s="51"/>
      <c r="I61" s="53"/>
    </row>
    <row r="62" spans="1:25" x14ac:dyDescent="0.3">
      <c r="A62" t="s">
        <v>39</v>
      </c>
      <c r="B62">
        <v>4652363</v>
      </c>
      <c r="C62">
        <v>12.98</v>
      </c>
      <c r="G62" s="26"/>
      <c r="H62" s="26"/>
      <c r="I62" s="52"/>
    </row>
    <row r="63" spans="1:25" x14ac:dyDescent="0.3">
      <c r="A63" t="s">
        <v>11</v>
      </c>
      <c r="B63">
        <v>1334989</v>
      </c>
      <c r="C63">
        <v>13.53</v>
      </c>
      <c r="G63" s="51"/>
      <c r="H63" s="51"/>
      <c r="I63" s="53"/>
    </row>
    <row r="64" spans="1:25" x14ac:dyDescent="0.3">
      <c r="A64" t="s">
        <v>25</v>
      </c>
      <c r="B64">
        <v>1688794</v>
      </c>
      <c r="C64">
        <v>13.54</v>
      </c>
      <c r="G64" s="26"/>
      <c r="H64" s="26"/>
      <c r="I64" s="52"/>
    </row>
    <row r="65" spans="1:9" x14ac:dyDescent="0.3">
      <c r="A65" t="s">
        <v>75</v>
      </c>
      <c r="B65">
        <v>57219592</v>
      </c>
      <c r="C65">
        <v>13.56</v>
      </c>
      <c r="G65" s="51"/>
      <c r="H65" s="51"/>
      <c r="I65" s="53"/>
    </row>
    <row r="66" spans="1:9" x14ac:dyDescent="0.3">
      <c r="A66" t="s">
        <v>26</v>
      </c>
      <c r="B66">
        <v>1543962</v>
      </c>
      <c r="C66">
        <v>13.85</v>
      </c>
      <c r="G66" s="26"/>
      <c r="H66" s="26"/>
      <c r="I66" s="52"/>
    </row>
    <row r="67" spans="1:9" x14ac:dyDescent="0.3">
      <c r="A67" t="s">
        <v>18</v>
      </c>
      <c r="B67">
        <v>44092</v>
      </c>
      <c r="C67">
        <v>14.92</v>
      </c>
      <c r="G67" s="51"/>
      <c r="H67" s="51"/>
      <c r="I67" s="53"/>
    </row>
    <row r="68" spans="1:9" x14ac:dyDescent="0.3">
      <c r="A68" t="s">
        <v>12</v>
      </c>
      <c r="B68">
        <v>43397</v>
      </c>
      <c r="C68">
        <v>14.94</v>
      </c>
      <c r="G68" s="26"/>
      <c r="H68" s="26"/>
      <c r="I68" s="52"/>
    </row>
    <row r="69" spans="1:9" x14ac:dyDescent="0.3">
      <c r="A69" t="s">
        <v>24</v>
      </c>
      <c r="B69">
        <v>3498698</v>
      </c>
      <c r="C69">
        <v>15.32</v>
      </c>
      <c r="G69" s="51"/>
      <c r="H69" s="51"/>
      <c r="I69" s="53"/>
    </row>
    <row r="70" spans="1:9" x14ac:dyDescent="0.3">
      <c r="A70" t="s">
        <v>19</v>
      </c>
      <c r="B70">
        <v>150798</v>
      </c>
      <c r="C70">
        <v>15.9</v>
      </c>
      <c r="G70" s="26"/>
      <c r="H70" s="26"/>
      <c r="I70" s="52"/>
    </row>
    <row r="71" spans="1:9" x14ac:dyDescent="0.3">
      <c r="A71" t="s">
        <v>27</v>
      </c>
      <c r="B71">
        <v>622707</v>
      </c>
      <c r="C71">
        <v>15.97</v>
      </c>
      <c r="G71" s="51"/>
      <c r="H71" s="51"/>
      <c r="I71" s="53"/>
    </row>
    <row r="72" spans="1:9" x14ac:dyDescent="0.3">
      <c r="A72" t="s">
        <v>37</v>
      </c>
      <c r="B72">
        <v>6101429</v>
      </c>
      <c r="C72">
        <v>17.309999999999999</v>
      </c>
      <c r="G72" s="26"/>
      <c r="H72" s="26"/>
      <c r="I72" s="52"/>
    </row>
    <row r="73" spans="1:9" x14ac:dyDescent="0.3">
      <c r="A73" t="s">
        <v>30</v>
      </c>
      <c r="B73">
        <v>1902768</v>
      </c>
      <c r="C73">
        <v>17.68</v>
      </c>
      <c r="G73" s="51"/>
      <c r="H73" s="51"/>
      <c r="I73" s="53"/>
    </row>
    <row r="74" spans="1:9" x14ac:dyDescent="0.3">
      <c r="A74" t="s">
        <v>9</v>
      </c>
      <c r="B74">
        <v>71547</v>
      </c>
      <c r="C74">
        <v>18.3</v>
      </c>
      <c r="G74" s="26"/>
      <c r="H74" s="26"/>
      <c r="I74" s="52"/>
    </row>
    <row r="75" spans="1:9" x14ac:dyDescent="0.3">
      <c r="A75" t="s">
        <v>17</v>
      </c>
      <c r="B75">
        <v>71307</v>
      </c>
      <c r="C75">
        <v>18.77</v>
      </c>
      <c r="G75" s="51"/>
      <c r="H75" s="51"/>
      <c r="I75" s="53"/>
    </row>
    <row r="76" spans="1:9" x14ac:dyDescent="0.3">
      <c r="A76" t="s">
        <v>10</v>
      </c>
      <c r="B76">
        <v>1403271</v>
      </c>
      <c r="C76">
        <v>20.13</v>
      </c>
      <c r="G76" s="26"/>
      <c r="H76" s="26"/>
      <c r="I76" s="52"/>
    </row>
    <row r="77" spans="1:9" x14ac:dyDescent="0.3">
      <c r="A77" t="s">
        <v>34</v>
      </c>
      <c r="B77">
        <v>4125551</v>
      </c>
      <c r="C77">
        <v>20.55</v>
      </c>
      <c r="G77" s="51"/>
      <c r="H77" s="51"/>
      <c r="I77" s="53"/>
    </row>
    <row r="78" spans="1:9" x14ac:dyDescent="0.3">
      <c r="A78" t="s">
        <v>38</v>
      </c>
      <c r="B78">
        <v>3307591</v>
      </c>
      <c r="C78">
        <v>21.5</v>
      </c>
      <c r="G78" s="26"/>
      <c r="H78" s="26"/>
      <c r="I78" s="52"/>
    </row>
    <row r="79" spans="1:9" x14ac:dyDescent="0.3">
      <c r="A79" t="s">
        <v>23</v>
      </c>
      <c r="B79">
        <v>1588436</v>
      </c>
      <c r="C79">
        <v>22.88</v>
      </c>
      <c r="G79" s="51"/>
      <c r="H79" s="51"/>
      <c r="I79" s="53"/>
    </row>
    <row r="80" spans="1:9" x14ac:dyDescent="0.3">
      <c r="A80" t="s">
        <v>35</v>
      </c>
      <c r="B80">
        <v>3994329</v>
      </c>
      <c r="C80">
        <v>25.28</v>
      </c>
      <c r="G80" s="26"/>
      <c r="H80" s="26"/>
      <c r="I80" s="52"/>
    </row>
    <row r="81" spans="1:9" x14ac:dyDescent="0.3">
      <c r="A81" t="s">
        <v>33</v>
      </c>
      <c r="B81">
        <v>199970</v>
      </c>
      <c r="C81">
        <v>27.41</v>
      </c>
      <c r="G81" s="51"/>
      <c r="H81" s="51"/>
      <c r="I81" s="53"/>
    </row>
    <row r="82" spans="1:9" x14ac:dyDescent="0.3">
      <c r="A82" t="s">
        <v>16</v>
      </c>
      <c r="B82">
        <v>90183</v>
      </c>
      <c r="C82">
        <v>28.47</v>
      </c>
      <c r="G82" s="26"/>
      <c r="H82" s="26"/>
      <c r="I82" s="52"/>
    </row>
    <row r="83" spans="1:9" x14ac:dyDescent="0.3">
      <c r="G83" s="55"/>
      <c r="H83" s="56"/>
      <c r="I83" s="57"/>
    </row>
  </sheetData>
  <pageMargins left="0.7" right="0.7" top="0.75" bottom="0.75" header="0.3" footer="0.3"/>
  <drawing r:id="rId3"/>
  <tableParts count="2">
    <tablePart r:id="rId4"/>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5087-6AB2-4B14-BEAF-B8698AF0EEC9}">
  <sheetPr codeName="Sheet15"/>
  <dimension ref="A3:H27"/>
  <sheetViews>
    <sheetView zoomScale="93" workbookViewId="0">
      <selection activeCell="A3" sqref="A3"/>
    </sheetView>
  </sheetViews>
  <sheetFormatPr defaultRowHeight="14.4" x14ac:dyDescent="0.3"/>
  <cols>
    <col min="1" max="1" width="14" bestFit="1" customWidth="1"/>
    <col min="2" max="2" width="26.109375" bestFit="1" customWidth="1"/>
    <col min="3" max="3" width="14" bestFit="1" customWidth="1"/>
    <col min="4" max="5" width="7" bestFit="1" customWidth="1"/>
    <col min="6" max="6" width="12.6640625" bestFit="1" customWidth="1"/>
    <col min="7" max="7" width="13.21875" customWidth="1"/>
    <col min="8" max="26" width="20" bestFit="1" customWidth="1"/>
    <col min="27" max="27" width="10.77734375" bestFit="1" customWidth="1"/>
  </cols>
  <sheetData>
    <row r="3" spans="1:2" x14ac:dyDescent="0.3">
      <c r="A3" s="4" t="s">
        <v>76</v>
      </c>
      <c r="B3" t="s">
        <v>77</v>
      </c>
    </row>
    <row r="4" spans="1:2" x14ac:dyDescent="0.3">
      <c r="A4" s="5" t="s">
        <v>50</v>
      </c>
      <c r="B4" s="2">
        <v>167274</v>
      </c>
    </row>
    <row r="5" spans="1:2" x14ac:dyDescent="0.3">
      <c r="A5" s="5" t="s">
        <v>48</v>
      </c>
      <c r="B5" s="2">
        <v>170394</v>
      </c>
    </row>
    <row r="6" spans="1:2" x14ac:dyDescent="0.3">
      <c r="A6" s="5" t="s">
        <v>52</v>
      </c>
      <c r="B6" s="2">
        <v>204449</v>
      </c>
    </row>
    <row r="7" spans="1:2" x14ac:dyDescent="0.3">
      <c r="A7" s="5" t="s">
        <v>53</v>
      </c>
      <c r="B7" s="2">
        <v>272575</v>
      </c>
    </row>
    <row r="8" spans="1:2" x14ac:dyDescent="0.3">
      <c r="A8" s="5" t="s">
        <v>54</v>
      </c>
      <c r="B8" s="2">
        <v>489473</v>
      </c>
    </row>
    <row r="9" spans="1:2" x14ac:dyDescent="0.3">
      <c r="A9" s="5" t="s">
        <v>75</v>
      </c>
      <c r="B9" s="2">
        <v>1304165</v>
      </c>
    </row>
    <row r="13" spans="1:2" x14ac:dyDescent="0.3">
      <c r="B13">
        <v>2066111</v>
      </c>
    </row>
    <row r="22" spans="7:8" x14ac:dyDescent="0.3">
      <c r="G22" t="s">
        <v>106</v>
      </c>
      <c r="H22" t="s">
        <v>144</v>
      </c>
    </row>
    <row r="23" spans="7:8" x14ac:dyDescent="0.3">
      <c r="G23" t="str">
        <f t="shared" ref="G23:G27" si="0">A4</f>
        <v>AMPERE</v>
      </c>
      <c r="H23" s="81">
        <f t="shared" ref="H23:H27" si="1">B4/$B$13</f>
        <v>8.0960800266781402E-2</v>
      </c>
    </row>
    <row r="24" spans="7:8" x14ac:dyDescent="0.3">
      <c r="G24" t="str">
        <f t="shared" si="0"/>
        <v>HERO ELECTRIC</v>
      </c>
      <c r="H24" s="81">
        <f t="shared" si="1"/>
        <v>8.2470883703731304E-2</v>
      </c>
    </row>
    <row r="25" spans="7:8" x14ac:dyDescent="0.3">
      <c r="G25" t="str">
        <f t="shared" si="0"/>
        <v>ATHER</v>
      </c>
      <c r="H25" s="81">
        <f t="shared" si="1"/>
        <v>9.8953541218259819E-2</v>
      </c>
    </row>
    <row r="26" spans="7:8" x14ac:dyDescent="0.3">
      <c r="G26" t="str">
        <f t="shared" si="0"/>
        <v>TVS</v>
      </c>
      <c r="H26" s="81">
        <f t="shared" si="1"/>
        <v>0.13192660026494221</v>
      </c>
    </row>
    <row r="27" spans="7:8" x14ac:dyDescent="0.3">
      <c r="G27" t="str">
        <f t="shared" si="0"/>
        <v>OLA ELECTRIC</v>
      </c>
      <c r="H27" s="81">
        <f t="shared" si="1"/>
        <v>0.23690547119685246</v>
      </c>
    </row>
  </sheetData>
  <pageMargins left="0.7" right="0.7" top="0.75" bottom="0.75" header="0.3" footer="0.3"/>
  <drawing r:id="rId2"/>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DCE2-A0BD-45DA-9914-6D637174E90D}">
  <sheetPr codeName="Sheet16"/>
  <dimension ref="A3:D72"/>
  <sheetViews>
    <sheetView topLeftCell="A74" zoomScale="68" workbookViewId="0">
      <selection activeCell="A34" sqref="A34"/>
    </sheetView>
  </sheetViews>
  <sheetFormatPr defaultRowHeight="14.4" x14ac:dyDescent="0.3"/>
  <cols>
    <col min="1" max="1" width="18.109375" bestFit="1" customWidth="1"/>
    <col min="2" max="2" width="27.44140625" bestFit="1" customWidth="1"/>
    <col min="3" max="26" width="20" bestFit="1" customWidth="1"/>
    <col min="27" max="27" width="10.77734375" bestFit="1" customWidth="1"/>
  </cols>
  <sheetData>
    <row r="3" spans="1:2" x14ac:dyDescent="0.3">
      <c r="A3" s="4" t="s">
        <v>76</v>
      </c>
      <c r="B3" t="s">
        <v>77</v>
      </c>
    </row>
    <row r="4" spans="1:2" x14ac:dyDescent="0.3">
      <c r="A4" s="5" t="s">
        <v>59</v>
      </c>
      <c r="B4" s="2">
        <v>568</v>
      </c>
    </row>
    <row r="5" spans="1:2" x14ac:dyDescent="0.3">
      <c r="A5" s="5" t="s">
        <v>58</v>
      </c>
      <c r="B5" s="2">
        <v>557</v>
      </c>
    </row>
    <row r="6" spans="1:2" x14ac:dyDescent="0.3">
      <c r="A6" s="5" t="s">
        <v>60</v>
      </c>
      <c r="B6" s="2">
        <v>388</v>
      </c>
    </row>
    <row r="7" spans="1:2" x14ac:dyDescent="0.3">
      <c r="A7" s="5" t="s">
        <v>75</v>
      </c>
      <c r="B7" s="2">
        <v>1513</v>
      </c>
    </row>
    <row r="14" spans="1:2" x14ac:dyDescent="0.3">
      <c r="A14" s="4" t="s">
        <v>76</v>
      </c>
      <c r="B14" t="s">
        <v>77</v>
      </c>
    </row>
    <row r="15" spans="1:2" x14ac:dyDescent="0.3">
      <c r="A15" s="5" t="s">
        <v>60</v>
      </c>
      <c r="B15">
        <v>388</v>
      </c>
    </row>
    <row r="16" spans="1:2" x14ac:dyDescent="0.3">
      <c r="A16" s="5" t="s">
        <v>58</v>
      </c>
      <c r="B16">
        <v>557</v>
      </c>
    </row>
    <row r="17" spans="1:2" x14ac:dyDescent="0.3">
      <c r="A17" s="5" t="s">
        <v>59</v>
      </c>
      <c r="B17">
        <v>568</v>
      </c>
    </row>
    <row r="18" spans="1:2" x14ac:dyDescent="0.3">
      <c r="A18" s="5" t="s">
        <v>61</v>
      </c>
      <c r="B18">
        <v>1370</v>
      </c>
    </row>
    <row r="19" spans="1:2" x14ac:dyDescent="0.3">
      <c r="A19" s="5" t="s">
        <v>62</v>
      </c>
      <c r="B19">
        <v>1684</v>
      </c>
    </row>
    <row r="20" spans="1:2" x14ac:dyDescent="0.3">
      <c r="A20" s="5" t="s">
        <v>75</v>
      </c>
      <c r="B20">
        <v>4567</v>
      </c>
    </row>
    <row r="34" spans="1:2" x14ac:dyDescent="0.3">
      <c r="A34" s="4" t="s">
        <v>76</v>
      </c>
      <c r="B34" t="s">
        <v>77</v>
      </c>
    </row>
    <row r="35" spans="1:2" x14ac:dyDescent="0.3">
      <c r="A35" s="5" t="s">
        <v>60</v>
      </c>
      <c r="B35">
        <v>388</v>
      </c>
    </row>
    <row r="36" spans="1:2" x14ac:dyDescent="0.3">
      <c r="A36" s="5" t="s">
        <v>58</v>
      </c>
      <c r="B36">
        <v>557</v>
      </c>
    </row>
    <row r="37" spans="1:2" x14ac:dyDescent="0.3">
      <c r="A37" s="5" t="s">
        <v>59</v>
      </c>
      <c r="B37">
        <v>568</v>
      </c>
    </row>
    <row r="38" spans="1:2" x14ac:dyDescent="0.3">
      <c r="A38" s="5" t="s">
        <v>61</v>
      </c>
      <c r="B38">
        <v>1370</v>
      </c>
    </row>
    <row r="39" spans="1:2" x14ac:dyDescent="0.3">
      <c r="A39" s="5" t="s">
        <v>62</v>
      </c>
      <c r="B39">
        <v>1684</v>
      </c>
    </row>
    <row r="40" spans="1:2" x14ac:dyDescent="0.3">
      <c r="A40" s="5" t="s">
        <v>75</v>
      </c>
      <c r="B40">
        <v>4567</v>
      </c>
    </row>
    <row r="66" spans="1:4" x14ac:dyDescent="0.3">
      <c r="A66">
        <v>2066111</v>
      </c>
    </row>
    <row r="67" spans="1:4" x14ac:dyDescent="0.3">
      <c r="C67" t="s">
        <v>106</v>
      </c>
      <c r="D67" t="s">
        <v>144</v>
      </c>
    </row>
    <row r="68" spans="1:4" x14ac:dyDescent="0.3">
      <c r="C68" t="str">
        <f>A35</f>
        <v>Mercedes -Benz AG</v>
      </c>
      <c r="D68" s="81">
        <f>B35/$A$66</f>
        <v>1.8779242741556479E-4</v>
      </c>
    </row>
    <row r="69" spans="1:4" x14ac:dyDescent="0.3">
      <c r="C69" t="str">
        <f t="shared" ref="C69:C72" si="0">A36</f>
        <v>KIA Motors</v>
      </c>
      <c r="D69" s="81">
        <f t="shared" ref="D69:D72" si="1">B36/$A$66</f>
        <v>2.6958861358368453E-4</v>
      </c>
    </row>
    <row r="70" spans="1:4" x14ac:dyDescent="0.3">
      <c r="C70" t="str">
        <f t="shared" si="0"/>
        <v>Volvo Auto India</v>
      </c>
      <c r="D70" s="81">
        <f t="shared" si="1"/>
        <v>2.7491262570113607E-4</v>
      </c>
    </row>
    <row r="71" spans="1:4" x14ac:dyDescent="0.3">
      <c r="C71" t="str">
        <f t="shared" si="0"/>
        <v>BMW India</v>
      </c>
      <c r="D71" s="81">
        <f t="shared" si="1"/>
        <v>6.6308150917351492E-4</v>
      </c>
    </row>
    <row r="72" spans="1:4" x14ac:dyDescent="0.3">
      <c r="C72" t="str">
        <f t="shared" si="0"/>
        <v>PCA Automobiles</v>
      </c>
      <c r="D72" s="81">
        <f t="shared" si="1"/>
        <v>8.1505785507167818E-4</v>
      </c>
    </row>
  </sheetData>
  <pageMargins left="0.7" right="0.7" top="0.75" bottom="0.75" header="0.3" footer="0.3"/>
  <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FFA30-D001-4A31-9F4F-5724604F498E}">
  <sheetPr codeName="Sheet17"/>
  <dimension ref="A3:E9"/>
  <sheetViews>
    <sheetView zoomScale="85" workbookViewId="0">
      <selection activeCell="D3" sqref="D3"/>
    </sheetView>
  </sheetViews>
  <sheetFormatPr defaultRowHeight="14.4" x14ac:dyDescent="0.3"/>
  <cols>
    <col min="1" max="1" width="27.5546875" bestFit="1" customWidth="1"/>
    <col min="2" max="2" width="16.44140625" bestFit="1" customWidth="1"/>
    <col min="3" max="4" width="7.21875" bestFit="1" customWidth="1"/>
    <col min="5" max="5" width="11.44140625" bestFit="1" customWidth="1"/>
    <col min="6" max="6" width="8.44140625" bestFit="1" customWidth="1"/>
    <col min="7" max="7" width="11.44140625" bestFit="1" customWidth="1"/>
    <col min="8" max="8" width="7.6640625" bestFit="1" customWidth="1"/>
    <col min="9" max="9" width="7" bestFit="1" customWidth="1"/>
    <col min="10" max="10" width="11.21875" bestFit="1" customWidth="1"/>
    <col min="11" max="11" width="20" bestFit="1" customWidth="1"/>
    <col min="12" max="12" width="10.77734375" bestFit="1" customWidth="1"/>
    <col min="13" max="36" width="15.5546875" bestFit="1" customWidth="1"/>
    <col min="37" max="37" width="10.77734375" bestFit="1" customWidth="1"/>
  </cols>
  <sheetData>
    <row r="3" spans="1:5" x14ac:dyDescent="0.3">
      <c r="A3" s="4" t="s">
        <v>77</v>
      </c>
      <c r="B3" s="4" t="s">
        <v>84</v>
      </c>
    </row>
    <row r="4" spans="1:5" x14ac:dyDescent="0.3">
      <c r="A4" s="4" t="s">
        <v>76</v>
      </c>
      <c r="B4" t="s">
        <v>54</v>
      </c>
      <c r="C4" t="s">
        <v>53</v>
      </c>
      <c r="D4" t="s">
        <v>52</v>
      </c>
      <c r="E4" t="s">
        <v>75</v>
      </c>
    </row>
    <row r="5" spans="1:5" x14ac:dyDescent="0.3">
      <c r="A5" s="5" t="s">
        <v>80</v>
      </c>
      <c r="B5" s="2">
        <v>185341</v>
      </c>
      <c r="C5" s="2">
        <v>100877</v>
      </c>
      <c r="D5" s="2">
        <v>73031</v>
      </c>
      <c r="E5" s="2">
        <v>359249</v>
      </c>
    </row>
    <row r="6" spans="1:5" x14ac:dyDescent="0.3">
      <c r="A6" s="5" t="s">
        <v>81</v>
      </c>
      <c r="B6" s="2">
        <v>98527</v>
      </c>
      <c r="C6" s="2">
        <v>41092</v>
      </c>
      <c r="D6" s="2">
        <v>38497</v>
      </c>
      <c r="E6" s="2">
        <v>178116</v>
      </c>
    </row>
    <row r="7" spans="1:5" x14ac:dyDescent="0.3">
      <c r="A7" s="5" t="s">
        <v>82</v>
      </c>
      <c r="B7" s="2">
        <v>72722</v>
      </c>
      <c r="C7" s="2">
        <v>57755</v>
      </c>
      <c r="D7" s="2">
        <v>39307</v>
      </c>
      <c r="E7" s="2">
        <v>169784</v>
      </c>
    </row>
    <row r="8" spans="1:5" x14ac:dyDescent="0.3">
      <c r="A8" s="5" t="s">
        <v>83</v>
      </c>
      <c r="B8" s="2">
        <v>132883</v>
      </c>
      <c r="C8" s="2">
        <v>72851</v>
      </c>
      <c r="D8" s="2">
        <v>53614</v>
      </c>
      <c r="E8" s="2">
        <v>259348</v>
      </c>
    </row>
    <row r="9" spans="1:5" x14ac:dyDescent="0.3">
      <c r="A9" s="5" t="s">
        <v>75</v>
      </c>
      <c r="B9" s="2">
        <v>489473</v>
      </c>
      <c r="C9" s="2">
        <v>272575</v>
      </c>
      <c r="D9" s="2">
        <v>204449</v>
      </c>
      <c r="E9" s="2">
        <v>966497</v>
      </c>
    </row>
  </sheetData>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24494-5F1F-4748-86FF-81597E80F0F9}">
  <sheetPr codeName="Sheet18"/>
  <dimension ref="A3:T178"/>
  <sheetViews>
    <sheetView topLeftCell="A151" zoomScale="64" workbookViewId="0">
      <selection activeCell="I159" sqref="I159"/>
    </sheetView>
  </sheetViews>
  <sheetFormatPr defaultRowHeight="14.4" x14ac:dyDescent="0.3"/>
  <cols>
    <col min="1" max="1" width="34.6640625" bestFit="1" customWidth="1"/>
    <col min="2" max="2" width="17" bestFit="1" customWidth="1"/>
    <col min="3" max="4" width="7.44140625" bestFit="1" customWidth="1"/>
    <col min="5" max="5" width="11.21875" bestFit="1" customWidth="1"/>
    <col min="6" max="7" width="13.33203125" bestFit="1" customWidth="1"/>
    <col min="8" max="8" width="14.5546875" bestFit="1" customWidth="1"/>
    <col min="9" max="9" width="17" bestFit="1" customWidth="1"/>
    <col min="10" max="10" width="17.44140625" bestFit="1" customWidth="1"/>
    <col min="11" max="14" width="13.33203125" bestFit="1" customWidth="1"/>
    <col min="15" max="15" width="17.33203125" customWidth="1"/>
    <col min="16" max="19" width="13.33203125" bestFit="1" customWidth="1"/>
    <col min="20" max="22" width="14.5546875" bestFit="1" customWidth="1"/>
    <col min="23" max="31" width="13.33203125" bestFit="1" customWidth="1"/>
    <col min="32" max="34" width="14.5546875" bestFit="1" customWidth="1"/>
    <col min="35" max="37" width="13.33203125" bestFit="1" customWidth="1"/>
    <col min="38" max="38" width="11.21875" bestFit="1" customWidth="1"/>
    <col min="39" max="39" width="14.21875" bestFit="1" customWidth="1"/>
    <col min="40" max="40" width="15.77734375" bestFit="1" customWidth="1"/>
  </cols>
  <sheetData>
    <row r="3" spans="1:15" x14ac:dyDescent="0.3">
      <c r="A3" s="4" t="s">
        <v>77</v>
      </c>
      <c r="B3" s="4" t="s">
        <v>84</v>
      </c>
    </row>
    <row r="4" spans="1:15" x14ac:dyDescent="0.3">
      <c r="B4" t="s">
        <v>85</v>
      </c>
      <c r="E4" t="s">
        <v>79</v>
      </c>
      <c r="I4" t="s">
        <v>86</v>
      </c>
      <c r="M4" t="s">
        <v>87</v>
      </c>
      <c r="N4" t="s">
        <v>75</v>
      </c>
    </row>
    <row r="5" spans="1:15" x14ac:dyDescent="0.3">
      <c r="B5" t="s">
        <v>81</v>
      </c>
      <c r="C5" t="s">
        <v>82</v>
      </c>
      <c r="D5" t="s">
        <v>83</v>
      </c>
      <c r="E5" t="s">
        <v>80</v>
      </c>
      <c r="F5" t="s">
        <v>81</v>
      </c>
      <c r="G5" t="s">
        <v>82</v>
      </c>
      <c r="H5" t="s">
        <v>83</v>
      </c>
      <c r="I5" t="s">
        <v>80</v>
      </c>
      <c r="J5" t="s">
        <v>81</v>
      </c>
      <c r="K5" t="s">
        <v>82</v>
      </c>
      <c r="L5" t="s">
        <v>83</v>
      </c>
      <c r="M5" t="s">
        <v>80</v>
      </c>
      <c r="O5" t="s">
        <v>88</v>
      </c>
    </row>
    <row r="6" spans="1:15" x14ac:dyDescent="0.3">
      <c r="A6" s="4" t="s">
        <v>76</v>
      </c>
    </row>
    <row r="7" spans="1:15" x14ac:dyDescent="0.3">
      <c r="A7" s="5" t="s">
        <v>50</v>
      </c>
      <c r="B7" s="2">
        <v>1197</v>
      </c>
      <c r="C7" s="2">
        <v>2280</v>
      </c>
      <c r="D7" s="2">
        <v>6570</v>
      </c>
      <c r="E7" s="2">
        <v>15463</v>
      </c>
      <c r="F7" s="2">
        <v>19959</v>
      </c>
      <c r="G7" s="2">
        <v>20071</v>
      </c>
      <c r="H7" s="2">
        <v>27151</v>
      </c>
      <c r="I7" s="2">
        <v>20195</v>
      </c>
      <c r="J7" s="2">
        <v>22432</v>
      </c>
      <c r="K7" s="2">
        <v>11332</v>
      </c>
      <c r="L7" s="2">
        <v>12434</v>
      </c>
      <c r="M7" s="2">
        <v>8190</v>
      </c>
      <c r="N7" s="2">
        <v>167274</v>
      </c>
      <c r="O7">
        <f>ROUND((SQRT(SUM(J7:M7)/SUM(B7:F7)) - 1) * 100,2)</f>
        <v>9.3699999999999992</v>
      </c>
    </row>
    <row r="8" spans="1:15" x14ac:dyDescent="0.3">
      <c r="A8" s="5" t="s">
        <v>52</v>
      </c>
      <c r="B8" s="2">
        <v>1383</v>
      </c>
      <c r="C8" s="2">
        <v>5586</v>
      </c>
      <c r="D8" s="2">
        <v>6662</v>
      </c>
      <c r="E8" s="2">
        <v>6345</v>
      </c>
      <c r="F8" s="2">
        <v>9617</v>
      </c>
      <c r="G8" s="2">
        <v>12945</v>
      </c>
      <c r="H8" s="2">
        <v>22886</v>
      </c>
      <c r="I8" s="2">
        <v>31473</v>
      </c>
      <c r="J8" s="2">
        <v>27497</v>
      </c>
      <c r="K8" s="2">
        <v>20776</v>
      </c>
      <c r="L8" s="2">
        <v>24066</v>
      </c>
      <c r="M8" s="2">
        <v>35213</v>
      </c>
      <c r="N8" s="2">
        <v>204449</v>
      </c>
      <c r="O8">
        <f t="shared" ref="O8:O17" si="0">ROUND((SQRT(SUM(J8:M8)/SUM(B8:F8)) - 1) * 100,2)</f>
        <v>90.64</v>
      </c>
    </row>
    <row r="9" spans="1:15" x14ac:dyDescent="0.3">
      <c r="A9" s="5" t="s">
        <v>51</v>
      </c>
      <c r="B9" s="2">
        <v>244</v>
      </c>
      <c r="C9" s="2">
        <v>1907</v>
      </c>
      <c r="D9" s="2">
        <v>2124</v>
      </c>
      <c r="E9" s="2">
        <v>2839</v>
      </c>
      <c r="F9" s="2">
        <v>4859</v>
      </c>
      <c r="G9" s="2">
        <v>8751</v>
      </c>
      <c r="H9" s="2">
        <v>9846</v>
      </c>
      <c r="I9" s="2">
        <v>9341</v>
      </c>
      <c r="J9" s="2">
        <v>16994</v>
      </c>
      <c r="K9" s="2">
        <v>17608</v>
      </c>
      <c r="L9" s="2">
        <v>31021</v>
      </c>
      <c r="M9" s="2">
        <v>40072</v>
      </c>
      <c r="N9" s="2">
        <v>145606</v>
      </c>
      <c r="O9">
        <f t="shared" si="0"/>
        <v>197.12</v>
      </c>
    </row>
    <row r="10" spans="1:15" x14ac:dyDescent="0.3">
      <c r="A10" s="5" t="s">
        <v>45</v>
      </c>
      <c r="B10" s="2"/>
      <c r="C10" s="2"/>
      <c r="D10" s="2"/>
      <c r="E10" s="2"/>
      <c r="F10" s="2"/>
      <c r="G10" s="2"/>
      <c r="H10" s="2"/>
      <c r="I10" s="2"/>
      <c r="J10" s="2">
        <v>1911</v>
      </c>
      <c r="K10" s="2">
        <v>675</v>
      </c>
      <c r="L10" s="2">
        <v>1127</v>
      </c>
      <c r="M10" s="2">
        <v>1128</v>
      </c>
      <c r="N10" s="2">
        <v>4841</v>
      </c>
      <c r="O10" t="e">
        <f t="shared" si="0"/>
        <v>#DIV/0!</v>
      </c>
    </row>
    <row r="11" spans="1:15" x14ac:dyDescent="0.3">
      <c r="A11" s="5" t="s">
        <v>56</v>
      </c>
      <c r="B11" s="2">
        <v>423</v>
      </c>
      <c r="C11" s="2">
        <v>1156</v>
      </c>
      <c r="D11" s="2">
        <v>2571</v>
      </c>
      <c r="E11" s="2">
        <v>3224</v>
      </c>
      <c r="F11" s="2">
        <v>2741</v>
      </c>
      <c r="G11" s="2">
        <v>3319</v>
      </c>
      <c r="H11" s="2">
        <v>3604</v>
      </c>
      <c r="I11" s="2">
        <v>1354</v>
      </c>
      <c r="J11" s="2"/>
      <c r="K11" s="2"/>
      <c r="L11" s="2"/>
      <c r="M11" s="2"/>
      <c r="N11" s="2">
        <v>18392</v>
      </c>
      <c r="O11">
        <f t="shared" si="0"/>
        <v>-100</v>
      </c>
    </row>
    <row r="12" spans="1:15" x14ac:dyDescent="0.3">
      <c r="A12" s="5" t="s">
        <v>46</v>
      </c>
      <c r="B12" s="2"/>
      <c r="C12" s="2"/>
      <c r="D12" s="2"/>
      <c r="E12" s="2"/>
      <c r="F12" s="2"/>
      <c r="G12" s="2"/>
      <c r="H12" s="2"/>
      <c r="I12" s="2"/>
      <c r="J12" s="2">
        <v>2743</v>
      </c>
      <c r="K12" s="2">
        <v>2489</v>
      </c>
      <c r="L12" s="2">
        <v>3946</v>
      </c>
      <c r="M12" s="2">
        <v>5873</v>
      </c>
      <c r="N12" s="2">
        <v>15051</v>
      </c>
      <c r="O12" t="e">
        <f t="shared" si="0"/>
        <v>#DIV/0!</v>
      </c>
    </row>
    <row r="13" spans="1:15" x14ac:dyDescent="0.3">
      <c r="A13" s="5" t="s">
        <v>61</v>
      </c>
      <c r="B13" s="2">
        <v>0</v>
      </c>
      <c r="C13" s="2">
        <v>0</v>
      </c>
      <c r="D13" s="2">
        <v>0</v>
      </c>
      <c r="E13" s="2">
        <v>7</v>
      </c>
      <c r="F13" s="2">
        <v>22</v>
      </c>
      <c r="G13" s="2">
        <v>44</v>
      </c>
      <c r="H13" s="2">
        <v>45</v>
      </c>
      <c r="I13" s="2">
        <v>174</v>
      </c>
      <c r="J13" s="2">
        <v>184</v>
      </c>
      <c r="K13" s="2">
        <v>203</v>
      </c>
      <c r="L13" s="2">
        <v>423</v>
      </c>
      <c r="M13" s="2">
        <v>268</v>
      </c>
      <c r="N13" s="2">
        <v>1370</v>
      </c>
      <c r="O13">
        <f t="shared" si="0"/>
        <v>509.69</v>
      </c>
    </row>
    <row r="14" spans="1:15" x14ac:dyDescent="0.3">
      <c r="A14" s="5" t="s">
        <v>64</v>
      </c>
      <c r="B14" s="2">
        <v>0</v>
      </c>
      <c r="C14" s="2">
        <v>0</v>
      </c>
      <c r="D14" s="2">
        <v>1</v>
      </c>
      <c r="E14" s="2">
        <v>32</v>
      </c>
      <c r="F14" s="2">
        <v>81</v>
      </c>
      <c r="G14" s="2">
        <v>113</v>
      </c>
      <c r="H14" s="2">
        <v>103</v>
      </c>
      <c r="I14" s="2">
        <v>623</v>
      </c>
      <c r="J14" s="2">
        <v>406</v>
      </c>
      <c r="K14" s="2">
        <v>310</v>
      </c>
      <c r="L14" s="2">
        <v>350</v>
      </c>
      <c r="M14" s="2">
        <v>400</v>
      </c>
      <c r="N14" s="2">
        <v>2419</v>
      </c>
      <c r="O14">
        <f t="shared" si="0"/>
        <v>258.60000000000002</v>
      </c>
    </row>
    <row r="15" spans="1:15" x14ac:dyDescent="0.3">
      <c r="A15" s="5" t="s">
        <v>48</v>
      </c>
      <c r="B15" s="2">
        <v>2284</v>
      </c>
      <c r="C15" s="2">
        <v>16811</v>
      </c>
      <c r="D15" s="2">
        <v>20694</v>
      </c>
      <c r="E15" s="2">
        <v>29663</v>
      </c>
      <c r="F15" s="2">
        <v>16609</v>
      </c>
      <c r="G15" s="2">
        <v>27467</v>
      </c>
      <c r="H15" s="2">
        <v>25994</v>
      </c>
      <c r="I15" s="2">
        <v>18923</v>
      </c>
      <c r="J15" s="2">
        <v>6501</v>
      </c>
      <c r="K15" s="2">
        <v>2379</v>
      </c>
      <c r="L15" s="2">
        <v>2017</v>
      </c>
      <c r="M15" s="2">
        <v>1052</v>
      </c>
      <c r="N15" s="2">
        <v>170394</v>
      </c>
      <c r="O15">
        <f t="shared" si="0"/>
        <v>-62.74</v>
      </c>
    </row>
    <row r="16" spans="1:15" x14ac:dyDescent="0.3">
      <c r="A16" s="5" t="s">
        <v>63</v>
      </c>
      <c r="B16" s="2">
        <v>25</v>
      </c>
      <c r="C16" s="2">
        <v>34</v>
      </c>
      <c r="D16" s="2">
        <v>25</v>
      </c>
      <c r="E16" s="2">
        <v>26</v>
      </c>
      <c r="F16" s="2">
        <v>75</v>
      </c>
      <c r="G16" s="2">
        <v>155</v>
      </c>
      <c r="H16" s="2">
        <v>191</v>
      </c>
      <c r="I16" s="2">
        <v>155</v>
      </c>
      <c r="J16" s="2">
        <v>292</v>
      </c>
      <c r="K16" s="2">
        <v>390</v>
      </c>
      <c r="L16" s="2">
        <v>370</v>
      </c>
      <c r="M16" s="2">
        <v>338</v>
      </c>
      <c r="N16" s="2">
        <v>2076</v>
      </c>
      <c r="O16">
        <f t="shared" si="0"/>
        <v>174.11</v>
      </c>
    </row>
    <row r="17" spans="1:15" x14ac:dyDescent="0.3">
      <c r="A17" s="5" t="s">
        <v>55</v>
      </c>
      <c r="B17" s="2">
        <v>92</v>
      </c>
      <c r="C17" s="2">
        <v>554</v>
      </c>
      <c r="D17" s="2">
        <v>1059</v>
      </c>
      <c r="E17" s="2">
        <v>2170</v>
      </c>
      <c r="F17" s="2">
        <v>2154</v>
      </c>
      <c r="G17" s="2">
        <v>2194</v>
      </c>
      <c r="H17" s="2">
        <v>3035</v>
      </c>
      <c r="I17" s="2">
        <v>1180</v>
      </c>
      <c r="J17" s="2"/>
      <c r="K17" s="2"/>
      <c r="L17" s="2"/>
      <c r="M17" s="2"/>
      <c r="N17" s="2">
        <v>12438</v>
      </c>
      <c r="O17">
        <f t="shared" si="0"/>
        <v>-100</v>
      </c>
    </row>
    <row r="18" spans="1:15" x14ac:dyDescent="0.3">
      <c r="A18" s="5" t="s">
        <v>58</v>
      </c>
      <c r="B18" s="2">
        <v>0</v>
      </c>
      <c r="C18" s="2">
        <v>0</v>
      </c>
      <c r="D18" s="2">
        <v>0</v>
      </c>
      <c r="E18" s="2">
        <v>0</v>
      </c>
      <c r="F18" s="2">
        <v>0</v>
      </c>
      <c r="G18" s="2">
        <v>0</v>
      </c>
      <c r="H18" s="2">
        <v>155</v>
      </c>
      <c r="I18" s="2">
        <v>74</v>
      </c>
      <c r="J18" s="2">
        <v>96</v>
      </c>
      <c r="K18" s="2">
        <v>69</v>
      </c>
      <c r="L18" s="2">
        <v>91</v>
      </c>
      <c r="M18" s="2">
        <v>72</v>
      </c>
      <c r="N18" s="2">
        <v>557</v>
      </c>
    </row>
    <row r="19" spans="1:15" x14ac:dyDescent="0.3">
      <c r="A19" s="5" t="s">
        <v>44</v>
      </c>
      <c r="B19" s="2"/>
      <c r="C19" s="2"/>
      <c r="D19" s="2"/>
      <c r="E19" s="2"/>
      <c r="F19" s="2"/>
      <c r="G19" s="2"/>
      <c r="H19" s="2"/>
      <c r="I19" s="2"/>
      <c r="J19" s="2">
        <v>1925</v>
      </c>
      <c r="K19" s="2">
        <v>840</v>
      </c>
      <c r="L19" s="2">
        <v>1471</v>
      </c>
      <c r="M19" s="2">
        <v>5349</v>
      </c>
      <c r="N19" s="2">
        <v>9585</v>
      </c>
    </row>
    <row r="20" spans="1:15" x14ac:dyDescent="0.3">
      <c r="A20" s="5" t="s">
        <v>65</v>
      </c>
      <c r="B20" s="2">
        <v>355</v>
      </c>
      <c r="C20" s="2">
        <v>651</v>
      </c>
      <c r="D20" s="2">
        <v>1383</v>
      </c>
      <c r="E20" s="2">
        <v>1653</v>
      </c>
      <c r="F20" s="2">
        <v>2020</v>
      </c>
      <c r="G20" s="2">
        <v>3164</v>
      </c>
      <c r="H20" s="2">
        <v>3378</v>
      </c>
      <c r="I20" s="2">
        <v>5243</v>
      </c>
      <c r="J20" s="2">
        <v>10911</v>
      </c>
      <c r="K20" s="2">
        <v>5855</v>
      </c>
      <c r="L20" s="2">
        <v>4264</v>
      </c>
      <c r="M20" s="2">
        <v>2316</v>
      </c>
      <c r="N20" s="2">
        <v>41193</v>
      </c>
    </row>
    <row r="21" spans="1:15" x14ac:dyDescent="0.3">
      <c r="A21" s="5" t="s">
        <v>60</v>
      </c>
      <c r="B21" s="2">
        <v>5</v>
      </c>
      <c r="C21" s="2">
        <v>5</v>
      </c>
      <c r="D21" s="2">
        <v>6</v>
      </c>
      <c r="E21" s="2">
        <v>10</v>
      </c>
      <c r="F21" s="2">
        <v>14</v>
      </c>
      <c r="G21" s="2">
        <v>7</v>
      </c>
      <c r="H21" s="2">
        <v>14</v>
      </c>
      <c r="I21" s="2">
        <v>36</v>
      </c>
      <c r="J21" s="2">
        <v>31</v>
      </c>
      <c r="K21" s="2">
        <v>72</v>
      </c>
      <c r="L21" s="2">
        <v>104</v>
      </c>
      <c r="M21" s="2">
        <v>84</v>
      </c>
      <c r="N21" s="2">
        <v>388</v>
      </c>
    </row>
    <row r="22" spans="1:15" x14ac:dyDescent="0.3">
      <c r="A22" s="5" t="s">
        <v>66</v>
      </c>
      <c r="B22" s="2">
        <v>285</v>
      </c>
      <c r="C22" s="2">
        <v>798</v>
      </c>
      <c r="D22" s="2">
        <v>411</v>
      </c>
      <c r="E22" s="2">
        <v>153</v>
      </c>
      <c r="F22" s="2">
        <v>531</v>
      </c>
      <c r="G22" s="2">
        <v>635</v>
      </c>
      <c r="H22" s="2">
        <v>1165</v>
      </c>
      <c r="I22" s="2">
        <v>946</v>
      </c>
      <c r="J22" s="2">
        <v>1493</v>
      </c>
      <c r="K22" s="2">
        <v>2524</v>
      </c>
      <c r="L22" s="2">
        <v>2190</v>
      </c>
      <c r="M22" s="2">
        <v>2622</v>
      </c>
      <c r="N22" s="2">
        <v>13753</v>
      </c>
    </row>
    <row r="23" spans="1:15" x14ac:dyDescent="0.3">
      <c r="A23" s="5" t="s">
        <v>47</v>
      </c>
      <c r="B23" s="2"/>
      <c r="C23" s="2"/>
      <c r="D23" s="2"/>
      <c r="E23" s="2"/>
      <c r="F23" s="2">
        <v>779</v>
      </c>
      <c r="G23" s="2">
        <v>2935</v>
      </c>
      <c r="H23" s="2">
        <v>5196</v>
      </c>
      <c r="I23" s="2">
        <v>4262</v>
      </c>
      <c r="J23" s="2">
        <v>5794</v>
      </c>
      <c r="K23" s="2">
        <v>2785</v>
      </c>
      <c r="L23" s="2">
        <v>2844</v>
      </c>
      <c r="M23" s="2">
        <v>2441</v>
      </c>
      <c r="N23" s="2">
        <v>27036</v>
      </c>
    </row>
    <row r="24" spans="1:15" x14ac:dyDescent="0.3">
      <c r="A24" s="5" t="s">
        <v>49</v>
      </c>
      <c r="B24" s="2">
        <v>2480</v>
      </c>
      <c r="C24" s="2">
        <v>8848</v>
      </c>
      <c r="D24" s="2">
        <v>15892</v>
      </c>
      <c r="E24" s="2">
        <v>20445</v>
      </c>
      <c r="F24" s="2">
        <v>29235</v>
      </c>
      <c r="G24" s="2">
        <v>25647</v>
      </c>
      <c r="H24" s="2">
        <v>29299</v>
      </c>
      <c r="I24" s="2">
        <v>12764</v>
      </c>
      <c r="J24" s="2">
        <v>8640</v>
      </c>
      <c r="K24" s="2">
        <v>5984</v>
      </c>
      <c r="L24" s="2">
        <v>3997</v>
      </c>
      <c r="M24" s="2">
        <v>2000</v>
      </c>
      <c r="N24" s="2">
        <v>165231</v>
      </c>
    </row>
    <row r="25" spans="1:15" x14ac:dyDescent="0.3">
      <c r="A25" s="5" t="s">
        <v>54</v>
      </c>
      <c r="B25" s="2">
        <v>0</v>
      </c>
      <c r="C25" s="2">
        <v>0</v>
      </c>
      <c r="D25" s="2">
        <v>240</v>
      </c>
      <c r="E25" s="2">
        <v>14161</v>
      </c>
      <c r="F25" s="2">
        <v>28764</v>
      </c>
      <c r="G25" s="2">
        <v>15404</v>
      </c>
      <c r="H25" s="2">
        <v>48107</v>
      </c>
      <c r="I25" s="2">
        <v>60308</v>
      </c>
      <c r="J25" s="2">
        <v>69763</v>
      </c>
      <c r="K25" s="2">
        <v>57318</v>
      </c>
      <c r="L25" s="2">
        <v>84536</v>
      </c>
      <c r="M25" s="2">
        <v>110872</v>
      </c>
      <c r="N25" s="2">
        <v>489473</v>
      </c>
    </row>
    <row r="26" spans="1:15" x14ac:dyDescent="0.3">
      <c r="A26" s="5" t="s">
        <v>42</v>
      </c>
      <c r="B26" s="2">
        <v>1576</v>
      </c>
      <c r="C26" s="2">
        <v>4108</v>
      </c>
      <c r="D26" s="2">
        <v>6746</v>
      </c>
      <c r="E26" s="2">
        <v>12428</v>
      </c>
      <c r="F26" s="2">
        <v>11796</v>
      </c>
      <c r="G26" s="2">
        <v>11089</v>
      </c>
      <c r="H26" s="2">
        <v>15864</v>
      </c>
      <c r="I26" s="2">
        <v>14204</v>
      </c>
      <c r="J26" s="2">
        <v>15408</v>
      </c>
      <c r="K26" s="2">
        <v>15365</v>
      </c>
      <c r="L26" s="2">
        <v>24490</v>
      </c>
      <c r="M26" s="2">
        <v>23397</v>
      </c>
      <c r="N26" s="2">
        <v>156471</v>
      </c>
    </row>
    <row r="27" spans="1:15" x14ac:dyDescent="0.3">
      <c r="A27" s="5" t="s">
        <v>62</v>
      </c>
      <c r="B27" s="2">
        <v>0</v>
      </c>
      <c r="C27" s="2">
        <v>0</v>
      </c>
      <c r="D27" s="2">
        <v>0</v>
      </c>
      <c r="E27" s="2">
        <v>0</v>
      </c>
      <c r="F27" s="2">
        <v>0</v>
      </c>
      <c r="G27" s="2">
        <v>0</v>
      </c>
      <c r="H27" s="2">
        <v>0</v>
      </c>
      <c r="I27" s="2">
        <v>151</v>
      </c>
      <c r="J27" s="2">
        <v>680</v>
      </c>
      <c r="K27" s="2">
        <v>366</v>
      </c>
      <c r="L27" s="2">
        <v>270</v>
      </c>
      <c r="M27" s="2">
        <v>217</v>
      </c>
      <c r="N27" s="2">
        <v>1684</v>
      </c>
    </row>
    <row r="28" spans="1:15" x14ac:dyDescent="0.3">
      <c r="A28" s="5" t="s">
        <v>57</v>
      </c>
      <c r="B28" s="2">
        <v>1163</v>
      </c>
      <c r="C28" s="2">
        <v>3848</v>
      </c>
      <c r="D28" s="2">
        <v>4773</v>
      </c>
      <c r="E28" s="2">
        <v>5184</v>
      </c>
      <c r="F28" s="2">
        <v>4345</v>
      </c>
      <c r="G28" s="2">
        <v>2670</v>
      </c>
      <c r="H28" s="2">
        <v>2752</v>
      </c>
      <c r="I28" s="2">
        <v>1789</v>
      </c>
      <c r="J28" s="2"/>
      <c r="K28" s="2"/>
      <c r="L28" s="2"/>
      <c r="M28" s="2"/>
      <c r="N28" s="2">
        <v>26524</v>
      </c>
    </row>
    <row r="29" spans="1:15" x14ac:dyDescent="0.3">
      <c r="A29" s="5" t="s">
        <v>43</v>
      </c>
      <c r="B29" s="2">
        <v>239</v>
      </c>
      <c r="C29" s="2">
        <v>1673</v>
      </c>
      <c r="D29" s="2">
        <v>2515</v>
      </c>
      <c r="E29" s="2">
        <v>3214</v>
      </c>
      <c r="F29" s="2">
        <v>5253</v>
      </c>
      <c r="G29" s="2">
        <v>4845</v>
      </c>
      <c r="H29" s="2">
        <v>1602</v>
      </c>
      <c r="I29" s="2">
        <v>1233</v>
      </c>
      <c r="J29" s="2">
        <v>1790</v>
      </c>
      <c r="K29" s="2">
        <v>1865</v>
      </c>
      <c r="L29" s="2">
        <v>2017</v>
      </c>
      <c r="M29" s="2">
        <v>1582</v>
      </c>
      <c r="N29" s="2">
        <v>27828</v>
      </c>
    </row>
    <row r="30" spans="1:15" x14ac:dyDescent="0.3">
      <c r="A30" s="5" t="s">
        <v>67</v>
      </c>
      <c r="B30" s="2">
        <v>1031</v>
      </c>
      <c r="C30" s="2">
        <v>2052</v>
      </c>
      <c r="D30" s="2">
        <v>3791</v>
      </c>
      <c r="E30" s="2">
        <v>5834</v>
      </c>
      <c r="F30" s="2">
        <v>5675</v>
      </c>
      <c r="G30" s="2">
        <v>6192</v>
      </c>
      <c r="H30" s="2">
        <v>6651</v>
      </c>
      <c r="I30" s="2">
        <v>9528</v>
      </c>
      <c r="J30" s="2">
        <v>7247</v>
      </c>
      <c r="K30" s="2">
        <v>10337</v>
      </c>
      <c r="L30" s="2">
        <v>13236</v>
      </c>
      <c r="M30" s="2">
        <v>17361</v>
      </c>
      <c r="N30" s="2">
        <v>88935</v>
      </c>
    </row>
    <row r="31" spans="1:15" x14ac:dyDescent="0.3">
      <c r="A31" s="5" t="s">
        <v>53</v>
      </c>
      <c r="B31" s="2">
        <v>519</v>
      </c>
      <c r="C31" s="2">
        <v>1987</v>
      </c>
      <c r="D31" s="2">
        <v>2127</v>
      </c>
      <c r="E31" s="2">
        <v>5106</v>
      </c>
      <c r="F31" s="2">
        <v>3959</v>
      </c>
      <c r="G31" s="2">
        <v>14775</v>
      </c>
      <c r="H31" s="2">
        <v>23330</v>
      </c>
      <c r="I31" s="2">
        <v>40029</v>
      </c>
      <c r="J31" s="2">
        <v>36614</v>
      </c>
      <c r="K31" s="2">
        <v>40993</v>
      </c>
      <c r="L31" s="2">
        <v>47394</v>
      </c>
      <c r="M31" s="2">
        <v>55742</v>
      </c>
      <c r="N31" s="2">
        <v>272575</v>
      </c>
    </row>
    <row r="32" spans="1:15" x14ac:dyDescent="0.3">
      <c r="A32" s="5" t="s">
        <v>59</v>
      </c>
      <c r="B32" s="2">
        <v>0</v>
      </c>
      <c r="C32" s="2">
        <v>0</v>
      </c>
      <c r="D32" s="2">
        <v>0</v>
      </c>
      <c r="E32" s="2">
        <v>4</v>
      </c>
      <c r="F32" s="2">
        <v>0</v>
      </c>
      <c r="G32" s="2">
        <v>0</v>
      </c>
      <c r="H32" s="2">
        <v>21</v>
      </c>
      <c r="I32" s="2">
        <v>84</v>
      </c>
      <c r="J32" s="2">
        <v>94</v>
      </c>
      <c r="K32" s="2">
        <v>104</v>
      </c>
      <c r="L32" s="2">
        <v>145</v>
      </c>
      <c r="M32" s="2">
        <v>116</v>
      </c>
      <c r="N32" s="2">
        <v>568</v>
      </c>
    </row>
    <row r="33" spans="1:20" x14ac:dyDescent="0.3">
      <c r="A33" s="5" t="s">
        <v>75</v>
      </c>
      <c r="B33" s="2">
        <v>13301</v>
      </c>
      <c r="C33" s="2">
        <v>52298</v>
      </c>
      <c r="D33" s="2">
        <v>77590</v>
      </c>
      <c r="E33" s="2">
        <v>127961</v>
      </c>
      <c r="F33" s="2">
        <v>148488</v>
      </c>
      <c r="G33" s="2">
        <v>162422</v>
      </c>
      <c r="H33" s="2">
        <v>230389</v>
      </c>
      <c r="I33" s="2">
        <v>234069</v>
      </c>
      <c r="J33" s="2">
        <v>239446</v>
      </c>
      <c r="K33" s="2">
        <v>200639</v>
      </c>
      <c r="L33" s="2">
        <v>262803</v>
      </c>
      <c r="M33" s="2">
        <v>316705</v>
      </c>
      <c r="N33" s="2">
        <v>2066111</v>
      </c>
    </row>
    <row r="37" spans="1:20" x14ac:dyDescent="0.3">
      <c r="R37" s="8" t="s">
        <v>76</v>
      </c>
      <c r="S37" t="s">
        <v>75</v>
      </c>
      <c r="T37" t="s">
        <v>88</v>
      </c>
    </row>
    <row r="38" spans="1:20" x14ac:dyDescent="0.3">
      <c r="A38" s="24" t="s">
        <v>76</v>
      </c>
      <c r="B38" s="25" t="s">
        <v>75</v>
      </c>
      <c r="C38" t="s">
        <v>88</v>
      </c>
      <c r="R38" s="5" t="s">
        <v>61</v>
      </c>
      <c r="S38">
        <v>1370</v>
      </c>
      <c r="T38">
        <v>509.69</v>
      </c>
    </row>
    <row r="39" spans="1:20" x14ac:dyDescent="0.3">
      <c r="A39" s="22" t="s">
        <v>61</v>
      </c>
      <c r="B39" s="20">
        <v>1370</v>
      </c>
      <c r="C39">
        <v>509.69</v>
      </c>
      <c r="R39" s="5" t="s">
        <v>64</v>
      </c>
      <c r="S39">
        <v>2419</v>
      </c>
      <c r="T39">
        <v>258.60000000000002</v>
      </c>
    </row>
    <row r="40" spans="1:20" x14ac:dyDescent="0.3">
      <c r="A40" s="23" t="s">
        <v>64</v>
      </c>
      <c r="B40" s="21">
        <v>2419</v>
      </c>
      <c r="C40">
        <v>258.60000000000002</v>
      </c>
      <c r="R40" s="5" t="s">
        <v>63</v>
      </c>
      <c r="S40">
        <v>2076</v>
      </c>
      <c r="T40">
        <v>174.11</v>
      </c>
    </row>
    <row r="41" spans="1:20" x14ac:dyDescent="0.3">
      <c r="A41" s="22" t="s">
        <v>63</v>
      </c>
      <c r="B41" s="20">
        <v>2076</v>
      </c>
      <c r="C41">
        <v>174.11</v>
      </c>
      <c r="R41" s="5" t="s">
        <v>58</v>
      </c>
      <c r="S41">
        <v>557</v>
      </c>
      <c r="T41" t="e">
        <v>#DIV/0!</v>
      </c>
    </row>
    <row r="42" spans="1:20" x14ac:dyDescent="0.3">
      <c r="A42" s="23" t="s">
        <v>65</v>
      </c>
      <c r="B42" s="21">
        <v>41193</v>
      </c>
      <c r="C42">
        <v>96.24</v>
      </c>
      <c r="R42" s="5" t="s">
        <v>65</v>
      </c>
      <c r="S42">
        <v>41193</v>
      </c>
      <c r="T42">
        <v>96.24</v>
      </c>
    </row>
    <row r="43" spans="1:20" x14ac:dyDescent="0.3">
      <c r="A43" s="22" t="s">
        <v>60</v>
      </c>
      <c r="B43" s="20">
        <v>388</v>
      </c>
      <c r="C43">
        <v>169.72</v>
      </c>
      <c r="R43" s="5" t="s">
        <v>60</v>
      </c>
      <c r="S43">
        <v>388</v>
      </c>
      <c r="T43">
        <v>169.72</v>
      </c>
    </row>
    <row r="44" spans="1:20" x14ac:dyDescent="0.3">
      <c r="A44" s="23" t="s">
        <v>66</v>
      </c>
      <c r="B44" s="21">
        <v>13753</v>
      </c>
      <c r="C44">
        <v>101.34</v>
      </c>
      <c r="R44" s="5" t="s">
        <v>66</v>
      </c>
      <c r="S44">
        <v>13753</v>
      </c>
      <c r="T44">
        <v>101.34</v>
      </c>
    </row>
    <row r="45" spans="1:20" x14ac:dyDescent="0.3">
      <c r="A45" s="22" t="s">
        <v>67</v>
      </c>
      <c r="B45" s="20">
        <v>88935</v>
      </c>
      <c r="C45">
        <v>61.89</v>
      </c>
      <c r="R45" s="5" t="s">
        <v>62</v>
      </c>
      <c r="S45">
        <v>1684</v>
      </c>
      <c r="T45" t="e">
        <v>#DIV/0!</v>
      </c>
    </row>
    <row r="46" spans="1:20" x14ac:dyDescent="0.3">
      <c r="A46" s="23" t="s">
        <v>59</v>
      </c>
      <c r="B46" s="21">
        <v>568</v>
      </c>
      <c r="C46">
        <v>971.21</v>
      </c>
      <c r="R46" s="5" t="s">
        <v>67</v>
      </c>
      <c r="S46">
        <v>88935</v>
      </c>
      <c r="T46">
        <v>61.89</v>
      </c>
    </row>
    <row r="47" spans="1:20" x14ac:dyDescent="0.3">
      <c r="A47" s="18" t="s">
        <v>75</v>
      </c>
      <c r="B47" s="26">
        <v>152943</v>
      </c>
      <c r="C47">
        <v>79.42</v>
      </c>
      <c r="R47" s="5" t="s">
        <v>59</v>
      </c>
      <c r="S47">
        <v>568</v>
      </c>
      <c r="T47">
        <v>971.21</v>
      </c>
    </row>
    <row r="48" spans="1:20" x14ac:dyDescent="0.3">
      <c r="R48" s="18" t="s">
        <v>75</v>
      </c>
      <c r="S48">
        <v>152943</v>
      </c>
      <c r="T48">
        <v>79.42</v>
      </c>
    </row>
    <row r="57" spans="1:15" x14ac:dyDescent="0.3">
      <c r="A57" s="8" t="s">
        <v>76</v>
      </c>
      <c r="B57" s="7" t="s">
        <v>92</v>
      </c>
      <c r="C57" t="s">
        <v>91</v>
      </c>
    </row>
    <row r="58" spans="1:15" x14ac:dyDescent="0.3">
      <c r="A58" s="5" t="s">
        <v>54</v>
      </c>
      <c r="B58" s="2">
        <v>489473</v>
      </c>
      <c r="C58">
        <v>373.22</v>
      </c>
    </row>
    <row r="59" spans="1:15" x14ac:dyDescent="0.3">
      <c r="A59" s="5" t="s">
        <v>53</v>
      </c>
      <c r="B59" s="2">
        <v>272575</v>
      </c>
      <c r="C59">
        <v>330.8</v>
      </c>
    </row>
    <row r="60" spans="1:15" x14ac:dyDescent="0.3">
      <c r="A60" s="5" t="s">
        <v>52</v>
      </c>
      <c r="B60" s="2">
        <v>204449</v>
      </c>
      <c r="C60">
        <v>132.04</v>
      </c>
    </row>
    <row r="61" spans="1:15" x14ac:dyDescent="0.3">
      <c r="A61" s="5" t="s">
        <v>48</v>
      </c>
      <c r="B61" s="2">
        <v>170394</v>
      </c>
      <c r="C61">
        <v>-58.52</v>
      </c>
      <c r="N61" s="4" t="s">
        <v>76</v>
      </c>
      <c r="O61" t="s">
        <v>93</v>
      </c>
    </row>
    <row r="62" spans="1:15" x14ac:dyDescent="0.3">
      <c r="A62" s="5" t="s">
        <v>50</v>
      </c>
      <c r="B62" s="2">
        <v>167274</v>
      </c>
      <c r="C62">
        <v>46.01</v>
      </c>
      <c r="N62" s="5" t="s">
        <v>60</v>
      </c>
      <c r="O62">
        <v>169.72</v>
      </c>
    </row>
    <row r="63" spans="1:15" x14ac:dyDescent="0.3">
      <c r="A63" s="5" t="s">
        <v>49</v>
      </c>
      <c r="B63" s="2">
        <v>165231</v>
      </c>
      <c r="C63">
        <v>-34.229999999999997</v>
      </c>
      <c r="N63" s="5" t="s">
        <v>63</v>
      </c>
      <c r="O63">
        <v>174.11</v>
      </c>
    </row>
    <row r="64" spans="1:15" x14ac:dyDescent="0.3">
      <c r="A64" s="5" t="s">
        <v>42</v>
      </c>
      <c r="B64" s="2">
        <v>156471</v>
      </c>
      <c r="C64">
        <v>77.89</v>
      </c>
      <c r="N64" s="5" t="s">
        <v>64</v>
      </c>
      <c r="O64">
        <v>258.60000000000002</v>
      </c>
    </row>
    <row r="65" spans="1:15" x14ac:dyDescent="0.3">
      <c r="A65" s="5" t="s">
        <v>51</v>
      </c>
      <c r="B65" s="2">
        <v>145606</v>
      </c>
      <c r="C65">
        <v>285.45</v>
      </c>
      <c r="N65" s="5" t="s">
        <v>61</v>
      </c>
      <c r="O65">
        <v>509.69</v>
      </c>
    </row>
    <row r="66" spans="1:15" x14ac:dyDescent="0.3">
      <c r="A66" s="5" t="s">
        <v>67</v>
      </c>
      <c r="B66" s="2">
        <v>88935</v>
      </c>
      <c r="C66">
        <v>94.71</v>
      </c>
      <c r="N66" s="5" t="s">
        <v>59</v>
      </c>
      <c r="O66">
        <v>971.21</v>
      </c>
    </row>
    <row r="67" spans="1:15" x14ac:dyDescent="0.3">
      <c r="A67" s="5" t="s">
        <v>65</v>
      </c>
      <c r="B67" s="2">
        <v>41193</v>
      </c>
      <c r="C67">
        <v>140.33000000000001</v>
      </c>
      <c r="N67" s="5" t="s">
        <v>75</v>
      </c>
      <c r="O67">
        <v>2083.33</v>
      </c>
    </row>
    <row r="68" spans="1:15" x14ac:dyDescent="0.3">
      <c r="A68" s="5" t="s">
        <v>43</v>
      </c>
      <c r="B68" s="2">
        <v>27828</v>
      </c>
      <c r="C68">
        <v>-2.57</v>
      </c>
    </row>
    <row r="69" spans="1:15" x14ac:dyDescent="0.3">
      <c r="A69" s="5" t="s">
        <v>47</v>
      </c>
      <c r="B69" s="2">
        <v>27036</v>
      </c>
      <c r="C69" t="e">
        <v>#DIV/0!</v>
      </c>
    </row>
    <row r="70" spans="1:15" x14ac:dyDescent="0.3">
      <c r="A70" s="5" t="s">
        <v>57</v>
      </c>
      <c r="B70" s="2">
        <v>26524</v>
      </c>
      <c r="C70">
        <v>-100</v>
      </c>
    </row>
    <row r="71" spans="1:15" x14ac:dyDescent="0.3">
      <c r="A71" s="5" t="s">
        <v>56</v>
      </c>
      <c r="B71" s="2">
        <v>18392</v>
      </c>
      <c r="C71">
        <v>-100</v>
      </c>
    </row>
    <row r="72" spans="1:15" x14ac:dyDescent="0.3">
      <c r="A72" s="5" t="s">
        <v>46</v>
      </c>
      <c r="B72" s="2">
        <v>15051</v>
      </c>
      <c r="C72" t="e">
        <v>#DIV/0!</v>
      </c>
    </row>
    <row r="73" spans="1:15" x14ac:dyDescent="0.3">
      <c r="A73" s="5" t="s">
        <v>66</v>
      </c>
      <c r="B73" s="2">
        <v>13753</v>
      </c>
      <c r="C73">
        <v>131.53</v>
      </c>
    </row>
    <row r="74" spans="1:15" x14ac:dyDescent="0.3">
      <c r="A74" s="5" t="s">
        <v>55</v>
      </c>
      <c r="B74" s="2">
        <v>12438</v>
      </c>
      <c r="C74">
        <v>-100</v>
      </c>
    </row>
    <row r="75" spans="1:15" x14ac:dyDescent="0.3">
      <c r="A75" s="5" t="s">
        <v>44</v>
      </c>
      <c r="B75" s="2">
        <v>9585</v>
      </c>
      <c r="C75" t="e">
        <v>#DIV/0!</v>
      </c>
    </row>
    <row r="76" spans="1:15" x14ac:dyDescent="0.3">
      <c r="A76" s="5" t="s">
        <v>45</v>
      </c>
      <c r="B76" s="2">
        <v>4841</v>
      </c>
      <c r="C76" t="e">
        <v>#DIV/0!</v>
      </c>
    </row>
    <row r="77" spans="1:15" x14ac:dyDescent="0.3">
      <c r="A77" s="5" t="s">
        <v>64</v>
      </c>
      <c r="B77" s="2">
        <v>2419</v>
      </c>
      <c r="C77">
        <v>566.52</v>
      </c>
    </row>
    <row r="78" spans="1:15" x14ac:dyDescent="0.3">
      <c r="A78" s="5" t="s">
        <v>63</v>
      </c>
      <c r="B78" s="2">
        <v>2076</v>
      </c>
      <c r="C78">
        <v>255.48</v>
      </c>
    </row>
    <row r="79" spans="1:15" x14ac:dyDescent="0.3">
      <c r="A79" s="5" t="s">
        <v>62</v>
      </c>
      <c r="B79" s="2">
        <v>1684</v>
      </c>
      <c r="C79" t="e">
        <v>#DIV/0!</v>
      </c>
    </row>
    <row r="80" spans="1:15" x14ac:dyDescent="0.3">
      <c r="A80" s="5" t="s">
        <v>61</v>
      </c>
      <c r="B80" s="2">
        <v>1370</v>
      </c>
      <c r="C80">
        <v>1140.97</v>
      </c>
    </row>
    <row r="81" spans="1:3" x14ac:dyDescent="0.3">
      <c r="A81" s="5" t="s">
        <v>59</v>
      </c>
      <c r="B81" s="2">
        <v>568</v>
      </c>
      <c r="C81">
        <v>971.21</v>
      </c>
    </row>
    <row r="82" spans="1:3" x14ac:dyDescent="0.3">
      <c r="A82" s="5" t="s">
        <v>58</v>
      </c>
      <c r="B82" s="2">
        <v>557</v>
      </c>
      <c r="C82" t="e">
        <v>#DIV/0!</v>
      </c>
    </row>
    <row r="83" spans="1:3" x14ac:dyDescent="0.3">
      <c r="A83" s="5" t="s">
        <v>60</v>
      </c>
      <c r="B83" s="2">
        <v>388</v>
      </c>
      <c r="C83">
        <v>234.55</v>
      </c>
    </row>
    <row r="84" spans="1:3" x14ac:dyDescent="0.3">
      <c r="A84" s="18" t="s">
        <v>75</v>
      </c>
      <c r="B84" s="19">
        <v>2066111</v>
      </c>
      <c r="C84">
        <v>93.91</v>
      </c>
    </row>
    <row r="96" spans="1:3" x14ac:dyDescent="0.3">
      <c r="A96" s="4" t="s">
        <v>143</v>
      </c>
      <c r="B96" s="4" t="s">
        <v>84</v>
      </c>
    </row>
    <row r="97" spans="1:6" x14ac:dyDescent="0.3">
      <c r="A97" s="4" t="s">
        <v>76</v>
      </c>
      <c r="B97">
        <v>2022</v>
      </c>
      <c r="C97">
        <v>2023</v>
      </c>
      <c r="D97">
        <v>2024</v>
      </c>
      <c r="E97" t="s">
        <v>75</v>
      </c>
      <c r="F97" t="s">
        <v>124</v>
      </c>
    </row>
    <row r="98" spans="1:6" x14ac:dyDescent="0.3">
      <c r="A98" s="5" t="s">
        <v>60</v>
      </c>
      <c r="B98">
        <v>26</v>
      </c>
      <c r="C98">
        <v>71</v>
      </c>
      <c r="D98">
        <v>291</v>
      </c>
      <c r="E98">
        <v>388</v>
      </c>
      <c r="F98" s="33">
        <f>SQRT(D98/B98) - 1</f>
        <v>2.3454906504588666</v>
      </c>
    </row>
    <row r="99" spans="1:6" x14ac:dyDescent="0.3">
      <c r="A99" s="5" t="s">
        <v>59</v>
      </c>
      <c r="B99">
        <v>4</v>
      </c>
      <c r="C99">
        <v>105</v>
      </c>
      <c r="D99">
        <v>459</v>
      </c>
      <c r="E99">
        <v>568</v>
      </c>
      <c r="F99" s="33">
        <f t="shared" ref="F99:F117" si="1">SQRT(D99/B99) - 1</f>
        <v>9.7121426428142748</v>
      </c>
    </row>
    <row r="100" spans="1:6" x14ac:dyDescent="0.3">
      <c r="A100" s="5" t="s">
        <v>61</v>
      </c>
      <c r="B100">
        <v>7</v>
      </c>
      <c r="C100">
        <v>285</v>
      </c>
      <c r="D100">
        <v>1078</v>
      </c>
      <c r="E100">
        <v>1370</v>
      </c>
      <c r="F100" s="33">
        <f t="shared" si="1"/>
        <v>11.409673645990857</v>
      </c>
    </row>
    <row r="101" spans="1:6" x14ac:dyDescent="0.3">
      <c r="A101" s="5" t="s">
        <v>63</v>
      </c>
      <c r="B101">
        <v>110</v>
      </c>
      <c r="C101">
        <v>576</v>
      </c>
      <c r="D101">
        <v>1390</v>
      </c>
      <c r="E101">
        <v>2076</v>
      </c>
      <c r="F101" s="33">
        <f t="shared" si="1"/>
        <v>2.5547663265485729</v>
      </c>
    </row>
    <row r="102" spans="1:6" x14ac:dyDescent="0.3">
      <c r="A102" s="5" t="s">
        <v>64</v>
      </c>
      <c r="B102">
        <v>33</v>
      </c>
      <c r="C102">
        <v>920</v>
      </c>
      <c r="D102">
        <v>1466</v>
      </c>
      <c r="E102">
        <v>2419</v>
      </c>
      <c r="F102" s="33">
        <f t="shared" si="1"/>
        <v>5.6651513429360643</v>
      </c>
    </row>
    <row r="103" spans="1:6" x14ac:dyDescent="0.3">
      <c r="A103" s="5" t="s">
        <v>55</v>
      </c>
      <c r="B103">
        <v>3875</v>
      </c>
      <c r="C103">
        <v>8563</v>
      </c>
      <c r="E103">
        <v>12438</v>
      </c>
      <c r="F103" s="33">
        <f t="shared" si="1"/>
        <v>-1</v>
      </c>
    </row>
    <row r="104" spans="1:6" x14ac:dyDescent="0.3">
      <c r="A104" s="5" t="s">
        <v>66</v>
      </c>
      <c r="B104">
        <v>1647</v>
      </c>
      <c r="C104">
        <v>3277</v>
      </c>
      <c r="D104">
        <v>8829</v>
      </c>
      <c r="E104">
        <v>13753</v>
      </c>
      <c r="F104" s="33">
        <f t="shared" si="1"/>
        <v>1.3153089940016467</v>
      </c>
    </row>
    <row r="105" spans="1:6" x14ac:dyDescent="0.3">
      <c r="A105" s="5" t="s">
        <v>56</v>
      </c>
      <c r="B105">
        <v>7374</v>
      </c>
      <c r="C105">
        <v>11018</v>
      </c>
      <c r="E105">
        <v>18392</v>
      </c>
      <c r="F105" s="33">
        <f t="shared" si="1"/>
        <v>-1</v>
      </c>
    </row>
    <row r="106" spans="1:6" x14ac:dyDescent="0.3">
      <c r="A106" s="5" t="s">
        <v>57</v>
      </c>
      <c r="B106">
        <v>14968</v>
      </c>
      <c r="C106">
        <v>11556</v>
      </c>
      <c r="E106">
        <v>26524</v>
      </c>
      <c r="F106" s="33">
        <f t="shared" si="1"/>
        <v>-1</v>
      </c>
    </row>
    <row r="107" spans="1:6" x14ac:dyDescent="0.3">
      <c r="A107" s="5" t="s">
        <v>43</v>
      </c>
      <c r="B107">
        <v>7641</v>
      </c>
      <c r="C107">
        <v>12933</v>
      </c>
      <c r="D107">
        <v>7254</v>
      </c>
      <c r="E107">
        <v>27828</v>
      </c>
      <c r="F107" s="33">
        <f t="shared" si="1"/>
        <v>-2.5652947336444298E-2</v>
      </c>
    </row>
    <row r="108" spans="1:6" x14ac:dyDescent="0.3">
      <c r="A108" s="5" t="s">
        <v>65</v>
      </c>
      <c r="B108">
        <v>4042</v>
      </c>
      <c r="C108">
        <v>13805</v>
      </c>
      <c r="D108">
        <v>23346</v>
      </c>
      <c r="E108">
        <v>41193</v>
      </c>
      <c r="F108" s="33">
        <f t="shared" si="1"/>
        <v>1.4033005508784266</v>
      </c>
    </row>
    <row r="109" spans="1:6" x14ac:dyDescent="0.3">
      <c r="A109" s="5" t="s">
        <v>67</v>
      </c>
      <c r="B109">
        <v>12708</v>
      </c>
      <c r="C109">
        <v>28046</v>
      </c>
      <c r="D109">
        <v>48181</v>
      </c>
      <c r="E109">
        <v>88935</v>
      </c>
      <c r="F109" s="33">
        <f t="shared" si="1"/>
        <v>0.94714951906794953</v>
      </c>
    </row>
    <row r="110" spans="1:6" x14ac:dyDescent="0.3">
      <c r="A110" s="5" t="s">
        <v>51</v>
      </c>
      <c r="B110">
        <v>7114</v>
      </c>
      <c r="C110">
        <v>32797</v>
      </c>
      <c r="D110">
        <v>105695</v>
      </c>
      <c r="E110">
        <v>145606</v>
      </c>
      <c r="F110" s="33">
        <f t="shared" si="1"/>
        <v>2.8545198906339375</v>
      </c>
    </row>
    <row r="111" spans="1:6" x14ac:dyDescent="0.3">
      <c r="A111" s="5" t="s">
        <v>42</v>
      </c>
      <c r="B111">
        <v>24858</v>
      </c>
      <c r="C111">
        <v>52953</v>
      </c>
      <c r="D111">
        <v>78660</v>
      </c>
      <c r="E111">
        <v>156471</v>
      </c>
      <c r="F111" s="33">
        <f t="shared" si="1"/>
        <v>0.77886864109978537</v>
      </c>
    </row>
    <row r="112" spans="1:6" x14ac:dyDescent="0.3">
      <c r="A112" s="5" t="s">
        <v>49</v>
      </c>
      <c r="B112">
        <v>47665</v>
      </c>
      <c r="C112">
        <v>96945</v>
      </c>
      <c r="D112">
        <v>20621</v>
      </c>
      <c r="E112">
        <v>165231</v>
      </c>
      <c r="F112" s="33">
        <f t="shared" si="1"/>
        <v>-0.34225877557747997</v>
      </c>
    </row>
    <row r="113" spans="1:6" x14ac:dyDescent="0.3">
      <c r="A113" s="5" t="s">
        <v>50</v>
      </c>
      <c r="B113">
        <v>25510</v>
      </c>
      <c r="C113">
        <v>87376</v>
      </c>
      <c r="D113">
        <v>54388</v>
      </c>
      <c r="E113">
        <v>167274</v>
      </c>
      <c r="F113" s="33">
        <f t="shared" si="1"/>
        <v>0.46014610783073673</v>
      </c>
    </row>
    <row r="114" spans="1:6" x14ac:dyDescent="0.3">
      <c r="A114" s="5" t="s">
        <v>48</v>
      </c>
      <c r="B114">
        <v>69452</v>
      </c>
      <c r="C114">
        <v>88993</v>
      </c>
      <c r="D114">
        <v>11949</v>
      </c>
      <c r="E114">
        <v>170394</v>
      </c>
      <c r="F114" s="33">
        <f t="shared" si="1"/>
        <v>-0.58521465635908176</v>
      </c>
    </row>
    <row r="115" spans="1:6" x14ac:dyDescent="0.3">
      <c r="A115" s="5" t="s">
        <v>52</v>
      </c>
      <c r="B115">
        <v>19976</v>
      </c>
      <c r="C115">
        <v>76921</v>
      </c>
      <c r="D115">
        <v>107552</v>
      </c>
      <c r="E115">
        <v>204449</v>
      </c>
      <c r="F115" s="33">
        <f t="shared" si="1"/>
        <v>1.3203579191684325</v>
      </c>
    </row>
    <row r="116" spans="1:6" x14ac:dyDescent="0.3">
      <c r="A116" s="5" t="s">
        <v>53</v>
      </c>
      <c r="B116">
        <v>9739</v>
      </c>
      <c r="C116">
        <v>82093</v>
      </c>
      <c r="D116">
        <v>180743</v>
      </c>
      <c r="E116">
        <v>272575</v>
      </c>
      <c r="F116" s="33">
        <f t="shared" si="1"/>
        <v>3.3079788288112066</v>
      </c>
    </row>
    <row r="117" spans="1:6" x14ac:dyDescent="0.3">
      <c r="A117" s="5" t="s">
        <v>54</v>
      </c>
      <c r="B117">
        <v>14401</v>
      </c>
      <c r="C117">
        <v>152583</v>
      </c>
      <c r="D117">
        <v>322489</v>
      </c>
      <c r="E117">
        <v>489473</v>
      </c>
      <c r="F117" s="33">
        <f t="shared" si="1"/>
        <v>3.7321786039077178</v>
      </c>
    </row>
    <row r="118" spans="1:6" x14ac:dyDescent="0.3">
      <c r="A118" s="5" t="s">
        <v>75</v>
      </c>
      <c r="B118">
        <v>271150</v>
      </c>
      <c r="C118">
        <v>761816</v>
      </c>
      <c r="D118">
        <v>974391</v>
      </c>
      <c r="E118">
        <v>2007357</v>
      </c>
      <c r="F118" s="33"/>
    </row>
    <row r="119" spans="1:6" x14ac:dyDescent="0.3">
      <c r="F119" s="33"/>
    </row>
    <row r="120" spans="1:6" x14ac:dyDescent="0.3">
      <c r="F120" s="33"/>
    </row>
    <row r="121" spans="1:6" x14ac:dyDescent="0.3">
      <c r="F121" s="33"/>
    </row>
    <row r="122" spans="1:6" x14ac:dyDescent="0.3">
      <c r="F122" s="33"/>
    </row>
    <row r="123" spans="1:6" x14ac:dyDescent="0.3">
      <c r="F123" s="33"/>
    </row>
    <row r="127" spans="1:6" x14ac:dyDescent="0.3">
      <c r="A127" s="4" t="s">
        <v>143</v>
      </c>
      <c r="B127" s="4" t="s">
        <v>84</v>
      </c>
    </row>
    <row r="128" spans="1:6" x14ac:dyDescent="0.3">
      <c r="A128" s="4" t="s">
        <v>76</v>
      </c>
      <c r="B128">
        <v>2022</v>
      </c>
      <c r="C128">
        <v>2023</v>
      </c>
      <c r="D128">
        <v>2024</v>
      </c>
      <c r="E128" t="s">
        <v>75</v>
      </c>
      <c r="F128" t="s">
        <v>146</v>
      </c>
    </row>
    <row r="129" spans="1:6" x14ac:dyDescent="0.3">
      <c r="A129" s="5" t="s">
        <v>50</v>
      </c>
      <c r="B129">
        <v>25510</v>
      </c>
      <c r="C129">
        <v>87376</v>
      </c>
      <c r="D129">
        <v>54388</v>
      </c>
      <c r="E129">
        <v>167274</v>
      </c>
      <c r="F129" s="33">
        <f>SQRT(D129/B129) - 1</f>
        <v>0.46014610783073673</v>
      </c>
    </row>
    <row r="130" spans="1:6" x14ac:dyDescent="0.3">
      <c r="A130" s="5" t="s">
        <v>52</v>
      </c>
      <c r="B130">
        <v>19976</v>
      </c>
      <c r="C130">
        <v>76921</v>
      </c>
      <c r="D130">
        <v>107552</v>
      </c>
      <c r="E130">
        <v>204449</v>
      </c>
      <c r="F130" s="33">
        <f t="shared" ref="F130:F148" si="2">SQRT(D130/B130) - 1</f>
        <v>1.3203579191684325</v>
      </c>
    </row>
    <row r="131" spans="1:6" x14ac:dyDescent="0.3">
      <c r="A131" s="5" t="s">
        <v>51</v>
      </c>
      <c r="B131">
        <v>7114</v>
      </c>
      <c r="C131">
        <v>32797</v>
      </c>
      <c r="D131">
        <v>105695</v>
      </c>
      <c r="E131">
        <v>145606</v>
      </c>
      <c r="F131" s="33">
        <f t="shared" si="2"/>
        <v>2.8545198906339375</v>
      </c>
    </row>
    <row r="132" spans="1:6" x14ac:dyDescent="0.3">
      <c r="A132" s="5" t="s">
        <v>56</v>
      </c>
      <c r="B132">
        <v>7374</v>
      </c>
      <c r="C132">
        <v>11018</v>
      </c>
      <c r="E132">
        <v>18392</v>
      </c>
      <c r="F132" s="33">
        <f t="shared" si="2"/>
        <v>-1</v>
      </c>
    </row>
    <row r="133" spans="1:6" x14ac:dyDescent="0.3">
      <c r="A133" s="5" t="s">
        <v>61</v>
      </c>
      <c r="B133">
        <v>7</v>
      </c>
      <c r="C133">
        <v>285</v>
      </c>
      <c r="D133">
        <v>1078</v>
      </c>
      <c r="E133">
        <v>1370</v>
      </c>
      <c r="F133" s="33">
        <f t="shared" si="2"/>
        <v>11.409673645990857</v>
      </c>
    </row>
    <row r="134" spans="1:6" x14ac:dyDescent="0.3">
      <c r="A134" s="5" t="s">
        <v>64</v>
      </c>
      <c r="B134">
        <v>33</v>
      </c>
      <c r="C134">
        <v>920</v>
      </c>
      <c r="D134">
        <v>1466</v>
      </c>
      <c r="E134">
        <v>2419</v>
      </c>
      <c r="F134" s="33">
        <f t="shared" si="2"/>
        <v>5.6651513429360643</v>
      </c>
    </row>
    <row r="135" spans="1:6" x14ac:dyDescent="0.3">
      <c r="A135" s="5" t="s">
        <v>48</v>
      </c>
      <c r="B135">
        <v>69452</v>
      </c>
      <c r="C135">
        <v>88993</v>
      </c>
      <c r="D135">
        <v>11949</v>
      </c>
      <c r="E135">
        <v>170394</v>
      </c>
      <c r="F135" s="33">
        <f t="shared" si="2"/>
        <v>-0.58521465635908176</v>
      </c>
    </row>
    <row r="136" spans="1:6" x14ac:dyDescent="0.3">
      <c r="A136" s="5" t="s">
        <v>63</v>
      </c>
      <c r="B136">
        <v>110</v>
      </c>
      <c r="C136">
        <v>576</v>
      </c>
      <c r="D136">
        <v>1390</v>
      </c>
      <c r="E136">
        <v>2076</v>
      </c>
      <c r="F136" s="33">
        <f t="shared" si="2"/>
        <v>2.5547663265485729</v>
      </c>
    </row>
    <row r="137" spans="1:6" x14ac:dyDescent="0.3">
      <c r="A137" s="5" t="s">
        <v>55</v>
      </c>
      <c r="B137">
        <v>3875</v>
      </c>
      <c r="C137">
        <v>8563</v>
      </c>
      <c r="E137">
        <v>12438</v>
      </c>
      <c r="F137" s="33">
        <f t="shared" si="2"/>
        <v>-1</v>
      </c>
    </row>
    <row r="138" spans="1:6" x14ac:dyDescent="0.3">
      <c r="A138" s="5" t="s">
        <v>65</v>
      </c>
      <c r="B138">
        <v>4042</v>
      </c>
      <c r="C138">
        <v>13805</v>
      </c>
      <c r="D138">
        <v>23346</v>
      </c>
      <c r="E138">
        <v>41193</v>
      </c>
      <c r="F138" s="33">
        <f t="shared" si="2"/>
        <v>1.4033005508784266</v>
      </c>
    </row>
    <row r="139" spans="1:6" x14ac:dyDescent="0.3">
      <c r="A139" s="5" t="s">
        <v>60</v>
      </c>
      <c r="B139">
        <v>26</v>
      </c>
      <c r="C139">
        <v>71</v>
      </c>
      <c r="D139">
        <v>291</v>
      </c>
      <c r="E139">
        <v>388</v>
      </c>
      <c r="F139" s="33">
        <f t="shared" si="2"/>
        <v>2.3454906504588666</v>
      </c>
    </row>
    <row r="140" spans="1:6" x14ac:dyDescent="0.3">
      <c r="A140" s="5" t="s">
        <v>66</v>
      </c>
      <c r="B140">
        <v>1647</v>
      </c>
      <c r="C140">
        <v>3277</v>
      </c>
      <c r="D140">
        <v>8829</v>
      </c>
      <c r="E140">
        <v>13753</v>
      </c>
      <c r="F140" s="33">
        <f t="shared" si="2"/>
        <v>1.3153089940016467</v>
      </c>
    </row>
    <row r="141" spans="1:6" x14ac:dyDescent="0.3">
      <c r="A141" s="5" t="s">
        <v>49</v>
      </c>
      <c r="B141">
        <v>47665</v>
      </c>
      <c r="C141">
        <v>96945</v>
      </c>
      <c r="D141">
        <v>20621</v>
      </c>
      <c r="E141">
        <v>165231</v>
      </c>
      <c r="F141" s="33">
        <f t="shared" si="2"/>
        <v>-0.34225877557747997</v>
      </c>
    </row>
    <row r="142" spans="1:6" x14ac:dyDescent="0.3">
      <c r="A142" s="5" t="s">
        <v>54</v>
      </c>
      <c r="B142">
        <v>14401</v>
      </c>
      <c r="C142">
        <v>152583</v>
      </c>
      <c r="D142">
        <v>322489</v>
      </c>
      <c r="E142">
        <v>489473</v>
      </c>
      <c r="F142" s="33">
        <f t="shared" si="2"/>
        <v>3.7321786039077178</v>
      </c>
    </row>
    <row r="143" spans="1:6" x14ac:dyDescent="0.3">
      <c r="A143" s="5" t="s">
        <v>42</v>
      </c>
      <c r="B143">
        <v>24858</v>
      </c>
      <c r="C143">
        <v>52953</v>
      </c>
      <c r="D143">
        <v>78660</v>
      </c>
      <c r="E143">
        <v>156471</v>
      </c>
      <c r="F143" s="33">
        <f t="shared" si="2"/>
        <v>0.77886864109978537</v>
      </c>
    </row>
    <row r="144" spans="1:6" x14ac:dyDescent="0.3">
      <c r="A144" s="5" t="s">
        <v>57</v>
      </c>
      <c r="B144">
        <v>14968</v>
      </c>
      <c r="C144">
        <v>11556</v>
      </c>
      <c r="E144">
        <v>26524</v>
      </c>
      <c r="F144" s="33">
        <f t="shared" si="2"/>
        <v>-1</v>
      </c>
    </row>
    <row r="145" spans="1:10" x14ac:dyDescent="0.3">
      <c r="A145" s="5" t="s">
        <v>43</v>
      </c>
      <c r="B145">
        <v>7641</v>
      </c>
      <c r="C145">
        <v>12933</v>
      </c>
      <c r="D145">
        <v>7254</v>
      </c>
      <c r="E145">
        <v>27828</v>
      </c>
      <c r="F145" s="33">
        <f t="shared" si="2"/>
        <v>-2.5652947336444298E-2</v>
      </c>
    </row>
    <row r="146" spans="1:10" x14ac:dyDescent="0.3">
      <c r="A146" s="5" t="s">
        <v>67</v>
      </c>
      <c r="B146">
        <v>12708</v>
      </c>
      <c r="C146">
        <v>28046</v>
      </c>
      <c r="D146">
        <v>48181</v>
      </c>
      <c r="E146">
        <v>88935</v>
      </c>
      <c r="F146" s="33">
        <f t="shared" si="2"/>
        <v>0.94714951906794953</v>
      </c>
    </row>
    <row r="147" spans="1:10" x14ac:dyDescent="0.3">
      <c r="A147" s="5" t="s">
        <v>53</v>
      </c>
      <c r="B147">
        <v>9739</v>
      </c>
      <c r="C147">
        <v>82093</v>
      </c>
      <c r="D147">
        <v>180743</v>
      </c>
      <c r="E147">
        <v>272575</v>
      </c>
      <c r="F147" s="33">
        <f t="shared" si="2"/>
        <v>3.3079788288112066</v>
      </c>
    </row>
    <row r="148" spans="1:10" x14ac:dyDescent="0.3">
      <c r="A148" s="5" t="s">
        <v>59</v>
      </c>
      <c r="B148">
        <v>4</v>
      </c>
      <c r="C148">
        <v>105</v>
      </c>
      <c r="D148">
        <v>459</v>
      </c>
      <c r="E148">
        <v>568</v>
      </c>
      <c r="F148" s="33">
        <f t="shared" si="2"/>
        <v>9.7121426428142748</v>
      </c>
    </row>
    <row r="149" spans="1:10" x14ac:dyDescent="0.3">
      <c r="A149" s="5" t="s">
        <v>75</v>
      </c>
      <c r="B149">
        <v>271150</v>
      </c>
      <c r="C149">
        <v>761816</v>
      </c>
      <c r="D149">
        <v>974391</v>
      </c>
      <c r="E149">
        <v>2007357</v>
      </c>
      <c r="F149" s="33"/>
    </row>
    <row r="150" spans="1:10" x14ac:dyDescent="0.3">
      <c r="F150" s="33"/>
    </row>
    <row r="151" spans="1:10" x14ac:dyDescent="0.3">
      <c r="F151" s="33"/>
    </row>
    <row r="152" spans="1:10" x14ac:dyDescent="0.3">
      <c r="F152" s="33"/>
    </row>
    <row r="153" spans="1:10" x14ac:dyDescent="0.3">
      <c r="F153" s="33"/>
    </row>
    <row r="154" spans="1:10" x14ac:dyDescent="0.3">
      <c r="F154" s="33"/>
    </row>
    <row r="155" spans="1:10" x14ac:dyDescent="0.3">
      <c r="F155" s="33"/>
    </row>
    <row r="158" spans="1:10" x14ac:dyDescent="0.3">
      <c r="A158" t="s">
        <v>147</v>
      </c>
      <c r="B158" t="s">
        <v>148</v>
      </c>
    </row>
    <row r="159" spans="1:10" x14ac:dyDescent="0.3">
      <c r="A159" t="str">
        <f t="shared" ref="A159:A178" si="3">A129</f>
        <v>AMPERE</v>
      </c>
      <c r="B159" s="80">
        <f t="shared" ref="B159:B178" si="4">F129</f>
        <v>0.46014610783073673</v>
      </c>
      <c r="I159" s="4" t="s">
        <v>76</v>
      </c>
      <c r="J159" t="s">
        <v>149</v>
      </c>
    </row>
    <row r="160" spans="1:10" x14ac:dyDescent="0.3">
      <c r="A160" t="str">
        <f t="shared" si="3"/>
        <v>ATHER</v>
      </c>
      <c r="B160" s="80">
        <f t="shared" si="4"/>
        <v>1.3203579191684325</v>
      </c>
      <c r="I160" s="5" t="s">
        <v>61</v>
      </c>
      <c r="J160" s="80">
        <v>11.409673645990857</v>
      </c>
    </row>
    <row r="161" spans="1:10" x14ac:dyDescent="0.3">
      <c r="A161" t="str">
        <f t="shared" si="3"/>
        <v>BAJAJ</v>
      </c>
      <c r="B161" s="80">
        <f t="shared" si="4"/>
        <v>2.8545198906339375</v>
      </c>
      <c r="I161" s="5" t="s">
        <v>64</v>
      </c>
      <c r="J161" s="80">
        <v>5.6651513429360643</v>
      </c>
    </row>
    <row r="162" spans="1:10" x14ac:dyDescent="0.3">
      <c r="A162" t="str">
        <f t="shared" si="3"/>
        <v>BEING</v>
      </c>
      <c r="B162" s="80">
        <f t="shared" si="4"/>
        <v>-1</v>
      </c>
      <c r="I162" s="5" t="s">
        <v>54</v>
      </c>
      <c r="J162" s="80">
        <v>3.7321786039077178</v>
      </c>
    </row>
    <row r="163" spans="1:10" x14ac:dyDescent="0.3">
      <c r="A163" t="str">
        <f t="shared" si="3"/>
        <v>BMW India</v>
      </c>
      <c r="B163" s="80">
        <f t="shared" si="4"/>
        <v>11.409673645990857</v>
      </c>
      <c r="I163" s="5" t="s">
        <v>53</v>
      </c>
      <c r="J163" s="80">
        <v>3.3079788288112066</v>
      </c>
    </row>
    <row r="164" spans="1:10" x14ac:dyDescent="0.3">
      <c r="A164" t="str">
        <f t="shared" si="3"/>
        <v>BYD India</v>
      </c>
      <c r="B164" s="80">
        <f t="shared" si="4"/>
        <v>5.6651513429360643</v>
      </c>
      <c r="I164" s="5" t="s">
        <v>59</v>
      </c>
      <c r="J164" s="80">
        <v>9.7121426428142748</v>
      </c>
    </row>
    <row r="165" spans="1:10" x14ac:dyDescent="0.3">
      <c r="A165" t="str">
        <f t="shared" si="3"/>
        <v>HERO ELECTRIC</v>
      </c>
      <c r="B165" s="80">
        <f t="shared" si="4"/>
        <v>-0.58521465635908176</v>
      </c>
      <c r="I165" s="5" t="s">
        <v>75</v>
      </c>
      <c r="J165" s="80">
        <v>33.82712506446012</v>
      </c>
    </row>
    <row r="166" spans="1:10" x14ac:dyDescent="0.3">
      <c r="A166" t="str">
        <f t="shared" si="3"/>
        <v>Hyundai Motor</v>
      </c>
      <c r="B166" s="80">
        <f t="shared" si="4"/>
        <v>2.5547663265485729</v>
      </c>
    </row>
    <row r="167" spans="1:10" x14ac:dyDescent="0.3">
      <c r="A167" t="str">
        <f t="shared" si="3"/>
        <v>JITENDRA</v>
      </c>
      <c r="B167" s="80">
        <f t="shared" si="4"/>
        <v>-1</v>
      </c>
    </row>
    <row r="168" spans="1:10" x14ac:dyDescent="0.3">
      <c r="A168" t="str">
        <f t="shared" si="3"/>
        <v>Mahindra &amp; Mahindra</v>
      </c>
      <c r="B168" s="80">
        <f t="shared" si="4"/>
        <v>1.4033005508784266</v>
      </c>
    </row>
    <row r="169" spans="1:10" x14ac:dyDescent="0.3">
      <c r="A169" t="str">
        <f t="shared" si="3"/>
        <v>Mercedes -Benz AG</v>
      </c>
      <c r="B169" s="80">
        <f t="shared" si="4"/>
        <v>2.3454906504588666</v>
      </c>
    </row>
    <row r="170" spans="1:10" x14ac:dyDescent="0.3">
      <c r="A170" t="str">
        <f t="shared" si="3"/>
        <v>MG Motor</v>
      </c>
      <c r="B170" s="80">
        <f t="shared" si="4"/>
        <v>1.3153089940016467</v>
      </c>
    </row>
    <row r="171" spans="1:10" x14ac:dyDescent="0.3">
      <c r="A171" t="str">
        <f t="shared" si="3"/>
        <v>OKINAWA</v>
      </c>
      <c r="B171" s="80">
        <f t="shared" si="4"/>
        <v>-0.34225877557747997</v>
      </c>
    </row>
    <row r="172" spans="1:10" x14ac:dyDescent="0.3">
      <c r="A172" t="str">
        <f t="shared" si="3"/>
        <v>OLA ELECTRIC</v>
      </c>
      <c r="B172" s="80">
        <f t="shared" si="4"/>
        <v>3.7321786039077178</v>
      </c>
    </row>
    <row r="173" spans="1:10" x14ac:dyDescent="0.3">
      <c r="A173" t="str">
        <f t="shared" si="3"/>
        <v>OTHERS</v>
      </c>
      <c r="B173" s="80">
        <f t="shared" si="4"/>
        <v>0.77886864109978537</v>
      </c>
    </row>
    <row r="174" spans="1:10" x14ac:dyDescent="0.3">
      <c r="A174" t="str">
        <f t="shared" si="3"/>
        <v>PURE EV</v>
      </c>
      <c r="B174" s="80">
        <f t="shared" si="4"/>
        <v>-1</v>
      </c>
    </row>
    <row r="175" spans="1:10" x14ac:dyDescent="0.3">
      <c r="A175" t="str">
        <f t="shared" si="3"/>
        <v>REVOLT</v>
      </c>
      <c r="B175" s="80">
        <f t="shared" si="4"/>
        <v>-2.5652947336444298E-2</v>
      </c>
    </row>
    <row r="176" spans="1:10" x14ac:dyDescent="0.3">
      <c r="A176" t="str">
        <f t="shared" si="3"/>
        <v>Tata Motors</v>
      </c>
      <c r="B176" s="80">
        <f t="shared" si="4"/>
        <v>0.94714951906794953</v>
      </c>
    </row>
    <row r="177" spans="1:2" x14ac:dyDescent="0.3">
      <c r="A177" t="str">
        <f t="shared" si="3"/>
        <v>TVS</v>
      </c>
      <c r="B177" s="80">
        <f t="shared" si="4"/>
        <v>3.3079788288112066</v>
      </c>
    </row>
    <row r="178" spans="1:2" x14ac:dyDescent="0.3">
      <c r="A178" t="str">
        <f t="shared" si="3"/>
        <v>Volvo Auto India</v>
      </c>
      <c r="B178" s="80">
        <f t="shared" si="4"/>
        <v>9.7121426428142748</v>
      </c>
    </row>
  </sheetData>
  <pageMargins left="0.7" right="0.7" top="0.75" bottom="0.75" header="0.3" footer="0.3"/>
  <drawing r:id="rId6"/>
  <tableParts count="4">
    <tablePart r:id="rId7"/>
    <tablePart r:id="rId8"/>
    <tablePart r:id="rId9"/>
    <tablePart r:id="rId10"/>
  </tableParts>
  <extLs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E288B892-77B6-48A1-8B29-37BB7F870AF7}">
  <ds:schemaRefs/>
</ds:datastoreItem>
</file>

<file path=customXml/itemProps2.xml><?xml version="1.0" encoding="utf-8"?>
<ds:datastoreItem xmlns:ds="http://schemas.openxmlformats.org/officeDocument/2006/customXml" ds:itemID="{450187C1-D875-4901-90B0-0626F3A7D35D}">
  <ds:schemaRefs/>
</ds:datastoreItem>
</file>

<file path=customXml/itemProps3.xml><?xml version="1.0" encoding="utf-8"?>
<ds:datastoreItem xmlns:ds="http://schemas.openxmlformats.org/officeDocument/2006/customXml" ds:itemID="{D7B82224-4FC7-4DC4-9A96-12A8C3F85A5D}">
  <ds:schemaRefs/>
</ds:datastoreItem>
</file>

<file path=customXml/itemProps4.xml><?xml version="1.0" encoding="utf-8"?>
<ds:datastoreItem xmlns:ds="http://schemas.openxmlformats.org/officeDocument/2006/customXml" ds:itemID="{1C5F983D-68E2-4D59-A502-4FC098D698DD}">
  <ds:schemaRefs/>
</ds:datastoreItem>
</file>

<file path=customXml/itemProps5.xml><?xml version="1.0" encoding="utf-8"?>
<ds:datastoreItem xmlns:ds="http://schemas.openxmlformats.org/officeDocument/2006/customXml" ds:itemID="{CC20DE16-FE1C-43C6-A537-0417703AD016}">
  <ds:schemaRefs/>
</ds:datastoreItem>
</file>

<file path=customXml/itemProps6.xml><?xml version="1.0" encoding="utf-8"?>
<ds:datastoreItem xmlns:ds="http://schemas.openxmlformats.org/officeDocument/2006/customXml" ds:itemID="{1625F4C6-5E83-4547-9513-67BB1E68942B}">
  <ds:schemaRefs/>
</ds:datastoreItem>
</file>

<file path=customXml/itemProps7.xml><?xml version="1.0" encoding="utf-8"?>
<ds:datastoreItem xmlns:ds="http://schemas.openxmlformats.org/officeDocument/2006/customXml" ds:itemID="{E2A48484-3487-4FC6-90C1-E421A44907E5}">
  <ds:schemaRefs/>
</ds:datastoreItem>
</file>

<file path=customXml/itemProps8.xml><?xml version="1.0" encoding="utf-8"?>
<ds:datastoreItem xmlns:ds="http://schemas.openxmlformats.org/officeDocument/2006/customXml" ds:itemID="{B968670C-841A-4869-8C79-8A1C0BA7D955}">
  <ds:schemaRefs/>
</ds:datastoreItem>
</file>

<file path=customXml/itemProps9.xml><?xml version="1.0" encoding="utf-8"?>
<ds:datastoreItem xmlns:ds="http://schemas.openxmlformats.org/officeDocument/2006/customXml" ds:itemID="{71FAC6B2-3E91-4F02-B2FF-DF6470FDB9A6}">
  <ds:schemaRefs/>
</ds:datastoreItem>
</file>

<file path=customXml/itemProps10.xml><?xml version="1.0" encoding="utf-8"?>
<ds:datastoreItem xmlns:ds="http://schemas.openxmlformats.org/officeDocument/2006/customXml" ds:itemID="{1C0884BD-28C8-4628-9D7B-9786A74B724D}">
  <ds:schemaRefs/>
</ds:datastoreItem>
</file>

<file path=customXml/itemProps11.xml><?xml version="1.0" encoding="utf-8"?>
<ds:datastoreItem xmlns:ds="http://schemas.openxmlformats.org/officeDocument/2006/customXml" ds:itemID="{9F525380-E02F-46BA-BD05-E236EE460173}">
  <ds:schemaRefs/>
</ds:datastoreItem>
</file>

<file path=customXml/itemProps12.xml><?xml version="1.0" encoding="utf-8"?>
<ds:datastoreItem xmlns:ds="http://schemas.openxmlformats.org/officeDocument/2006/customXml" ds:itemID="{0AFA8599-52B7-4E2F-AA7E-9066FC3EF25B}">
  <ds:schemaRefs/>
</ds:datastoreItem>
</file>

<file path=customXml/itemProps13.xml><?xml version="1.0" encoding="utf-8"?>
<ds:datastoreItem xmlns:ds="http://schemas.openxmlformats.org/officeDocument/2006/customXml" ds:itemID="{404D64A6-8A7A-46F0-8634-3F8BE430EB50}">
  <ds:schemaRefs/>
</ds:datastoreItem>
</file>

<file path=customXml/itemProps14.xml><?xml version="1.0" encoding="utf-8"?>
<ds:datastoreItem xmlns:ds="http://schemas.openxmlformats.org/officeDocument/2006/customXml" ds:itemID="{9EDA4399-D968-4139-9741-ECFB4B93E100}">
  <ds:schemaRefs/>
</ds:datastoreItem>
</file>

<file path=customXml/itemProps15.xml><?xml version="1.0" encoding="utf-8"?>
<ds:datastoreItem xmlns:ds="http://schemas.openxmlformats.org/officeDocument/2006/customXml" ds:itemID="{09FD8D71-2DC5-41EB-B6D0-6D5C0B24EA3A}">
  <ds:schemaRefs/>
</ds:datastoreItem>
</file>

<file path=customXml/itemProps16.xml><?xml version="1.0" encoding="utf-8"?>
<ds:datastoreItem xmlns:ds="http://schemas.openxmlformats.org/officeDocument/2006/customXml" ds:itemID="{EAD2E70C-A076-4C2A-A938-33003A3D0099}">
  <ds:schemaRefs/>
</ds:datastoreItem>
</file>

<file path=customXml/itemProps17.xml><?xml version="1.0" encoding="utf-8"?>
<ds:datastoreItem xmlns:ds="http://schemas.openxmlformats.org/officeDocument/2006/customXml" ds:itemID="{16BE7B1D-6A17-4E19-8BB7-580033E77DA2}">
  <ds:schemaRefs/>
</ds:datastoreItem>
</file>

<file path=customXml/itemProps18.xml><?xml version="1.0" encoding="utf-8"?>
<ds:datastoreItem xmlns:ds="http://schemas.openxmlformats.org/officeDocument/2006/customXml" ds:itemID="{2BFA446D-4345-41AC-ACC8-4937C3764FAD}">
  <ds:schemaRefs>
    <ds:schemaRef ds:uri="http://schemas.microsoft.com/DataMashup"/>
  </ds:schemaRefs>
</ds:datastoreItem>
</file>

<file path=customXml/itemProps19.xml><?xml version="1.0" encoding="utf-8"?>
<ds:datastoreItem xmlns:ds="http://schemas.openxmlformats.org/officeDocument/2006/customXml" ds:itemID="{3B5ED11C-8919-48A8-AE02-96166CDF231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Dashboard_Home</vt:lpstr>
      <vt:lpstr>Dashboard_state</vt:lpstr>
      <vt:lpstr>state_1_pivot (2)</vt:lpstr>
      <vt:lpstr>EV_state</vt:lpstr>
      <vt:lpstr>Dashboard_maker</vt:lpstr>
      <vt:lpstr>Dashboard_Recomendations</vt:lpstr>
      <vt:lpstr>9th_ques</vt:lpstr>
      <vt:lpstr>Detail1</vt:lpstr>
      <vt:lpstr>Detail2</vt:lpstr>
      <vt:lpstr>Cards_state</vt:lpstr>
      <vt:lpstr>state_1_pivot</vt:lpstr>
      <vt:lpstr>EV_STATE_DIM</vt:lpstr>
      <vt:lpstr>dim_date</vt:lpstr>
      <vt:lpstr>Ques 10</vt:lpstr>
      <vt:lpstr>electric_vehicle_sales_by_m (qu</vt:lpstr>
      <vt:lpstr>Cards_Maker</vt:lpstr>
      <vt:lpstr>EV_DIMM_MAKER</vt:lpstr>
      <vt:lpstr>EV_MAKER</vt:lpstr>
      <vt:lpstr>electric_vehicle_sales_by_state</vt:lpstr>
      <vt:lpstr>electric_vehicle_sales_by_maker</vt:lpstr>
      <vt:lpstr>CAGR_10_states</vt:lpstr>
      <vt:lpstr>maker_1_pivot</vt:lpstr>
      <vt:lpstr>maker_1_pivot (2)</vt:lpstr>
      <vt:lpstr>Quartrly Trend</vt:lpstr>
      <vt:lpstr>CGAR_5-maker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rgarlay</dc:creator>
  <cp:lastModifiedBy>Ravi Garlay</cp:lastModifiedBy>
  <cp:lastPrinted>2025-03-12T12:29:33Z</cp:lastPrinted>
  <dcterms:created xsi:type="dcterms:W3CDTF">2025-03-07T16:29:13Z</dcterms:created>
  <dcterms:modified xsi:type="dcterms:W3CDTF">2025-07-10T06:04:12Z</dcterms:modified>
</cp:coreProperties>
</file>