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  <extLst>
    <ext uri="GoogleSheetsCustomDataVersion2">
      <go:sheetsCustomData xmlns:go="http://customooxmlschemas.google.com/" r:id="rId5" roundtripDataChecksum="08GBKdexgWWg7rU3Fj80sd6Soo829+R10I9s6NcyQFc="/>
    </ext>
  </extLst>
</workbook>
</file>

<file path=xl/sharedStrings.xml><?xml version="1.0" encoding="utf-8"?>
<sst xmlns="http://schemas.openxmlformats.org/spreadsheetml/2006/main" count="200" uniqueCount="68">
  <si>
    <t>Receitas/Debito</t>
  </si>
  <si>
    <t>Tipo</t>
  </si>
  <si>
    <t>Descrição</t>
  </si>
  <si>
    <t>Receitas</t>
  </si>
  <si>
    <t>Fixas</t>
  </si>
  <si>
    <t>Sal15</t>
  </si>
  <si>
    <t>sal30</t>
  </si>
  <si>
    <t>Variavel</t>
  </si>
  <si>
    <t>Investimento</t>
  </si>
  <si>
    <t>Rendimento</t>
  </si>
  <si>
    <t>variaveis</t>
  </si>
  <si>
    <t>Aluguel</t>
  </si>
  <si>
    <t>itaipu</t>
  </si>
  <si>
    <t>welcome</t>
  </si>
  <si>
    <t>Debitos</t>
  </si>
  <si>
    <t>mensal</t>
  </si>
  <si>
    <t>casa</t>
  </si>
  <si>
    <t>Financiamento Welcome</t>
  </si>
  <si>
    <t>Financiamento yard</t>
  </si>
  <si>
    <t>condominio</t>
  </si>
  <si>
    <t>Casa</t>
  </si>
  <si>
    <t>IPTU</t>
  </si>
  <si>
    <t>agua</t>
  </si>
  <si>
    <t>luz</t>
  </si>
  <si>
    <t>Ines</t>
  </si>
  <si>
    <t>alimentacao</t>
  </si>
  <si>
    <t>vivo</t>
  </si>
  <si>
    <t>claro</t>
  </si>
  <si>
    <t>streams</t>
  </si>
  <si>
    <t>meli</t>
  </si>
  <si>
    <t>max (Ca)</t>
  </si>
  <si>
    <t>netflix</t>
  </si>
  <si>
    <t>prime (cancelado, ativo até maio 2025)</t>
  </si>
  <si>
    <t>microsoft</t>
  </si>
  <si>
    <t>youtube</t>
  </si>
  <si>
    <t>gamepass</t>
  </si>
  <si>
    <t>estudos</t>
  </si>
  <si>
    <t>udemy</t>
  </si>
  <si>
    <t>chatgpt/hubla(chatgpt cancelado)</t>
  </si>
  <si>
    <t>carro</t>
  </si>
  <si>
    <t>conect car</t>
  </si>
  <si>
    <t>seguro</t>
  </si>
  <si>
    <t>ipva</t>
  </si>
  <si>
    <t>variavel</t>
  </si>
  <si>
    <t>gasolina</t>
  </si>
  <si>
    <t>manutencao</t>
  </si>
  <si>
    <t>saude</t>
  </si>
  <si>
    <t>futebol</t>
  </si>
  <si>
    <t>cabelo</t>
  </si>
  <si>
    <t>Compras</t>
  </si>
  <si>
    <t>roupas/outros</t>
  </si>
  <si>
    <t>outros</t>
  </si>
  <si>
    <t>presentes</t>
  </si>
  <si>
    <t>fim de semana</t>
  </si>
  <si>
    <t>Adriana</t>
  </si>
  <si>
    <t>roupas</t>
  </si>
  <si>
    <t>brinquedos/brincadeiras</t>
  </si>
  <si>
    <t>escolas</t>
  </si>
  <si>
    <t>baba esocial</t>
  </si>
  <si>
    <t>baba sal</t>
  </si>
  <si>
    <t>alobaba</t>
  </si>
  <si>
    <t>baba transp</t>
  </si>
  <si>
    <t>férias</t>
  </si>
  <si>
    <t>projeto casa</t>
  </si>
  <si>
    <t>Saude</t>
  </si>
  <si>
    <t>convenio saude</t>
  </si>
  <si>
    <t>gastos</t>
  </si>
  <si>
    <t>fds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</si>
</sst>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8">
    <font>
      <sz val="11.0"/>
      <color theme="1"/>
      <name val="Calibri"/>
      <scheme val="minor"/>
    </font>
    <font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b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3" numFmtId="0" xfId="0" applyFont="1"/>
    <xf borderId="0" fillId="0" fontId="1" numFmtId="3" xfId="0" applyFont="1" applyNumberFormat="1"/>
    <xf borderId="0" fillId="0" fontId="4" numFmtId="3" xfId="0" applyFont="1" applyNumberForma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2" fontId="1" numFmtId="0" xfId="0" applyFill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C1" s="2" t="s">
        <v>1</v>
      </c>
      <c r="D1" s="2" t="s">
        <v>2</v>
      </c>
      <c r="E1" s="3">
        <v>45323.0</v>
      </c>
      <c r="F1" s="3">
        <v>45352.0</v>
      </c>
      <c r="G1" s="3">
        <v>45383.0</v>
      </c>
      <c r="H1" s="3">
        <v>45413.0</v>
      </c>
      <c r="I1" s="3">
        <v>45444.0</v>
      </c>
      <c r="J1" s="3">
        <v>45474.0</v>
      </c>
      <c r="K1" s="3">
        <v>45505.0</v>
      </c>
      <c r="L1" s="3">
        <v>45536.0</v>
      </c>
      <c r="M1" s="3">
        <v>45566.0</v>
      </c>
      <c r="N1" s="3">
        <v>45597.0</v>
      </c>
      <c r="O1" s="3">
        <v>45627.0</v>
      </c>
      <c r="P1" s="3">
        <v>45658.0</v>
      </c>
      <c r="Q1" s="3">
        <v>45689.0</v>
      </c>
      <c r="R1" s="3">
        <v>45717.0</v>
      </c>
      <c r="S1" s="3">
        <v>45748.0</v>
      </c>
      <c r="T1" s="3">
        <v>45778.0</v>
      </c>
      <c r="U1" s="3">
        <v>45809.0</v>
      </c>
      <c r="V1" s="3">
        <v>45839.0</v>
      </c>
      <c r="W1" s="3">
        <v>45870.0</v>
      </c>
      <c r="X1" s="3">
        <v>45901.0</v>
      </c>
      <c r="Y1" s="3">
        <v>45931.0</v>
      </c>
    </row>
    <row r="2">
      <c r="A2" s="1" t="s">
        <v>3</v>
      </c>
      <c r="B2" s="2" t="s">
        <v>4</v>
      </c>
      <c r="D2" s="2" t="s">
        <v>5</v>
      </c>
      <c r="E2" s="4"/>
      <c r="F2" s="4">
        <v>5200.0</v>
      </c>
      <c r="G2" s="4">
        <v>5200.0</v>
      </c>
      <c r="H2" s="4">
        <v>5426.0</v>
      </c>
      <c r="I2" s="4">
        <v>5616.0</v>
      </c>
      <c r="J2" s="2">
        <v>5616.0</v>
      </c>
      <c r="K2" s="5">
        <v>5616.0</v>
      </c>
      <c r="L2" s="5">
        <v>5616.0</v>
      </c>
      <c r="M2" s="5">
        <v>5616.0</v>
      </c>
      <c r="N2" s="2">
        <v>5616.0</v>
      </c>
      <c r="O2" s="5">
        <v>5616.0</v>
      </c>
      <c r="P2" s="5">
        <v>5616.0</v>
      </c>
      <c r="Q2" s="6">
        <v>5616.0</v>
      </c>
      <c r="R2" s="5">
        <v>5616.0</v>
      </c>
      <c r="S2" s="5">
        <v>5616.0</v>
      </c>
      <c r="T2" s="5">
        <v>5616.0</v>
      </c>
    </row>
    <row r="3">
      <c r="A3" s="1" t="s">
        <v>3</v>
      </c>
      <c r="B3" s="2" t="s">
        <v>4</v>
      </c>
      <c r="D3" s="2" t="s">
        <v>6</v>
      </c>
      <c r="E3" s="4"/>
      <c r="F3" s="4">
        <v>7329.0</v>
      </c>
      <c r="G3" s="4">
        <v>8419.0</v>
      </c>
      <c r="H3" s="4">
        <v>7126.0</v>
      </c>
      <c r="I3" s="4">
        <v>7636.0</v>
      </c>
      <c r="J3" s="2">
        <v>7726.0</v>
      </c>
      <c r="K3" s="5">
        <v>8530.0</v>
      </c>
      <c r="L3" s="5">
        <v>8986.0</v>
      </c>
      <c r="M3" s="5">
        <v>7412.0</v>
      </c>
      <c r="N3" s="5">
        <v>12345.0</v>
      </c>
      <c r="O3" s="2">
        <f>6384+170+10645</f>
        <v>17199</v>
      </c>
      <c r="P3" s="2">
        <v>4714.0</v>
      </c>
      <c r="Q3" s="7">
        <v>4714.0</v>
      </c>
      <c r="R3" s="7">
        <v>4714.0</v>
      </c>
      <c r="S3" s="7">
        <v>4714.0</v>
      </c>
      <c r="T3" s="7">
        <v>4714.0</v>
      </c>
    </row>
    <row r="4">
      <c r="A4" s="1" t="s">
        <v>3</v>
      </c>
      <c r="B4" s="8" t="s">
        <v>7</v>
      </c>
      <c r="C4" s="8" t="s">
        <v>8</v>
      </c>
      <c r="D4" s="9" t="s">
        <v>9</v>
      </c>
      <c r="E4" s="4"/>
      <c r="F4" s="4"/>
      <c r="G4" s="4"/>
      <c r="H4" s="4"/>
      <c r="I4" s="4"/>
      <c r="J4" s="2">
        <v>3150.0</v>
      </c>
      <c r="N4" s="2">
        <f>866+264</f>
        <v>1130</v>
      </c>
      <c r="Q4" s="7"/>
    </row>
    <row r="5">
      <c r="A5" s="1" t="s">
        <v>3</v>
      </c>
      <c r="B5" s="2" t="s">
        <v>10</v>
      </c>
      <c r="C5" s="2" t="s">
        <v>11</v>
      </c>
      <c r="D5" s="9" t="s">
        <v>12</v>
      </c>
      <c r="E5" s="4"/>
      <c r="F5" s="4"/>
      <c r="G5" s="4"/>
      <c r="H5" s="4"/>
      <c r="I5" s="4"/>
      <c r="J5" s="2">
        <v>1038.0</v>
      </c>
      <c r="K5" s="2">
        <v>1038.0</v>
      </c>
      <c r="L5" s="2">
        <v>1038.0</v>
      </c>
      <c r="M5" s="2">
        <v>1038.0</v>
      </c>
      <c r="N5" s="2">
        <v>1038.0</v>
      </c>
      <c r="O5" s="2">
        <v>1038.0</v>
      </c>
      <c r="P5" s="2">
        <v>1038.0</v>
      </c>
      <c r="Q5" s="7">
        <v>1038.0</v>
      </c>
      <c r="R5" s="2">
        <v>1038.0</v>
      </c>
    </row>
    <row r="6">
      <c r="A6" s="1" t="s">
        <v>3</v>
      </c>
      <c r="B6" s="2" t="s">
        <v>10</v>
      </c>
      <c r="C6" s="2" t="s">
        <v>11</v>
      </c>
      <c r="D6" s="9" t="s">
        <v>13</v>
      </c>
      <c r="E6" s="4"/>
      <c r="F6" s="4"/>
      <c r="G6" s="4"/>
      <c r="H6" s="4"/>
      <c r="I6" s="4"/>
      <c r="J6" s="2">
        <v>2578.0</v>
      </c>
      <c r="N6" s="2">
        <v>2578.0</v>
      </c>
      <c r="O6" s="2">
        <v>2578.0</v>
      </c>
      <c r="P6" s="2">
        <v>2578.0</v>
      </c>
      <c r="Q6" s="7">
        <v>2578.0</v>
      </c>
      <c r="R6" s="2">
        <v>2578.0</v>
      </c>
    </row>
    <row r="7" ht="15.75" customHeight="1">
      <c r="A7" s="1" t="s">
        <v>14</v>
      </c>
      <c r="B7" s="2" t="s">
        <v>15</v>
      </c>
      <c r="C7" s="2" t="s">
        <v>16</v>
      </c>
      <c r="D7" s="10" t="s">
        <v>17</v>
      </c>
      <c r="E7" s="4"/>
      <c r="F7" s="4"/>
      <c r="G7" s="4"/>
      <c r="H7" s="4"/>
      <c r="I7" s="4"/>
      <c r="J7" s="2">
        <v>1841.0</v>
      </c>
      <c r="N7" s="2">
        <v>1831.0</v>
      </c>
      <c r="O7" s="2">
        <v>1831.0</v>
      </c>
      <c r="P7" s="2">
        <v>1829.0</v>
      </c>
      <c r="Q7" s="7">
        <v>940.0</v>
      </c>
    </row>
    <row r="8" ht="15.75" customHeight="1">
      <c r="A8" s="1" t="s">
        <v>14</v>
      </c>
      <c r="B8" s="2" t="s">
        <v>15</v>
      </c>
      <c r="C8" s="2" t="s">
        <v>16</v>
      </c>
      <c r="D8" s="10" t="s">
        <v>18</v>
      </c>
      <c r="E8" s="4"/>
      <c r="F8" s="4"/>
      <c r="G8" s="4"/>
      <c r="H8" s="4"/>
      <c r="I8" s="4"/>
      <c r="N8" s="2">
        <v>300000.0</v>
      </c>
      <c r="P8" s="2">
        <v>40000.0</v>
      </c>
      <c r="Q8" s="7">
        <v>0.0</v>
      </c>
    </row>
    <row r="9" ht="15.75" customHeight="1">
      <c r="A9" s="1" t="s">
        <v>14</v>
      </c>
      <c r="B9" s="2" t="s">
        <v>15</v>
      </c>
      <c r="C9" s="2" t="s">
        <v>16</v>
      </c>
      <c r="D9" s="2" t="s">
        <v>19</v>
      </c>
      <c r="E9" s="4"/>
      <c r="F9" s="4"/>
      <c r="G9" s="4"/>
      <c r="H9" s="4"/>
      <c r="I9" s="4"/>
      <c r="J9" s="2">
        <v>967.0</v>
      </c>
      <c r="N9" s="2">
        <v>940.0</v>
      </c>
      <c r="Q9" s="7"/>
    </row>
    <row r="10" ht="15.75" customHeight="1">
      <c r="A10" s="1" t="s">
        <v>14</v>
      </c>
      <c r="C10" s="2" t="s">
        <v>20</v>
      </c>
      <c r="D10" s="2" t="s">
        <v>21</v>
      </c>
      <c r="E10" s="4"/>
      <c r="F10" s="4"/>
      <c r="G10" s="4"/>
      <c r="H10" s="4"/>
      <c r="I10" s="4"/>
      <c r="P10" s="2">
        <v>2800.0</v>
      </c>
      <c r="Q10" s="7"/>
    </row>
    <row r="11" ht="15.75" customHeight="1">
      <c r="A11" s="1" t="s">
        <v>14</v>
      </c>
      <c r="B11" s="2" t="s">
        <v>15</v>
      </c>
      <c r="C11" s="2" t="s">
        <v>16</v>
      </c>
      <c r="D11" s="2" t="s">
        <v>22</v>
      </c>
      <c r="E11" s="4"/>
      <c r="F11" s="4"/>
      <c r="G11" s="4"/>
      <c r="H11" s="4"/>
      <c r="I11" s="4"/>
      <c r="J11" s="2">
        <v>115.0</v>
      </c>
      <c r="N11" s="2">
        <v>188.0</v>
      </c>
      <c r="O11" s="2">
        <v>207.0</v>
      </c>
      <c r="Q11" s="7">
        <v>270.0</v>
      </c>
      <c r="R11" s="2">
        <v>270.0</v>
      </c>
      <c r="S11" s="2">
        <v>270.0</v>
      </c>
      <c r="T11" s="2">
        <v>270.0</v>
      </c>
    </row>
    <row r="12" ht="15.75" customHeight="1">
      <c r="A12" s="1" t="s">
        <v>14</v>
      </c>
      <c r="B12" s="2" t="s">
        <v>15</v>
      </c>
      <c r="C12" s="2" t="s">
        <v>16</v>
      </c>
      <c r="D12" s="2" t="s">
        <v>23</v>
      </c>
      <c r="E12" s="4"/>
      <c r="F12" s="4"/>
      <c r="G12" s="4"/>
      <c r="H12" s="4"/>
      <c r="I12" s="4"/>
      <c r="J12" s="2">
        <v>180.0</v>
      </c>
      <c r="O12" s="2">
        <v>177.0</v>
      </c>
      <c r="Q12" s="7"/>
    </row>
    <row r="13" ht="15.75" customHeight="1">
      <c r="A13" s="1" t="s">
        <v>14</v>
      </c>
      <c r="B13" s="2" t="s">
        <v>15</v>
      </c>
      <c r="C13" s="2" t="s">
        <v>16</v>
      </c>
      <c r="D13" s="2" t="s">
        <v>24</v>
      </c>
      <c r="E13" s="4"/>
      <c r="F13" s="4"/>
      <c r="G13" s="4"/>
      <c r="H13" s="4"/>
      <c r="I13" s="4"/>
      <c r="J13" s="2">
        <v>800.0</v>
      </c>
      <c r="K13" s="2">
        <v>800.0</v>
      </c>
      <c r="L13" s="2">
        <v>800.0</v>
      </c>
      <c r="M13" s="2">
        <v>800.0</v>
      </c>
      <c r="N13" s="2">
        <v>800.0</v>
      </c>
      <c r="O13" s="2">
        <v>800.0</v>
      </c>
      <c r="P13" s="2">
        <v>800.0</v>
      </c>
      <c r="Q13" s="7">
        <v>800.0</v>
      </c>
      <c r="R13" s="2">
        <v>800.0</v>
      </c>
      <c r="S13" s="2">
        <v>800.0</v>
      </c>
      <c r="T13" s="2">
        <v>800.0</v>
      </c>
    </row>
    <row r="14" ht="15.75" customHeight="1">
      <c r="A14" s="1" t="s">
        <v>14</v>
      </c>
      <c r="B14" s="2" t="s">
        <v>15</v>
      </c>
      <c r="C14" s="2" t="s">
        <v>16</v>
      </c>
      <c r="D14" s="2" t="s">
        <v>25</v>
      </c>
      <c r="E14" s="4"/>
      <c r="F14" s="4"/>
      <c r="G14" s="4"/>
      <c r="H14" s="4"/>
      <c r="I14" s="4"/>
      <c r="J14" s="2">
        <f>34+5+53+81+12+136+58+10+390+160+321</f>
        <v>1260</v>
      </c>
      <c r="N14" s="2">
        <f>69+139+25+150+51+37+54+73+6+23+23+9+14+80+30+234+80+126+62+269+68+86+97+95+28+9+8</f>
        <v>1945</v>
      </c>
      <c r="Q14" s="7"/>
    </row>
    <row r="15" ht="15.75" customHeight="1">
      <c r="A15" s="1" t="s">
        <v>14</v>
      </c>
      <c r="B15" s="2" t="s">
        <v>15</v>
      </c>
      <c r="C15" s="2" t="s">
        <v>16</v>
      </c>
      <c r="D15" s="2" t="s">
        <v>26</v>
      </c>
      <c r="E15" s="4"/>
      <c r="F15" s="4"/>
      <c r="G15" s="4"/>
      <c r="H15" s="4"/>
      <c r="I15" s="4"/>
      <c r="J15" s="2">
        <v>123.0</v>
      </c>
      <c r="N15" s="2">
        <v>120.0</v>
      </c>
      <c r="O15" s="2">
        <v>120.0</v>
      </c>
      <c r="P15" s="2">
        <v>120.0</v>
      </c>
      <c r="Q15" s="7">
        <v>120.0</v>
      </c>
      <c r="R15" s="2">
        <v>120.0</v>
      </c>
      <c r="S15" s="2">
        <v>120.0</v>
      </c>
      <c r="T15" s="2">
        <v>120.0</v>
      </c>
    </row>
    <row r="16" ht="15.75" customHeight="1">
      <c r="A16" s="1" t="s">
        <v>14</v>
      </c>
      <c r="B16" s="2" t="s">
        <v>15</v>
      </c>
      <c r="C16" s="9" t="s">
        <v>16</v>
      </c>
      <c r="D16" s="2" t="s">
        <v>27</v>
      </c>
      <c r="E16" s="4"/>
      <c r="F16" s="4"/>
      <c r="G16" s="4"/>
      <c r="H16" s="4"/>
      <c r="I16" s="4"/>
      <c r="J16" s="2">
        <v>63.0</v>
      </c>
      <c r="N16" s="2">
        <v>63.0</v>
      </c>
      <c r="O16" s="2">
        <v>57.0</v>
      </c>
      <c r="P16" s="2">
        <v>63.0</v>
      </c>
      <c r="Q16" s="7">
        <v>63.0</v>
      </c>
      <c r="R16" s="2">
        <v>63.0</v>
      </c>
      <c r="S16" s="2">
        <v>63.0</v>
      </c>
      <c r="T16" s="2">
        <v>63.0</v>
      </c>
    </row>
    <row r="17" ht="15.75" customHeight="1">
      <c r="A17" s="1" t="s">
        <v>14</v>
      </c>
      <c r="B17" s="2" t="s">
        <v>15</v>
      </c>
      <c r="C17" s="2" t="s">
        <v>28</v>
      </c>
      <c r="D17" s="2" t="s">
        <v>29</v>
      </c>
      <c r="E17" s="4"/>
      <c r="F17" s="4"/>
      <c r="G17" s="4"/>
      <c r="H17" s="4"/>
      <c r="I17" s="4"/>
      <c r="J17" s="2">
        <f>44+18</f>
        <v>62</v>
      </c>
      <c r="N17" s="2">
        <v>42.0</v>
      </c>
      <c r="Q17" s="7"/>
    </row>
    <row r="18" ht="15.75" customHeight="1">
      <c r="A18" s="1" t="s">
        <v>14</v>
      </c>
      <c r="B18" s="2" t="s">
        <v>15</v>
      </c>
      <c r="C18" s="2" t="s">
        <v>28</v>
      </c>
      <c r="D18" s="2" t="s">
        <v>30</v>
      </c>
      <c r="E18" s="4"/>
      <c r="F18" s="4"/>
      <c r="G18" s="4"/>
      <c r="H18" s="4"/>
      <c r="I18" s="4"/>
      <c r="J18" s="2">
        <v>0.0</v>
      </c>
      <c r="Q18" s="7"/>
    </row>
    <row r="19" ht="15.75" customHeight="1">
      <c r="A19" s="1" t="s">
        <v>14</v>
      </c>
      <c r="B19" s="2" t="s">
        <v>15</v>
      </c>
      <c r="C19" s="2" t="s">
        <v>28</v>
      </c>
      <c r="D19" s="2" t="s">
        <v>31</v>
      </c>
      <c r="E19" s="4"/>
      <c r="F19" s="4"/>
      <c r="G19" s="4"/>
      <c r="H19" s="4"/>
      <c r="I19" s="4"/>
      <c r="J19" s="2">
        <v>60.0</v>
      </c>
      <c r="N19" s="2">
        <v>60.0</v>
      </c>
      <c r="Q19" s="7"/>
    </row>
    <row r="20" ht="15.75" customHeight="1">
      <c r="A20" s="1" t="s">
        <v>14</v>
      </c>
      <c r="B20" s="2" t="s">
        <v>15</v>
      </c>
      <c r="C20" s="2" t="s">
        <v>28</v>
      </c>
      <c r="D20" s="11" t="s">
        <v>32</v>
      </c>
      <c r="E20" s="4"/>
      <c r="F20" s="4"/>
      <c r="G20" s="4"/>
      <c r="H20" s="4"/>
      <c r="I20" s="4"/>
      <c r="N20" s="2">
        <v>11.0</v>
      </c>
      <c r="Q20" s="7"/>
    </row>
    <row r="21" ht="15.75" customHeight="1">
      <c r="A21" s="1" t="s">
        <v>14</v>
      </c>
      <c r="B21" s="2" t="s">
        <v>15</v>
      </c>
      <c r="C21" s="2" t="s">
        <v>28</v>
      </c>
      <c r="D21" s="2" t="s">
        <v>33</v>
      </c>
      <c r="E21" s="4"/>
      <c r="F21" s="4"/>
      <c r="G21" s="4"/>
      <c r="H21" s="4"/>
      <c r="I21" s="4"/>
      <c r="J21" s="2">
        <v>12.0</v>
      </c>
      <c r="K21" s="2">
        <v>12.0</v>
      </c>
      <c r="L21" s="2">
        <v>12.0</v>
      </c>
      <c r="M21" s="2">
        <v>12.0</v>
      </c>
      <c r="N21" s="2">
        <v>12.0</v>
      </c>
      <c r="O21" s="2">
        <v>12.0</v>
      </c>
      <c r="Q21" s="7"/>
    </row>
    <row r="22" ht="15.75" customHeight="1">
      <c r="A22" s="1" t="s">
        <v>14</v>
      </c>
      <c r="B22" s="2" t="s">
        <v>15</v>
      </c>
      <c r="C22" s="2" t="s">
        <v>28</v>
      </c>
      <c r="D22" s="2" t="s">
        <v>34</v>
      </c>
      <c r="E22" s="4"/>
      <c r="F22" s="4"/>
      <c r="G22" s="4"/>
      <c r="H22" s="4"/>
      <c r="I22" s="4"/>
      <c r="J22" s="2">
        <v>25.0</v>
      </c>
      <c r="N22" s="2">
        <v>25.0</v>
      </c>
      <c r="O22" s="2">
        <v>25.0</v>
      </c>
      <c r="P22" s="2">
        <v>25.0</v>
      </c>
      <c r="Q22" s="7">
        <v>25.0</v>
      </c>
    </row>
    <row r="23" ht="15.75" customHeight="1">
      <c r="A23" s="1" t="s">
        <v>14</v>
      </c>
      <c r="B23" s="2" t="s">
        <v>15</v>
      </c>
      <c r="C23" s="2" t="s">
        <v>28</v>
      </c>
      <c r="D23" s="2" t="s">
        <v>35</v>
      </c>
      <c r="E23" s="4"/>
      <c r="F23" s="4"/>
      <c r="G23" s="4"/>
      <c r="H23" s="4"/>
      <c r="I23" s="4"/>
      <c r="J23" s="2">
        <v>50.0</v>
      </c>
      <c r="N23" s="2">
        <v>60.0</v>
      </c>
      <c r="P23" s="2">
        <v>60.0</v>
      </c>
      <c r="Q23" s="7">
        <v>0.0</v>
      </c>
    </row>
    <row r="24" ht="15.75" customHeight="1">
      <c r="A24" s="1" t="s">
        <v>14</v>
      </c>
      <c r="B24" s="2" t="s">
        <v>15</v>
      </c>
      <c r="C24" s="2" t="s">
        <v>36</v>
      </c>
      <c r="D24" s="2" t="s">
        <v>37</v>
      </c>
      <c r="E24" s="4"/>
      <c r="F24" s="4"/>
      <c r="G24" s="4"/>
      <c r="H24" s="4"/>
      <c r="I24" s="4"/>
      <c r="N24" s="2">
        <v>70.0</v>
      </c>
      <c r="Q24" s="7"/>
    </row>
    <row r="25" ht="15.75" customHeight="1">
      <c r="A25" s="1" t="s">
        <v>14</v>
      </c>
      <c r="B25" s="2" t="s">
        <v>15</v>
      </c>
      <c r="C25" s="2" t="s">
        <v>36</v>
      </c>
      <c r="D25" s="11" t="s">
        <v>38</v>
      </c>
      <c r="E25" s="4"/>
      <c r="F25" s="4"/>
      <c r="G25" s="4"/>
      <c r="H25" s="4"/>
      <c r="I25" s="4"/>
      <c r="J25" s="2">
        <v>121.0</v>
      </c>
      <c r="N25" s="2">
        <f>10+123</f>
        <v>133</v>
      </c>
      <c r="Q25" s="7">
        <v>100.0</v>
      </c>
    </row>
    <row r="26" ht="15.75" customHeight="1">
      <c r="A26" s="1" t="s">
        <v>14</v>
      </c>
      <c r="B26" s="2" t="s">
        <v>15</v>
      </c>
      <c r="C26" s="2" t="s">
        <v>39</v>
      </c>
      <c r="D26" s="2" t="s">
        <v>40</v>
      </c>
      <c r="E26" s="4"/>
      <c r="F26" s="4"/>
      <c r="G26" s="4"/>
      <c r="H26" s="4"/>
      <c r="I26" s="4"/>
      <c r="J26" s="2">
        <f>50+50+50</f>
        <v>150</v>
      </c>
      <c r="N26" s="2">
        <f>+50+50+50+50</f>
        <v>200</v>
      </c>
      <c r="O26" s="2">
        <f>50+50+50+50</f>
        <v>200</v>
      </c>
      <c r="P26" s="2">
        <f>50+50</f>
        <v>100</v>
      </c>
      <c r="Q26" s="7"/>
    </row>
    <row r="27" ht="15.75" customHeight="1">
      <c r="A27" s="1" t="s">
        <v>14</v>
      </c>
      <c r="B27" s="2" t="s">
        <v>15</v>
      </c>
      <c r="C27" s="2" t="s">
        <v>39</v>
      </c>
      <c r="D27" s="2" t="s">
        <v>41</v>
      </c>
      <c r="E27" s="4"/>
      <c r="F27" s="4"/>
      <c r="G27" s="4"/>
      <c r="H27" s="4"/>
      <c r="I27" s="4"/>
      <c r="J27" s="2">
        <f t="shared" ref="J27:O27" si="1">4191/6</f>
        <v>698.5</v>
      </c>
      <c r="K27" s="2">
        <f t="shared" si="1"/>
        <v>698.5</v>
      </c>
      <c r="L27" s="2">
        <f t="shared" si="1"/>
        <v>698.5</v>
      </c>
      <c r="M27" s="2">
        <f t="shared" si="1"/>
        <v>698.5</v>
      </c>
      <c r="N27" s="2">
        <f t="shared" si="1"/>
        <v>698.5</v>
      </c>
      <c r="O27" s="2">
        <f t="shared" si="1"/>
        <v>698.5</v>
      </c>
      <c r="Q27" s="7"/>
    </row>
    <row r="28" ht="15.75" customHeight="1">
      <c r="A28" s="1" t="s">
        <v>14</v>
      </c>
      <c r="B28" s="2" t="s">
        <v>15</v>
      </c>
      <c r="C28" s="2" t="s">
        <v>39</v>
      </c>
      <c r="D28" s="2" t="s">
        <v>42</v>
      </c>
      <c r="E28" s="4"/>
      <c r="F28" s="4"/>
      <c r="G28" s="4"/>
      <c r="H28" s="4"/>
      <c r="I28" s="4"/>
      <c r="P28" s="2">
        <f>2877+168</f>
        <v>3045</v>
      </c>
      <c r="Q28" s="7"/>
    </row>
    <row r="29" ht="15.75" customHeight="1">
      <c r="A29" s="1" t="s">
        <v>14</v>
      </c>
      <c r="B29" s="2" t="s">
        <v>43</v>
      </c>
      <c r="C29" s="2" t="s">
        <v>39</v>
      </c>
      <c r="D29" s="2" t="s">
        <v>44</v>
      </c>
      <c r="E29" s="4"/>
      <c r="F29" s="4"/>
      <c r="G29" s="4"/>
      <c r="H29" s="4"/>
      <c r="I29" s="4"/>
      <c r="J29" s="2">
        <f>186+186+262</f>
        <v>634</v>
      </c>
      <c r="N29" s="2">
        <f>50+221+200</f>
        <v>471</v>
      </c>
      <c r="O29" s="2">
        <f>200</f>
        <v>200</v>
      </c>
      <c r="Q29" s="7">
        <v>250.0</v>
      </c>
    </row>
    <row r="30" ht="15.75" customHeight="1">
      <c r="A30" s="1" t="s">
        <v>14</v>
      </c>
      <c r="B30" s="2" t="s">
        <v>43</v>
      </c>
      <c r="C30" s="2" t="s">
        <v>39</v>
      </c>
      <c r="D30" s="2" t="s">
        <v>45</v>
      </c>
      <c r="E30" s="4"/>
      <c r="F30" s="4"/>
      <c r="G30" s="4"/>
      <c r="H30" s="4"/>
      <c r="I30" s="4"/>
      <c r="Q30" s="7"/>
    </row>
    <row r="31" ht="15.75" customHeight="1">
      <c r="A31" s="1" t="s">
        <v>14</v>
      </c>
      <c r="B31" s="2" t="s">
        <v>43</v>
      </c>
      <c r="C31" s="2" t="s">
        <v>46</v>
      </c>
      <c r="D31" s="2" t="s">
        <v>47</v>
      </c>
      <c r="E31" s="4"/>
      <c r="F31" s="4"/>
      <c r="G31" s="4"/>
      <c r="H31" s="4"/>
      <c r="I31" s="4"/>
      <c r="J31" s="2">
        <v>180.0</v>
      </c>
      <c r="K31" s="2">
        <v>180.0</v>
      </c>
      <c r="L31" s="2">
        <v>180.0</v>
      </c>
      <c r="M31" s="2">
        <v>180.0</v>
      </c>
      <c r="N31" s="2">
        <v>180.0</v>
      </c>
      <c r="O31" s="2">
        <v>180.0</v>
      </c>
      <c r="Q31" s="7">
        <v>0.0</v>
      </c>
    </row>
    <row r="32" ht="15.75" customHeight="1">
      <c r="A32" s="1" t="s">
        <v>14</v>
      </c>
      <c r="B32" s="2" t="s">
        <v>43</v>
      </c>
      <c r="C32" s="2" t="s">
        <v>46</v>
      </c>
      <c r="D32" s="2" t="s">
        <v>48</v>
      </c>
      <c r="E32" s="4"/>
      <c r="F32" s="4"/>
      <c r="G32" s="4"/>
      <c r="H32" s="4"/>
      <c r="I32" s="4"/>
      <c r="O32" s="2">
        <v>50.0</v>
      </c>
      <c r="Q32" s="7">
        <v>50.0</v>
      </c>
    </row>
    <row r="33" ht="15.75" customHeight="1">
      <c r="A33" s="1" t="s">
        <v>14</v>
      </c>
      <c r="B33" s="2" t="s">
        <v>43</v>
      </c>
      <c r="C33" s="2" t="s">
        <v>49</v>
      </c>
      <c r="D33" s="2" t="s">
        <v>50</v>
      </c>
      <c r="E33" s="4"/>
      <c r="F33" s="4"/>
      <c r="G33" s="4"/>
      <c r="H33" s="4"/>
      <c r="I33" s="4"/>
      <c r="N33" s="2">
        <f>1459</f>
        <v>1459</v>
      </c>
      <c r="Q33" s="7"/>
    </row>
    <row r="34" ht="15.75" customHeight="1">
      <c r="A34" s="1" t="s">
        <v>14</v>
      </c>
      <c r="B34" s="2" t="s">
        <v>43</v>
      </c>
      <c r="C34" s="2" t="s">
        <v>49</v>
      </c>
      <c r="D34" s="2" t="s">
        <v>51</v>
      </c>
      <c r="E34" s="4"/>
      <c r="F34" s="4"/>
      <c r="G34" s="4"/>
      <c r="H34" s="4"/>
      <c r="I34" s="4"/>
      <c r="N34" s="2">
        <f>173+19+18+240+253</f>
        <v>703</v>
      </c>
      <c r="O34" s="2">
        <f>240</f>
        <v>240</v>
      </c>
      <c r="Q34" s="7"/>
    </row>
    <row r="35" ht="15.75" customHeight="1">
      <c r="A35" s="1" t="s">
        <v>14</v>
      </c>
      <c r="B35" s="2" t="s">
        <v>43</v>
      </c>
      <c r="C35" s="2" t="s">
        <v>49</v>
      </c>
      <c r="D35" s="2" t="s">
        <v>16</v>
      </c>
      <c r="E35" s="4"/>
      <c r="F35" s="4"/>
      <c r="G35" s="4"/>
      <c r="H35" s="4"/>
      <c r="I35" s="4"/>
      <c r="J35" s="2">
        <v>97.0</v>
      </c>
      <c r="Q35" s="7"/>
    </row>
    <row r="36" ht="15.75" customHeight="1">
      <c r="A36" s="1" t="s">
        <v>14</v>
      </c>
      <c r="B36" s="2" t="s">
        <v>43</v>
      </c>
      <c r="C36" s="2" t="s">
        <v>49</v>
      </c>
      <c r="D36" s="2" t="s">
        <v>52</v>
      </c>
      <c r="E36" s="4"/>
      <c r="F36" s="4"/>
      <c r="G36" s="4"/>
      <c r="H36" s="4"/>
      <c r="I36" s="4"/>
      <c r="J36" s="2">
        <f>280+136+36+275</f>
        <v>727</v>
      </c>
      <c r="N36" s="2">
        <f>125+96+70</f>
        <v>291</v>
      </c>
      <c r="Q36" s="7"/>
    </row>
    <row r="37" ht="15.75" customHeight="1">
      <c r="A37" s="1" t="s">
        <v>14</v>
      </c>
      <c r="B37" s="2" t="s">
        <v>43</v>
      </c>
      <c r="C37" s="2" t="s">
        <v>49</v>
      </c>
      <c r="D37" s="2" t="s">
        <v>53</v>
      </c>
      <c r="E37" s="4"/>
      <c r="F37" s="4"/>
      <c r="G37" s="4"/>
      <c r="H37" s="4"/>
      <c r="I37" s="4"/>
      <c r="J37" s="4">
        <f>10+10+27+102+96+108+124+91+100+15</f>
        <v>683</v>
      </c>
      <c r="N37" s="2">
        <f>60+22+79+45+20+15+21+50+108</f>
        <v>420</v>
      </c>
      <c r="O37" s="2">
        <f>108</f>
        <v>108</v>
      </c>
      <c r="Q37" s="7">
        <v>250.0</v>
      </c>
    </row>
    <row r="38" ht="15.75" customHeight="1">
      <c r="A38" s="1" t="s">
        <v>14</v>
      </c>
      <c r="B38" s="2" t="s">
        <v>43</v>
      </c>
      <c r="C38" s="2" t="s">
        <v>54</v>
      </c>
      <c r="D38" s="2" t="s">
        <v>46</v>
      </c>
      <c r="E38" s="4"/>
      <c r="F38" s="4"/>
      <c r="G38" s="4"/>
      <c r="H38" s="4"/>
      <c r="I38" s="4"/>
      <c r="J38" s="2">
        <v>55.0</v>
      </c>
      <c r="N38" s="2">
        <f>16+84</f>
        <v>100</v>
      </c>
      <c r="Q38" s="7">
        <v>125.0</v>
      </c>
    </row>
    <row r="39" ht="15.75" customHeight="1">
      <c r="A39" s="1" t="s">
        <v>14</v>
      </c>
      <c r="B39" s="2" t="s">
        <v>43</v>
      </c>
      <c r="C39" s="2" t="s">
        <v>54</v>
      </c>
      <c r="D39" s="2" t="s">
        <v>55</v>
      </c>
      <c r="E39" s="4"/>
      <c r="F39" s="4"/>
      <c r="G39" s="4"/>
      <c r="H39" s="4"/>
      <c r="I39" s="4"/>
      <c r="Q39" s="7"/>
    </row>
    <row r="40" ht="15.75" customHeight="1">
      <c r="A40" s="1" t="s">
        <v>14</v>
      </c>
      <c r="B40" s="2" t="s">
        <v>43</v>
      </c>
      <c r="C40" s="2" t="s">
        <v>54</v>
      </c>
      <c r="D40" s="2" t="s">
        <v>56</v>
      </c>
      <c r="E40" s="4"/>
      <c r="F40" s="4"/>
      <c r="G40" s="4"/>
      <c r="H40" s="4"/>
      <c r="I40" s="4"/>
      <c r="J40" s="2">
        <v>0.0</v>
      </c>
      <c r="N40" s="2">
        <f>50+30+50</f>
        <v>130</v>
      </c>
      <c r="Q40" s="7"/>
    </row>
    <row r="41" ht="15.75" customHeight="1">
      <c r="A41" s="1" t="s">
        <v>14</v>
      </c>
      <c r="B41" s="2" t="s">
        <v>15</v>
      </c>
      <c r="C41" s="2" t="s">
        <v>54</v>
      </c>
      <c r="D41" s="2" t="s">
        <v>57</v>
      </c>
      <c r="E41" s="4"/>
      <c r="F41" s="4"/>
      <c r="G41" s="4"/>
      <c r="H41" s="4"/>
      <c r="I41" s="4"/>
      <c r="P41" s="2">
        <v>1457.0</v>
      </c>
      <c r="Q41" s="7">
        <v>1457.0</v>
      </c>
      <c r="R41" s="2">
        <v>1457.0</v>
      </c>
      <c r="S41" s="2">
        <v>1457.0</v>
      </c>
      <c r="T41" s="2">
        <v>1457.0</v>
      </c>
      <c r="U41" s="2">
        <v>1457.0</v>
      </c>
      <c r="V41" s="2">
        <v>1457.0</v>
      </c>
      <c r="W41" s="2">
        <v>1457.0</v>
      </c>
    </row>
    <row r="42" ht="15.75" customHeight="1">
      <c r="A42" s="1" t="s">
        <v>14</v>
      </c>
      <c r="B42" s="2" t="s">
        <v>15</v>
      </c>
      <c r="C42" s="2" t="s">
        <v>54</v>
      </c>
      <c r="D42" s="2" t="s">
        <v>58</v>
      </c>
      <c r="E42" s="4"/>
      <c r="F42" s="4"/>
      <c r="G42" s="4"/>
      <c r="H42" s="4"/>
      <c r="I42" s="4"/>
      <c r="J42" s="2">
        <v>896.0</v>
      </c>
      <c r="N42" s="2">
        <v>882.0</v>
      </c>
      <c r="O42" s="2">
        <f>450+921</f>
        <v>1371</v>
      </c>
      <c r="P42" s="2">
        <v>921.0</v>
      </c>
      <c r="Q42" s="7">
        <v>733.0</v>
      </c>
      <c r="R42" s="2">
        <v>921.0</v>
      </c>
      <c r="S42" s="2">
        <v>921.0</v>
      </c>
      <c r="T42" s="2">
        <v>921.0</v>
      </c>
      <c r="U42" s="2">
        <v>921.0</v>
      </c>
      <c r="V42" s="2">
        <v>921.0</v>
      </c>
      <c r="W42" s="2">
        <v>921.0</v>
      </c>
    </row>
    <row r="43" ht="15.75" customHeight="1">
      <c r="A43" s="1" t="s">
        <v>14</v>
      </c>
      <c r="B43" s="2" t="s">
        <v>15</v>
      </c>
      <c r="C43" s="2" t="s">
        <v>54</v>
      </c>
      <c r="D43" s="2" t="s">
        <v>59</v>
      </c>
      <c r="E43" s="4"/>
      <c r="F43" s="4"/>
      <c r="G43" s="4"/>
      <c r="H43" s="4"/>
      <c r="I43" s="4"/>
      <c r="J43" s="2">
        <f>1212+1631</f>
        <v>2843</v>
      </c>
      <c r="N43" s="2">
        <f>120+2396+1304</f>
        <v>3820</v>
      </c>
      <c r="O43" s="2">
        <f t="shared" ref="O43:P43" si="2">2726</f>
        <v>2726</v>
      </c>
      <c r="P43" s="2">
        <f t="shared" si="2"/>
        <v>2726</v>
      </c>
      <c r="Q43" s="7">
        <f>2396+1633</f>
        <v>4029</v>
      </c>
      <c r="R43" s="2">
        <f t="shared" ref="R43:W43" si="3">2726</f>
        <v>2726</v>
      </c>
      <c r="S43" s="2">
        <f t="shared" si="3"/>
        <v>2726</v>
      </c>
      <c r="T43" s="2">
        <f t="shared" si="3"/>
        <v>2726</v>
      </c>
      <c r="U43" s="2">
        <f t="shared" si="3"/>
        <v>2726</v>
      </c>
      <c r="V43" s="2">
        <f t="shared" si="3"/>
        <v>2726</v>
      </c>
      <c r="W43" s="2">
        <f t="shared" si="3"/>
        <v>2726</v>
      </c>
    </row>
    <row r="44" ht="15.75" customHeight="1">
      <c r="A44" s="1" t="s">
        <v>14</v>
      </c>
      <c r="B44" s="2" t="s">
        <v>15</v>
      </c>
      <c r="C44" s="2" t="s">
        <v>54</v>
      </c>
      <c r="D44" s="2" t="s">
        <v>60</v>
      </c>
      <c r="E44" s="4"/>
      <c r="F44" s="4"/>
      <c r="G44" s="4"/>
      <c r="H44" s="4"/>
      <c r="I44" s="4"/>
      <c r="J44" s="2">
        <v>50.0</v>
      </c>
      <c r="N44" s="2">
        <v>50.0</v>
      </c>
      <c r="Q44" s="7"/>
    </row>
    <row r="45" ht="15.75" customHeight="1">
      <c r="A45" s="1" t="s">
        <v>14</v>
      </c>
      <c r="B45" s="2" t="s">
        <v>15</v>
      </c>
      <c r="C45" s="2" t="s">
        <v>54</v>
      </c>
      <c r="D45" s="2" t="s">
        <v>61</v>
      </c>
      <c r="E45" s="4"/>
      <c r="F45" s="4"/>
      <c r="G45" s="4"/>
      <c r="H45" s="4"/>
      <c r="I45" s="4"/>
      <c r="J45" s="2">
        <v>251.0</v>
      </c>
      <c r="O45" s="2">
        <v>262.0</v>
      </c>
      <c r="P45" s="2">
        <v>262.0</v>
      </c>
      <c r="Q45" s="7">
        <v>103.0</v>
      </c>
      <c r="R45" s="2">
        <v>262.0</v>
      </c>
      <c r="S45" s="2">
        <v>262.0</v>
      </c>
      <c r="T45" s="2">
        <v>262.0</v>
      </c>
      <c r="U45" s="2">
        <v>262.0</v>
      </c>
      <c r="V45" s="2">
        <v>262.0</v>
      </c>
      <c r="W45" s="2">
        <v>262.0</v>
      </c>
    </row>
    <row r="46" ht="15.75" customHeight="1">
      <c r="A46" s="1" t="s">
        <v>14</v>
      </c>
      <c r="B46" s="2" t="s">
        <v>43</v>
      </c>
      <c r="C46" s="2" t="s">
        <v>51</v>
      </c>
      <c r="D46" s="2" t="s">
        <v>62</v>
      </c>
      <c r="E46" s="4"/>
      <c r="F46" s="4"/>
      <c r="G46" s="4"/>
      <c r="H46" s="4"/>
      <c r="I46" s="4"/>
      <c r="J46" s="2">
        <f>2000+104+20+25+13+57+15+78+110+60+8+30+222+138+230+264+232+279+311+130+211+76+96</f>
        <v>4709</v>
      </c>
      <c r="Q46" s="7"/>
    </row>
    <row r="47" ht="15.75" customHeight="1">
      <c r="A47" s="1" t="s">
        <v>14</v>
      </c>
      <c r="E47" s="4"/>
      <c r="F47" s="4"/>
      <c r="G47" s="4"/>
      <c r="H47" s="4"/>
      <c r="I47" s="4"/>
      <c r="Q47" s="7"/>
    </row>
    <row r="48" ht="15.75" customHeight="1">
      <c r="A48" s="1" t="s">
        <v>14</v>
      </c>
      <c r="B48" s="2" t="s">
        <v>43</v>
      </c>
      <c r="C48" s="2" t="s">
        <v>51</v>
      </c>
      <c r="D48" s="2" t="s">
        <v>63</v>
      </c>
      <c r="E48" s="4"/>
      <c r="F48" s="4"/>
      <c r="G48" s="4"/>
      <c r="H48" s="4"/>
      <c r="I48" s="4"/>
      <c r="J48" s="2">
        <v>1177.0</v>
      </c>
      <c r="Q48" s="7">
        <v>1000.0</v>
      </c>
      <c r="R48" s="2">
        <v>1000.0</v>
      </c>
      <c r="S48" s="2">
        <v>1000.0</v>
      </c>
    </row>
    <row r="49" ht="15.75" customHeight="1">
      <c r="A49" s="1" t="s">
        <v>14</v>
      </c>
      <c r="B49" s="2" t="s">
        <v>64</v>
      </c>
      <c r="D49" s="2" t="s">
        <v>65</v>
      </c>
      <c r="E49" s="4"/>
      <c r="F49" s="4"/>
      <c r="G49" s="4"/>
      <c r="H49" s="4"/>
      <c r="I49" s="4"/>
      <c r="J49" s="2">
        <v>1907.0</v>
      </c>
      <c r="Q49" s="7"/>
    </row>
    <row r="50" ht="15.75" customHeight="1">
      <c r="A50" s="1" t="s">
        <v>14</v>
      </c>
      <c r="E50" s="4"/>
      <c r="F50" s="4"/>
      <c r="G50" s="4"/>
      <c r="H50" s="4"/>
      <c r="I50" s="4"/>
      <c r="J50" s="2">
        <v>1012.0</v>
      </c>
      <c r="Q50" s="7"/>
    </row>
    <row r="51" ht="15.75" customHeight="1">
      <c r="A51" s="1" t="s">
        <v>14</v>
      </c>
      <c r="E51" s="4"/>
      <c r="F51" s="4"/>
      <c r="G51" s="4"/>
      <c r="H51" s="4"/>
      <c r="I51" s="4"/>
      <c r="J51" s="2">
        <v>1550.0</v>
      </c>
      <c r="Q51" s="7"/>
    </row>
    <row r="52" ht="15.75" customHeight="1">
      <c r="A52" s="1" t="s">
        <v>14</v>
      </c>
      <c r="E52" s="4"/>
      <c r="F52" s="4"/>
      <c r="G52" s="4"/>
      <c r="H52" s="4"/>
      <c r="I52" s="4"/>
      <c r="J52" s="2">
        <v>80.0</v>
      </c>
      <c r="Q52" s="7"/>
    </row>
    <row r="53" ht="15.75" customHeight="1">
      <c r="A53" s="1" t="s">
        <v>14</v>
      </c>
      <c r="E53" s="4"/>
      <c r="F53" s="4"/>
      <c r="G53" s="4"/>
      <c r="H53" s="4"/>
      <c r="I53" s="4"/>
      <c r="J53" s="2">
        <v>10.0</v>
      </c>
      <c r="Q53" s="7"/>
    </row>
    <row r="54" ht="15.75" customHeight="1">
      <c r="A54" s="1" t="s">
        <v>14</v>
      </c>
      <c r="B54" s="2" t="s">
        <v>43</v>
      </c>
      <c r="C54" s="2" t="s">
        <v>51</v>
      </c>
      <c r="D54" s="2" t="s">
        <v>66</v>
      </c>
      <c r="E54" s="4"/>
      <c r="F54" s="4"/>
      <c r="G54" s="4"/>
      <c r="H54" s="4"/>
      <c r="I54" s="4"/>
      <c r="J54" s="9"/>
      <c r="N54" s="2">
        <v>310.0</v>
      </c>
      <c r="Q54" s="7"/>
    </row>
    <row r="55" ht="15.75" customHeight="1">
      <c r="A55" s="1" t="s">
        <v>14</v>
      </c>
      <c r="B55" s="2" t="s">
        <v>43</v>
      </c>
      <c r="C55" s="2" t="s">
        <v>51</v>
      </c>
      <c r="D55" s="2" t="s">
        <v>67</v>
      </c>
      <c r="E55" s="4"/>
      <c r="F55" s="4"/>
      <c r="G55" s="4"/>
      <c r="H55" s="4"/>
      <c r="I55" s="4"/>
      <c r="N55" s="2">
        <v>243.0</v>
      </c>
      <c r="Q55" s="7"/>
    </row>
    <row r="56" ht="15.75" customHeight="1">
      <c r="E56" s="4"/>
      <c r="F56" s="4"/>
      <c r="G56" s="4"/>
      <c r="H56" s="4"/>
      <c r="I56" s="4"/>
      <c r="O56" s="2">
        <v>2545.0</v>
      </c>
      <c r="P56" s="2">
        <v>2064.0</v>
      </c>
      <c r="Q56" s="7"/>
    </row>
    <row r="57" ht="15.75" customHeight="1">
      <c r="E57" s="4"/>
      <c r="F57" s="4"/>
      <c r="G57" s="4"/>
      <c r="H57" s="4"/>
      <c r="I57" s="4"/>
      <c r="O57" s="2">
        <v>3452.0</v>
      </c>
      <c r="P57" s="2">
        <v>1260.0</v>
      </c>
      <c r="Q57" s="7"/>
    </row>
    <row r="58" ht="15.75" customHeight="1">
      <c r="E58" s="4"/>
      <c r="F58" s="4"/>
      <c r="G58" s="4"/>
      <c r="H58" s="4"/>
      <c r="I58" s="4"/>
      <c r="N58" s="2">
        <f>-278720-71280</f>
        <v>-350000</v>
      </c>
      <c r="Q58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2024-07-25T02:17:16Z</dcterms:created>
  <dc:creator>rhanier cruz</dc:creator>
</cp:coreProperties>
</file>